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Old Laptop Data\D Drive\ALL_Report\2020\Daily Report\BM Achievement Status\Feb'20\bm18\"/>
    </mc:Choice>
  </mc:AlternateContent>
  <bookViews>
    <workbookView xWindow="0" yWindow="0" windowWidth="20490" windowHeight="7755" tabRatio="728"/>
  </bookViews>
  <sheets>
    <sheet name="Dealer Wise" sheetId="5" r:id="rId1"/>
    <sheet name="Sheet2" sheetId="12" state="hidden" r:id="rId2"/>
    <sheet name="Region Wise" sheetId="6" r:id="rId3"/>
    <sheet name="Zone Wise" sheetId="7" r:id="rId4"/>
    <sheet name="DSR" sheetId="11" r:id="rId5"/>
    <sheet name="Sheet1" sheetId="10" state="hidden" r:id="rId6"/>
  </sheets>
  <definedNames>
    <definedName name="_xlnm._FilterDatabase" localSheetId="0" hidden="1">'Dealer Wise'!$A$3:$Q$3</definedName>
    <definedName name="_xlnm._FilterDatabase" localSheetId="4" hidden="1">DSR!$A$3:$P$3</definedName>
    <definedName name="_xlnm._FilterDatabase" localSheetId="5" hidden="1">Sheet1!$A$1:$D$1</definedName>
    <definedName name="_xlnm._FilterDatabase" localSheetId="3" hidden="1">'Zone Wise'!$B$3:$P$54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7" l="1"/>
  <c r="K533" i="11" l="1"/>
  <c r="M533" i="11" s="1"/>
  <c r="J533" i="11"/>
  <c r="L533" i="11" s="1"/>
  <c r="N533" i="11" l="1"/>
  <c r="G534" i="11"/>
  <c r="F534" i="11"/>
  <c r="K531" i="11" l="1"/>
  <c r="J531" i="11"/>
  <c r="F126" i="5" l="1"/>
  <c r="D4" i="7" l="1"/>
  <c r="E4" i="7"/>
  <c r="D5" i="7"/>
  <c r="E5" i="7"/>
  <c r="D6" i="7"/>
  <c r="E6" i="7"/>
  <c r="D7" i="7"/>
  <c r="E7" i="7"/>
  <c r="D8" i="7"/>
  <c r="E8" i="7"/>
  <c r="D9" i="7"/>
  <c r="E9" i="7"/>
  <c r="D10" i="7"/>
  <c r="E10" i="7"/>
  <c r="D11" i="7"/>
  <c r="E11" i="7"/>
  <c r="D12" i="7"/>
  <c r="E12" i="7"/>
  <c r="D13" i="7"/>
  <c r="E13" i="7"/>
  <c r="D14" i="7"/>
  <c r="E14" i="7"/>
  <c r="D15" i="7"/>
  <c r="E15" i="7"/>
  <c r="D16" i="7"/>
  <c r="E16" i="7"/>
  <c r="D17" i="7"/>
  <c r="E17" i="7"/>
  <c r="D18" i="7"/>
  <c r="E18" i="7"/>
  <c r="D19" i="7"/>
  <c r="E19" i="7"/>
  <c r="D20" i="7"/>
  <c r="E20" i="7"/>
  <c r="D21" i="7"/>
  <c r="E21" i="7"/>
  <c r="D22" i="7"/>
  <c r="E22" i="7"/>
  <c r="D23" i="7"/>
  <c r="E23" i="7"/>
  <c r="D24" i="7"/>
  <c r="E24" i="7"/>
  <c r="D25" i="7"/>
  <c r="E25" i="7"/>
  <c r="D26" i="7"/>
  <c r="E26" i="7"/>
  <c r="D27" i="7"/>
  <c r="E27" i="7"/>
  <c r="D28" i="7"/>
  <c r="E28" i="7"/>
  <c r="D29" i="7"/>
  <c r="E29" i="7"/>
  <c r="D30" i="7"/>
  <c r="E30" i="7"/>
  <c r="D31" i="7"/>
  <c r="E31" i="7"/>
  <c r="D32" i="7"/>
  <c r="E32" i="7"/>
  <c r="D33" i="7"/>
  <c r="E33" i="7"/>
  <c r="D34" i="7"/>
  <c r="E34" i="7"/>
  <c r="D35" i="7"/>
  <c r="E35" i="7"/>
  <c r="D36" i="7"/>
  <c r="E36" i="7"/>
  <c r="D37" i="7"/>
  <c r="E37" i="7"/>
  <c r="D38" i="7"/>
  <c r="E38" i="7"/>
  <c r="D39" i="7"/>
  <c r="E39" i="7"/>
  <c r="D40" i="7"/>
  <c r="E40" i="7"/>
  <c r="D41" i="7"/>
  <c r="E41" i="7"/>
  <c r="D42" i="7"/>
  <c r="E42" i="7"/>
  <c r="D43" i="7"/>
  <c r="E43" i="7"/>
  <c r="D44" i="7"/>
  <c r="E44" i="7"/>
  <c r="D45" i="7"/>
  <c r="E45" i="7"/>
  <c r="D46" i="7"/>
  <c r="E46" i="7"/>
  <c r="D47" i="7"/>
  <c r="E47" i="7"/>
  <c r="D48" i="7"/>
  <c r="E48" i="7"/>
  <c r="D49" i="7"/>
  <c r="E49" i="7"/>
  <c r="D50" i="7"/>
  <c r="E50" i="7"/>
  <c r="D51" i="7"/>
  <c r="E51" i="7"/>
  <c r="D52" i="7"/>
  <c r="E52" i="7"/>
  <c r="D53" i="7"/>
  <c r="E53" i="7"/>
  <c r="E126" i="5" l="1"/>
  <c r="N5" i="5" l="1"/>
  <c r="O5" i="5" s="1"/>
  <c r="N6" i="5"/>
  <c r="O6" i="5" s="1"/>
  <c r="N7" i="5"/>
  <c r="O7" i="5" s="1"/>
  <c r="N8" i="5"/>
  <c r="O8" i="5" s="1"/>
  <c r="N9" i="5"/>
  <c r="O9" i="5" s="1"/>
  <c r="N10" i="5"/>
  <c r="O10" i="5" s="1"/>
  <c r="N11" i="5"/>
  <c r="O11" i="5" s="1"/>
  <c r="N12" i="5"/>
  <c r="O12" i="5" s="1"/>
  <c r="N13" i="5"/>
  <c r="O13" i="5" s="1"/>
  <c r="N14" i="5"/>
  <c r="O14" i="5" s="1"/>
  <c r="N15" i="5"/>
  <c r="O15" i="5" s="1"/>
  <c r="N16" i="5"/>
  <c r="O16" i="5" s="1"/>
  <c r="N17" i="5"/>
  <c r="O17" i="5" s="1"/>
  <c r="N18" i="5"/>
  <c r="O18" i="5" s="1"/>
  <c r="N19" i="5"/>
  <c r="O19" i="5" s="1"/>
  <c r="N20" i="5"/>
  <c r="O20" i="5" s="1"/>
  <c r="N21" i="5"/>
  <c r="O21" i="5" s="1"/>
  <c r="N22" i="5"/>
  <c r="O22" i="5" s="1"/>
  <c r="N23" i="5"/>
  <c r="O23" i="5" s="1"/>
  <c r="N24" i="5"/>
  <c r="O24" i="5" s="1"/>
  <c r="N25" i="5"/>
  <c r="O25" i="5" s="1"/>
  <c r="N26" i="5"/>
  <c r="O26" i="5" s="1"/>
  <c r="N27" i="5"/>
  <c r="O27" i="5" s="1"/>
  <c r="N28" i="5"/>
  <c r="O28" i="5" s="1"/>
  <c r="N29" i="5"/>
  <c r="O29" i="5" s="1"/>
  <c r="N30" i="5"/>
  <c r="O30" i="5" s="1"/>
  <c r="N31" i="5"/>
  <c r="O31" i="5" s="1"/>
  <c r="N32" i="5"/>
  <c r="O32" i="5" s="1"/>
  <c r="N33" i="5"/>
  <c r="O33" i="5" s="1"/>
  <c r="N34" i="5"/>
  <c r="O34" i="5" s="1"/>
  <c r="N35" i="5"/>
  <c r="O35" i="5" s="1"/>
  <c r="N36" i="5"/>
  <c r="O36" i="5" s="1"/>
  <c r="N37" i="5"/>
  <c r="O37" i="5" s="1"/>
  <c r="N38" i="5"/>
  <c r="O38" i="5" s="1"/>
  <c r="N39" i="5"/>
  <c r="O39" i="5" s="1"/>
  <c r="N40" i="5"/>
  <c r="O40" i="5" s="1"/>
  <c r="N41" i="5"/>
  <c r="O41" i="5" s="1"/>
  <c r="N42" i="5"/>
  <c r="O42" i="5" s="1"/>
  <c r="N43" i="5"/>
  <c r="O43" i="5" s="1"/>
  <c r="N44" i="5"/>
  <c r="O44" i="5" s="1"/>
  <c r="N45" i="5"/>
  <c r="O45" i="5" s="1"/>
  <c r="N46" i="5"/>
  <c r="O46" i="5" s="1"/>
  <c r="N47" i="5"/>
  <c r="O47" i="5" s="1"/>
  <c r="N48" i="5"/>
  <c r="O48" i="5" s="1"/>
  <c r="N49" i="5"/>
  <c r="O49" i="5" s="1"/>
  <c r="N50" i="5"/>
  <c r="O50" i="5" s="1"/>
  <c r="N51" i="5"/>
  <c r="O51" i="5" s="1"/>
  <c r="N52" i="5"/>
  <c r="O52" i="5" s="1"/>
  <c r="N53" i="5"/>
  <c r="O53" i="5" s="1"/>
  <c r="N54" i="5"/>
  <c r="O54" i="5" s="1"/>
  <c r="N55" i="5"/>
  <c r="O55" i="5" s="1"/>
  <c r="N56" i="5"/>
  <c r="O56" i="5" s="1"/>
  <c r="N57" i="5"/>
  <c r="O57" i="5" s="1"/>
  <c r="N58" i="5"/>
  <c r="O58" i="5" s="1"/>
  <c r="N59" i="5"/>
  <c r="O59" i="5" s="1"/>
  <c r="N60" i="5"/>
  <c r="O60" i="5" s="1"/>
  <c r="N61" i="5"/>
  <c r="O61" i="5" s="1"/>
  <c r="N62" i="5"/>
  <c r="O62" i="5" s="1"/>
  <c r="N63" i="5"/>
  <c r="O63" i="5" s="1"/>
  <c r="N64" i="5"/>
  <c r="O64" i="5" s="1"/>
  <c r="N65" i="5"/>
  <c r="O65" i="5" s="1"/>
  <c r="N66" i="5"/>
  <c r="O66" i="5" s="1"/>
  <c r="N67" i="5"/>
  <c r="O67" i="5" s="1"/>
  <c r="N68" i="5"/>
  <c r="O68" i="5" s="1"/>
  <c r="N69" i="5"/>
  <c r="O69" i="5" s="1"/>
  <c r="N70" i="5"/>
  <c r="O70" i="5" s="1"/>
  <c r="N71" i="5"/>
  <c r="O71" i="5" s="1"/>
  <c r="N72" i="5"/>
  <c r="O72" i="5" s="1"/>
  <c r="N73" i="5"/>
  <c r="O73" i="5" s="1"/>
  <c r="N74" i="5"/>
  <c r="O74" i="5" s="1"/>
  <c r="N75" i="5"/>
  <c r="O75" i="5" s="1"/>
  <c r="N76" i="5"/>
  <c r="O76" i="5" s="1"/>
  <c r="N77" i="5"/>
  <c r="O77" i="5" s="1"/>
  <c r="N78" i="5"/>
  <c r="O78" i="5" s="1"/>
  <c r="N79" i="5"/>
  <c r="O79" i="5" s="1"/>
  <c r="N80" i="5"/>
  <c r="O80" i="5" s="1"/>
  <c r="N81" i="5"/>
  <c r="O81" i="5" s="1"/>
  <c r="N82" i="5"/>
  <c r="O82" i="5" s="1"/>
  <c r="N83" i="5"/>
  <c r="O83" i="5" s="1"/>
  <c r="N84" i="5"/>
  <c r="O84" i="5" s="1"/>
  <c r="N85" i="5"/>
  <c r="O85" i="5" s="1"/>
  <c r="N86" i="5"/>
  <c r="O86" i="5" s="1"/>
  <c r="N87" i="5"/>
  <c r="O87" i="5" s="1"/>
  <c r="N88" i="5"/>
  <c r="O88" i="5" s="1"/>
  <c r="N89" i="5"/>
  <c r="O89" i="5" s="1"/>
  <c r="N90" i="5"/>
  <c r="O90" i="5" s="1"/>
  <c r="N91" i="5"/>
  <c r="O91" i="5" s="1"/>
  <c r="N92" i="5"/>
  <c r="O92" i="5" s="1"/>
  <c r="N93" i="5"/>
  <c r="O93" i="5" s="1"/>
  <c r="N94" i="5"/>
  <c r="O94" i="5" s="1"/>
  <c r="N95" i="5"/>
  <c r="O95" i="5" s="1"/>
  <c r="N96" i="5"/>
  <c r="O96" i="5" s="1"/>
  <c r="N97" i="5"/>
  <c r="O97" i="5" s="1"/>
  <c r="N98" i="5"/>
  <c r="O98" i="5" s="1"/>
  <c r="N99" i="5"/>
  <c r="O99" i="5" s="1"/>
  <c r="N100" i="5"/>
  <c r="O100" i="5" s="1"/>
  <c r="N101" i="5"/>
  <c r="O101" i="5" s="1"/>
  <c r="N102" i="5"/>
  <c r="O102" i="5" s="1"/>
  <c r="N103" i="5"/>
  <c r="O103" i="5" s="1"/>
  <c r="N104" i="5"/>
  <c r="O104" i="5" s="1"/>
  <c r="N105" i="5"/>
  <c r="O105" i="5" s="1"/>
  <c r="N106" i="5"/>
  <c r="O106" i="5" s="1"/>
  <c r="N107" i="5"/>
  <c r="O107" i="5" s="1"/>
  <c r="N108" i="5"/>
  <c r="O108" i="5" s="1"/>
  <c r="N109" i="5"/>
  <c r="O109" i="5" s="1"/>
  <c r="N110" i="5"/>
  <c r="O110" i="5" s="1"/>
  <c r="N111" i="5"/>
  <c r="O111" i="5" s="1"/>
  <c r="N112" i="5"/>
  <c r="O112" i="5" s="1"/>
  <c r="N113" i="5"/>
  <c r="O113" i="5" s="1"/>
  <c r="N114" i="5"/>
  <c r="O114" i="5" s="1"/>
  <c r="N115" i="5"/>
  <c r="O115" i="5" s="1"/>
  <c r="N116" i="5"/>
  <c r="O116" i="5" s="1"/>
  <c r="N117" i="5"/>
  <c r="O117" i="5" s="1"/>
  <c r="N118" i="5"/>
  <c r="O118" i="5" s="1"/>
  <c r="N119" i="5"/>
  <c r="O119" i="5" s="1"/>
  <c r="N120" i="5"/>
  <c r="O120" i="5" s="1"/>
  <c r="N121" i="5"/>
  <c r="O121" i="5" s="1"/>
  <c r="N122" i="5"/>
  <c r="O122" i="5" s="1"/>
  <c r="N123" i="5"/>
  <c r="O123" i="5" s="1"/>
  <c r="N124" i="5"/>
  <c r="O124" i="5" s="1"/>
  <c r="N125" i="5"/>
  <c r="O125" i="5" s="1"/>
  <c r="N4" i="5"/>
  <c r="O4" i="5" s="1"/>
  <c r="L125" i="5" l="1"/>
  <c r="L124" i="5"/>
  <c r="L123" i="5"/>
  <c r="L122" i="5"/>
  <c r="L121" i="5"/>
  <c r="L120" i="5"/>
  <c r="L119" i="5"/>
  <c r="L118" i="5"/>
  <c r="L117" i="5"/>
  <c r="L116" i="5"/>
  <c r="L115" i="5"/>
  <c r="L114" i="5"/>
  <c r="L113" i="5"/>
  <c r="L112" i="5"/>
  <c r="L111" i="5"/>
  <c r="L110" i="5"/>
  <c r="L109" i="5"/>
  <c r="L108" i="5"/>
  <c r="L107" i="5"/>
  <c r="L106" i="5"/>
  <c r="L105" i="5"/>
  <c r="L104" i="5"/>
  <c r="L103" i="5"/>
  <c r="L102" i="5"/>
  <c r="L101" i="5"/>
  <c r="L100" i="5"/>
  <c r="L99" i="5"/>
  <c r="L98" i="5"/>
  <c r="L97" i="5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8" i="5"/>
  <c r="L7" i="5"/>
  <c r="L6" i="5"/>
  <c r="L5" i="5"/>
  <c r="L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4" i="5"/>
  <c r="G5" i="5" l="1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H123" i="5" l="1"/>
  <c r="B1" i="7" l="1"/>
  <c r="A1" i="6"/>
  <c r="B13" i="6" l="1"/>
  <c r="N2" i="6"/>
  <c r="H125" i="5" l="1"/>
  <c r="M125" i="5"/>
  <c r="K125" i="5"/>
  <c r="C13" i="6"/>
  <c r="K13" i="6" s="1"/>
  <c r="B12" i="6"/>
  <c r="M4" i="5"/>
  <c r="E13" i="6" l="1"/>
  <c r="I13" i="6"/>
  <c r="J13" i="6" s="1"/>
  <c r="G13" i="6"/>
  <c r="H13" i="6" s="1"/>
  <c r="H120" i="5"/>
  <c r="K120" i="5"/>
  <c r="M120" i="5"/>
  <c r="H112" i="5"/>
  <c r="K112" i="5"/>
  <c r="M112" i="5"/>
  <c r="H92" i="5"/>
  <c r="K92" i="5"/>
  <c r="M92" i="5"/>
  <c r="H85" i="5"/>
  <c r="M85" i="5"/>
  <c r="K85" i="5"/>
  <c r="H81" i="5"/>
  <c r="M81" i="5"/>
  <c r="K81" i="5"/>
  <c r="H77" i="5"/>
  <c r="M77" i="5"/>
  <c r="K77" i="5"/>
  <c r="H70" i="5"/>
  <c r="K70" i="5"/>
  <c r="M70" i="5"/>
  <c r="H63" i="5"/>
  <c r="K63" i="5"/>
  <c r="M63" i="5"/>
  <c r="H59" i="5"/>
  <c r="M59" i="5"/>
  <c r="K59" i="5"/>
  <c r="H55" i="5"/>
  <c r="M55" i="5"/>
  <c r="K55" i="5"/>
  <c r="H51" i="5"/>
  <c r="M51" i="5"/>
  <c r="K51" i="5"/>
  <c r="H47" i="5"/>
  <c r="M47" i="5"/>
  <c r="K47" i="5"/>
  <c r="H43" i="5"/>
  <c r="M43" i="5"/>
  <c r="K43" i="5"/>
  <c r="H39" i="5"/>
  <c r="K39" i="5"/>
  <c r="M39" i="5"/>
  <c r="H36" i="5"/>
  <c r="M36" i="5"/>
  <c r="K36" i="5"/>
  <c r="H32" i="5"/>
  <c r="K32" i="5"/>
  <c r="M32" i="5"/>
  <c r="H28" i="5"/>
  <c r="M28" i="5"/>
  <c r="K28" i="5"/>
  <c r="H24" i="5"/>
  <c r="M24" i="5"/>
  <c r="K24" i="5"/>
  <c r="H20" i="5"/>
  <c r="M20" i="5"/>
  <c r="K20" i="5"/>
  <c r="H16" i="5"/>
  <c r="M16" i="5"/>
  <c r="K16" i="5"/>
  <c r="H12" i="5"/>
  <c r="M12" i="5"/>
  <c r="K12" i="5"/>
  <c r="H8" i="5"/>
  <c r="M8" i="5"/>
  <c r="K8" i="5"/>
  <c r="M123" i="5"/>
  <c r="K123" i="5"/>
  <c r="H119" i="5"/>
  <c r="K119" i="5"/>
  <c r="M119" i="5"/>
  <c r="H115" i="5"/>
  <c r="M115" i="5"/>
  <c r="K115" i="5"/>
  <c r="H111" i="5"/>
  <c r="K111" i="5"/>
  <c r="M111" i="5"/>
  <c r="H107" i="5"/>
  <c r="M107" i="5"/>
  <c r="K107" i="5"/>
  <c r="H103" i="5"/>
  <c r="K103" i="5"/>
  <c r="M103" i="5"/>
  <c r="H99" i="5"/>
  <c r="M99" i="5"/>
  <c r="K99" i="5"/>
  <c r="H95" i="5"/>
  <c r="K95" i="5"/>
  <c r="M95" i="5"/>
  <c r="H91" i="5"/>
  <c r="M91" i="5"/>
  <c r="K91" i="5"/>
  <c r="H88" i="5"/>
  <c r="K88" i="5"/>
  <c r="M88" i="5"/>
  <c r="H84" i="5"/>
  <c r="M84" i="5"/>
  <c r="K84" i="5"/>
  <c r="H80" i="5"/>
  <c r="K80" i="5"/>
  <c r="M80" i="5"/>
  <c r="H76" i="5"/>
  <c r="M76" i="5"/>
  <c r="K76" i="5"/>
  <c r="H73" i="5"/>
  <c r="K73" i="5"/>
  <c r="M73" i="5"/>
  <c r="H69" i="5"/>
  <c r="M69" i="5"/>
  <c r="K69" i="5"/>
  <c r="K66" i="5"/>
  <c r="M66" i="5"/>
  <c r="H62" i="5"/>
  <c r="M62" i="5"/>
  <c r="K62" i="5"/>
  <c r="H58" i="5"/>
  <c r="K58" i="5"/>
  <c r="M58" i="5"/>
  <c r="H54" i="5"/>
  <c r="M54" i="5"/>
  <c r="K54" i="5"/>
  <c r="H50" i="5"/>
  <c r="K50" i="5"/>
  <c r="M50" i="5"/>
  <c r="H46" i="5"/>
  <c r="M46" i="5"/>
  <c r="K46" i="5"/>
  <c r="H42" i="5"/>
  <c r="K42" i="5"/>
  <c r="M42" i="5"/>
  <c r="H35" i="5"/>
  <c r="K35" i="5"/>
  <c r="M35" i="5"/>
  <c r="H31" i="5"/>
  <c r="M31" i="5"/>
  <c r="K31" i="5"/>
  <c r="H27" i="5"/>
  <c r="K27" i="5"/>
  <c r="M27" i="5"/>
  <c r="H23" i="5"/>
  <c r="M23" i="5"/>
  <c r="K23" i="5"/>
  <c r="H19" i="5"/>
  <c r="M19" i="5"/>
  <c r="K19" i="5"/>
  <c r="H15" i="5"/>
  <c r="K15" i="5"/>
  <c r="M15" i="5"/>
  <c r="H11" i="5"/>
  <c r="K11" i="5"/>
  <c r="M11" i="5"/>
  <c r="H7" i="5"/>
  <c r="M7" i="5"/>
  <c r="K7" i="5"/>
  <c r="H116" i="5"/>
  <c r="K116" i="5"/>
  <c r="M116" i="5"/>
  <c r="H100" i="5"/>
  <c r="K100" i="5"/>
  <c r="M100" i="5"/>
  <c r="H94" i="5"/>
  <c r="M94" i="5"/>
  <c r="K94" i="5"/>
  <c r="H87" i="5"/>
  <c r="M87" i="5"/>
  <c r="K87" i="5"/>
  <c r="H79" i="5"/>
  <c r="M79" i="5"/>
  <c r="K79" i="5"/>
  <c r="H72" i="5"/>
  <c r="M72" i="5"/>
  <c r="K72" i="5"/>
  <c r="H68" i="5"/>
  <c r="M68" i="5"/>
  <c r="K68" i="5"/>
  <c r="H61" i="5"/>
  <c r="M61" i="5"/>
  <c r="K61" i="5"/>
  <c r="H49" i="5"/>
  <c r="M49" i="5"/>
  <c r="K49" i="5"/>
  <c r="H30" i="5"/>
  <c r="M30" i="5"/>
  <c r="K30" i="5"/>
  <c r="H26" i="5"/>
  <c r="M26" i="5"/>
  <c r="K26" i="5"/>
  <c r="H22" i="5"/>
  <c r="M22" i="5"/>
  <c r="K22" i="5"/>
  <c r="H18" i="5"/>
  <c r="M18" i="5"/>
  <c r="K18" i="5"/>
  <c r="H14" i="5"/>
  <c r="M14" i="5"/>
  <c r="K14" i="5"/>
  <c r="H10" i="5"/>
  <c r="K10" i="5"/>
  <c r="M10" i="5"/>
  <c r="H6" i="5"/>
  <c r="M6" i="5"/>
  <c r="K6" i="5"/>
  <c r="H124" i="5"/>
  <c r="K124" i="5"/>
  <c r="M124" i="5"/>
  <c r="H108" i="5"/>
  <c r="K108" i="5"/>
  <c r="M108" i="5"/>
  <c r="H104" i="5"/>
  <c r="K104" i="5"/>
  <c r="M104" i="5"/>
  <c r="H96" i="5"/>
  <c r="K96" i="5"/>
  <c r="M96" i="5"/>
  <c r="H89" i="5"/>
  <c r="K89" i="5"/>
  <c r="M89" i="5"/>
  <c r="H122" i="5"/>
  <c r="M122" i="5"/>
  <c r="K122" i="5"/>
  <c r="H118" i="5"/>
  <c r="M118" i="5"/>
  <c r="K118" i="5"/>
  <c r="H114" i="5"/>
  <c r="M114" i="5"/>
  <c r="K114" i="5"/>
  <c r="H110" i="5"/>
  <c r="M110" i="5"/>
  <c r="K110" i="5"/>
  <c r="H106" i="5"/>
  <c r="M106" i="5"/>
  <c r="K106" i="5"/>
  <c r="H102" i="5"/>
  <c r="M102" i="5"/>
  <c r="K102" i="5"/>
  <c r="H98" i="5"/>
  <c r="M98" i="5"/>
  <c r="K98" i="5"/>
  <c r="H83" i="5"/>
  <c r="M83" i="5"/>
  <c r="K83" i="5"/>
  <c r="H75" i="5"/>
  <c r="M75" i="5"/>
  <c r="K75" i="5"/>
  <c r="H65" i="5"/>
  <c r="M65" i="5"/>
  <c r="K65" i="5"/>
  <c r="H57" i="5"/>
  <c r="M57" i="5"/>
  <c r="K57" i="5"/>
  <c r="H53" i="5"/>
  <c r="M53" i="5"/>
  <c r="K53" i="5"/>
  <c r="H45" i="5"/>
  <c r="M45" i="5"/>
  <c r="K45" i="5"/>
  <c r="H41" i="5"/>
  <c r="M41" i="5"/>
  <c r="K41" i="5"/>
  <c r="H38" i="5"/>
  <c r="M38" i="5"/>
  <c r="K38" i="5"/>
  <c r="H34" i="5"/>
  <c r="M34" i="5"/>
  <c r="K34" i="5"/>
  <c r="H121" i="5"/>
  <c r="M121" i="5"/>
  <c r="K121" i="5"/>
  <c r="H117" i="5"/>
  <c r="M117" i="5"/>
  <c r="K117" i="5"/>
  <c r="H113" i="5"/>
  <c r="M113" i="5"/>
  <c r="K113" i="5"/>
  <c r="H109" i="5"/>
  <c r="M109" i="5"/>
  <c r="K109" i="5"/>
  <c r="H105" i="5"/>
  <c r="M105" i="5"/>
  <c r="K105" i="5"/>
  <c r="H101" i="5"/>
  <c r="M101" i="5"/>
  <c r="K101" i="5"/>
  <c r="H97" i="5"/>
  <c r="M97" i="5"/>
  <c r="K97" i="5"/>
  <c r="H93" i="5"/>
  <c r="M93" i="5"/>
  <c r="K93" i="5"/>
  <c r="H90" i="5"/>
  <c r="M90" i="5"/>
  <c r="K90" i="5"/>
  <c r="H86" i="5"/>
  <c r="M86" i="5"/>
  <c r="K86" i="5"/>
  <c r="H82" i="5"/>
  <c r="M82" i="5"/>
  <c r="K82" i="5"/>
  <c r="H78" i="5"/>
  <c r="M78" i="5"/>
  <c r="K78" i="5"/>
  <c r="H74" i="5"/>
  <c r="M74" i="5"/>
  <c r="K74" i="5"/>
  <c r="H71" i="5"/>
  <c r="M71" i="5"/>
  <c r="K71" i="5"/>
  <c r="H67" i="5"/>
  <c r="M67" i="5"/>
  <c r="K67" i="5"/>
  <c r="H64" i="5"/>
  <c r="M64" i="5"/>
  <c r="K64" i="5"/>
  <c r="H60" i="5"/>
  <c r="M60" i="5"/>
  <c r="K60" i="5"/>
  <c r="H56" i="5"/>
  <c r="M56" i="5"/>
  <c r="K56" i="5"/>
  <c r="H52" i="5"/>
  <c r="M52" i="5"/>
  <c r="K52" i="5"/>
  <c r="H48" i="5"/>
  <c r="M48" i="5"/>
  <c r="K48" i="5"/>
  <c r="H44" i="5"/>
  <c r="M44" i="5"/>
  <c r="K44" i="5"/>
  <c r="H40" i="5"/>
  <c r="M40" i="5"/>
  <c r="K40" i="5"/>
  <c r="H37" i="5"/>
  <c r="M37" i="5"/>
  <c r="K37" i="5"/>
  <c r="H33" i="5"/>
  <c r="M33" i="5"/>
  <c r="K33" i="5"/>
  <c r="H29" i="5"/>
  <c r="M29" i="5"/>
  <c r="K29" i="5"/>
  <c r="H25" i="5"/>
  <c r="M25" i="5"/>
  <c r="K25" i="5"/>
  <c r="H21" i="5"/>
  <c r="M21" i="5"/>
  <c r="K21" i="5"/>
  <c r="H17" i="5"/>
  <c r="M17" i="5"/>
  <c r="K17" i="5"/>
  <c r="H13" i="5"/>
  <c r="M13" i="5"/>
  <c r="K13" i="5"/>
  <c r="H9" i="5"/>
  <c r="M9" i="5"/>
  <c r="K9" i="5"/>
  <c r="H5" i="5"/>
  <c r="M5" i="5"/>
  <c r="K5" i="5"/>
  <c r="H4" i="5"/>
  <c r="K4" i="5"/>
  <c r="M32" i="7"/>
  <c r="H66" i="5"/>
  <c r="M31" i="7"/>
  <c r="C12" i="6"/>
  <c r="K12" i="6" s="1"/>
  <c r="I125" i="5"/>
  <c r="P125" i="5"/>
  <c r="Q125" i="5" s="1"/>
  <c r="G31" i="7" l="1"/>
  <c r="H31" i="7" s="1"/>
  <c r="I31" i="7"/>
  <c r="J31" i="7" s="1"/>
  <c r="K31" i="7"/>
  <c r="L31" i="7" s="1"/>
  <c r="I12" i="6"/>
  <c r="J12" i="6" s="1"/>
  <c r="G12" i="6"/>
  <c r="H12" i="6" s="1"/>
  <c r="E12" i="6"/>
  <c r="F12" i="6" s="1"/>
  <c r="I32" i="7"/>
  <c r="J32" i="7" s="1"/>
  <c r="G32" i="7"/>
  <c r="H32" i="7" s="1"/>
  <c r="K32" i="7"/>
  <c r="L32" i="7" s="1"/>
  <c r="F32" i="7"/>
  <c r="N32" i="7" s="1"/>
  <c r="D12" i="6"/>
  <c r="L126" i="5"/>
  <c r="M126" i="5" s="1"/>
  <c r="J126" i="5"/>
  <c r="K126" i="5" s="1"/>
  <c r="O32" i="7"/>
  <c r="P32" i="7" s="1"/>
  <c r="F31" i="7"/>
  <c r="N31" i="7" s="1"/>
  <c r="O31" i="7"/>
  <c r="P31" i="7" s="1"/>
  <c r="M12" i="6"/>
  <c r="N12" i="6" s="1"/>
  <c r="L12" i="6" l="1"/>
  <c r="C7" i="6"/>
  <c r="C11" i="6"/>
  <c r="C8" i="6"/>
  <c r="C5" i="6"/>
  <c r="C6" i="6"/>
  <c r="C9" i="6" l="1"/>
  <c r="C4" i="6"/>
  <c r="C10" i="6"/>
  <c r="E54" i="7" l="1"/>
  <c r="C14" i="6"/>
  <c r="I4" i="5" l="1"/>
  <c r="P4" i="5"/>
  <c r="Q4" i="5" s="1"/>
  <c r="G4" i="5"/>
  <c r="M4" i="7" l="1"/>
  <c r="B4" i="6"/>
  <c r="I10" i="5"/>
  <c r="P10" i="5"/>
  <c r="Q10" i="5" s="1"/>
  <c r="P124" i="5"/>
  <c r="Q124" i="5" s="1"/>
  <c r="I124" i="5"/>
  <c r="P120" i="5"/>
  <c r="Q120" i="5" s="1"/>
  <c r="I120" i="5"/>
  <c r="I118" i="5"/>
  <c r="P118" i="5"/>
  <c r="Q118" i="5" s="1"/>
  <c r="I114" i="5"/>
  <c r="P114" i="5"/>
  <c r="Q114" i="5" s="1"/>
  <c r="I108" i="5"/>
  <c r="P108" i="5"/>
  <c r="Q108" i="5" s="1"/>
  <c r="M53" i="7"/>
  <c r="P104" i="5"/>
  <c r="Q104" i="5" s="1"/>
  <c r="I104" i="5"/>
  <c r="I100" i="5"/>
  <c r="P100" i="5"/>
  <c r="Q100" i="5" s="1"/>
  <c r="I96" i="5"/>
  <c r="P96" i="5"/>
  <c r="Q96" i="5" s="1"/>
  <c r="M48" i="7"/>
  <c r="P94" i="5"/>
  <c r="Q94" i="5" s="1"/>
  <c r="I94" i="5"/>
  <c r="M46" i="7"/>
  <c r="M44" i="7"/>
  <c r="P87" i="5"/>
  <c r="Q87" i="5" s="1"/>
  <c r="I87" i="5"/>
  <c r="M43" i="7"/>
  <c r="P83" i="5"/>
  <c r="Q83" i="5" s="1"/>
  <c r="I83" i="5"/>
  <c r="M40" i="7"/>
  <c r="P79" i="5"/>
  <c r="Q79" i="5" s="1"/>
  <c r="I79" i="5"/>
  <c r="I75" i="5"/>
  <c r="P75" i="5"/>
  <c r="Q75" i="5" s="1"/>
  <c r="M37" i="7"/>
  <c r="B9" i="6"/>
  <c r="K9" i="6" s="1"/>
  <c r="I72" i="5"/>
  <c r="P72" i="5"/>
  <c r="Q72" i="5" s="1"/>
  <c r="I68" i="5"/>
  <c r="P68" i="5"/>
  <c r="Q68" i="5" s="1"/>
  <c r="M34" i="7"/>
  <c r="P65" i="5"/>
  <c r="Q65" i="5" s="1"/>
  <c r="I65" i="5"/>
  <c r="B8" i="6"/>
  <c r="K8" i="6" s="1"/>
  <c r="M30" i="7"/>
  <c r="I61" i="5"/>
  <c r="P61" i="5"/>
  <c r="Q61" i="5" s="1"/>
  <c r="M29" i="7"/>
  <c r="P57" i="5"/>
  <c r="Q57" i="5" s="1"/>
  <c r="I57" i="5"/>
  <c r="I51" i="5"/>
  <c r="P51" i="5"/>
  <c r="Q51" i="5" s="1"/>
  <c r="P47" i="5"/>
  <c r="Q47" i="5" s="1"/>
  <c r="I47" i="5"/>
  <c r="M20" i="7"/>
  <c r="P43" i="5"/>
  <c r="Q43" i="5" s="1"/>
  <c r="I43" i="5"/>
  <c r="I41" i="5"/>
  <c r="P41" i="5"/>
  <c r="Q41" i="5" s="1"/>
  <c r="M16" i="7"/>
  <c r="P38" i="5"/>
  <c r="Q38" i="5" s="1"/>
  <c r="I38" i="5"/>
  <c r="I34" i="5"/>
  <c r="P34" i="5"/>
  <c r="Q34" i="5" s="1"/>
  <c r="I28" i="5"/>
  <c r="P28" i="5"/>
  <c r="Q28" i="5" s="1"/>
  <c r="M12" i="7"/>
  <c r="P24" i="5"/>
  <c r="Q24" i="5" s="1"/>
  <c r="I24" i="5"/>
  <c r="M10" i="7"/>
  <c r="P20" i="5"/>
  <c r="Q20" i="5" s="1"/>
  <c r="I20" i="5"/>
  <c r="I16" i="5"/>
  <c r="P16" i="5"/>
  <c r="Q16" i="5" s="1"/>
  <c r="I14" i="5"/>
  <c r="P14" i="5"/>
  <c r="Q14" i="5" s="1"/>
  <c r="I6" i="5"/>
  <c r="P6" i="5"/>
  <c r="Q6" i="5" s="1"/>
  <c r="I123" i="5"/>
  <c r="P123" i="5"/>
  <c r="Q123" i="5" s="1"/>
  <c r="I121" i="5"/>
  <c r="P121" i="5"/>
  <c r="Q121" i="5" s="1"/>
  <c r="P119" i="5"/>
  <c r="Q119" i="5" s="1"/>
  <c r="I119" i="5"/>
  <c r="I117" i="5"/>
  <c r="P117" i="5"/>
  <c r="Q117" i="5" s="1"/>
  <c r="I115" i="5"/>
  <c r="P115" i="5"/>
  <c r="Q115" i="5" s="1"/>
  <c r="I113" i="5"/>
  <c r="P113" i="5"/>
  <c r="Q113" i="5" s="1"/>
  <c r="I111" i="5"/>
  <c r="P111" i="5"/>
  <c r="Q111" i="5" s="1"/>
  <c r="P109" i="5"/>
  <c r="Q109" i="5" s="1"/>
  <c r="I109" i="5"/>
  <c r="P107" i="5"/>
  <c r="Q107" i="5" s="1"/>
  <c r="I107" i="5"/>
  <c r="I105" i="5"/>
  <c r="P105" i="5"/>
  <c r="Q105" i="5" s="1"/>
  <c r="M52" i="7"/>
  <c r="P103" i="5"/>
  <c r="Q103" i="5" s="1"/>
  <c r="I103" i="5"/>
  <c r="I101" i="5"/>
  <c r="P101" i="5"/>
  <c r="Q101" i="5" s="1"/>
  <c r="M50" i="7"/>
  <c r="P99" i="5"/>
  <c r="Q99" i="5" s="1"/>
  <c r="I99" i="5"/>
  <c r="M49" i="7"/>
  <c r="P97" i="5"/>
  <c r="Q97" i="5" s="1"/>
  <c r="I97" i="5"/>
  <c r="I95" i="5"/>
  <c r="P95" i="5"/>
  <c r="Q95" i="5" s="1"/>
  <c r="I93" i="5"/>
  <c r="P93" i="5"/>
  <c r="Q93" i="5" s="1"/>
  <c r="I91" i="5"/>
  <c r="P91" i="5"/>
  <c r="Q91" i="5" s="1"/>
  <c r="I90" i="5"/>
  <c r="P90" i="5"/>
  <c r="Q90" i="5" s="1"/>
  <c r="I88" i="5"/>
  <c r="P88" i="5"/>
  <c r="Q88" i="5" s="1"/>
  <c r="I86" i="5"/>
  <c r="P86" i="5"/>
  <c r="Q86" i="5" s="1"/>
  <c r="I84" i="5"/>
  <c r="P84" i="5"/>
  <c r="Q84" i="5" s="1"/>
  <c r="M42" i="7"/>
  <c r="P82" i="5"/>
  <c r="Q82" i="5" s="1"/>
  <c r="I82" i="5"/>
  <c r="I80" i="5"/>
  <c r="P80" i="5"/>
  <c r="Q80" i="5" s="1"/>
  <c r="I78" i="5"/>
  <c r="P78" i="5"/>
  <c r="Q78" i="5" s="1"/>
  <c r="I76" i="5"/>
  <c r="P76" i="5"/>
  <c r="Q76" i="5" s="1"/>
  <c r="M38" i="7"/>
  <c r="P74" i="5"/>
  <c r="Q74" i="5" s="1"/>
  <c r="I74" i="5"/>
  <c r="M41" i="7"/>
  <c r="I73" i="5"/>
  <c r="P73" i="5"/>
  <c r="Q73" i="5" s="1"/>
  <c r="I71" i="5"/>
  <c r="P71" i="5"/>
  <c r="Q71" i="5" s="1"/>
  <c r="I69" i="5"/>
  <c r="P69" i="5"/>
  <c r="Q69" i="5" s="1"/>
  <c r="M35" i="7"/>
  <c r="P67" i="5"/>
  <c r="Q67" i="5" s="1"/>
  <c r="I67" i="5"/>
  <c r="I66" i="5"/>
  <c r="P66" i="5"/>
  <c r="Q66" i="5" s="1"/>
  <c r="I64" i="5"/>
  <c r="P64" i="5"/>
  <c r="Q64" i="5" s="1"/>
  <c r="I62" i="5"/>
  <c r="P62" i="5"/>
  <c r="Q62" i="5" s="1"/>
  <c r="I60" i="5"/>
  <c r="P60" i="5"/>
  <c r="Q60" i="5" s="1"/>
  <c r="P58" i="5"/>
  <c r="Q58" i="5" s="1"/>
  <c r="I58" i="5"/>
  <c r="I56" i="5"/>
  <c r="P56" i="5"/>
  <c r="Q56" i="5" s="1"/>
  <c r="I54" i="5"/>
  <c r="P54" i="5"/>
  <c r="Q54" i="5" s="1"/>
  <c r="M26" i="7"/>
  <c r="P52" i="5"/>
  <c r="Q52" i="5" s="1"/>
  <c r="I52" i="5"/>
  <c r="M25" i="7"/>
  <c r="P50" i="5"/>
  <c r="Q50" i="5" s="1"/>
  <c r="I50" i="5"/>
  <c r="B7" i="6"/>
  <c r="K7" i="6" s="1"/>
  <c r="M23" i="7"/>
  <c r="I48" i="5"/>
  <c r="P48" i="5"/>
  <c r="Q48" i="5" s="1"/>
  <c r="I46" i="5"/>
  <c r="P46" i="5"/>
  <c r="Q46" i="5" s="1"/>
  <c r="M21" i="7"/>
  <c r="P44" i="5"/>
  <c r="Q44" i="5" s="1"/>
  <c r="I44" i="5"/>
  <c r="M19" i="7"/>
  <c r="P42" i="5"/>
  <c r="Q42" i="5" s="1"/>
  <c r="I42" i="5"/>
  <c r="M18" i="7"/>
  <c r="P40" i="5"/>
  <c r="Q40" i="5" s="1"/>
  <c r="I40" i="5"/>
  <c r="I37" i="5"/>
  <c r="P37" i="5"/>
  <c r="Q37" i="5" s="1"/>
  <c r="I35" i="5"/>
  <c r="P35" i="5"/>
  <c r="Q35" i="5" s="1"/>
  <c r="I33" i="5"/>
  <c r="P33" i="5"/>
  <c r="Q33" i="5" s="1"/>
  <c r="I31" i="5"/>
  <c r="P31" i="5"/>
  <c r="Q31" i="5" s="1"/>
  <c r="I29" i="5"/>
  <c r="P29" i="5"/>
  <c r="Q29" i="5" s="1"/>
  <c r="M13" i="7"/>
  <c r="P27" i="5"/>
  <c r="Q27" i="5" s="1"/>
  <c r="I27" i="5"/>
  <c r="I25" i="5"/>
  <c r="P25" i="5"/>
  <c r="Q25" i="5" s="1"/>
  <c r="I23" i="5"/>
  <c r="P23" i="5"/>
  <c r="Q23" i="5" s="1"/>
  <c r="P21" i="5"/>
  <c r="Q21" i="5" s="1"/>
  <c r="I21" i="5"/>
  <c r="I19" i="5"/>
  <c r="P19" i="5"/>
  <c r="Q19" i="5" s="1"/>
  <c r="P17" i="5"/>
  <c r="Q17" i="5" s="1"/>
  <c r="I17" i="5"/>
  <c r="I15" i="5"/>
  <c r="P15" i="5"/>
  <c r="Q15" i="5" s="1"/>
  <c r="I13" i="5"/>
  <c r="P13" i="5"/>
  <c r="Q13" i="5" s="1"/>
  <c r="M8" i="7"/>
  <c r="P11" i="5"/>
  <c r="Q11" i="5" s="1"/>
  <c r="I11" i="5"/>
  <c r="I9" i="5"/>
  <c r="P9" i="5"/>
  <c r="Q9" i="5" s="1"/>
  <c r="M6" i="7"/>
  <c r="P7" i="5"/>
  <c r="Q7" i="5" s="1"/>
  <c r="I7" i="5"/>
  <c r="M5" i="7"/>
  <c r="P5" i="5"/>
  <c r="Q5" i="5" s="1"/>
  <c r="I5" i="5"/>
  <c r="P122" i="5"/>
  <c r="Q122" i="5" s="1"/>
  <c r="I122" i="5"/>
  <c r="I116" i="5"/>
  <c r="P116" i="5"/>
  <c r="Q116" i="5" s="1"/>
  <c r="P112" i="5"/>
  <c r="Q112" i="5" s="1"/>
  <c r="I112" i="5"/>
  <c r="I110" i="5"/>
  <c r="P110" i="5"/>
  <c r="Q110" i="5" s="1"/>
  <c r="I106" i="5"/>
  <c r="P106" i="5"/>
  <c r="Q106" i="5" s="1"/>
  <c r="B11" i="6"/>
  <c r="K11" i="6" s="1"/>
  <c r="M51" i="7"/>
  <c r="I102" i="5"/>
  <c r="P102" i="5"/>
  <c r="Q102" i="5" s="1"/>
  <c r="I98" i="5"/>
  <c r="P98" i="5"/>
  <c r="Q98" i="5" s="1"/>
  <c r="M47" i="7"/>
  <c r="P92" i="5"/>
  <c r="Q92" i="5" s="1"/>
  <c r="I92" i="5"/>
  <c r="M45" i="7"/>
  <c r="B10" i="6"/>
  <c r="K10" i="6" s="1"/>
  <c r="I89" i="5"/>
  <c r="P89" i="5"/>
  <c r="Q89" i="5" s="1"/>
  <c r="I85" i="5"/>
  <c r="P85" i="5"/>
  <c r="Q85" i="5" s="1"/>
  <c r="P81" i="5"/>
  <c r="Q81" i="5" s="1"/>
  <c r="I81" i="5"/>
  <c r="M39" i="7"/>
  <c r="P77" i="5"/>
  <c r="Q77" i="5" s="1"/>
  <c r="I77" i="5"/>
  <c r="M36" i="7"/>
  <c r="P70" i="5"/>
  <c r="Q70" i="5" s="1"/>
  <c r="I70" i="5"/>
  <c r="M33" i="7"/>
  <c r="P63" i="5"/>
  <c r="Q63" i="5" s="1"/>
  <c r="I63" i="5"/>
  <c r="I59" i="5"/>
  <c r="P59" i="5"/>
  <c r="Q59" i="5" s="1"/>
  <c r="M28" i="7"/>
  <c r="P55" i="5"/>
  <c r="Q55" i="5" s="1"/>
  <c r="I55" i="5"/>
  <c r="M27" i="7"/>
  <c r="P53" i="5"/>
  <c r="Q53" i="5" s="1"/>
  <c r="I53" i="5"/>
  <c r="M24" i="7"/>
  <c r="P49" i="5"/>
  <c r="Q49" i="5" s="1"/>
  <c r="I49" i="5"/>
  <c r="M22" i="7"/>
  <c r="P45" i="5"/>
  <c r="Q45" i="5" s="1"/>
  <c r="I45" i="5"/>
  <c r="M17" i="7"/>
  <c r="B6" i="6"/>
  <c r="K6" i="6" s="1"/>
  <c r="I39" i="5"/>
  <c r="P39" i="5"/>
  <c r="Q39" i="5" s="1"/>
  <c r="M15" i="7"/>
  <c r="P36" i="5"/>
  <c r="Q36" i="5" s="1"/>
  <c r="I36" i="5"/>
  <c r="P32" i="5"/>
  <c r="Q32" i="5" s="1"/>
  <c r="I32" i="5"/>
  <c r="M14" i="7"/>
  <c r="P30" i="5"/>
  <c r="Q30" i="5" s="1"/>
  <c r="I30" i="5"/>
  <c r="P26" i="5"/>
  <c r="Q26" i="5" s="1"/>
  <c r="I26" i="5"/>
  <c r="M11" i="7"/>
  <c r="P22" i="5"/>
  <c r="Q22" i="5" s="1"/>
  <c r="I22" i="5"/>
  <c r="M9" i="7"/>
  <c r="B5" i="6"/>
  <c r="K5" i="6" s="1"/>
  <c r="I18" i="5"/>
  <c r="P18" i="5"/>
  <c r="Q18" i="5" s="1"/>
  <c r="P12" i="5"/>
  <c r="Q12" i="5" s="1"/>
  <c r="I12" i="5"/>
  <c r="M7" i="7"/>
  <c r="P8" i="5"/>
  <c r="Q8" i="5" s="1"/>
  <c r="I8" i="5"/>
  <c r="I4" i="6" l="1"/>
  <c r="J4" i="6" s="1"/>
  <c r="K4" i="6"/>
  <c r="K27" i="7"/>
  <c r="L27" i="7" s="1"/>
  <c r="I27" i="7"/>
  <c r="J27" i="7" s="1"/>
  <c r="G27" i="7"/>
  <c r="H27" i="7" s="1"/>
  <c r="I45" i="7"/>
  <c r="J45" i="7" s="1"/>
  <c r="G45" i="7"/>
  <c r="H45" i="7" s="1"/>
  <c r="K45" i="7"/>
  <c r="L45" i="7" s="1"/>
  <c r="G5" i="6"/>
  <c r="H5" i="6" s="1"/>
  <c r="I5" i="6"/>
  <c r="E5" i="6"/>
  <c r="F5" i="6" s="1"/>
  <c r="I9" i="7"/>
  <c r="J9" i="7" s="1"/>
  <c r="K9" i="7"/>
  <c r="L9" i="7" s="1"/>
  <c r="G9" i="7"/>
  <c r="H9" i="7" s="1"/>
  <c r="I14" i="7"/>
  <c r="J14" i="7" s="1"/>
  <c r="G14" i="7"/>
  <c r="H14" i="7" s="1"/>
  <c r="K14" i="7"/>
  <c r="L14" i="7" s="1"/>
  <c r="G6" i="6"/>
  <c r="H6" i="6" s="1"/>
  <c r="E6" i="6"/>
  <c r="F6" i="6" s="1"/>
  <c r="I6" i="6"/>
  <c r="J6" i="6" s="1"/>
  <c r="G22" i="7"/>
  <c r="H22" i="7" s="1"/>
  <c r="K22" i="7"/>
  <c r="L22" i="7" s="1"/>
  <c r="I22" i="7"/>
  <c r="J22" i="7" s="1"/>
  <c r="I21" i="7"/>
  <c r="J21" i="7" s="1"/>
  <c r="G21" i="7"/>
  <c r="H21" i="7" s="1"/>
  <c r="K21" i="7"/>
  <c r="L21" i="7" s="1"/>
  <c r="G26" i="7"/>
  <c r="H26" i="7" s="1"/>
  <c r="K26" i="7"/>
  <c r="L26" i="7" s="1"/>
  <c r="I26" i="7"/>
  <c r="J26" i="7" s="1"/>
  <c r="G38" i="7"/>
  <c r="H38" i="7" s="1"/>
  <c r="K38" i="7"/>
  <c r="L38" i="7" s="1"/>
  <c r="I38" i="7"/>
  <c r="J38" i="7" s="1"/>
  <c r="I30" i="7"/>
  <c r="J30" i="7" s="1"/>
  <c r="G30" i="7"/>
  <c r="H30" i="7" s="1"/>
  <c r="K30" i="7"/>
  <c r="L30" i="7" s="1"/>
  <c r="G34" i="7"/>
  <c r="H34" i="7" s="1"/>
  <c r="K34" i="7"/>
  <c r="L34" i="7" s="1"/>
  <c r="I34" i="7"/>
  <c r="J34" i="7" s="1"/>
  <c r="I46" i="7"/>
  <c r="J46" i="7" s="1"/>
  <c r="G46" i="7"/>
  <c r="H46" i="7" s="1"/>
  <c r="K46" i="7"/>
  <c r="L46" i="7" s="1"/>
  <c r="G15" i="7"/>
  <c r="H15" i="7" s="1"/>
  <c r="K15" i="7"/>
  <c r="L15" i="7" s="1"/>
  <c r="I15" i="7"/>
  <c r="J15" i="7" s="1"/>
  <c r="I17" i="7"/>
  <c r="J17" i="7" s="1"/>
  <c r="K17" i="7"/>
  <c r="L17" i="7" s="1"/>
  <c r="G17" i="7"/>
  <c r="H17" i="7" s="1"/>
  <c r="K28" i="7"/>
  <c r="L28" i="7" s="1"/>
  <c r="I28" i="7"/>
  <c r="J28" i="7" s="1"/>
  <c r="G28" i="7"/>
  <c r="H28" i="7" s="1"/>
  <c r="I36" i="7"/>
  <c r="J36" i="7" s="1"/>
  <c r="K36" i="7"/>
  <c r="L36" i="7" s="1"/>
  <c r="G36" i="7"/>
  <c r="H36" i="7" s="1"/>
  <c r="G10" i="6"/>
  <c r="H10" i="6" s="1"/>
  <c r="E10" i="6"/>
  <c r="F10" i="6" s="1"/>
  <c r="I10" i="6"/>
  <c r="J10" i="6" s="1"/>
  <c r="G47" i="7"/>
  <c r="H47" i="7" s="1"/>
  <c r="K47" i="7"/>
  <c r="L47" i="7" s="1"/>
  <c r="I47" i="7"/>
  <c r="J47" i="7" s="1"/>
  <c r="G6" i="7"/>
  <c r="H6" i="7" s="1"/>
  <c r="K6" i="7"/>
  <c r="L6" i="7" s="1"/>
  <c r="I6" i="7"/>
  <c r="J6" i="7" s="1"/>
  <c r="G19" i="7"/>
  <c r="H19" i="7" s="1"/>
  <c r="K19" i="7"/>
  <c r="L19" i="7" s="1"/>
  <c r="I19" i="7"/>
  <c r="J19" i="7" s="1"/>
  <c r="K23" i="7"/>
  <c r="L23" i="7" s="1"/>
  <c r="I23" i="7"/>
  <c r="J23" i="7" s="1"/>
  <c r="G23" i="7"/>
  <c r="H23" i="7" s="1"/>
  <c r="I25" i="7"/>
  <c r="J25" i="7" s="1"/>
  <c r="G25" i="7"/>
  <c r="H25" i="7" s="1"/>
  <c r="K25" i="7"/>
  <c r="L25" i="7" s="1"/>
  <c r="K41" i="7"/>
  <c r="L41" i="7" s="1"/>
  <c r="I41" i="7"/>
  <c r="J41" i="7" s="1"/>
  <c r="G41" i="7"/>
  <c r="H41" i="7" s="1"/>
  <c r="G42" i="7"/>
  <c r="H42" i="7" s="1"/>
  <c r="K42" i="7"/>
  <c r="L42" i="7" s="1"/>
  <c r="I42" i="7"/>
  <c r="J42" i="7" s="1"/>
  <c r="I50" i="7"/>
  <c r="J50" i="7" s="1"/>
  <c r="G50" i="7"/>
  <c r="H50" i="7" s="1"/>
  <c r="K50" i="7"/>
  <c r="L50" i="7" s="1"/>
  <c r="I16" i="7"/>
  <c r="J16" i="7" s="1"/>
  <c r="K16" i="7"/>
  <c r="L16" i="7" s="1"/>
  <c r="G16" i="7"/>
  <c r="H16" i="7" s="1"/>
  <c r="I29" i="7"/>
  <c r="J29" i="7" s="1"/>
  <c r="K29" i="7"/>
  <c r="L29" i="7" s="1"/>
  <c r="G29" i="7"/>
  <c r="H29" i="7" s="1"/>
  <c r="I8" i="6"/>
  <c r="J8" i="6" s="1"/>
  <c r="E8" i="6"/>
  <c r="F8" i="6" s="1"/>
  <c r="G8" i="6"/>
  <c r="H8" i="6" s="1"/>
  <c r="G9" i="6"/>
  <c r="H9" i="6" s="1"/>
  <c r="E9" i="6"/>
  <c r="F9" i="6" s="1"/>
  <c r="I9" i="6"/>
  <c r="J9" i="6" s="1"/>
  <c r="I44" i="7"/>
  <c r="J44" i="7" s="1"/>
  <c r="K44" i="7"/>
  <c r="L44" i="7" s="1"/>
  <c r="G44" i="7"/>
  <c r="H44" i="7" s="1"/>
  <c r="I33" i="7"/>
  <c r="J33" i="7" s="1"/>
  <c r="G33" i="7"/>
  <c r="H33" i="7" s="1"/>
  <c r="K33" i="7"/>
  <c r="L33" i="7" s="1"/>
  <c r="I51" i="7"/>
  <c r="J51" i="7" s="1"/>
  <c r="K51" i="7"/>
  <c r="L51" i="7" s="1"/>
  <c r="G51" i="7"/>
  <c r="H51" i="7" s="1"/>
  <c r="I5" i="7"/>
  <c r="J5" i="7" s="1"/>
  <c r="G5" i="7"/>
  <c r="H5" i="7" s="1"/>
  <c r="K5" i="7"/>
  <c r="L5" i="7" s="1"/>
  <c r="G8" i="7"/>
  <c r="H8" i="7" s="1"/>
  <c r="I8" i="7"/>
  <c r="J8" i="7" s="1"/>
  <c r="K8" i="7"/>
  <c r="L8" i="7" s="1"/>
  <c r="G18" i="7"/>
  <c r="H18" i="7" s="1"/>
  <c r="K18" i="7"/>
  <c r="L18" i="7" s="1"/>
  <c r="I18" i="7"/>
  <c r="J18" i="7" s="1"/>
  <c r="G7" i="6"/>
  <c r="H7" i="6" s="1"/>
  <c r="I7" i="6"/>
  <c r="J7" i="6" s="1"/>
  <c r="E7" i="6"/>
  <c r="F7" i="6" s="1"/>
  <c r="K35" i="7"/>
  <c r="L35" i="7" s="1"/>
  <c r="I35" i="7"/>
  <c r="J35" i="7" s="1"/>
  <c r="G35" i="7"/>
  <c r="H35" i="7" s="1"/>
  <c r="K49" i="7"/>
  <c r="L49" i="7" s="1"/>
  <c r="I49" i="7"/>
  <c r="J49" i="7" s="1"/>
  <c r="G49" i="7"/>
  <c r="H49" i="7" s="1"/>
  <c r="G52" i="7"/>
  <c r="H52" i="7" s="1"/>
  <c r="I52" i="7"/>
  <c r="J52" i="7" s="1"/>
  <c r="K52" i="7"/>
  <c r="L52" i="7" s="1"/>
  <c r="K12" i="7"/>
  <c r="L12" i="7" s="1"/>
  <c r="I12" i="7"/>
  <c r="J12" i="7" s="1"/>
  <c r="G12" i="7"/>
  <c r="H12" i="7" s="1"/>
  <c r="I20" i="7"/>
  <c r="J20" i="7" s="1"/>
  <c r="G20" i="7"/>
  <c r="H20" i="7" s="1"/>
  <c r="K20" i="7"/>
  <c r="L20" i="7" s="1"/>
  <c r="G37" i="7"/>
  <c r="H37" i="7" s="1"/>
  <c r="K37" i="7"/>
  <c r="L37" i="7" s="1"/>
  <c r="I37" i="7"/>
  <c r="J37" i="7" s="1"/>
  <c r="K43" i="7"/>
  <c r="L43" i="7" s="1"/>
  <c r="G43" i="7"/>
  <c r="H43" i="7" s="1"/>
  <c r="I43" i="7"/>
  <c r="J43" i="7" s="1"/>
  <c r="I53" i="7"/>
  <c r="J53" i="7" s="1"/>
  <c r="G53" i="7"/>
  <c r="H53" i="7" s="1"/>
  <c r="K53" i="7"/>
  <c r="L53" i="7" s="1"/>
  <c r="G4" i="6"/>
  <c r="E4" i="6"/>
  <c r="G7" i="7"/>
  <c r="H7" i="7" s="1"/>
  <c r="K7" i="7"/>
  <c r="L7" i="7" s="1"/>
  <c r="I7" i="7"/>
  <c r="J7" i="7" s="1"/>
  <c r="G39" i="7"/>
  <c r="H39" i="7" s="1"/>
  <c r="K39" i="7"/>
  <c r="L39" i="7" s="1"/>
  <c r="I39" i="7"/>
  <c r="J39" i="7" s="1"/>
  <c r="G11" i="7"/>
  <c r="H11" i="7" s="1"/>
  <c r="K11" i="7"/>
  <c r="L11" i="7" s="1"/>
  <c r="I11" i="7"/>
  <c r="J11" i="7" s="1"/>
  <c r="K24" i="7"/>
  <c r="L24" i="7" s="1"/>
  <c r="G24" i="7"/>
  <c r="H24" i="7" s="1"/>
  <c r="I24" i="7"/>
  <c r="J24" i="7" s="1"/>
  <c r="E11" i="6"/>
  <c r="F11" i="6" s="1"/>
  <c r="I11" i="6"/>
  <c r="J11" i="6" s="1"/>
  <c r="G11" i="6"/>
  <c r="H11" i="6" s="1"/>
  <c r="I13" i="7"/>
  <c r="J13" i="7" s="1"/>
  <c r="G13" i="7"/>
  <c r="H13" i="7" s="1"/>
  <c r="K13" i="7"/>
  <c r="L13" i="7" s="1"/>
  <c r="K10" i="7"/>
  <c r="L10" i="7" s="1"/>
  <c r="I10" i="7"/>
  <c r="J10" i="7" s="1"/>
  <c r="G10" i="7"/>
  <c r="H10" i="7" s="1"/>
  <c r="G40" i="7"/>
  <c r="H40" i="7" s="1"/>
  <c r="K40" i="7"/>
  <c r="L40" i="7" s="1"/>
  <c r="I40" i="7"/>
  <c r="J40" i="7" s="1"/>
  <c r="G48" i="7"/>
  <c r="H48" i="7" s="1"/>
  <c r="K48" i="7"/>
  <c r="L48" i="7" s="1"/>
  <c r="I48" i="7"/>
  <c r="J48" i="7" s="1"/>
  <c r="I4" i="7"/>
  <c r="G4" i="7"/>
  <c r="K4" i="7"/>
  <c r="J5" i="6"/>
  <c r="D4" i="6"/>
  <c r="F4" i="7"/>
  <c r="D54" i="7"/>
  <c r="M4" i="6"/>
  <c r="N4" i="6" s="1"/>
  <c r="O4" i="7"/>
  <c r="M6" i="6"/>
  <c r="N6" i="6" s="1"/>
  <c r="D6" i="6"/>
  <c r="M5" i="6"/>
  <c r="N5" i="6" s="1"/>
  <c r="D5" i="6"/>
  <c r="L5" i="6" s="1"/>
  <c r="F22" i="7"/>
  <c r="N22" i="7" s="1"/>
  <c r="O22" i="7"/>
  <c r="P22" i="7" s="1"/>
  <c r="O28" i="7"/>
  <c r="P28" i="7" s="1"/>
  <c r="F28" i="7"/>
  <c r="N28" i="7" s="1"/>
  <c r="M11" i="6"/>
  <c r="N11" i="6" s="1"/>
  <c r="D11" i="6"/>
  <c r="L11" i="6" s="1"/>
  <c r="P126" i="5"/>
  <c r="Q126" i="5" s="1"/>
  <c r="G126" i="5"/>
  <c r="H126" i="5"/>
  <c r="I126" i="5" s="1"/>
  <c r="O9" i="7"/>
  <c r="P9" i="7" s="1"/>
  <c r="F9" i="7"/>
  <c r="N9" i="7" s="1"/>
  <c r="F39" i="7"/>
  <c r="N39" i="7" s="1"/>
  <c r="O39" i="7"/>
  <c r="P39" i="7" s="1"/>
  <c r="F36" i="7"/>
  <c r="N36" i="7" s="1"/>
  <c r="O36" i="7"/>
  <c r="P36" i="7" s="1"/>
  <c r="O8" i="7"/>
  <c r="P8" i="7" s="1"/>
  <c r="F8" i="7"/>
  <c r="N8" i="7" s="1"/>
  <c r="O42" i="7"/>
  <c r="P42" i="7" s="1"/>
  <c r="F42" i="7"/>
  <c r="N42" i="7" s="1"/>
  <c r="O52" i="7"/>
  <c r="P52" i="7" s="1"/>
  <c r="F52" i="7"/>
  <c r="F20" i="7"/>
  <c r="N20" i="7" s="1"/>
  <c r="O20" i="7"/>
  <c r="P20" i="7" s="1"/>
  <c r="F53" i="7"/>
  <c r="N53" i="7" s="1"/>
  <c r="O53" i="7"/>
  <c r="P53" i="7" s="1"/>
  <c r="F33" i="7"/>
  <c r="N33" i="7" s="1"/>
  <c r="O33" i="7"/>
  <c r="P33" i="7" s="1"/>
  <c r="M10" i="6"/>
  <c r="N10" i="6" s="1"/>
  <c r="D10" i="6"/>
  <c r="L10" i="6" s="1"/>
  <c r="O51" i="7"/>
  <c r="P51" i="7" s="1"/>
  <c r="F51" i="7"/>
  <c r="N51" i="7" s="1"/>
  <c r="F5" i="7"/>
  <c r="N5" i="7" s="1"/>
  <c r="O5" i="7"/>
  <c r="P5" i="7" s="1"/>
  <c r="O6" i="7"/>
  <c r="P6" i="7" s="1"/>
  <c r="F6" i="7"/>
  <c r="F13" i="7"/>
  <c r="N13" i="7" s="1"/>
  <c r="O13" i="7"/>
  <c r="P13" i="7" s="1"/>
  <c r="F35" i="7"/>
  <c r="O35" i="7"/>
  <c r="P35" i="7" s="1"/>
  <c r="O49" i="7"/>
  <c r="P49" i="7" s="1"/>
  <c r="F49" i="7"/>
  <c r="N49" i="7" s="1"/>
  <c r="O50" i="7"/>
  <c r="P50" i="7" s="1"/>
  <c r="F50" i="7"/>
  <c r="N50" i="7" s="1"/>
  <c r="F16" i="7"/>
  <c r="N16" i="7" s="1"/>
  <c r="O16" i="7"/>
  <c r="P16" i="7" s="1"/>
  <c r="O14" i="7"/>
  <c r="P14" i="7" s="1"/>
  <c r="F14" i="7"/>
  <c r="N14" i="7" s="1"/>
  <c r="O24" i="7"/>
  <c r="P24" i="7" s="1"/>
  <c r="F24" i="7"/>
  <c r="O45" i="7"/>
  <c r="P45" i="7" s="1"/>
  <c r="F45" i="7"/>
  <c r="N45" i="7" s="1"/>
  <c r="O23" i="7"/>
  <c r="P23" i="7" s="1"/>
  <c r="F23" i="7"/>
  <c r="O29" i="7"/>
  <c r="P29" i="7" s="1"/>
  <c r="F29" i="7"/>
  <c r="N29" i="7" s="1"/>
  <c r="O30" i="7"/>
  <c r="P30" i="7" s="1"/>
  <c r="F30" i="7"/>
  <c r="N30" i="7" s="1"/>
  <c r="M9" i="6"/>
  <c r="N9" i="6" s="1"/>
  <c r="D9" i="6"/>
  <c r="L9" i="6" s="1"/>
  <c r="F40" i="7"/>
  <c r="N40" i="7" s="1"/>
  <c r="O40" i="7"/>
  <c r="P40" i="7" s="1"/>
  <c r="O43" i="7"/>
  <c r="P43" i="7" s="1"/>
  <c r="F43" i="7"/>
  <c r="N43" i="7" s="1"/>
  <c r="F44" i="7"/>
  <c r="N44" i="7" s="1"/>
  <c r="O44" i="7"/>
  <c r="P44" i="7" s="1"/>
  <c r="O46" i="7"/>
  <c r="P46" i="7" s="1"/>
  <c r="F46" i="7"/>
  <c r="N46" i="7" s="1"/>
  <c r="F48" i="7"/>
  <c r="N48" i="7" s="1"/>
  <c r="O48" i="7"/>
  <c r="P48" i="7" s="1"/>
  <c r="O15" i="7"/>
  <c r="P15" i="7" s="1"/>
  <c r="F15" i="7"/>
  <c r="N15" i="7" s="1"/>
  <c r="O17" i="7"/>
  <c r="P17" i="7" s="1"/>
  <c r="F17" i="7"/>
  <c r="N17" i="7" s="1"/>
  <c r="O27" i="7"/>
  <c r="P27" i="7" s="1"/>
  <c r="F27" i="7"/>
  <c r="N27" i="7" s="1"/>
  <c r="O47" i="7"/>
  <c r="P47" i="7" s="1"/>
  <c r="F47" i="7"/>
  <c r="N47" i="7" s="1"/>
  <c r="O7" i="7"/>
  <c r="P7" i="7" s="1"/>
  <c r="F7" i="7"/>
  <c r="N7" i="7" s="1"/>
  <c r="O11" i="7"/>
  <c r="P11" i="7" s="1"/>
  <c r="F11" i="7"/>
  <c r="F18" i="7"/>
  <c r="O18" i="7"/>
  <c r="P18" i="7" s="1"/>
  <c r="O19" i="7"/>
  <c r="P19" i="7" s="1"/>
  <c r="F19" i="7"/>
  <c r="N19" i="7" s="1"/>
  <c r="O21" i="7"/>
  <c r="P21" i="7" s="1"/>
  <c r="F21" i="7"/>
  <c r="N21" i="7" s="1"/>
  <c r="M7" i="6"/>
  <c r="N7" i="6" s="1"/>
  <c r="D7" i="6"/>
  <c r="L7" i="6" s="1"/>
  <c r="O25" i="7"/>
  <c r="P25" i="7" s="1"/>
  <c r="F25" i="7"/>
  <c r="N25" i="7" s="1"/>
  <c r="O26" i="7"/>
  <c r="P26" i="7" s="1"/>
  <c r="F26" i="7"/>
  <c r="F41" i="7"/>
  <c r="N41" i="7" s="1"/>
  <c r="O41" i="7"/>
  <c r="P41" i="7" s="1"/>
  <c r="O38" i="7"/>
  <c r="P38" i="7" s="1"/>
  <c r="F38" i="7"/>
  <c r="N38" i="7" s="1"/>
  <c r="F10" i="7"/>
  <c r="N10" i="7" s="1"/>
  <c r="O10" i="7"/>
  <c r="P10" i="7" s="1"/>
  <c r="O12" i="7"/>
  <c r="P12" i="7" s="1"/>
  <c r="F12" i="7"/>
  <c r="N12" i="7" s="1"/>
  <c r="M8" i="6"/>
  <c r="N8" i="6" s="1"/>
  <c r="D8" i="6"/>
  <c r="L8" i="6" s="1"/>
  <c r="F34" i="7"/>
  <c r="N34" i="7" s="1"/>
  <c r="O34" i="7"/>
  <c r="P34" i="7" s="1"/>
  <c r="O37" i="7"/>
  <c r="P37" i="7" s="1"/>
  <c r="F37" i="7"/>
  <c r="N37" i="7" s="1"/>
  <c r="F13" i="6"/>
  <c r="M13" i="6"/>
  <c r="N13" i="6" s="1"/>
  <c r="D13" i="6"/>
  <c r="L13" i="6" s="1"/>
  <c r="B14" i="6"/>
  <c r="D14" i="6" s="1"/>
  <c r="F54" i="7" l="1"/>
  <c r="N126" i="5"/>
  <c r="O126" i="5" s="1"/>
  <c r="N23" i="7"/>
  <c r="N6" i="7"/>
  <c r="N18" i="7"/>
  <c r="N35" i="7"/>
  <c r="N52" i="7"/>
  <c r="N26" i="7"/>
  <c r="N11" i="7"/>
  <c r="N24" i="7"/>
  <c r="L4" i="6"/>
  <c r="K14" i="6"/>
  <c r="L14" i="6" s="1"/>
  <c r="L6" i="6"/>
  <c r="I54" i="7"/>
  <c r="J4" i="7"/>
  <c r="J54" i="7" s="1"/>
  <c r="G54" i="7"/>
  <c r="H4" i="7"/>
  <c r="H54" i="7" s="1"/>
  <c r="I14" i="6"/>
  <c r="J14" i="6" s="1"/>
  <c r="G14" i="6"/>
  <c r="H4" i="6"/>
  <c r="H14" i="6" s="1"/>
  <c r="P4" i="7"/>
  <c r="P54" i="7" s="1"/>
  <c r="O54" i="7"/>
  <c r="L4" i="7"/>
  <c r="L54" i="7" s="1"/>
  <c r="K54" i="7"/>
  <c r="F4" i="6"/>
  <c r="F14" i="6" s="1"/>
  <c r="E14" i="6"/>
  <c r="M14" i="6"/>
  <c r="N14" i="6" s="1"/>
  <c r="M54" i="7" l="1"/>
  <c r="N4" i="7"/>
  <c r="N54" i="7" s="1"/>
  <c r="K4" i="11"/>
  <c r="M4" i="11" s="1"/>
  <c r="K528" i="11"/>
  <c r="M528" i="11" s="1"/>
  <c r="K530" i="11"/>
  <c r="M530" i="11" s="1"/>
  <c r="K525" i="11"/>
  <c r="M525" i="11" s="1"/>
  <c r="K521" i="11"/>
  <c r="M521" i="11" s="1"/>
  <c r="K515" i="11"/>
  <c r="M515" i="11" s="1"/>
  <c r="K511" i="11"/>
  <c r="M511" i="11" s="1"/>
  <c r="K505" i="11"/>
  <c r="M505" i="11" s="1"/>
  <c r="K501" i="11"/>
  <c r="M501" i="11" s="1"/>
  <c r="K497" i="11"/>
  <c r="M497" i="11" s="1"/>
  <c r="K493" i="11"/>
  <c r="M493" i="11" s="1"/>
  <c r="K489" i="11"/>
  <c r="M489" i="11" s="1"/>
  <c r="K485" i="11"/>
  <c r="M485" i="11" s="1"/>
  <c r="K479" i="11"/>
  <c r="M479" i="11" s="1"/>
  <c r="K475" i="11"/>
  <c r="M475" i="11" s="1"/>
  <c r="K471" i="11"/>
  <c r="M471" i="11" s="1"/>
  <c r="K467" i="11"/>
  <c r="M467" i="11" s="1"/>
  <c r="K463" i="11"/>
  <c r="M463" i="11" s="1"/>
  <c r="K459" i="11"/>
  <c r="M459" i="11" s="1"/>
  <c r="K455" i="11"/>
  <c r="M455" i="11" s="1"/>
  <c r="K451" i="11"/>
  <c r="M451" i="11" s="1"/>
  <c r="K447" i="11"/>
  <c r="M447" i="11" s="1"/>
  <c r="K443" i="11"/>
  <c r="M443" i="11" s="1"/>
  <c r="K439" i="11"/>
  <c r="M439" i="11" s="1"/>
  <c r="K432" i="11"/>
  <c r="M432" i="11" s="1"/>
  <c r="K428" i="11"/>
  <c r="M428" i="11" s="1"/>
  <c r="K424" i="11"/>
  <c r="M424" i="11" s="1"/>
  <c r="K416" i="11"/>
  <c r="M416" i="11" s="1"/>
  <c r="K410" i="11"/>
  <c r="M410" i="11" s="1"/>
  <c r="K404" i="11"/>
  <c r="M404" i="11" s="1"/>
  <c r="K398" i="11"/>
  <c r="M398" i="11" s="1"/>
  <c r="K392" i="11"/>
  <c r="M392" i="11" s="1"/>
  <c r="K384" i="11"/>
  <c r="M384" i="11" s="1"/>
  <c r="K378" i="11"/>
  <c r="M378" i="11" s="1"/>
  <c r="K372" i="11"/>
  <c r="M372" i="11" s="1"/>
  <c r="K366" i="11"/>
  <c r="M366" i="11" s="1"/>
  <c r="K360" i="11"/>
  <c r="M360" i="11" s="1"/>
  <c r="K356" i="11"/>
  <c r="M356" i="11" s="1"/>
  <c r="K350" i="11"/>
  <c r="M350" i="11" s="1"/>
  <c r="K346" i="11"/>
  <c r="M346" i="11" s="1"/>
  <c r="K342" i="11"/>
  <c r="M342" i="11" s="1"/>
  <c r="K338" i="11"/>
  <c r="M338" i="11" s="1"/>
  <c r="K332" i="11"/>
  <c r="M332" i="11" s="1"/>
  <c r="K328" i="11"/>
  <c r="M328" i="11" s="1"/>
  <c r="K324" i="11"/>
  <c r="M324" i="11" s="1"/>
  <c r="K320" i="11"/>
  <c r="M320" i="11" s="1"/>
  <c r="K316" i="11"/>
  <c r="M316" i="11" s="1"/>
  <c r="K310" i="11"/>
  <c r="M310" i="11" s="1"/>
  <c r="K306" i="11"/>
  <c r="M306" i="11" s="1"/>
  <c r="K507" i="11"/>
  <c r="M507" i="11" s="1"/>
  <c r="K422" i="11"/>
  <c r="M422" i="11" s="1"/>
  <c r="K414" i="11"/>
  <c r="M414" i="11" s="1"/>
  <c r="K402" i="11"/>
  <c r="M402" i="11" s="1"/>
  <c r="K390" i="11"/>
  <c r="M390" i="11" s="1"/>
  <c r="K517" i="11"/>
  <c r="M517" i="11" s="1"/>
  <c r="K503" i="11"/>
  <c r="M503" i="11" s="1"/>
  <c r="K481" i="11"/>
  <c r="M481" i="11" s="1"/>
  <c r="K469" i="11"/>
  <c r="M469" i="11" s="1"/>
  <c r="K449" i="11"/>
  <c r="M449" i="11" s="1"/>
  <c r="K437" i="11"/>
  <c r="M437" i="11" s="1"/>
  <c r="K412" i="11"/>
  <c r="M412" i="11" s="1"/>
  <c r="K396" i="11"/>
  <c r="M396" i="11" s="1"/>
  <c r="K362" i="11"/>
  <c r="M362" i="11" s="1"/>
  <c r="K348" i="11"/>
  <c r="M348" i="11" s="1"/>
  <c r="K326" i="11"/>
  <c r="M326" i="11" s="1"/>
  <c r="K312" i="11"/>
  <c r="M312" i="11" s="1"/>
  <c r="K406" i="11"/>
  <c r="M406" i="11" s="1"/>
  <c r="K382" i="11"/>
  <c r="M382" i="11" s="1"/>
  <c r="J528" i="11"/>
  <c r="L528" i="11" s="1"/>
  <c r="K527" i="11"/>
  <c r="M527" i="11" s="1"/>
  <c r="K513" i="11"/>
  <c r="M513" i="11" s="1"/>
  <c r="K491" i="11"/>
  <c r="M491" i="11" s="1"/>
  <c r="K477" i="11"/>
  <c r="M477" i="11" s="1"/>
  <c r="K457" i="11"/>
  <c r="M457" i="11" s="1"/>
  <c r="K445" i="11"/>
  <c r="M445" i="11" s="1"/>
  <c r="K426" i="11"/>
  <c r="M426" i="11" s="1"/>
  <c r="K408" i="11"/>
  <c r="M408" i="11" s="1"/>
  <c r="K376" i="11"/>
  <c r="M376" i="11" s="1"/>
  <c r="K358" i="11"/>
  <c r="M358" i="11" s="1"/>
  <c r="K334" i="11"/>
  <c r="M334" i="11" s="1"/>
  <c r="K322" i="11"/>
  <c r="M322" i="11" s="1"/>
  <c r="K483" i="11"/>
  <c r="M483" i="11" s="1"/>
  <c r="K394" i="11"/>
  <c r="M394" i="11" s="1"/>
  <c r="K523" i="11"/>
  <c r="M523" i="11" s="1"/>
  <c r="K499" i="11"/>
  <c r="M499" i="11" s="1"/>
  <c r="K487" i="11"/>
  <c r="M487" i="11" s="1"/>
  <c r="K465" i="11"/>
  <c r="M465" i="11" s="1"/>
  <c r="K453" i="11"/>
  <c r="M453" i="11" s="1"/>
  <c r="K434" i="11"/>
  <c r="M434" i="11" s="1"/>
  <c r="K420" i="11"/>
  <c r="M420" i="11" s="1"/>
  <c r="K388" i="11"/>
  <c r="M388" i="11" s="1"/>
  <c r="K368" i="11"/>
  <c r="M368" i="11" s="1"/>
  <c r="K344" i="11"/>
  <c r="M344" i="11" s="1"/>
  <c r="K330" i="11"/>
  <c r="M330" i="11" s="1"/>
  <c r="K308" i="11"/>
  <c r="M308" i="11" s="1"/>
  <c r="K418" i="11"/>
  <c r="M418" i="11" s="1"/>
  <c r="K370" i="11"/>
  <c r="M370" i="11" s="1"/>
  <c r="K352" i="11"/>
  <c r="M352" i="11" s="1"/>
  <c r="K314" i="11"/>
  <c r="M314" i="11" s="1"/>
  <c r="K529" i="11"/>
  <c r="M529" i="11" s="1"/>
  <c r="K524" i="11"/>
  <c r="M524" i="11" s="1"/>
  <c r="K520" i="11"/>
  <c r="M520" i="11" s="1"/>
  <c r="K516" i="11"/>
  <c r="M516" i="11" s="1"/>
  <c r="K512" i="11"/>
  <c r="M512" i="11" s="1"/>
  <c r="K506" i="11"/>
  <c r="M506" i="11" s="1"/>
  <c r="K500" i="11"/>
  <c r="M500" i="11" s="1"/>
  <c r="K494" i="11"/>
  <c r="M494" i="11" s="1"/>
  <c r="K490" i="11"/>
  <c r="M490" i="11" s="1"/>
  <c r="K482" i="11"/>
  <c r="M482" i="11" s="1"/>
  <c r="K476" i="11"/>
  <c r="M476" i="11" s="1"/>
  <c r="K470" i="11"/>
  <c r="M470" i="11" s="1"/>
  <c r="K462" i="11"/>
  <c r="M462" i="11" s="1"/>
  <c r="K456" i="11"/>
  <c r="M456" i="11" s="1"/>
  <c r="K452" i="11"/>
  <c r="M452" i="11" s="1"/>
  <c r="K448" i="11"/>
  <c r="M448" i="11" s="1"/>
  <c r="K444" i="11"/>
  <c r="M444" i="11" s="1"/>
  <c r="K440" i="11"/>
  <c r="M440" i="11" s="1"/>
  <c r="K436" i="11"/>
  <c r="M436" i="11" s="1"/>
  <c r="K433" i="11"/>
  <c r="M433" i="11" s="1"/>
  <c r="K429" i="11"/>
  <c r="M429" i="11" s="1"/>
  <c r="K425" i="11"/>
  <c r="M425" i="11" s="1"/>
  <c r="K421" i="11"/>
  <c r="M421" i="11" s="1"/>
  <c r="K415" i="11"/>
  <c r="M415" i="11" s="1"/>
  <c r="K411" i="11"/>
  <c r="M411" i="11" s="1"/>
  <c r="K407" i="11"/>
  <c r="M407" i="11" s="1"/>
  <c r="K403" i="11"/>
  <c r="M403" i="11" s="1"/>
  <c r="K397" i="11"/>
  <c r="M397" i="11" s="1"/>
  <c r="K393" i="11"/>
  <c r="M393" i="11" s="1"/>
  <c r="K389" i="11"/>
  <c r="M389" i="11" s="1"/>
  <c r="K383" i="11"/>
  <c r="M383" i="11" s="1"/>
  <c r="K379" i="11"/>
  <c r="M379" i="11" s="1"/>
  <c r="K375" i="11"/>
  <c r="M375" i="11" s="1"/>
  <c r="K371" i="11"/>
  <c r="M371" i="11" s="1"/>
  <c r="K365" i="11"/>
  <c r="M365" i="11" s="1"/>
  <c r="K361" i="11"/>
  <c r="M361" i="11" s="1"/>
  <c r="K357" i="11"/>
  <c r="M357" i="11" s="1"/>
  <c r="K353" i="11"/>
  <c r="M353" i="11" s="1"/>
  <c r="K532" i="11"/>
  <c r="M532" i="11" s="1"/>
  <c r="K441" i="11"/>
  <c r="M441" i="11" s="1"/>
  <c r="K380" i="11"/>
  <c r="M380" i="11" s="1"/>
  <c r="K386" i="11"/>
  <c r="M386" i="11" s="1"/>
  <c r="K336" i="11"/>
  <c r="M336" i="11" s="1"/>
  <c r="K526" i="11"/>
  <c r="M526" i="11" s="1"/>
  <c r="K502" i="11"/>
  <c r="M502" i="11" s="1"/>
  <c r="K486" i="11"/>
  <c r="M486" i="11" s="1"/>
  <c r="K454" i="11"/>
  <c r="M454" i="11" s="1"/>
  <c r="K442" i="11"/>
  <c r="M442" i="11" s="1"/>
  <c r="K423" i="11"/>
  <c r="M423" i="11" s="1"/>
  <c r="K409" i="11"/>
  <c r="M409" i="11" s="1"/>
  <c r="K387" i="11"/>
  <c r="M387" i="11" s="1"/>
  <c r="K473" i="11"/>
  <c r="M473" i="11" s="1"/>
  <c r="K430" i="11"/>
  <c r="M430" i="11" s="1"/>
  <c r="K318" i="11"/>
  <c r="M318" i="11" s="1"/>
  <c r="K374" i="11"/>
  <c r="M374" i="11" s="1"/>
  <c r="K292" i="11"/>
  <c r="M292" i="11" s="1"/>
  <c r="K514" i="11"/>
  <c r="M514" i="11" s="1"/>
  <c r="K498" i="11"/>
  <c r="M498" i="11" s="1"/>
  <c r="K466" i="11"/>
  <c r="M466" i="11" s="1"/>
  <c r="K450" i="11"/>
  <c r="M450" i="11" s="1"/>
  <c r="K431" i="11"/>
  <c r="M431" i="11" s="1"/>
  <c r="K419" i="11"/>
  <c r="M419" i="11" s="1"/>
  <c r="K395" i="11"/>
  <c r="M395" i="11" s="1"/>
  <c r="K381" i="11"/>
  <c r="M381" i="11" s="1"/>
  <c r="K373" i="11"/>
  <c r="M373" i="11" s="1"/>
  <c r="K355" i="11"/>
  <c r="M355" i="11" s="1"/>
  <c r="K509" i="11"/>
  <c r="M509" i="11" s="1"/>
  <c r="K461" i="11"/>
  <c r="M461" i="11" s="1"/>
  <c r="K354" i="11"/>
  <c r="M354" i="11" s="1"/>
  <c r="K519" i="11"/>
  <c r="M519" i="11" s="1"/>
  <c r="K364" i="11"/>
  <c r="M364" i="11" s="1"/>
  <c r="K522" i="11"/>
  <c r="M522" i="11" s="1"/>
  <c r="K510" i="11"/>
  <c r="M510" i="11" s="1"/>
  <c r="K478" i="11"/>
  <c r="M478" i="11" s="1"/>
  <c r="K458" i="11"/>
  <c r="M458" i="11" s="1"/>
  <c r="K438" i="11"/>
  <c r="M438" i="11" s="1"/>
  <c r="K427" i="11"/>
  <c r="M427" i="11" s="1"/>
  <c r="K405" i="11"/>
  <c r="M405" i="11" s="1"/>
  <c r="K391" i="11"/>
  <c r="M391" i="11" s="1"/>
  <c r="K359" i="11"/>
  <c r="M359" i="11" s="1"/>
  <c r="K345" i="11"/>
  <c r="M345" i="11" s="1"/>
  <c r="K341" i="11"/>
  <c r="M341" i="11" s="1"/>
  <c r="K337" i="11"/>
  <c r="M337" i="11" s="1"/>
  <c r="K331" i="11"/>
  <c r="M331" i="11" s="1"/>
  <c r="K327" i="11"/>
  <c r="M327" i="11" s="1"/>
  <c r="K323" i="11"/>
  <c r="M323" i="11" s="1"/>
  <c r="K317" i="11"/>
  <c r="M317" i="11" s="1"/>
  <c r="K311" i="11"/>
  <c r="M311" i="11" s="1"/>
  <c r="K305" i="11"/>
  <c r="M305" i="11" s="1"/>
  <c r="K504" i="11"/>
  <c r="M504" i="11" s="1"/>
  <c r="K488" i="11"/>
  <c r="M488" i="11" s="1"/>
  <c r="K480" i="11"/>
  <c r="M480" i="11" s="1"/>
  <c r="K468" i="11"/>
  <c r="M468" i="11" s="1"/>
  <c r="K460" i="11"/>
  <c r="M460" i="11" s="1"/>
  <c r="K399" i="11"/>
  <c r="M399" i="11" s="1"/>
  <c r="K369" i="11"/>
  <c r="M369" i="11" s="1"/>
  <c r="K335" i="11"/>
  <c r="M335" i="11" s="1"/>
  <c r="K315" i="11"/>
  <c r="M315" i="11" s="1"/>
  <c r="K201" i="11"/>
  <c r="M201" i="11" s="1"/>
  <c r="K304" i="11"/>
  <c r="M304" i="11" s="1"/>
  <c r="K296" i="11"/>
  <c r="M296" i="11" s="1"/>
  <c r="K284" i="11"/>
  <c r="M284" i="11" s="1"/>
  <c r="K276" i="11"/>
  <c r="M276" i="11" s="1"/>
  <c r="K268" i="11"/>
  <c r="M268" i="11" s="1"/>
  <c r="K260" i="11"/>
  <c r="M260" i="11" s="1"/>
  <c r="K252" i="11"/>
  <c r="M252" i="11" s="1"/>
  <c r="K244" i="11"/>
  <c r="M244" i="11" s="1"/>
  <c r="K236" i="11"/>
  <c r="M236" i="11" s="1"/>
  <c r="K228" i="11"/>
  <c r="M228" i="11" s="1"/>
  <c r="K220" i="11"/>
  <c r="M220" i="11" s="1"/>
  <c r="K212" i="11"/>
  <c r="M212" i="11" s="1"/>
  <c r="K204" i="11"/>
  <c r="M204" i="11" s="1"/>
  <c r="K196" i="11"/>
  <c r="M196" i="11" s="1"/>
  <c r="K191" i="11"/>
  <c r="M191" i="11" s="1"/>
  <c r="K183" i="11"/>
  <c r="M183" i="11" s="1"/>
  <c r="K175" i="11"/>
  <c r="M175" i="11" s="1"/>
  <c r="K171" i="11"/>
  <c r="M171" i="11" s="1"/>
  <c r="K167" i="11"/>
  <c r="M167" i="11" s="1"/>
  <c r="K163" i="11"/>
  <c r="M163" i="11" s="1"/>
  <c r="K159" i="11"/>
  <c r="M159" i="11" s="1"/>
  <c r="K155" i="11"/>
  <c r="M155" i="11" s="1"/>
  <c r="K495" i="11"/>
  <c r="M495" i="11" s="1"/>
  <c r="K446" i="11"/>
  <c r="M446" i="11" s="1"/>
  <c r="K401" i="11"/>
  <c r="M401" i="11" s="1"/>
  <c r="K363" i="11"/>
  <c r="M363" i="11" s="1"/>
  <c r="K343" i="11"/>
  <c r="M343" i="11" s="1"/>
  <c r="K321" i="11"/>
  <c r="M321" i="11" s="1"/>
  <c r="K508" i="11"/>
  <c r="M508" i="11" s="1"/>
  <c r="K417" i="11"/>
  <c r="M417" i="11" s="1"/>
  <c r="K319" i="11"/>
  <c r="M319" i="11" s="1"/>
  <c r="K280" i="11"/>
  <c r="M280" i="11" s="1"/>
  <c r="K256" i="11"/>
  <c r="M256" i="11" s="1"/>
  <c r="K216" i="11"/>
  <c r="M216" i="11" s="1"/>
  <c r="K193" i="11"/>
  <c r="M193" i="11" s="1"/>
  <c r="K492" i="11"/>
  <c r="M492" i="11" s="1"/>
  <c r="K435" i="11"/>
  <c r="M435" i="11" s="1"/>
  <c r="K329" i="11"/>
  <c r="M329" i="11" s="1"/>
  <c r="K313" i="11"/>
  <c r="M313" i="11" s="1"/>
  <c r="K472" i="11"/>
  <c r="M472" i="11" s="1"/>
  <c r="K385" i="11"/>
  <c r="M385" i="11" s="1"/>
  <c r="K300" i="11"/>
  <c r="M300" i="11" s="1"/>
  <c r="K272" i="11"/>
  <c r="M272" i="11" s="1"/>
  <c r="K232" i="11"/>
  <c r="M232" i="11" s="1"/>
  <c r="K208" i="11"/>
  <c r="M208" i="11" s="1"/>
  <c r="K165" i="11"/>
  <c r="M165" i="11" s="1"/>
  <c r="K400" i="11"/>
  <c r="M400" i="11" s="1"/>
  <c r="M531" i="11"/>
  <c r="K474" i="11"/>
  <c r="M474" i="11" s="1"/>
  <c r="K377" i="11"/>
  <c r="M377" i="11" s="1"/>
  <c r="K351" i="11"/>
  <c r="M351" i="11" s="1"/>
  <c r="K339" i="11"/>
  <c r="M339" i="11" s="1"/>
  <c r="K325" i="11"/>
  <c r="M325" i="11" s="1"/>
  <c r="K496" i="11"/>
  <c r="M496" i="11" s="1"/>
  <c r="K464" i="11"/>
  <c r="M464" i="11" s="1"/>
  <c r="K307" i="11"/>
  <c r="M307" i="11" s="1"/>
  <c r="K288" i="11"/>
  <c r="M288" i="11" s="1"/>
  <c r="K248" i="11"/>
  <c r="M248" i="11" s="1"/>
  <c r="K224" i="11"/>
  <c r="M224" i="11" s="1"/>
  <c r="K187" i="11"/>
  <c r="M187" i="11" s="1"/>
  <c r="K169" i="11"/>
  <c r="M169" i="11" s="1"/>
  <c r="K151" i="11"/>
  <c r="M151" i="11" s="1"/>
  <c r="K147" i="11"/>
  <c r="M147" i="11" s="1"/>
  <c r="K143" i="11"/>
  <c r="M143" i="11" s="1"/>
  <c r="K139" i="11"/>
  <c r="M139" i="11" s="1"/>
  <c r="K135" i="11"/>
  <c r="M135" i="11" s="1"/>
  <c r="K131" i="11"/>
  <c r="M131" i="11" s="1"/>
  <c r="K123" i="11"/>
  <c r="M123" i="11" s="1"/>
  <c r="K119" i="11"/>
  <c r="M119" i="11" s="1"/>
  <c r="K115" i="11"/>
  <c r="M115" i="11" s="1"/>
  <c r="K111" i="11"/>
  <c r="M111" i="11" s="1"/>
  <c r="K105" i="11"/>
  <c r="M105" i="11" s="1"/>
  <c r="K101" i="11"/>
  <c r="M101" i="11" s="1"/>
  <c r="K97" i="11"/>
  <c r="M97" i="11" s="1"/>
  <c r="K93" i="11"/>
  <c r="M93" i="11" s="1"/>
  <c r="K89" i="11"/>
  <c r="M89" i="11" s="1"/>
  <c r="K83" i="11"/>
  <c r="M83" i="11" s="1"/>
  <c r="K77" i="11"/>
  <c r="M77" i="11" s="1"/>
  <c r="K69" i="11"/>
  <c r="M69" i="11" s="1"/>
  <c r="K59" i="11"/>
  <c r="M59" i="11" s="1"/>
  <c r="K49" i="11"/>
  <c r="M49" i="11" s="1"/>
  <c r="K29" i="11"/>
  <c r="M29" i="11" s="1"/>
  <c r="K21" i="11"/>
  <c r="M21" i="11" s="1"/>
  <c r="K11" i="11"/>
  <c r="M11" i="11" s="1"/>
  <c r="K303" i="11"/>
  <c r="M303" i="11" s="1"/>
  <c r="K295" i="11"/>
  <c r="M295" i="11" s="1"/>
  <c r="K287" i="11"/>
  <c r="M287" i="11" s="1"/>
  <c r="K279" i="11"/>
  <c r="M279" i="11" s="1"/>
  <c r="K271" i="11"/>
  <c r="M271" i="11" s="1"/>
  <c r="K263" i="11"/>
  <c r="M263" i="11" s="1"/>
  <c r="K255" i="11"/>
  <c r="M255" i="11" s="1"/>
  <c r="K247" i="11"/>
  <c r="M247" i="11" s="1"/>
  <c r="K239" i="11"/>
  <c r="M239" i="11" s="1"/>
  <c r="K231" i="11"/>
  <c r="M231" i="11" s="1"/>
  <c r="K223" i="11"/>
  <c r="M223" i="11" s="1"/>
  <c r="K215" i="11"/>
  <c r="M215" i="11" s="1"/>
  <c r="K207" i="11"/>
  <c r="M207" i="11" s="1"/>
  <c r="K199" i="11"/>
  <c r="M199" i="11" s="1"/>
  <c r="K189" i="11"/>
  <c r="M189" i="11" s="1"/>
  <c r="K181" i="11"/>
  <c r="M181" i="11" s="1"/>
  <c r="K153" i="11"/>
  <c r="M153" i="11" s="1"/>
  <c r="K125" i="11"/>
  <c r="M125" i="11" s="1"/>
  <c r="K39" i="11"/>
  <c r="M39" i="11" s="1"/>
  <c r="K88" i="11"/>
  <c r="M88" i="11" s="1"/>
  <c r="K76" i="11"/>
  <c r="M76" i="11" s="1"/>
  <c r="K68" i="11"/>
  <c r="M68" i="11" s="1"/>
  <c r="K62" i="11"/>
  <c r="M62" i="11" s="1"/>
  <c r="K56" i="11"/>
  <c r="M56" i="11" s="1"/>
  <c r="K48" i="11"/>
  <c r="M48" i="11" s="1"/>
  <c r="K42" i="11"/>
  <c r="M42" i="11" s="1"/>
  <c r="K34" i="11"/>
  <c r="M34" i="11" s="1"/>
  <c r="K28" i="11"/>
  <c r="M28" i="11" s="1"/>
  <c r="K22" i="11"/>
  <c r="M22" i="11" s="1"/>
  <c r="K14" i="11"/>
  <c r="M14" i="11" s="1"/>
  <c r="K6" i="11"/>
  <c r="M6" i="11" s="1"/>
  <c r="K298" i="11"/>
  <c r="M298" i="11" s="1"/>
  <c r="K290" i="11"/>
  <c r="M290" i="11" s="1"/>
  <c r="K282" i="11"/>
  <c r="M282" i="11" s="1"/>
  <c r="K274" i="11"/>
  <c r="M274" i="11" s="1"/>
  <c r="K266" i="11"/>
  <c r="M266" i="11" s="1"/>
  <c r="K258" i="11"/>
  <c r="M258" i="11" s="1"/>
  <c r="K250" i="11"/>
  <c r="M250" i="11" s="1"/>
  <c r="K242" i="11"/>
  <c r="M242" i="11" s="1"/>
  <c r="K234" i="11"/>
  <c r="M234" i="11" s="1"/>
  <c r="K226" i="11"/>
  <c r="M226" i="11" s="1"/>
  <c r="K218" i="11"/>
  <c r="M218" i="11" s="1"/>
  <c r="K210" i="11"/>
  <c r="M210" i="11" s="1"/>
  <c r="K202" i="11"/>
  <c r="M202" i="11" s="1"/>
  <c r="K194" i="11"/>
  <c r="M194" i="11" s="1"/>
  <c r="K190" i="11"/>
  <c r="M190" i="11" s="1"/>
  <c r="K186" i="11"/>
  <c r="M186" i="11" s="1"/>
  <c r="K182" i="11"/>
  <c r="M182" i="11" s="1"/>
  <c r="K178" i="11"/>
  <c r="M178" i="11" s="1"/>
  <c r="K174" i="11"/>
  <c r="M174" i="11" s="1"/>
  <c r="K168" i="11"/>
  <c r="M168" i="11" s="1"/>
  <c r="K164" i="11"/>
  <c r="M164" i="11" s="1"/>
  <c r="K160" i="11"/>
  <c r="M160" i="11" s="1"/>
  <c r="K154" i="11"/>
  <c r="M154" i="11" s="1"/>
  <c r="K150" i="11"/>
  <c r="M150" i="11" s="1"/>
  <c r="K146" i="11"/>
  <c r="M146" i="11" s="1"/>
  <c r="K140" i="11"/>
  <c r="M140" i="11" s="1"/>
  <c r="K134" i="11"/>
  <c r="M134" i="11" s="1"/>
  <c r="K130" i="11"/>
  <c r="M130" i="11" s="1"/>
  <c r="K126" i="11"/>
  <c r="M126" i="11" s="1"/>
  <c r="K122" i="11"/>
  <c r="M122" i="11" s="1"/>
  <c r="K118" i="11"/>
  <c r="M118" i="11" s="1"/>
  <c r="K114" i="11"/>
  <c r="M114" i="11" s="1"/>
  <c r="K110" i="11"/>
  <c r="M110" i="11" s="1"/>
  <c r="K106" i="11"/>
  <c r="M106" i="11" s="1"/>
  <c r="K100" i="11"/>
  <c r="M100" i="11" s="1"/>
  <c r="K94" i="11"/>
  <c r="M94" i="11" s="1"/>
  <c r="K90" i="11"/>
  <c r="M90" i="11" s="1"/>
  <c r="K82" i="11"/>
  <c r="M82" i="11" s="1"/>
  <c r="K70" i="11"/>
  <c r="M70" i="11" s="1"/>
  <c r="K60" i="11"/>
  <c r="M60" i="11" s="1"/>
  <c r="K40" i="11"/>
  <c r="M40" i="11" s="1"/>
  <c r="K30" i="11"/>
  <c r="M30" i="11" s="1"/>
  <c r="K340" i="11"/>
  <c r="M340" i="11" s="1"/>
  <c r="K367" i="11"/>
  <c r="M367" i="11" s="1"/>
  <c r="K309" i="11"/>
  <c r="M309" i="11" s="1"/>
  <c r="K197" i="11"/>
  <c r="M197" i="11" s="1"/>
  <c r="K137" i="11"/>
  <c r="M137" i="11" s="1"/>
  <c r="K121" i="11"/>
  <c r="M121" i="11" s="1"/>
  <c r="K99" i="11"/>
  <c r="M99" i="11" s="1"/>
  <c r="K85" i="11"/>
  <c r="M85" i="11" s="1"/>
  <c r="K45" i="11"/>
  <c r="M45" i="11" s="1"/>
  <c r="K5" i="11"/>
  <c r="M5" i="11" s="1"/>
  <c r="K267" i="11"/>
  <c r="M267" i="11" s="1"/>
  <c r="K243" i="11"/>
  <c r="M243" i="11" s="1"/>
  <c r="K203" i="11"/>
  <c r="M203" i="11" s="1"/>
  <c r="K177" i="11"/>
  <c r="M177" i="11" s="1"/>
  <c r="K72" i="11"/>
  <c r="M72" i="11" s="1"/>
  <c r="K52" i="11"/>
  <c r="M52" i="11" s="1"/>
  <c r="K18" i="11"/>
  <c r="M18" i="11" s="1"/>
  <c r="K294" i="11"/>
  <c r="M294" i="11" s="1"/>
  <c r="K254" i="11"/>
  <c r="M254" i="11" s="1"/>
  <c r="K230" i="11"/>
  <c r="M230" i="11" s="1"/>
  <c r="K192" i="11"/>
  <c r="M192" i="11" s="1"/>
  <c r="K180" i="11"/>
  <c r="M180" i="11" s="1"/>
  <c r="K156" i="11"/>
  <c r="M156" i="11" s="1"/>
  <c r="K144" i="11"/>
  <c r="M144" i="11" s="1"/>
  <c r="K120" i="11"/>
  <c r="M120" i="11" s="1"/>
  <c r="K108" i="11"/>
  <c r="M108" i="11" s="1"/>
  <c r="K78" i="11"/>
  <c r="M78" i="11" s="1"/>
  <c r="K36" i="11"/>
  <c r="M36" i="11" s="1"/>
  <c r="K16" i="11"/>
  <c r="M16" i="11" s="1"/>
  <c r="K8" i="11"/>
  <c r="M8" i="11" s="1"/>
  <c r="K518" i="11"/>
  <c r="M518" i="11" s="1"/>
  <c r="K349" i="11"/>
  <c r="M349" i="11" s="1"/>
  <c r="K484" i="11"/>
  <c r="M484" i="11" s="1"/>
  <c r="K200" i="11"/>
  <c r="M200" i="11" s="1"/>
  <c r="K161" i="11"/>
  <c r="M161" i="11" s="1"/>
  <c r="K145" i="11"/>
  <c r="M145" i="11" s="1"/>
  <c r="K133" i="11"/>
  <c r="M133" i="11" s="1"/>
  <c r="K107" i="11"/>
  <c r="M107" i="11" s="1"/>
  <c r="K95" i="11"/>
  <c r="M95" i="11" s="1"/>
  <c r="K63" i="11"/>
  <c r="M63" i="11" s="1"/>
  <c r="K25" i="11"/>
  <c r="M25" i="11" s="1"/>
  <c r="K283" i="11"/>
  <c r="M283" i="11" s="1"/>
  <c r="K259" i="11"/>
  <c r="M259" i="11" s="1"/>
  <c r="K219" i="11"/>
  <c r="M219" i="11" s="1"/>
  <c r="K195" i="11"/>
  <c r="M195" i="11" s="1"/>
  <c r="K35" i="11"/>
  <c r="M35" i="11" s="1"/>
  <c r="K64" i="11"/>
  <c r="M64" i="11" s="1"/>
  <c r="K32" i="11"/>
  <c r="M32" i="11" s="1"/>
  <c r="K10" i="11"/>
  <c r="M10" i="11" s="1"/>
  <c r="K270" i="11"/>
  <c r="M270" i="11" s="1"/>
  <c r="K246" i="11"/>
  <c r="M246" i="11" s="1"/>
  <c r="K206" i="11"/>
  <c r="M206" i="11" s="1"/>
  <c r="K188" i="11"/>
  <c r="M188" i="11" s="1"/>
  <c r="K166" i="11"/>
  <c r="M166" i="11" s="1"/>
  <c r="K152" i="11"/>
  <c r="M152" i="11" s="1"/>
  <c r="K128" i="11"/>
  <c r="M128" i="11" s="1"/>
  <c r="K116" i="11"/>
  <c r="M116" i="11" s="1"/>
  <c r="K92" i="11"/>
  <c r="M92" i="11" s="1"/>
  <c r="K66" i="11"/>
  <c r="M66" i="11" s="1"/>
  <c r="K12" i="11"/>
  <c r="M12" i="11" s="1"/>
  <c r="K333" i="11"/>
  <c r="M333" i="11" s="1"/>
  <c r="K264" i="11"/>
  <c r="M264" i="11" s="1"/>
  <c r="K179" i="11"/>
  <c r="M179" i="11" s="1"/>
  <c r="K157" i="11"/>
  <c r="M157" i="11" s="1"/>
  <c r="K141" i="11"/>
  <c r="M141" i="11" s="1"/>
  <c r="K117" i="11"/>
  <c r="M117" i="11" s="1"/>
  <c r="K103" i="11"/>
  <c r="M103" i="11" s="1"/>
  <c r="K81" i="11"/>
  <c r="M81" i="11" s="1"/>
  <c r="K53" i="11"/>
  <c r="M53" i="11" s="1"/>
  <c r="K299" i="11"/>
  <c r="M299" i="11" s="1"/>
  <c r="K275" i="11"/>
  <c r="M275" i="11" s="1"/>
  <c r="K235" i="11"/>
  <c r="M235" i="11" s="1"/>
  <c r="K211" i="11"/>
  <c r="M211" i="11" s="1"/>
  <c r="K129" i="11"/>
  <c r="M129" i="11" s="1"/>
  <c r="K80" i="11"/>
  <c r="M80" i="11" s="1"/>
  <c r="K44" i="11"/>
  <c r="M44" i="11" s="1"/>
  <c r="K24" i="11"/>
  <c r="M24" i="11" s="1"/>
  <c r="K286" i="11"/>
  <c r="M286" i="11" s="1"/>
  <c r="K262" i="11"/>
  <c r="M262" i="11" s="1"/>
  <c r="K222" i="11"/>
  <c r="M222" i="11" s="1"/>
  <c r="K198" i="11"/>
  <c r="M198" i="11" s="1"/>
  <c r="K176" i="11"/>
  <c r="M176" i="11" s="1"/>
  <c r="K162" i="11"/>
  <c r="M162" i="11" s="1"/>
  <c r="K136" i="11"/>
  <c r="M136" i="11" s="1"/>
  <c r="K124" i="11"/>
  <c r="M124" i="11" s="1"/>
  <c r="K104" i="11"/>
  <c r="M104" i="11" s="1"/>
  <c r="K84" i="11"/>
  <c r="M84" i="11" s="1"/>
  <c r="K26" i="11"/>
  <c r="M26" i="11" s="1"/>
  <c r="K297" i="11"/>
  <c r="M297" i="11" s="1"/>
  <c r="K289" i="11"/>
  <c r="M289" i="11" s="1"/>
  <c r="K281" i="11"/>
  <c r="M281" i="11" s="1"/>
  <c r="K273" i="11"/>
  <c r="M273" i="11" s="1"/>
  <c r="K265" i="11"/>
  <c r="M265" i="11" s="1"/>
  <c r="K257" i="11"/>
  <c r="M257" i="11" s="1"/>
  <c r="K249" i="11"/>
  <c r="M249" i="11" s="1"/>
  <c r="K241" i="11"/>
  <c r="M241" i="11" s="1"/>
  <c r="K233" i="11"/>
  <c r="M233" i="11" s="1"/>
  <c r="K225" i="11"/>
  <c r="M225" i="11" s="1"/>
  <c r="K217" i="11"/>
  <c r="M217" i="11" s="1"/>
  <c r="K209" i="11"/>
  <c r="M209" i="11" s="1"/>
  <c r="K170" i="11"/>
  <c r="M170" i="11" s="1"/>
  <c r="K142" i="11"/>
  <c r="M142" i="11" s="1"/>
  <c r="K102" i="11"/>
  <c r="M102" i="11" s="1"/>
  <c r="K86" i="11"/>
  <c r="M86" i="11" s="1"/>
  <c r="K50" i="11"/>
  <c r="M50" i="11" s="1"/>
  <c r="K87" i="11"/>
  <c r="M87" i="11" s="1"/>
  <c r="K75" i="11"/>
  <c r="M75" i="11" s="1"/>
  <c r="K67" i="11"/>
  <c r="M67" i="11" s="1"/>
  <c r="K61" i="11"/>
  <c r="M61" i="11" s="1"/>
  <c r="K55" i="11"/>
  <c r="M55" i="11" s="1"/>
  <c r="K47" i="11"/>
  <c r="M47" i="11" s="1"/>
  <c r="K41" i="11"/>
  <c r="M41" i="11" s="1"/>
  <c r="K33" i="11"/>
  <c r="M33" i="11" s="1"/>
  <c r="K27" i="11"/>
  <c r="M27" i="11" s="1"/>
  <c r="K19" i="11"/>
  <c r="M19" i="11" s="1"/>
  <c r="K13" i="11"/>
  <c r="M13" i="11" s="1"/>
  <c r="K7" i="11"/>
  <c r="M7" i="11" s="1"/>
  <c r="J529" i="11"/>
  <c r="L529" i="11" s="1"/>
  <c r="J449" i="11"/>
  <c r="L449" i="11" s="1"/>
  <c r="J463" i="11"/>
  <c r="L463" i="11" s="1"/>
  <c r="J497" i="11"/>
  <c r="L497" i="11" s="1"/>
  <c r="J523" i="11"/>
  <c r="L523" i="11" s="1"/>
  <c r="J154" i="11"/>
  <c r="L154" i="11" s="1"/>
  <c r="J194" i="11"/>
  <c r="L194" i="11" s="1"/>
  <c r="J202" i="11"/>
  <c r="L202" i="11" s="1"/>
  <c r="J230" i="11"/>
  <c r="L230" i="11" s="1"/>
  <c r="J246" i="11"/>
  <c r="L246" i="11" s="1"/>
  <c r="N246" i="11" s="1"/>
  <c r="J264" i="11"/>
  <c r="L264" i="11" s="1"/>
  <c r="J280" i="11"/>
  <c r="L280" i="11" s="1"/>
  <c r="J348" i="11"/>
  <c r="L348" i="11" s="1"/>
  <c r="J121" i="11"/>
  <c r="L121" i="11" s="1"/>
  <c r="J298" i="11"/>
  <c r="L298" i="11" s="1"/>
  <c r="J124" i="11"/>
  <c r="L124" i="11" s="1"/>
  <c r="J310" i="11"/>
  <c r="L310" i="11" s="1"/>
  <c r="J431" i="11"/>
  <c r="L431" i="11" s="1"/>
  <c r="J314" i="11"/>
  <c r="L314" i="11" s="1"/>
  <c r="J307" i="11"/>
  <c r="L307" i="11" s="1"/>
  <c r="J326" i="11"/>
  <c r="L326" i="11" s="1"/>
  <c r="J340" i="11"/>
  <c r="L340" i="11" s="1"/>
  <c r="J371" i="11"/>
  <c r="L371" i="11" s="1"/>
  <c r="J404" i="11"/>
  <c r="L404" i="11" s="1"/>
  <c r="J382" i="11"/>
  <c r="L382" i="11" s="1"/>
  <c r="J415" i="11"/>
  <c r="L415" i="11" s="1"/>
  <c r="J511" i="11"/>
  <c r="L511" i="11" s="1"/>
  <c r="J19" i="11"/>
  <c r="L19" i="11" s="1"/>
  <c r="J82" i="11"/>
  <c r="L82" i="11" s="1"/>
  <c r="J63" i="11"/>
  <c r="L63" i="11" s="1"/>
  <c r="J105" i="11"/>
  <c r="L105" i="11" s="1"/>
  <c r="J56" i="11"/>
  <c r="L56" i="11" s="1"/>
  <c r="J76" i="11"/>
  <c r="L76" i="11" s="1"/>
  <c r="J102" i="11"/>
  <c r="L102" i="11" s="1"/>
  <c r="N102" i="11" s="1"/>
  <c r="J5" i="11"/>
  <c r="L5" i="11" s="1"/>
  <c r="J21" i="11"/>
  <c r="L21" i="11" s="1"/>
  <c r="J90" i="11"/>
  <c r="L90" i="11" s="1"/>
  <c r="J262" i="11"/>
  <c r="L262" i="11" s="1"/>
  <c r="J300" i="11"/>
  <c r="L300" i="11" s="1"/>
  <c r="J248" i="11"/>
  <c r="L248" i="11" s="1"/>
  <c r="N248" i="11" s="1"/>
  <c r="J266" i="11"/>
  <c r="L266" i="11" s="1"/>
  <c r="J358" i="11"/>
  <c r="L358" i="11" s="1"/>
  <c r="J212" i="11"/>
  <c r="L212" i="11" s="1"/>
  <c r="J228" i="11"/>
  <c r="L228" i="11" s="1"/>
  <c r="N228" i="11" s="1"/>
  <c r="J244" i="11"/>
  <c r="L244" i="11" s="1"/>
  <c r="J383" i="11"/>
  <c r="L383" i="11" s="1"/>
  <c r="N383" i="11" s="1"/>
  <c r="J167" i="11"/>
  <c r="L167" i="11" s="1"/>
  <c r="J182" i="11"/>
  <c r="L182" i="11" s="1"/>
  <c r="J290" i="11"/>
  <c r="L290" i="11" s="1"/>
  <c r="J350" i="11"/>
  <c r="L350" i="11" s="1"/>
  <c r="J379" i="11"/>
  <c r="L379" i="11" s="1"/>
  <c r="N379" i="11" s="1"/>
  <c r="J411" i="11"/>
  <c r="L411" i="11" s="1"/>
  <c r="N411" i="11" s="1"/>
  <c r="J472" i="11"/>
  <c r="L472" i="11" s="1"/>
  <c r="J509" i="11"/>
  <c r="L509" i="11" s="1"/>
  <c r="J354" i="11"/>
  <c r="L354" i="11" s="1"/>
  <c r="J395" i="11"/>
  <c r="L395" i="11" s="1"/>
  <c r="J433" i="11"/>
  <c r="L433" i="11" s="1"/>
  <c r="J447" i="11"/>
  <c r="L447" i="11" s="1"/>
  <c r="J477" i="11"/>
  <c r="L477" i="11" s="1"/>
  <c r="J487" i="11"/>
  <c r="L487" i="11" s="1"/>
  <c r="J514" i="11"/>
  <c r="L514" i="11" s="1"/>
  <c r="J353" i="11"/>
  <c r="L353" i="11" s="1"/>
  <c r="J473" i="11"/>
  <c r="L473" i="11" s="1"/>
  <c r="L531" i="11"/>
  <c r="J374" i="11"/>
  <c r="L374" i="11" s="1"/>
  <c r="J399" i="11"/>
  <c r="L399" i="11" s="1"/>
  <c r="J422" i="11"/>
  <c r="L422" i="11" s="1"/>
  <c r="J530" i="11"/>
  <c r="L530" i="11" s="1"/>
  <c r="J14" i="11"/>
  <c r="L14" i="11" s="1"/>
  <c r="J12" i="11"/>
  <c r="L12" i="11" s="1"/>
  <c r="J32" i="11"/>
  <c r="L32" i="11" s="1"/>
  <c r="K413" i="11"/>
  <c r="M413" i="11" s="1"/>
  <c r="K173" i="11"/>
  <c r="M173" i="11" s="1"/>
  <c r="K113" i="11"/>
  <c r="M113" i="11" s="1"/>
  <c r="J49" i="11"/>
  <c r="L49" i="11" s="1"/>
  <c r="K251" i="11"/>
  <c r="M251" i="11" s="1"/>
  <c r="J109" i="11"/>
  <c r="L109" i="11" s="1"/>
  <c r="K109" i="11"/>
  <c r="M109" i="11" s="1"/>
  <c r="K238" i="11"/>
  <c r="M238" i="11" s="1"/>
  <c r="K172" i="11"/>
  <c r="M172" i="11" s="1"/>
  <c r="J54" i="11"/>
  <c r="L54" i="11" s="1"/>
  <c r="K54" i="11"/>
  <c r="M54" i="11" s="1"/>
  <c r="K293" i="11"/>
  <c r="M293" i="11" s="1"/>
  <c r="K253" i="11"/>
  <c r="M253" i="11" s="1"/>
  <c r="K229" i="11"/>
  <c r="M229" i="11" s="1"/>
  <c r="K138" i="11"/>
  <c r="M138" i="11" s="1"/>
  <c r="K46" i="11"/>
  <c r="M46" i="11" s="1"/>
  <c r="J51" i="11"/>
  <c r="L51" i="11" s="1"/>
  <c r="K51" i="11"/>
  <c r="M51" i="11" s="1"/>
  <c r="K31" i="11"/>
  <c r="M31" i="11" s="1"/>
  <c r="J34" i="11"/>
  <c r="L34" i="11" s="1"/>
  <c r="K149" i="11"/>
  <c r="M149" i="11" s="1"/>
  <c r="K15" i="11"/>
  <c r="M15" i="11" s="1"/>
  <c r="K227" i="11"/>
  <c r="M227" i="11" s="1"/>
  <c r="K302" i="11"/>
  <c r="M302" i="11" s="1"/>
  <c r="J214" i="11"/>
  <c r="L214" i="11" s="1"/>
  <c r="K214" i="11"/>
  <c r="M214" i="11" s="1"/>
  <c r="J160" i="11"/>
  <c r="L160" i="11" s="1"/>
  <c r="J112" i="11"/>
  <c r="L112" i="11" s="1"/>
  <c r="K112" i="11"/>
  <c r="M112" i="11" s="1"/>
  <c r="K20" i="11"/>
  <c r="M20" i="11" s="1"/>
  <c r="K269" i="11"/>
  <c r="M269" i="11" s="1"/>
  <c r="K245" i="11"/>
  <c r="M245" i="11" s="1"/>
  <c r="K205" i="11"/>
  <c r="M205" i="11" s="1"/>
  <c r="K98" i="11"/>
  <c r="M98" i="11" s="1"/>
  <c r="K65" i="11"/>
  <c r="M65" i="11" s="1"/>
  <c r="K43" i="11"/>
  <c r="M43" i="11" s="1"/>
  <c r="K9" i="11"/>
  <c r="M9" i="11" s="1"/>
  <c r="K347" i="11"/>
  <c r="M347" i="11" s="1"/>
  <c r="J91" i="11"/>
  <c r="L91" i="11" s="1"/>
  <c r="K91" i="11"/>
  <c r="M91" i="11" s="1"/>
  <c r="K291" i="11"/>
  <c r="M291" i="11" s="1"/>
  <c r="K58" i="11"/>
  <c r="M58" i="11" s="1"/>
  <c r="K278" i="11"/>
  <c r="M278" i="11" s="1"/>
  <c r="J148" i="11"/>
  <c r="L148" i="11" s="1"/>
  <c r="K148" i="11"/>
  <c r="M148" i="11" s="1"/>
  <c r="J96" i="11"/>
  <c r="L96" i="11" s="1"/>
  <c r="K96" i="11"/>
  <c r="M96" i="11" s="1"/>
  <c r="J8" i="11"/>
  <c r="L8" i="11" s="1"/>
  <c r="K285" i="11"/>
  <c r="M285" i="11" s="1"/>
  <c r="K261" i="11"/>
  <c r="M261" i="11" s="1"/>
  <c r="K221" i="11"/>
  <c r="M221" i="11" s="1"/>
  <c r="K158" i="11"/>
  <c r="M158" i="11" s="1"/>
  <c r="K79" i="11"/>
  <c r="M79" i="11" s="1"/>
  <c r="K57" i="11"/>
  <c r="M57" i="11" s="1"/>
  <c r="K23" i="11"/>
  <c r="M23" i="11" s="1"/>
  <c r="J81" i="11"/>
  <c r="L81" i="11" s="1"/>
  <c r="J104" i="11"/>
  <c r="L104" i="11" s="1"/>
  <c r="J117" i="11"/>
  <c r="L117" i="11" s="1"/>
  <c r="J68" i="11"/>
  <c r="L68" i="11" s="1"/>
  <c r="J86" i="11"/>
  <c r="L86" i="11" s="1"/>
  <c r="J129" i="11"/>
  <c r="L129" i="11" s="1"/>
  <c r="J98" i="11"/>
  <c r="L98" i="11" s="1"/>
  <c r="J175" i="11"/>
  <c r="L175" i="11" s="1"/>
  <c r="J191" i="11"/>
  <c r="L191" i="11" s="1"/>
  <c r="J165" i="11"/>
  <c r="L165" i="11" s="1"/>
  <c r="J217" i="11"/>
  <c r="L217" i="11" s="1"/>
  <c r="J233" i="11"/>
  <c r="L233" i="11" s="1"/>
  <c r="J135" i="11"/>
  <c r="L135" i="11" s="1"/>
  <c r="J197" i="11"/>
  <c r="L197" i="11" s="1"/>
  <c r="J215" i="11"/>
  <c r="L215" i="11" s="1"/>
  <c r="J231" i="11"/>
  <c r="L231" i="11" s="1"/>
  <c r="J141" i="11"/>
  <c r="L141" i="11" s="1"/>
  <c r="J153" i="11"/>
  <c r="L153" i="11" s="1"/>
  <c r="J177" i="11"/>
  <c r="L177" i="11" s="1"/>
  <c r="J195" i="11"/>
  <c r="L195" i="11" s="1"/>
  <c r="J251" i="11"/>
  <c r="L251" i="11" s="1"/>
  <c r="J287" i="11"/>
  <c r="L287" i="11" s="1"/>
  <c r="J282" i="11"/>
  <c r="L282" i="11" s="1"/>
  <c r="J271" i="11"/>
  <c r="L271" i="11" s="1"/>
  <c r="J304" i="11"/>
  <c r="L304" i="11" s="1"/>
  <c r="J257" i="11"/>
  <c r="L257" i="11" s="1"/>
  <c r="J297" i="11"/>
  <c r="L297" i="11" s="1"/>
  <c r="J325" i="11"/>
  <c r="L325" i="11" s="1"/>
  <c r="J351" i="11"/>
  <c r="L351" i="11" s="1"/>
  <c r="J305" i="11"/>
  <c r="L305" i="11" s="1"/>
  <c r="J355" i="11"/>
  <c r="L355" i="11" s="1"/>
  <c r="J384" i="11"/>
  <c r="L384" i="11" s="1"/>
  <c r="J331" i="11"/>
  <c r="L331" i="11" s="1"/>
  <c r="J363" i="11"/>
  <c r="L363" i="11" s="1"/>
  <c r="J401" i="11"/>
  <c r="L401" i="11" s="1"/>
  <c r="J430" i="11"/>
  <c r="L430" i="11" s="1"/>
  <c r="J444" i="11"/>
  <c r="L444" i="11" s="1"/>
  <c r="J396" i="11"/>
  <c r="L396" i="11" s="1"/>
  <c r="J450" i="11"/>
  <c r="L450" i="11" s="1"/>
  <c r="J476" i="11"/>
  <c r="L476" i="11" s="1"/>
  <c r="J506" i="11"/>
  <c r="L506" i="11" s="1"/>
  <c r="J423" i="11"/>
  <c r="L423" i="11" s="1"/>
  <c r="J453" i="11"/>
  <c r="L453" i="11" s="1"/>
  <c r="J465" i="11"/>
  <c r="L465" i="11" s="1"/>
  <c r="J499" i="11"/>
  <c r="L499" i="11" s="1"/>
  <c r="J525" i="11"/>
  <c r="L525" i="11" s="1"/>
  <c r="J162" i="11"/>
  <c r="L162" i="11" s="1"/>
  <c r="J196" i="11"/>
  <c r="L196" i="11" s="1"/>
  <c r="J204" i="11"/>
  <c r="L204" i="11" s="1"/>
  <c r="J218" i="11"/>
  <c r="L218" i="11" s="1"/>
  <c r="J234" i="11"/>
  <c r="L234" i="11" s="1"/>
  <c r="J250" i="11"/>
  <c r="L250" i="11" s="1"/>
  <c r="J268" i="11"/>
  <c r="L268" i="11" s="1"/>
  <c r="J284" i="11"/>
  <c r="L284" i="11" s="1"/>
  <c r="J369" i="11"/>
  <c r="L369" i="11" s="1"/>
  <c r="J69" i="11"/>
  <c r="L69" i="11" s="1"/>
  <c r="J111" i="11"/>
  <c r="L111" i="11" s="1"/>
  <c r="J269" i="11"/>
  <c r="L269" i="11" s="1"/>
  <c r="J303" i="11"/>
  <c r="L303" i="11" s="1"/>
  <c r="J62" i="11"/>
  <c r="L62" i="11" s="1"/>
  <c r="J130" i="11"/>
  <c r="L130" i="11" s="1"/>
  <c r="J312" i="11"/>
  <c r="L312" i="11" s="1"/>
  <c r="J435" i="11"/>
  <c r="L435" i="11" s="1"/>
  <c r="J46" i="11"/>
  <c r="L46" i="11" s="1"/>
  <c r="J150" i="11"/>
  <c r="L150" i="11" s="1"/>
  <c r="J318" i="11"/>
  <c r="L318" i="11" s="1"/>
  <c r="J332" i="11"/>
  <c r="L332" i="11" s="1"/>
  <c r="J342" i="11"/>
  <c r="L342" i="11" s="1"/>
  <c r="J381" i="11"/>
  <c r="L381" i="11" s="1"/>
  <c r="J420" i="11"/>
  <c r="L420" i="11" s="1"/>
  <c r="J275" i="11"/>
  <c r="L275" i="11" s="1"/>
  <c r="J386" i="11"/>
  <c r="L386" i="11" s="1"/>
  <c r="J419" i="11"/>
  <c r="L419" i="11" s="1"/>
  <c r="J7" i="11"/>
  <c r="L7" i="11" s="1"/>
  <c r="J23" i="11"/>
  <c r="L23" i="11" s="1"/>
  <c r="J50" i="11"/>
  <c r="L50" i="11" s="1"/>
  <c r="J77" i="11"/>
  <c r="L77" i="11" s="1"/>
  <c r="J114" i="11"/>
  <c r="L114" i="11" s="1"/>
  <c r="J59" i="11"/>
  <c r="L59" i="11" s="1"/>
  <c r="J83" i="11"/>
  <c r="L83" i="11" s="1"/>
  <c r="J125" i="11"/>
  <c r="L125" i="11" s="1"/>
  <c r="J9" i="11"/>
  <c r="L9" i="11" s="1"/>
  <c r="J25" i="11"/>
  <c r="L25" i="11" s="1"/>
  <c r="J44" i="11"/>
  <c r="L44" i="11" s="1"/>
  <c r="J108" i="11"/>
  <c r="L108" i="11" s="1"/>
  <c r="J289" i="11"/>
  <c r="L289" i="11" s="1"/>
  <c r="J385" i="11"/>
  <c r="L385" i="11" s="1"/>
  <c r="J252" i="11"/>
  <c r="L252" i="11" s="1"/>
  <c r="J309" i="11"/>
  <c r="L309" i="11" s="1"/>
  <c r="J95" i="11"/>
  <c r="L95" i="11" s="1"/>
  <c r="J134" i="11"/>
  <c r="L134" i="11" s="1"/>
  <c r="J171" i="11"/>
  <c r="L171" i="11" s="1"/>
  <c r="J216" i="11"/>
  <c r="L216" i="11" s="1"/>
  <c r="J232" i="11"/>
  <c r="L232" i="11" s="1"/>
  <c r="J265" i="11"/>
  <c r="L265" i="11" s="1"/>
  <c r="J481" i="11"/>
  <c r="L481" i="11" s="1"/>
  <c r="J173" i="11"/>
  <c r="L173" i="11" s="1"/>
  <c r="J186" i="11"/>
  <c r="L186" i="11" s="1"/>
  <c r="J344" i="11"/>
  <c r="L344" i="11" s="1"/>
  <c r="J366" i="11"/>
  <c r="L366" i="11" s="1"/>
  <c r="J388" i="11"/>
  <c r="L388" i="11" s="1"/>
  <c r="J416" i="11"/>
  <c r="L416" i="11" s="1"/>
  <c r="J482" i="11"/>
  <c r="L482" i="11" s="1"/>
  <c r="J521" i="11"/>
  <c r="L521" i="11" s="1"/>
  <c r="J359" i="11"/>
  <c r="L359" i="11" s="1"/>
  <c r="J400" i="11"/>
  <c r="L400" i="11" s="1"/>
  <c r="J436" i="11"/>
  <c r="L436" i="11" s="1"/>
  <c r="J451" i="11"/>
  <c r="L451" i="11" s="1"/>
  <c r="J480" i="11"/>
  <c r="L480" i="11" s="1"/>
  <c r="J491" i="11"/>
  <c r="L491" i="11" s="1"/>
  <c r="J515" i="11"/>
  <c r="L515" i="11" s="1"/>
  <c r="J373" i="11"/>
  <c r="L373" i="11" s="1"/>
  <c r="J496" i="11"/>
  <c r="L496" i="11" s="1"/>
  <c r="J532" i="11"/>
  <c r="L532" i="11" s="1"/>
  <c r="J378" i="11"/>
  <c r="L378" i="11" s="1"/>
  <c r="J406" i="11"/>
  <c r="L406" i="11" s="1"/>
  <c r="J489" i="11"/>
  <c r="L489" i="11" s="1"/>
  <c r="J18" i="11"/>
  <c r="L18" i="11" s="1"/>
  <c r="J16" i="11"/>
  <c r="L16" i="11" s="1"/>
  <c r="J36" i="11"/>
  <c r="L36" i="11" s="1"/>
  <c r="J20" i="11"/>
  <c r="L20" i="11" s="1"/>
  <c r="J52" i="11"/>
  <c r="L52" i="11" s="1"/>
  <c r="J57" i="11"/>
  <c r="L57" i="11" s="1"/>
  <c r="J97" i="11"/>
  <c r="L97" i="11" s="1"/>
  <c r="J106" i="11"/>
  <c r="L106" i="11" s="1"/>
  <c r="J79" i="11"/>
  <c r="L79" i="11" s="1"/>
  <c r="J120" i="11"/>
  <c r="L120" i="11" s="1"/>
  <c r="J72" i="11"/>
  <c r="L72" i="11" s="1"/>
  <c r="J92" i="11"/>
  <c r="L92" i="11" s="1"/>
  <c r="J131" i="11"/>
  <c r="L131" i="11" s="1"/>
  <c r="J107" i="11"/>
  <c r="L107" i="11" s="1"/>
  <c r="J179" i="11"/>
  <c r="L179" i="11" s="1"/>
  <c r="J137" i="11"/>
  <c r="L137" i="11" s="1"/>
  <c r="J168" i="11"/>
  <c r="L168" i="11" s="1"/>
  <c r="J221" i="11"/>
  <c r="L221" i="11" s="1"/>
  <c r="J145" i="11"/>
  <c r="L145" i="11" s="1"/>
  <c r="J201" i="11"/>
  <c r="L201" i="11" s="1"/>
  <c r="J219" i="11"/>
  <c r="L219" i="11" s="1"/>
  <c r="J235" i="11"/>
  <c r="L235" i="11" s="1"/>
  <c r="J143" i="11"/>
  <c r="L143" i="11" s="1"/>
  <c r="N143" i="11" s="1"/>
  <c r="J169" i="11"/>
  <c r="L169" i="11" s="1"/>
  <c r="J180" i="11"/>
  <c r="L180" i="11" s="1"/>
  <c r="J188" i="11"/>
  <c r="L188" i="11" s="1"/>
  <c r="J199" i="11"/>
  <c r="L199" i="11" s="1"/>
  <c r="J255" i="11"/>
  <c r="L255" i="11" s="1"/>
  <c r="J261" i="11"/>
  <c r="L261" i="11" s="1"/>
  <c r="J294" i="11"/>
  <c r="L294" i="11" s="1"/>
  <c r="J320" i="11"/>
  <c r="L320" i="11" s="1"/>
  <c r="J267" i="11"/>
  <c r="L267" i="11" s="1"/>
  <c r="J302" i="11"/>
  <c r="L302" i="11" s="1"/>
  <c r="J333" i="11"/>
  <c r="L333" i="11" s="1"/>
  <c r="J360" i="11"/>
  <c r="L360" i="11" s="1"/>
  <c r="J321" i="11"/>
  <c r="L321" i="11" s="1"/>
  <c r="J357" i="11"/>
  <c r="L357" i="11" s="1"/>
  <c r="J409" i="11"/>
  <c r="L409" i="11" s="1"/>
  <c r="J335" i="11"/>
  <c r="L335" i="11" s="1"/>
  <c r="J364" i="11"/>
  <c r="L364" i="11" s="1"/>
  <c r="J414" i="11"/>
  <c r="L414" i="11" s="1"/>
  <c r="J434" i="11"/>
  <c r="L434" i="11" s="1"/>
  <c r="J448" i="11"/>
  <c r="L448" i="11" s="1"/>
  <c r="J464" i="11"/>
  <c r="L464" i="11" s="1"/>
  <c r="J412" i="11"/>
  <c r="L412" i="11" s="1"/>
  <c r="J438" i="11"/>
  <c r="L438" i="11" s="1"/>
  <c r="J454" i="11"/>
  <c r="L454" i="11" s="1"/>
  <c r="N454" i="11" s="1"/>
  <c r="J479" i="11"/>
  <c r="L479" i="11" s="1"/>
  <c r="J424" i="11"/>
  <c r="L424" i="11" s="1"/>
  <c r="J483" i="11"/>
  <c r="L483" i="11" s="1"/>
  <c r="J500" i="11"/>
  <c r="L500" i="11" s="1"/>
  <c r="N500" i="11" s="1"/>
  <c r="J510" i="11"/>
  <c r="L510" i="11" s="1"/>
  <c r="J452" i="11"/>
  <c r="L452" i="11" s="1"/>
  <c r="J428" i="11"/>
  <c r="L428" i="11" s="1"/>
  <c r="J458" i="11"/>
  <c r="L458" i="11" s="1"/>
  <c r="J488" i="11"/>
  <c r="L488" i="11" s="1"/>
  <c r="J486" i="11"/>
  <c r="L486" i="11" s="1"/>
  <c r="J516" i="11"/>
  <c r="L516" i="11" s="1"/>
  <c r="J508" i="11"/>
  <c r="L508" i="11" s="1"/>
  <c r="J441" i="11"/>
  <c r="L441" i="11" s="1"/>
  <c r="J457" i="11"/>
  <c r="L457" i="11" s="1"/>
  <c r="J467" i="11"/>
  <c r="L467" i="11" s="1"/>
  <c r="J503" i="11"/>
  <c r="L503" i="11" s="1"/>
  <c r="J527" i="11"/>
  <c r="L527" i="11" s="1"/>
  <c r="J166" i="11"/>
  <c r="L166" i="11" s="1"/>
  <c r="J198" i="11"/>
  <c r="L198" i="11" s="1"/>
  <c r="J206" i="11"/>
  <c r="L206" i="11" s="1"/>
  <c r="J222" i="11"/>
  <c r="L222" i="11" s="1"/>
  <c r="J238" i="11"/>
  <c r="L238" i="11" s="1"/>
  <c r="J254" i="11"/>
  <c r="L254" i="11" s="1"/>
  <c r="J272" i="11"/>
  <c r="L272" i="11" s="1"/>
  <c r="J288" i="11"/>
  <c r="L288" i="11" s="1"/>
  <c r="J41" i="11"/>
  <c r="L41" i="11" s="1"/>
  <c r="J115" i="11"/>
  <c r="L115" i="11" s="1"/>
  <c r="J285" i="11"/>
  <c r="L285" i="11" s="1"/>
  <c r="J356" i="11"/>
  <c r="L356" i="11" s="1"/>
  <c r="J70" i="11"/>
  <c r="L70" i="11" s="1"/>
  <c r="J136" i="11"/>
  <c r="L136" i="11" s="1"/>
  <c r="J316" i="11"/>
  <c r="L316" i="11" s="1"/>
  <c r="J470" i="11"/>
  <c r="L470" i="11" s="1"/>
  <c r="J138" i="11"/>
  <c r="L138" i="11" s="1"/>
  <c r="J152" i="11"/>
  <c r="L152" i="11" s="1"/>
  <c r="J322" i="11"/>
  <c r="L322" i="11" s="1"/>
  <c r="J334" i="11"/>
  <c r="L334" i="11" s="1"/>
  <c r="J346" i="11"/>
  <c r="L346" i="11" s="1"/>
  <c r="J387" i="11"/>
  <c r="L387" i="11" s="1"/>
  <c r="J512" i="11"/>
  <c r="L512" i="11" s="1"/>
  <c r="K240" i="11"/>
  <c r="M240" i="11" s="1"/>
  <c r="J185" i="11"/>
  <c r="L185" i="11" s="1"/>
  <c r="K185" i="11"/>
  <c r="M185" i="11" s="1"/>
  <c r="J132" i="11"/>
  <c r="L132" i="11" s="1"/>
  <c r="K132" i="11"/>
  <c r="M132" i="11" s="1"/>
  <c r="J74" i="11"/>
  <c r="L74" i="11" s="1"/>
  <c r="K74" i="11"/>
  <c r="M74" i="11" s="1"/>
  <c r="K17" i="11"/>
  <c r="M17" i="11" s="1"/>
  <c r="K127" i="11"/>
  <c r="M127" i="11" s="1"/>
  <c r="K38" i="11"/>
  <c r="M38" i="11" s="1"/>
  <c r="J237" i="11"/>
  <c r="L237" i="11" s="1"/>
  <c r="K237" i="11"/>
  <c r="M237" i="11" s="1"/>
  <c r="K71" i="11"/>
  <c r="M71" i="11" s="1"/>
  <c r="J73" i="11"/>
  <c r="L73" i="11" s="1"/>
  <c r="K73" i="11"/>
  <c r="M73" i="11" s="1"/>
  <c r="K301" i="11"/>
  <c r="M301" i="11" s="1"/>
  <c r="K213" i="11"/>
  <c r="M213" i="11" s="1"/>
  <c r="J319" i="11"/>
  <c r="L319" i="11" s="1"/>
  <c r="J403" i="11"/>
  <c r="L403" i="11" s="1"/>
  <c r="J421" i="11"/>
  <c r="L421" i="11" s="1"/>
  <c r="N421" i="11" s="1"/>
  <c r="J11" i="11"/>
  <c r="L11" i="11" s="1"/>
  <c r="J27" i="11"/>
  <c r="L27" i="11" s="1"/>
  <c r="J53" i="11"/>
  <c r="L53" i="11" s="1"/>
  <c r="J80" i="11"/>
  <c r="L80" i="11" s="1"/>
  <c r="J118" i="11"/>
  <c r="L118" i="11" s="1"/>
  <c r="J65" i="11"/>
  <c r="L65" i="11" s="1"/>
  <c r="J35" i="11"/>
  <c r="L35" i="11" s="1"/>
  <c r="J127" i="11"/>
  <c r="L127" i="11" s="1"/>
  <c r="J13" i="11"/>
  <c r="L13" i="11" s="1"/>
  <c r="J29" i="11"/>
  <c r="L29" i="11" s="1"/>
  <c r="J61" i="11"/>
  <c r="L61" i="11" s="1"/>
  <c r="J139" i="11"/>
  <c r="L139" i="11" s="1"/>
  <c r="J147" i="11"/>
  <c r="L147" i="11" s="1"/>
  <c r="J87" i="11"/>
  <c r="L87" i="11" s="1"/>
  <c r="J156" i="11"/>
  <c r="L156" i="11" s="1"/>
  <c r="J256" i="11"/>
  <c r="L256" i="11" s="1"/>
  <c r="J328" i="11"/>
  <c r="L328" i="11" s="1"/>
  <c r="J99" i="11"/>
  <c r="L99" i="11" s="1"/>
  <c r="J140" i="11"/>
  <c r="L140" i="11" s="1"/>
  <c r="J193" i="11"/>
  <c r="L193" i="11" s="1"/>
  <c r="J220" i="11"/>
  <c r="L220" i="11" s="1"/>
  <c r="J236" i="11"/>
  <c r="L236" i="11" s="1"/>
  <c r="J278" i="11"/>
  <c r="L278" i="11" s="1"/>
  <c r="J159" i="11"/>
  <c r="L159" i="11" s="1"/>
  <c r="J174" i="11"/>
  <c r="L174" i="11" s="1"/>
  <c r="J190" i="11"/>
  <c r="L190" i="11" s="1"/>
  <c r="J427" i="11"/>
  <c r="L427" i="11" s="1"/>
  <c r="J368" i="11"/>
  <c r="L368" i="11" s="1"/>
  <c r="J391" i="11"/>
  <c r="L391" i="11" s="1"/>
  <c r="J469" i="11"/>
  <c r="L469" i="11" s="1"/>
  <c r="J501" i="11"/>
  <c r="L501" i="11" s="1"/>
  <c r="J362" i="11"/>
  <c r="L362" i="11" s="1"/>
  <c r="J418" i="11"/>
  <c r="L418" i="11" s="1"/>
  <c r="J439" i="11"/>
  <c r="L439" i="11" s="1"/>
  <c r="J455" i="11"/>
  <c r="L455" i="11" s="1"/>
  <c r="J484" i="11"/>
  <c r="L484" i="11" s="1"/>
  <c r="J492" i="11"/>
  <c r="L492" i="11" s="1"/>
  <c r="J329" i="11"/>
  <c r="L329" i="11" s="1"/>
  <c r="J389" i="11"/>
  <c r="L389" i="11" s="1"/>
  <c r="J513" i="11"/>
  <c r="L513" i="11" s="1"/>
  <c r="J311" i="11"/>
  <c r="L311" i="11" s="1"/>
  <c r="J390" i="11"/>
  <c r="L390" i="11" s="1"/>
  <c r="J408" i="11"/>
  <c r="L408" i="11" s="1"/>
  <c r="J493" i="11"/>
  <c r="L493" i="11" s="1"/>
  <c r="J6" i="11"/>
  <c r="L6" i="11" s="1"/>
  <c r="J22" i="11"/>
  <c r="L22" i="11" s="1"/>
  <c r="J24" i="11"/>
  <c r="L24" i="11" s="1"/>
  <c r="J40" i="11"/>
  <c r="L40" i="11" s="1"/>
  <c r="J42" i="11"/>
  <c r="L42" i="11" s="1"/>
  <c r="J26" i="11"/>
  <c r="L26" i="11" s="1"/>
  <c r="J58" i="11"/>
  <c r="L58" i="11" s="1"/>
  <c r="J100" i="11"/>
  <c r="L100" i="11" s="1"/>
  <c r="J123" i="11"/>
  <c r="L123" i="11" s="1"/>
  <c r="J113" i="11"/>
  <c r="L113" i="11" s="1"/>
  <c r="J122" i="11"/>
  <c r="L122" i="11" s="1"/>
  <c r="J75" i="11"/>
  <c r="L75" i="11" s="1"/>
  <c r="J94" i="11"/>
  <c r="L94" i="11" s="1"/>
  <c r="J67" i="11"/>
  <c r="L67" i="11" s="1"/>
  <c r="J110" i="11"/>
  <c r="L110" i="11" s="1"/>
  <c r="J183" i="11"/>
  <c r="L183" i="11" s="1"/>
  <c r="J161" i="11"/>
  <c r="L161" i="11" s="1"/>
  <c r="J209" i="11"/>
  <c r="L209" i="11" s="1"/>
  <c r="J225" i="11"/>
  <c r="L225" i="11" s="1"/>
  <c r="J241" i="11"/>
  <c r="L241" i="11" s="1"/>
  <c r="J155" i="11"/>
  <c r="L155" i="11" s="1"/>
  <c r="J207" i="11"/>
  <c r="L207" i="11" s="1"/>
  <c r="J223" i="11"/>
  <c r="L223" i="11" s="1"/>
  <c r="J239" i="11"/>
  <c r="L239" i="11" s="1"/>
  <c r="J149" i="11"/>
  <c r="L149" i="11" s="1"/>
  <c r="J170" i="11"/>
  <c r="L170" i="11" s="1"/>
  <c r="J181" i="11"/>
  <c r="L181" i="11" s="1"/>
  <c r="J189" i="11"/>
  <c r="L189" i="11" s="1"/>
  <c r="J203" i="11"/>
  <c r="L203" i="11" s="1"/>
  <c r="J259" i="11"/>
  <c r="L259" i="11" s="1"/>
  <c r="J263" i="11"/>
  <c r="L263" i="11" s="1"/>
  <c r="J299" i="11"/>
  <c r="L299" i="11" s="1"/>
  <c r="J283" i="11"/>
  <c r="L283" i="11" s="1"/>
  <c r="J249" i="11"/>
  <c r="L249" i="11" s="1"/>
  <c r="J273" i="11"/>
  <c r="L273" i="11" s="1"/>
  <c r="J306" i="11"/>
  <c r="L306" i="11" s="1"/>
  <c r="J337" i="11"/>
  <c r="L337" i="11" s="1"/>
  <c r="J365" i="11"/>
  <c r="L365" i="11" s="1"/>
  <c r="J345" i="11"/>
  <c r="L345" i="11" s="1"/>
  <c r="J361" i="11"/>
  <c r="L361" i="11" s="1"/>
  <c r="J323" i="11"/>
  <c r="L323" i="11" s="1"/>
  <c r="J339" i="11"/>
  <c r="L339" i="11" s="1"/>
  <c r="J393" i="11"/>
  <c r="L393" i="11" s="1"/>
  <c r="J417" i="11"/>
  <c r="L417" i="11" s="1"/>
  <c r="J437" i="11"/>
  <c r="L437" i="11" s="1"/>
  <c r="J468" i="11"/>
  <c r="L468" i="11" s="1"/>
  <c r="J442" i="11"/>
  <c r="L442" i="11" s="1"/>
  <c r="J426" i="11"/>
  <c r="L426" i="11" s="1"/>
  <c r="J504" i="11"/>
  <c r="L504" i="11" s="1"/>
  <c r="J445" i="11"/>
  <c r="L445" i="11" s="1"/>
  <c r="J461" i="11"/>
  <c r="L461" i="11" s="1"/>
  <c r="J495" i="11"/>
  <c r="L495" i="11" s="1"/>
  <c r="J517" i="11"/>
  <c r="L517" i="11" s="1"/>
  <c r="J172" i="11"/>
  <c r="L172" i="11" s="1"/>
  <c r="J200" i="11"/>
  <c r="L200" i="11" s="1"/>
  <c r="J210" i="11"/>
  <c r="L210" i="11" s="1"/>
  <c r="J226" i="11"/>
  <c r="L226" i="11" s="1"/>
  <c r="J242" i="11"/>
  <c r="L242" i="11" s="1"/>
  <c r="J258" i="11"/>
  <c r="L258" i="11" s="1"/>
  <c r="J274" i="11"/>
  <c r="L274" i="11" s="1"/>
  <c r="J296" i="11"/>
  <c r="L296" i="11" s="1"/>
  <c r="J45" i="11"/>
  <c r="L45" i="11" s="1"/>
  <c r="J89" i="11"/>
  <c r="L89" i="11" s="1"/>
  <c r="J119" i="11"/>
  <c r="L119" i="11" s="1"/>
  <c r="J293" i="11"/>
  <c r="L293" i="11" s="1"/>
  <c r="J48" i="11"/>
  <c r="L48" i="11" s="1"/>
  <c r="J88" i="11"/>
  <c r="L88" i="11" s="1"/>
  <c r="J308" i="11"/>
  <c r="L308" i="11" s="1"/>
  <c r="J425" i="11"/>
  <c r="L425" i="11" s="1"/>
  <c r="J474" i="11"/>
  <c r="L474" i="11" s="1"/>
  <c r="J146" i="11"/>
  <c r="L146" i="11" s="1"/>
  <c r="J292" i="11"/>
  <c r="L292" i="11" s="1"/>
  <c r="J324" i="11"/>
  <c r="L324" i="11" s="1"/>
  <c r="J338" i="11"/>
  <c r="L338" i="11" s="1"/>
  <c r="J367" i="11"/>
  <c r="L367" i="11" s="1"/>
  <c r="J402" i="11"/>
  <c r="L402" i="11" s="1"/>
  <c r="J301" i="11"/>
  <c r="L301" i="11" s="1"/>
  <c r="J376" i="11"/>
  <c r="L376" i="11" s="1"/>
  <c r="J413" i="11"/>
  <c r="L413" i="11" s="1"/>
  <c r="J507" i="11"/>
  <c r="L507" i="11" s="1"/>
  <c r="J15" i="11"/>
  <c r="L15" i="11" s="1"/>
  <c r="J31" i="11"/>
  <c r="L31" i="11" s="1"/>
  <c r="J60" i="11"/>
  <c r="L60" i="11" s="1"/>
  <c r="J84" i="11"/>
  <c r="L84" i="11" s="1"/>
  <c r="J47" i="11"/>
  <c r="L47" i="11" s="1"/>
  <c r="J66" i="11"/>
  <c r="L66" i="11" s="1"/>
  <c r="J39" i="11"/>
  <c r="L39" i="11" s="1"/>
  <c r="J158" i="11"/>
  <c r="L158" i="11" s="1"/>
  <c r="J17" i="11"/>
  <c r="L17" i="11" s="1"/>
  <c r="J33" i="11"/>
  <c r="L33" i="11" s="1"/>
  <c r="J64" i="11"/>
  <c r="L64" i="11" s="1"/>
  <c r="J142" i="11"/>
  <c r="L142" i="11" s="1"/>
  <c r="J276" i="11"/>
  <c r="L276" i="11" s="1"/>
  <c r="J93" i="11"/>
  <c r="L93" i="11" s="1"/>
  <c r="J205" i="11"/>
  <c r="L205" i="11" s="1"/>
  <c r="J260" i="11"/>
  <c r="L260" i="11" s="1"/>
  <c r="J352" i="11"/>
  <c r="L352" i="11" s="1"/>
  <c r="J103" i="11"/>
  <c r="L103" i="11" s="1"/>
  <c r="J144" i="11"/>
  <c r="L144" i="11" s="1"/>
  <c r="J208" i="11"/>
  <c r="L208" i="11" s="1"/>
  <c r="J224" i="11"/>
  <c r="L224" i="11" s="1"/>
  <c r="J240" i="11"/>
  <c r="L240" i="11" s="1"/>
  <c r="J281" i="11"/>
  <c r="L281" i="11" s="1"/>
  <c r="J163" i="11"/>
  <c r="L163" i="11" s="1"/>
  <c r="J178" i="11"/>
  <c r="L178" i="11" s="1"/>
  <c r="J286" i="11"/>
  <c r="L286" i="11" s="1"/>
  <c r="J341" i="11"/>
  <c r="L341" i="11" s="1"/>
  <c r="J375" i="11"/>
  <c r="L375" i="11" s="1"/>
  <c r="J407" i="11"/>
  <c r="L407" i="11" s="1"/>
  <c r="J471" i="11"/>
  <c r="L471" i="11" s="1"/>
  <c r="J505" i="11"/>
  <c r="L505" i="11" s="1"/>
  <c r="J330" i="11"/>
  <c r="L330" i="11" s="1"/>
  <c r="J370" i="11"/>
  <c r="L370" i="11" s="1"/>
  <c r="J429" i="11"/>
  <c r="L429" i="11" s="1"/>
  <c r="J443" i="11"/>
  <c r="L443" i="11" s="1"/>
  <c r="J459" i="11"/>
  <c r="L459" i="11" s="1"/>
  <c r="J485" i="11"/>
  <c r="L485" i="11" s="1"/>
  <c r="J498" i="11"/>
  <c r="L498" i="11" s="1"/>
  <c r="J336" i="11"/>
  <c r="L336" i="11" s="1"/>
  <c r="J405" i="11"/>
  <c r="L405" i="11" s="1"/>
  <c r="J520" i="11"/>
  <c r="L520" i="11" s="1"/>
  <c r="J313" i="11"/>
  <c r="L313" i="11" s="1"/>
  <c r="J398" i="11"/>
  <c r="L398" i="11" s="1"/>
  <c r="J410" i="11"/>
  <c r="L410" i="11" s="1"/>
  <c r="J519" i="11"/>
  <c r="L519" i="11" s="1"/>
  <c r="J10" i="11"/>
  <c r="L10" i="11" s="1"/>
  <c r="J4" i="11"/>
  <c r="L4" i="11" s="1"/>
  <c r="J28" i="11"/>
  <c r="L28" i="11" s="1"/>
  <c r="J38" i="11"/>
  <c r="L38" i="11" s="1"/>
  <c r="J43" i="11"/>
  <c r="L43" i="11" s="1"/>
  <c r="J30" i="11"/>
  <c r="L30" i="11" s="1"/>
  <c r="J78" i="11"/>
  <c r="L78" i="11" s="1"/>
  <c r="J101" i="11"/>
  <c r="L101" i="11" s="1"/>
  <c r="J126" i="11"/>
  <c r="L126" i="11" s="1"/>
  <c r="J116" i="11"/>
  <c r="L116" i="11" s="1"/>
  <c r="J55" i="11"/>
  <c r="L55" i="11" s="1"/>
  <c r="J85" i="11"/>
  <c r="L85" i="11" s="1"/>
  <c r="J128" i="11"/>
  <c r="L128" i="11" s="1"/>
  <c r="J71" i="11"/>
  <c r="L71" i="11" s="1"/>
  <c r="J133" i="11"/>
  <c r="L133" i="11" s="1"/>
  <c r="J187" i="11"/>
  <c r="L187" i="11" s="1"/>
  <c r="J164" i="11"/>
  <c r="L164" i="11" s="1"/>
  <c r="J213" i="11"/>
  <c r="L213" i="11" s="1"/>
  <c r="J229" i="11"/>
  <c r="L229" i="11" s="1"/>
  <c r="J245" i="11"/>
  <c r="L245" i="11" s="1"/>
  <c r="J157" i="11"/>
  <c r="L157" i="11" s="1"/>
  <c r="J211" i="11"/>
  <c r="L211" i="11" s="1"/>
  <c r="J227" i="11"/>
  <c r="L227" i="11" s="1"/>
  <c r="J243" i="11"/>
  <c r="L243" i="11" s="1"/>
  <c r="J151" i="11"/>
  <c r="L151" i="11" s="1"/>
  <c r="J176" i="11"/>
  <c r="L176" i="11" s="1"/>
  <c r="J192" i="11"/>
  <c r="L192" i="11" s="1"/>
  <c r="J247" i="11"/>
  <c r="L247" i="11" s="1"/>
  <c r="J279" i="11"/>
  <c r="L279" i="11" s="1"/>
  <c r="J270" i="11"/>
  <c r="L270" i="11" s="1"/>
  <c r="J315" i="11"/>
  <c r="L315" i="11" s="1"/>
  <c r="J295" i="11"/>
  <c r="L295" i="11" s="1"/>
  <c r="J253" i="11"/>
  <c r="L253" i="11" s="1"/>
  <c r="J291" i="11"/>
  <c r="L291" i="11" s="1"/>
  <c r="J317" i="11"/>
  <c r="L317" i="11" s="1"/>
  <c r="J349" i="11"/>
  <c r="L349" i="11" s="1"/>
  <c r="J397" i="11"/>
  <c r="L397" i="11" s="1"/>
  <c r="J347" i="11"/>
  <c r="L347" i="11" s="1"/>
  <c r="J377" i="11"/>
  <c r="L377" i="11" s="1"/>
  <c r="J327" i="11"/>
  <c r="L327" i="11" s="1"/>
  <c r="J343" i="11"/>
  <c r="L343" i="11" s="1"/>
  <c r="J394" i="11"/>
  <c r="L394" i="11" s="1"/>
  <c r="N394" i="11" s="1"/>
  <c r="J372" i="11"/>
  <c r="L372" i="11" s="1"/>
  <c r="J440" i="11"/>
  <c r="L440" i="11" s="1"/>
  <c r="J456" i="11"/>
  <c r="L456" i="11" s="1"/>
  <c r="J380" i="11"/>
  <c r="L380" i="11" s="1"/>
  <c r="J432" i="11"/>
  <c r="L432" i="11" s="1"/>
  <c r="J446" i="11"/>
  <c r="L446" i="11" s="1"/>
  <c r="J462" i="11"/>
  <c r="L462" i="11" s="1"/>
  <c r="J490" i="11"/>
  <c r="L490" i="11" s="1"/>
  <c r="J475" i="11"/>
  <c r="L475" i="11" s="1"/>
  <c r="J478" i="11"/>
  <c r="L478" i="11" s="1"/>
  <c r="J502" i="11"/>
  <c r="L502" i="11" s="1"/>
  <c r="J526" i="11"/>
  <c r="L526" i="11" s="1"/>
  <c r="J518" i="11"/>
  <c r="L518" i="11" s="1"/>
  <c r="J460" i="11"/>
  <c r="L460" i="11" s="1"/>
  <c r="J466" i="11"/>
  <c r="L466" i="11" s="1"/>
  <c r="J392" i="11"/>
  <c r="L392" i="11" s="1"/>
  <c r="J494" i="11"/>
  <c r="L494" i="11" s="1"/>
  <c r="J522" i="11"/>
  <c r="L522" i="11" s="1"/>
  <c r="J524" i="11"/>
  <c r="L524" i="11" s="1"/>
  <c r="J37" i="11"/>
  <c r="L37" i="11" s="1"/>
  <c r="K37" i="11"/>
  <c r="M37" i="11" s="1"/>
  <c r="J184" i="11"/>
  <c r="L184" i="11" s="1"/>
  <c r="K184" i="11"/>
  <c r="M184" i="11" s="1"/>
  <c r="J277" i="11"/>
  <c r="L277" i="11" s="1"/>
  <c r="K277" i="11"/>
  <c r="M277" i="11" s="1"/>
  <c r="N336" i="11" l="1"/>
  <c r="N88" i="11"/>
  <c r="N89" i="11"/>
  <c r="N466" i="11"/>
  <c r="N465" i="11"/>
  <c r="N449" i="11"/>
  <c r="N526" i="11"/>
  <c r="N451" i="11"/>
  <c r="N432" i="11"/>
  <c r="N410" i="11"/>
  <c r="N15" i="11"/>
  <c r="N279" i="11"/>
  <c r="N103" i="11"/>
  <c r="N66" i="11"/>
  <c r="N445" i="11"/>
  <c r="N249" i="11"/>
  <c r="N254" i="11"/>
  <c r="N221" i="11"/>
  <c r="N436" i="11"/>
  <c r="N374" i="11"/>
  <c r="N244" i="11"/>
  <c r="N126" i="11"/>
  <c r="N31" i="11"/>
  <c r="N339" i="11"/>
  <c r="N259" i="11"/>
  <c r="N278" i="11"/>
  <c r="N467" i="11"/>
  <c r="N446" i="11"/>
  <c r="N247" i="11"/>
  <c r="N187" i="11"/>
  <c r="N520" i="11"/>
  <c r="N485" i="11"/>
  <c r="N517" i="11"/>
  <c r="N337" i="11"/>
  <c r="N123" i="11"/>
  <c r="N492" i="11"/>
  <c r="N346" i="11"/>
  <c r="N452" i="11"/>
  <c r="N532" i="11"/>
  <c r="N232" i="11"/>
  <c r="N531" i="11"/>
  <c r="N395" i="11"/>
  <c r="N307" i="11"/>
  <c r="N280" i="11"/>
  <c r="N164" i="11"/>
  <c r="N113" i="11"/>
  <c r="N501" i="11"/>
  <c r="N403" i="11"/>
  <c r="N387" i="11"/>
  <c r="N392" i="11"/>
  <c r="N28" i="11"/>
  <c r="N163" i="11"/>
  <c r="N308" i="11"/>
  <c r="N183" i="11"/>
  <c r="N513" i="11"/>
  <c r="N391" i="11"/>
  <c r="N11" i="11"/>
  <c r="N488" i="11"/>
  <c r="N201" i="11"/>
  <c r="N388" i="11"/>
  <c r="N314" i="11"/>
  <c r="N56" i="11"/>
  <c r="N202" i="11"/>
  <c r="N105" i="11"/>
  <c r="N298" i="11"/>
  <c r="N494" i="11"/>
  <c r="N85" i="11"/>
  <c r="N101" i="11"/>
  <c r="N178" i="11"/>
  <c r="N47" i="11"/>
  <c r="N324" i="11"/>
  <c r="N226" i="11"/>
  <c r="N161" i="11"/>
  <c r="N418" i="11"/>
  <c r="N236" i="11"/>
  <c r="N99" i="11"/>
  <c r="N219" i="11"/>
  <c r="N52" i="11"/>
  <c r="N515" i="11"/>
  <c r="N385" i="11"/>
  <c r="N59" i="11"/>
  <c r="N275" i="11"/>
  <c r="N435" i="11"/>
  <c r="N369" i="11"/>
  <c r="N234" i="11"/>
  <c r="N162" i="11"/>
  <c r="N453" i="11"/>
  <c r="N450" i="11"/>
  <c r="N401" i="11"/>
  <c r="N472" i="11"/>
  <c r="N326" i="11"/>
  <c r="N84" i="11"/>
  <c r="N75" i="11"/>
  <c r="N40" i="11"/>
  <c r="N267" i="11"/>
  <c r="N95" i="11"/>
  <c r="N78" i="11"/>
  <c r="N281" i="11"/>
  <c r="N146" i="11"/>
  <c r="N110" i="11"/>
  <c r="N80" i="11"/>
  <c r="N72" i="11"/>
  <c r="N309" i="11"/>
  <c r="N443" i="11"/>
  <c r="N490" i="11"/>
  <c r="N380" i="11"/>
  <c r="N502" i="11"/>
  <c r="N462" i="11"/>
  <c r="N429" i="11"/>
  <c r="N338" i="11"/>
  <c r="N345" i="11"/>
  <c r="N263" i="11"/>
  <c r="N408" i="11"/>
  <c r="N512" i="11"/>
  <c r="N322" i="11"/>
  <c r="N335" i="11"/>
  <c r="N320" i="11"/>
  <c r="N199" i="11"/>
  <c r="N496" i="11"/>
  <c r="N125" i="11"/>
  <c r="N77" i="11"/>
  <c r="N499" i="11"/>
  <c r="N135" i="11"/>
  <c r="N477" i="11"/>
  <c r="N10" i="11"/>
  <c r="N45" i="11"/>
  <c r="N468" i="11"/>
  <c r="N170" i="11"/>
  <c r="N390" i="11"/>
  <c r="N329" i="11"/>
  <c r="N427" i="11"/>
  <c r="N53" i="11"/>
  <c r="N115" i="11"/>
  <c r="N434" i="11"/>
  <c r="N188" i="11"/>
  <c r="N120" i="11"/>
  <c r="N16" i="11"/>
  <c r="N171" i="11"/>
  <c r="N196" i="11"/>
  <c r="N231" i="11"/>
  <c r="N291" i="11"/>
  <c r="N205" i="11"/>
  <c r="N413" i="11"/>
  <c r="N285" i="11"/>
  <c r="N251" i="11"/>
  <c r="N149" i="11"/>
  <c r="N327" i="11"/>
  <c r="N295" i="11"/>
  <c r="N370" i="11"/>
  <c r="N475" i="11"/>
  <c r="N377" i="11"/>
  <c r="N192" i="11"/>
  <c r="N227" i="11"/>
  <c r="N375" i="11"/>
  <c r="N260" i="11"/>
  <c r="N356" i="11"/>
  <c r="N258" i="11"/>
  <c r="N442" i="11"/>
  <c r="N273" i="11"/>
  <c r="N122" i="11"/>
  <c r="N368" i="11"/>
  <c r="N159" i="11"/>
  <c r="N256" i="11"/>
  <c r="N139" i="11"/>
  <c r="N206" i="11"/>
  <c r="N503" i="11"/>
  <c r="N448" i="11"/>
  <c r="N360" i="11"/>
  <c r="N145" i="11"/>
  <c r="N36" i="11"/>
  <c r="N480" i="11"/>
  <c r="N359" i="11"/>
  <c r="N381" i="11"/>
  <c r="N268" i="11"/>
  <c r="N204" i="11"/>
  <c r="N331" i="11"/>
  <c r="N304" i="11"/>
  <c r="N86" i="11"/>
  <c r="N49" i="11"/>
  <c r="N32" i="11"/>
  <c r="N473" i="11"/>
  <c r="N76" i="11"/>
  <c r="N82" i="11"/>
  <c r="N348" i="11"/>
  <c r="N347" i="11"/>
  <c r="N30" i="11"/>
  <c r="N144" i="11"/>
  <c r="N522" i="11"/>
  <c r="N397" i="11"/>
  <c r="N157" i="11"/>
  <c r="N128" i="11"/>
  <c r="N474" i="11"/>
  <c r="N48" i="11"/>
  <c r="N207" i="11"/>
  <c r="N209" i="11"/>
  <c r="N67" i="11"/>
  <c r="N26" i="11"/>
  <c r="N22" i="11"/>
  <c r="N140" i="11"/>
  <c r="N438" i="11"/>
  <c r="N83" i="11"/>
  <c r="N342" i="11"/>
  <c r="N384" i="11"/>
  <c r="N175" i="11"/>
  <c r="N160" i="11"/>
  <c r="N447" i="11"/>
  <c r="N497" i="11"/>
  <c r="N194" i="11"/>
  <c r="N208" i="11"/>
  <c r="N402" i="11"/>
  <c r="N292" i="11"/>
  <c r="N426" i="11"/>
  <c r="N361" i="11"/>
  <c r="N306" i="11"/>
  <c r="N239" i="11"/>
  <c r="N334" i="11"/>
  <c r="N288" i="11"/>
  <c r="N222" i="11"/>
  <c r="N441" i="11"/>
  <c r="N169" i="11"/>
  <c r="N491" i="11"/>
  <c r="N153" i="11"/>
  <c r="N63" i="11"/>
  <c r="N415" i="11"/>
  <c r="N43" i="11"/>
  <c r="N245" i="11"/>
  <c r="N133" i="11"/>
  <c r="N296" i="11"/>
  <c r="N203" i="11"/>
  <c r="N155" i="11"/>
  <c r="N42" i="11"/>
  <c r="N190" i="11"/>
  <c r="N29" i="11"/>
  <c r="N70" i="11"/>
  <c r="N412" i="11"/>
  <c r="N357" i="11"/>
  <c r="N18" i="11"/>
  <c r="N378" i="11"/>
  <c r="N344" i="11"/>
  <c r="N134" i="11"/>
  <c r="N25" i="11"/>
  <c r="N282" i="11"/>
  <c r="N14" i="11"/>
  <c r="N300" i="11"/>
  <c r="N511" i="11"/>
  <c r="N116" i="11"/>
  <c r="N417" i="11"/>
  <c r="N100" i="11"/>
  <c r="N484" i="11"/>
  <c r="N174" i="11"/>
  <c r="N118" i="11"/>
  <c r="N510" i="11"/>
  <c r="N137" i="11"/>
  <c r="N218" i="11"/>
  <c r="N363" i="11"/>
  <c r="N305" i="11"/>
  <c r="N165" i="11"/>
  <c r="N530" i="11"/>
  <c r="N340" i="11"/>
  <c r="N431" i="11"/>
  <c r="N154" i="11"/>
  <c r="N55" i="11"/>
  <c r="N27" i="11"/>
  <c r="N20" i="11"/>
  <c r="N505" i="11"/>
  <c r="N39" i="11"/>
  <c r="N60" i="11"/>
  <c r="N367" i="11"/>
  <c r="N200" i="11"/>
  <c r="N225" i="11"/>
  <c r="N58" i="11"/>
  <c r="N389" i="11"/>
  <c r="N455" i="11"/>
  <c r="N193" i="11"/>
  <c r="N316" i="11"/>
  <c r="N489" i="11"/>
  <c r="N173" i="11"/>
  <c r="N419" i="11"/>
  <c r="N111" i="11"/>
  <c r="N191" i="11"/>
  <c r="N8" i="11"/>
  <c r="N422" i="11"/>
  <c r="N167" i="11"/>
  <c r="N372" i="11"/>
  <c r="N341" i="11"/>
  <c r="N229" i="11"/>
  <c r="N38" i="11"/>
  <c r="N57" i="11"/>
  <c r="N519" i="11"/>
  <c r="N498" i="11"/>
  <c r="N286" i="11"/>
  <c r="N93" i="11"/>
  <c r="N33" i="11"/>
  <c r="N376" i="11"/>
  <c r="N242" i="11"/>
  <c r="N439" i="11"/>
  <c r="N61" i="11"/>
  <c r="N35" i="11"/>
  <c r="N483" i="11"/>
  <c r="N409" i="11"/>
  <c r="N294" i="11"/>
  <c r="N107" i="11"/>
  <c r="N252" i="11"/>
  <c r="N386" i="11"/>
  <c r="N46" i="11"/>
  <c r="N62" i="11"/>
  <c r="N487" i="11"/>
  <c r="N371" i="11"/>
  <c r="N343" i="11"/>
  <c r="N270" i="11"/>
  <c r="N405" i="11"/>
  <c r="N407" i="11"/>
  <c r="N224" i="11"/>
  <c r="N352" i="11"/>
  <c r="N425" i="11"/>
  <c r="N293" i="11"/>
  <c r="N504" i="11"/>
  <c r="N323" i="11"/>
  <c r="N283" i="11"/>
  <c r="N94" i="11"/>
  <c r="N6" i="11"/>
  <c r="N469" i="11"/>
  <c r="N87" i="11"/>
  <c r="N319" i="11"/>
  <c r="N238" i="11"/>
  <c r="N166" i="11"/>
  <c r="N457" i="11"/>
  <c r="N424" i="11"/>
  <c r="N302" i="11"/>
  <c r="N180" i="11"/>
  <c r="N131" i="11"/>
  <c r="N482" i="11"/>
  <c r="N332" i="11"/>
  <c r="N355" i="11"/>
  <c r="N177" i="11"/>
  <c r="N117" i="11"/>
  <c r="N456" i="11"/>
  <c r="N524" i="11"/>
  <c r="N460" i="11"/>
  <c r="N478" i="11"/>
  <c r="N440" i="11"/>
  <c r="N330" i="11"/>
  <c r="N142" i="11"/>
  <c r="N274" i="11"/>
  <c r="N210" i="11"/>
  <c r="N495" i="11"/>
  <c r="N299" i="11"/>
  <c r="N189" i="11"/>
  <c r="N220" i="11"/>
  <c r="N147" i="11"/>
  <c r="N527" i="11"/>
  <c r="N464" i="11"/>
  <c r="N255" i="11"/>
  <c r="N92" i="11"/>
  <c r="N400" i="11"/>
  <c r="N186" i="11"/>
  <c r="N114" i="11"/>
  <c r="N7" i="11"/>
  <c r="N420" i="11"/>
  <c r="N318" i="11"/>
  <c r="N312" i="11"/>
  <c r="N525" i="11"/>
  <c r="N396" i="11"/>
  <c r="N257" i="11"/>
  <c r="N287" i="11"/>
  <c r="N104" i="11"/>
  <c r="N211" i="11"/>
  <c r="N65" i="11"/>
  <c r="N138" i="11"/>
  <c r="N265" i="11"/>
  <c r="N297" i="11"/>
  <c r="N13" i="11"/>
  <c r="N184" i="11"/>
  <c r="N132" i="11"/>
  <c r="N141" i="11"/>
  <c r="N4" i="11"/>
  <c r="N198" i="11"/>
  <c r="N243" i="11"/>
  <c r="N328" i="11"/>
  <c r="N414" i="11"/>
  <c r="N493" i="11"/>
  <c r="N404" i="11"/>
  <c r="N24" i="11"/>
  <c r="N506" i="11"/>
  <c r="N158" i="11"/>
  <c r="N311" i="11"/>
  <c r="N486" i="11"/>
  <c r="N12" i="11"/>
  <c r="N528" i="11"/>
  <c r="N37" i="11"/>
  <c r="N518" i="11"/>
  <c r="N313" i="11"/>
  <c r="N459" i="11"/>
  <c r="N119" i="11"/>
  <c r="N172" i="11"/>
  <c r="N437" i="11"/>
  <c r="N470" i="11"/>
  <c r="N321" i="11"/>
  <c r="N423" i="11"/>
  <c r="N197" i="11"/>
  <c r="N21" i="11"/>
  <c r="N276" i="11"/>
  <c r="N461" i="11"/>
  <c r="N365" i="11"/>
  <c r="N223" i="11"/>
  <c r="N508" i="11"/>
  <c r="N179" i="11"/>
  <c r="N97" i="11"/>
  <c r="N444" i="11"/>
  <c r="N351" i="11"/>
  <c r="N151" i="11"/>
  <c r="N241" i="11"/>
  <c r="N152" i="11"/>
  <c r="N136" i="11"/>
  <c r="N366" i="11"/>
  <c r="N349" i="11"/>
  <c r="N71" i="11"/>
  <c r="N398" i="11"/>
  <c r="N507" i="11"/>
  <c r="N17" i="11"/>
  <c r="N301" i="11"/>
  <c r="N176" i="11"/>
  <c r="N362" i="11"/>
  <c r="N289" i="11"/>
  <c r="N74" i="11"/>
  <c r="N272" i="11"/>
  <c r="N458" i="11"/>
  <c r="N216" i="11"/>
  <c r="N108" i="11"/>
  <c r="N150" i="11"/>
  <c r="N130" i="11"/>
  <c r="N81" i="11"/>
  <c r="N269" i="11"/>
  <c r="N213" i="11"/>
  <c r="N317" i="11"/>
  <c r="N315" i="11"/>
  <c r="N156" i="11"/>
  <c r="N73" i="11"/>
  <c r="N237" i="11"/>
  <c r="N516" i="11"/>
  <c r="N333" i="11"/>
  <c r="N235" i="11"/>
  <c r="N406" i="11"/>
  <c r="N373" i="11"/>
  <c r="N521" i="11"/>
  <c r="N44" i="11"/>
  <c r="N50" i="11"/>
  <c r="N182" i="11"/>
  <c r="N90" i="11"/>
  <c r="N463" i="11"/>
  <c r="N277" i="11"/>
  <c r="N471" i="11"/>
  <c r="N240" i="11"/>
  <c r="N64" i="11"/>
  <c r="N393" i="11"/>
  <c r="N181" i="11"/>
  <c r="N127" i="11"/>
  <c r="N41" i="11"/>
  <c r="N261" i="11"/>
  <c r="N168" i="11"/>
  <c r="N303" i="11"/>
  <c r="N215" i="11"/>
  <c r="N98" i="11"/>
  <c r="N514" i="11"/>
  <c r="N262" i="11"/>
  <c r="N416" i="11"/>
  <c r="N79" i="11"/>
  <c r="N148" i="11"/>
  <c r="N214" i="11"/>
  <c r="N350" i="11"/>
  <c r="N121" i="11"/>
  <c r="N19" i="11"/>
  <c r="N129" i="11"/>
  <c r="N34" i="11"/>
  <c r="N399" i="11"/>
  <c r="N353" i="11"/>
  <c r="N290" i="11"/>
  <c r="N212" i="11"/>
  <c r="N5" i="11"/>
  <c r="N382" i="11"/>
  <c r="N310" i="11"/>
  <c r="N124" i="11"/>
  <c r="N69" i="11"/>
  <c r="N476" i="11"/>
  <c r="N430" i="11"/>
  <c r="N325" i="11"/>
  <c r="N271" i="11"/>
  <c r="N195" i="11"/>
  <c r="N233" i="11"/>
  <c r="N68" i="11"/>
  <c r="N91" i="11"/>
  <c r="N112" i="11"/>
  <c r="N253" i="11"/>
  <c r="N358" i="11"/>
  <c r="N428" i="11"/>
  <c r="N481" i="11"/>
  <c r="N23" i="11"/>
  <c r="N217" i="11"/>
  <c r="N54" i="11"/>
  <c r="N509" i="11"/>
  <c r="N185" i="11"/>
  <c r="N250" i="11"/>
  <c r="N479" i="11"/>
  <c r="N364" i="11"/>
  <c r="N106" i="11"/>
  <c r="N96" i="11"/>
  <c r="N9" i="11"/>
  <c r="N354" i="11"/>
  <c r="N230" i="11"/>
  <c r="N284" i="11"/>
  <c r="N109" i="11"/>
  <c r="N433" i="11"/>
  <c r="N264" i="11"/>
  <c r="N51" i="11"/>
  <c r="N266" i="11"/>
  <c r="N523" i="11"/>
  <c r="N529" i="11"/>
</calcChain>
</file>

<file path=xl/sharedStrings.xml><?xml version="1.0" encoding="utf-8"?>
<sst xmlns="http://schemas.openxmlformats.org/spreadsheetml/2006/main" count="5100" uniqueCount="1468">
  <si>
    <t>Region</t>
  </si>
  <si>
    <t>Zone</t>
  </si>
  <si>
    <t>My Fone</t>
  </si>
  <si>
    <t>Barisal</t>
  </si>
  <si>
    <t>Desh Link</t>
  </si>
  <si>
    <t>Faridpur</t>
  </si>
  <si>
    <t>Toushi Mobile Showroom &amp; Servicing</t>
  </si>
  <si>
    <t>M/S. National Electronics</t>
  </si>
  <si>
    <t>Gopalganj</t>
  </si>
  <si>
    <t>M/S Faiz Enterprise</t>
  </si>
  <si>
    <t>Mridha Telecom</t>
  </si>
  <si>
    <t>Winner Electronics</t>
  </si>
  <si>
    <t>Noor Electronics</t>
  </si>
  <si>
    <t>Patuakhali</t>
  </si>
  <si>
    <t>Zaman Electronics</t>
  </si>
  <si>
    <t>M/S. Rasel Enterprise</t>
  </si>
  <si>
    <t>M/S Saad Telecom</t>
  </si>
  <si>
    <t>A One Tel</t>
  </si>
  <si>
    <t>Pial Mobile Gallery</t>
  </si>
  <si>
    <t xml:space="preserve"> Chandpur </t>
  </si>
  <si>
    <t xml:space="preserve"> Cox's Bazar </t>
  </si>
  <si>
    <t xml:space="preserve"> Noakhali </t>
  </si>
  <si>
    <t xml:space="preserve"> Rangamati </t>
  </si>
  <si>
    <t xml:space="preserve"> Chittagong South </t>
  </si>
  <si>
    <t xml:space="preserve"> Chittagong North </t>
  </si>
  <si>
    <t>MM Communication</t>
  </si>
  <si>
    <t>Dhaka North</t>
  </si>
  <si>
    <t>Saif Telecom</t>
  </si>
  <si>
    <t>Dhaka center</t>
  </si>
  <si>
    <t>Trade plus</t>
  </si>
  <si>
    <t>Nabil Enterprise</t>
  </si>
  <si>
    <t>Gulshan</t>
  </si>
  <si>
    <t>Mobile House</t>
  </si>
  <si>
    <t>Mirpur</t>
  </si>
  <si>
    <t>Zaara Corporation</t>
  </si>
  <si>
    <t>Savar</t>
  </si>
  <si>
    <t>TM Communication</t>
  </si>
  <si>
    <t>Uttara</t>
  </si>
  <si>
    <t>Star Telecom</t>
  </si>
  <si>
    <t>Shore Distribution</t>
  </si>
  <si>
    <t>One Telecom (CTG Road)</t>
  </si>
  <si>
    <t>Dhaka South</t>
  </si>
  <si>
    <t>Chittagong Road</t>
  </si>
  <si>
    <t>Taj Telecom</t>
  </si>
  <si>
    <t>Dhanmondi</t>
  </si>
  <si>
    <t>City Telecom</t>
  </si>
  <si>
    <t>Jatrabari</t>
  </si>
  <si>
    <t>One Telecom, Jatrabari</t>
  </si>
  <si>
    <t>Dohar Enterprise</t>
  </si>
  <si>
    <t>Munshigonj</t>
  </si>
  <si>
    <t>Mehereen Telecom</t>
  </si>
  <si>
    <t>Keraniganj</t>
  </si>
  <si>
    <t>Nandan World Link</t>
  </si>
  <si>
    <t>One Telecom, Narayangonj</t>
  </si>
  <si>
    <t>Narayangonj</t>
  </si>
  <si>
    <t>One Telecom</t>
  </si>
  <si>
    <t>Paltan</t>
  </si>
  <si>
    <t>Ananda Electronics</t>
  </si>
  <si>
    <t>Nishat Telecom</t>
  </si>
  <si>
    <t>M K Trading Co.</t>
  </si>
  <si>
    <t xml:space="preserve"> Khulna </t>
  </si>
  <si>
    <t xml:space="preserve"> Jessore </t>
  </si>
  <si>
    <t xml:space="preserve"> Jhenaidah </t>
  </si>
  <si>
    <t xml:space="preserve"> Kushtia </t>
  </si>
  <si>
    <t xml:space="preserve"> Pirojpur </t>
  </si>
  <si>
    <t>F N Traders</t>
  </si>
  <si>
    <t>Mymensingh</t>
  </si>
  <si>
    <t>Bhaluka</t>
  </si>
  <si>
    <t>M/S. Sumon Telecoms</t>
  </si>
  <si>
    <t>Shakil Trade Interlink</t>
  </si>
  <si>
    <t>Mobile Point</t>
  </si>
  <si>
    <t>Gazipur</t>
  </si>
  <si>
    <t>Rathura Enterprise</t>
  </si>
  <si>
    <t>Rathura Enterprise – 2</t>
  </si>
  <si>
    <t>M/S Siddique Enterprise</t>
  </si>
  <si>
    <t>Jamalpur</t>
  </si>
  <si>
    <t>M/S. Mukul Enterprise</t>
  </si>
  <si>
    <t>New Samanta Telecom</t>
  </si>
  <si>
    <t>Repon Enterprise</t>
  </si>
  <si>
    <t>Bismillah Telecom</t>
  </si>
  <si>
    <t>Shisha Stationary &amp; Electronics</t>
  </si>
  <si>
    <t>M/S. Sujan Telecom</t>
  </si>
  <si>
    <t>Netrokona</t>
  </si>
  <si>
    <t>Shaheen Multimedia &amp; Telecom</t>
  </si>
  <si>
    <t>M/S Zaman Enterprise</t>
  </si>
  <si>
    <t>M/S Saidur Electronics</t>
  </si>
  <si>
    <t>Priyo Telecom</t>
  </si>
  <si>
    <t>Tangail</t>
  </si>
  <si>
    <t>S.M Tel</t>
  </si>
  <si>
    <t>Hello Naogaon</t>
  </si>
  <si>
    <t>Rajshahi</t>
  </si>
  <si>
    <t>Naogaon</t>
  </si>
  <si>
    <t>M/S Chowdhury Enterprise</t>
  </si>
  <si>
    <t>M/S BTB Telecom</t>
  </si>
  <si>
    <t>Rahman Telecom</t>
  </si>
  <si>
    <t>Tulip Distribution</t>
  </si>
  <si>
    <t>Pabna</t>
  </si>
  <si>
    <t>Swastidip Enterprise</t>
  </si>
  <si>
    <t>Haque Enterprise</t>
  </si>
  <si>
    <t>Hello Rajshahi</t>
  </si>
  <si>
    <t>Prithibi Corporation</t>
  </si>
  <si>
    <t>Sarkar Telecom, Sirajgonj</t>
  </si>
  <si>
    <t>Sirajgonj</t>
  </si>
  <si>
    <t>Satata Enterprise</t>
  </si>
  <si>
    <t>New Sarker Electronics</t>
  </si>
  <si>
    <t>Bogra</t>
  </si>
  <si>
    <t>Sanjog Mobile</t>
  </si>
  <si>
    <t>Pacific Electronics</t>
  </si>
  <si>
    <t>Rangpur</t>
  </si>
  <si>
    <t>World Media</t>
  </si>
  <si>
    <t>A.S.R. Trading</t>
  </si>
  <si>
    <t>Lalmonirhat</t>
  </si>
  <si>
    <t>Feroz Telecom</t>
  </si>
  <si>
    <t>Missing link trade and distribution</t>
  </si>
  <si>
    <t>Paul Telecom</t>
  </si>
  <si>
    <t>Tarek &amp; Brothers</t>
  </si>
  <si>
    <t>Shahil Distribution</t>
  </si>
  <si>
    <t>Thakurgaon</t>
  </si>
  <si>
    <t>Pacific Electronics – 2</t>
  </si>
  <si>
    <t>Swaranika  Enterprise</t>
  </si>
  <si>
    <t>M/S. Nodi Nishat Enterprise</t>
  </si>
  <si>
    <t>Dinajpur</t>
  </si>
  <si>
    <t>Mobile Plaza</t>
  </si>
  <si>
    <t>Sarker Telecom</t>
  </si>
  <si>
    <t>Sylhet</t>
  </si>
  <si>
    <t>Comilla</t>
  </si>
  <si>
    <t>M/S. Murad Enterprise</t>
  </si>
  <si>
    <t>Nashua Associate</t>
  </si>
  <si>
    <t>Narsingdhi</t>
  </si>
  <si>
    <t>Samiya Telecom-2</t>
  </si>
  <si>
    <t>Satata Mobile Centre</t>
  </si>
  <si>
    <t>Brahmanbaria</t>
  </si>
  <si>
    <t>Zeshan Telecom</t>
  </si>
  <si>
    <t>Hobiganj</t>
  </si>
  <si>
    <t>New Era Telecom</t>
  </si>
  <si>
    <t>Gopa Telecom</t>
  </si>
  <si>
    <t>Star Tel</t>
  </si>
  <si>
    <t>Distributors</t>
  </si>
  <si>
    <t>Mymensingh Outer</t>
  </si>
  <si>
    <t>Samiya Telecom</t>
  </si>
  <si>
    <t>StarTel Distribution-2</t>
  </si>
  <si>
    <t>M Enterprise</t>
  </si>
  <si>
    <t>Biponon Communications</t>
  </si>
  <si>
    <t>M/S. Saiful Enterprise</t>
  </si>
  <si>
    <t>Fantasy Telecom</t>
  </si>
  <si>
    <t>Mobile Shop</t>
  </si>
  <si>
    <t>Mobile Village</t>
  </si>
  <si>
    <t>Mobile Zone,Patia</t>
  </si>
  <si>
    <t>Prime Mobile Center</t>
  </si>
  <si>
    <t>Dhaka Telecom</t>
  </si>
  <si>
    <t>Mobile Media Center</t>
  </si>
  <si>
    <t>Salim Telecom &amp; Electronics</t>
  </si>
  <si>
    <t>Polly Mobile Distribution</t>
  </si>
  <si>
    <t>Satkania Store</t>
  </si>
  <si>
    <t>Toyabiya Telecom</t>
  </si>
  <si>
    <t>Mobile Heaven</t>
  </si>
  <si>
    <t>M/S. Alam Trade Link</t>
  </si>
  <si>
    <t>The National Carrier</t>
  </si>
  <si>
    <t>M/S Sholav Bitan</t>
  </si>
  <si>
    <t>Sibgat Telecom</t>
  </si>
  <si>
    <t>Hello Prithibi</t>
  </si>
  <si>
    <t>Ideal Communication</t>
  </si>
  <si>
    <t>Konica Trading</t>
  </si>
  <si>
    <t>S S Enterprise</t>
  </si>
  <si>
    <t>Max Tel</t>
  </si>
  <si>
    <t>Mobile Plus</t>
  </si>
  <si>
    <t>Biswa Bani Telecom</t>
  </si>
  <si>
    <t>M. R. Traders</t>
  </si>
  <si>
    <t>Mohima Telecom</t>
  </si>
  <si>
    <t>M/S. Panguchi Enterprise</t>
  </si>
  <si>
    <t>Shadhin Telecom</t>
  </si>
  <si>
    <t>Mobile Collection &amp; Ghori Ghor</t>
  </si>
  <si>
    <t>Khulna</t>
  </si>
  <si>
    <t>Chittagong</t>
  </si>
  <si>
    <t>National Total</t>
  </si>
  <si>
    <t>Remaining for 100%</t>
  </si>
  <si>
    <t>Daily Required Rate
for 100%</t>
  </si>
  <si>
    <t>Daily Required Rate for 100%</t>
  </si>
  <si>
    <t>Satkhira</t>
  </si>
  <si>
    <t>Tahia Enterprise</t>
  </si>
  <si>
    <t>Edison Electronics Ltd.</t>
  </si>
  <si>
    <t>Dhaka</t>
  </si>
  <si>
    <t>Remaining for 80%</t>
  </si>
  <si>
    <t>Daily Required Rate
for 80%</t>
  </si>
  <si>
    <t>Daily Required Rate for 80%</t>
  </si>
  <si>
    <t>Remaining Days</t>
  </si>
  <si>
    <t>Dealer Name</t>
  </si>
  <si>
    <t>DSR ID</t>
  </si>
  <si>
    <t>DSR Name</t>
  </si>
  <si>
    <t>Weightage</t>
  </si>
  <si>
    <t>Total 
(100%)</t>
  </si>
  <si>
    <t>Achievement</t>
  </si>
  <si>
    <t>Quantity</t>
  </si>
  <si>
    <t>Value</t>
  </si>
  <si>
    <t>Quantity (30%)</t>
  </si>
  <si>
    <t>Value (70%)</t>
  </si>
  <si>
    <t>DSR-0034</t>
  </si>
  <si>
    <t>DSR-0301</t>
  </si>
  <si>
    <t>DSR-0060</t>
  </si>
  <si>
    <t>DSR-0097</t>
  </si>
  <si>
    <t>DSR-0517</t>
  </si>
  <si>
    <t>DSR-0518</t>
  </si>
  <si>
    <t>DSR-0078</t>
  </si>
  <si>
    <t>DSR-0173</t>
  </si>
  <si>
    <t>DSR-0175</t>
  </si>
  <si>
    <t>Md. Hasnanin Ahmed Antor</t>
  </si>
  <si>
    <t>DSR-0174</t>
  </si>
  <si>
    <t>DSR-0612</t>
  </si>
  <si>
    <t>DSR-0344</t>
  </si>
  <si>
    <t>DSR-0345</t>
  </si>
  <si>
    <t>Mithun Halder</t>
  </si>
  <si>
    <t>DSR-0734</t>
  </si>
  <si>
    <t>DSR-0278</t>
  </si>
  <si>
    <t>Aminul</t>
  </si>
  <si>
    <t>DSR-0277</t>
  </si>
  <si>
    <t>Mr. Kumod Kanti</t>
  </si>
  <si>
    <t>DSR-0276</t>
  </si>
  <si>
    <t>Md. Monirul Islam</t>
  </si>
  <si>
    <t>DSR-0275</t>
  </si>
  <si>
    <t>Mr.Razib</t>
  </si>
  <si>
    <t>DSR-0542</t>
  </si>
  <si>
    <t>Md. Zubair Himel</t>
  </si>
  <si>
    <t>DSR-0578</t>
  </si>
  <si>
    <t>Mr. Rony</t>
  </si>
  <si>
    <t>DSR-0577</t>
  </si>
  <si>
    <t>Md. Robiul Islam (Shipon)</t>
  </si>
  <si>
    <t>DSR-0579</t>
  </si>
  <si>
    <t>Helal Sardar</t>
  </si>
  <si>
    <t>DSR-0580</t>
  </si>
  <si>
    <t>Md. Rubel Sheakh</t>
  </si>
  <si>
    <t>DSR-0554</t>
  </si>
  <si>
    <t>Mrittun Joy</t>
  </si>
  <si>
    <t>DSR-0553</t>
  </si>
  <si>
    <t>DSR-0009</t>
  </si>
  <si>
    <t>DSR-0705</t>
  </si>
  <si>
    <t>DSR-0117</t>
  </si>
  <si>
    <t>DSR-0646</t>
  </si>
  <si>
    <t>Shafikul Islam</t>
  </si>
  <si>
    <t>DSR-0644</t>
  </si>
  <si>
    <t>Dipongkar Biswas</t>
  </si>
  <si>
    <t>DSR-0645</t>
  </si>
  <si>
    <t>DSR-0643</t>
  </si>
  <si>
    <t>DSR-0461</t>
  </si>
  <si>
    <t>Mr. Shital Chandra roy</t>
  </si>
  <si>
    <t>DSR-0280</t>
  </si>
  <si>
    <t>Mr. Jiban Chandra Barai</t>
  </si>
  <si>
    <t>DSR-0606</t>
  </si>
  <si>
    <t>Mr. Tusar Mondol</t>
  </si>
  <si>
    <t>DSR-0279</t>
  </si>
  <si>
    <t>Mr. Chandon</t>
  </si>
  <si>
    <t>DSR-0305</t>
  </si>
  <si>
    <t>DSR-0306</t>
  </si>
  <si>
    <t>DSR-0365</t>
  </si>
  <si>
    <t>Md.Sumon Mia</t>
  </si>
  <si>
    <t>DSR-0367</t>
  </si>
  <si>
    <t>DSR-0366</t>
  </si>
  <si>
    <t>DSR-0284</t>
  </si>
  <si>
    <t>DSR-0285</t>
  </si>
  <si>
    <t>DSR-0178</t>
  </si>
  <si>
    <t>DSR-0176</t>
  </si>
  <si>
    <t>DSR-0177</t>
  </si>
  <si>
    <t>DSR-0563</t>
  </si>
  <si>
    <t>DSR-0339</t>
  </si>
  <si>
    <t>DSR-0343</t>
  </si>
  <si>
    <t>DSR-0340</t>
  </si>
  <si>
    <t>DSR-0341</t>
  </si>
  <si>
    <t>Golam Kabir</t>
  </si>
  <si>
    <t>DSR-0424</t>
  </si>
  <si>
    <t>DSR-0422</t>
  </si>
  <si>
    <t>DSR-0423</t>
  </si>
  <si>
    <t>DSR-0421</t>
  </si>
  <si>
    <t>DSR-0626</t>
  </si>
  <si>
    <t>Md. Jakir Hossain</t>
  </si>
  <si>
    <t>DSR-0623</t>
  </si>
  <si>
    <t>DSR-0624</t>
  </si>
  <si>
    <t>Babul</t>
  </si>
  <si>
    <t>DSR-0625</t>
  </si>
  <si>
    <t>DSR-0431</t>
  </si>
  <si>
    <t>DSR-0430</t>
  </si>
  <si>
    <t>DSR-0545</t>
  </si>
  <si>
    <t>DSR-0677</t>
  </si>
  <si>
    <t>DSR-0678</t>
  </si>
  <si>
    <t>DSR-0675</t>
  </si>
  <si>
    <t>Rahatul Islam</t>
  </si>
  <si>
    <t>DSR-0663</t>
  </si>
  <si>
    <t>Ariful Hoque</t>
  </si>
  <si>
    <t>DSR-0674</t>
  </si>
  <si>
    <t>H.M. Arshad</t>
  </si>
  <si>
    <t>DSR-0692</t>
  </si>
  <si>
    <t>DSR-0691</t>
  </si>
  <si>
    <t>Md. Muslim</t>
  </si>
  <si>
    <t>DSR-0693</t>
  </si>
  <si>
    <t>Md. Mabud</t>
  </si>
  <si>
    <t>DSR-0695</t>
  </si>
  <si>
    <t>Md. Nahid</t>
  </si>
  <si>
    <t>DSR-0658</t>
  </si>
  <si>
    <t>DSR-0659</t>
  </si>
  <si>
    <t>Md. Nurul Alam</t>
  </si>
  <si>
    <t>DSR-0726</t>
  </si>
  <si>
    <t>Abdul Momin Azad</t>
  </si>
  <si>
    <t>DSR-0392</t>
  </si>
  <si>
    <t>Md.Tofajjal</t>
  </si>
  <si>
    <t>DSR-0393</t>
  </si>
  <si>
    <t>Md. Rimon</t>
  </si>
  <si>
    <t>DSR-0394</t>
  </si>
  <si>
    <t>Md.Saiful Islam</t>
  </si>
  <si>
    <t>DSR-0567</t>
  </si>
  <si>
    <t>DSR-0400</t>
  </si>
  <si>
    <t>DSR-0562</t>
  </si>
  <si>
    <t>Jhontu Sarma</t>
  </si>
  <si>
    <t>DSR-0398</t>
  </si>
  <si>
    <t>Md.Alam</t>
  </si>
  <si>
    <t>DSR-0399</t>
  </si>
  <si>
    <t>Md.Lokman Uddin</t>
  </si>
  <si>
    <t>DSR-0568</t>
  </si>
  <si>
    <t>Imam Hossain</t>
  </si>
  <si>
    <t>DSR-0570</t>
  </si>
  <si>
    <t>Md. Harun</t>
  </si>
  <si>
    <t>DSR-0569</t>
  </si>
  <si>
    <t>Md. Selim</t>
  </si>
  <si>
    <t>DSR-0712</t>
  </si>
  <si>
    <t>DSR-0390</t>
  </si>
  <si>
    <t>Mr. Salauddin</t>
  </si>
  <si>
    <t>DSR-0005</t>
  </si>
  <si>
    <t>Md. Iqbal Hossain</t>
  </si>
  <si>
    <t>DSR-0095</t>
  </si>
  <si>
    <t>Mr. Bappy</t>
  </si>
  <si>
    <t>DSR-0500</t>
  </si>
  <si>
    <t>Mr. Sumon Chandra Das</t>
  </si>
  <si>
    <t>DSR-0030</t>
  </si>
  <si>
    <t>Mr. Jarif Hossain</t>
  </si>
  <si>
    <t>DSR-0080</t>
  </si>
  <si>
    <t>Md. Maine Uddin Jiku</t>
  </si>
  <si>
    <t>DSR-0057</t>
  </si>
  <si>
    <t>DSR-0425</t>
  </si>
  <si>
    <t>DSR-0426</t>
  </si>
  <si>
    <t>Raihan</t>
  </si>
  <si>
    <t>DSR-0427</t>
  </si>
  <si>
    <t>Rubel</t>
  </si>
  <si>
    <t>DSR-0429</t>
  </si>
  <si>
    <t>Mr. Rifat</t>
  </si>
  <si>
    <t>DSR-0428</t>
  </si>
  <si>
    <t>Mainul</t>
  </si>
  <si>
    <t>DSR-0196</t>
  </si>
  <si>
    <t>Md.Aminul Islam</t>
  </si>
  <si>
    <t>DSR-0197</t>
  </si>
  <si>
    <t>DSR-0195</t>
  </si>
  <si>
    <t>Md.Nejam Uddin</t>
  </si>
  <si>
    <t>Md. Masud</t>
  </si>
  <si>
    <t>Md.Morshed Alam</t>
  </si>
  <si>
    <t>DSR-0434</t>
  </si>
  <si>
    <t>Md. Sarwar Hossen Sujon</t>
  </si>
  <si>
    <t>DSR-0633</t>
  </si>
  <si>
    <t>Md. Belal Hossain</t>
  </si>
  <si>
    <t>DSR-0704</t>
  </si>
  <si>
    <t>DSR-0635</t>
  </si>
  <si>
    <t>Mr. Kanak Das</t>
  </si>
  <si>
    <t>DSR-0396</t>
  </si>
  <si>
    <t>Md. Monir Hossain</t>
  </si>
  <si>
    <t>DSR-0397</t>
  </si>
  <si>
    <t>Md. Younus</t>
  </si>
  <si>
    <t>DSR-0438</t>
  </si>
  <si>
    <t>Md. Alamin</t>
  </si>
  <si>
    <t>DSR-0439</t>
  </si>
  <si>
    <t>DSR-0651</t>
  </si>
  <si>
    <t>Nayan Dey</t>
  </si>
  <si>
    <t>DSR-0049</t>
  </si>
  <si>
    <t>DSR-0024</t>
  </si>
  <si>
    <t>DSR-0075</t>
  </si>
  <si>
    <t>DSR-0137</t>
  </si>
  <si>
    <t>DSR-0667</t>
  </si>
  <si>
    <t>Md. Faruk Islam</t>
  </si>
  <si>
    <t>DSR-0666</t>
  </si>
  <si>
    <t>Md. Rabbi</t>
  </si>
  <si>
    <t>DSR-0224</t>
  </si>
  <si>
    <t>Abdul Matin</t>
  </si>
  <si>
    <t>DSR-0668</t>
  </si>
  <si>
    <t>Md. Jahidul Islam</t>
  </si>
  <si>
    <t>DSR-0084</t>
  </si>
  <si>
    <t>DSR-0045</t>
  </si>
  <si>
    <t>Md. Atik</t>
  </si>
  <si>
    <t>DSR-0068</t>
  </si>
  <si>
    <t>DSR-0549</t>
  </si>
  <si>
    <t>Md. Alal Hossain</t>
  </si>
  <si>
    <t>DSR-0551</t>
  </si>
  <si>
    <t>Md. Jewel Rana</t>
  </si>
  <si>
    <t>DSR-0552</t>
  </si>
  <si>
    <t>DSR-0739</t>
  </si>
  <si>
    <t>Md. Akbar Hosen</t>
  </si>
  <si>
    <t>DSR-0550</t>
  </si>
  <si>
    <t>DSR-0013</t>
  </si>
  <si>
    <t>Salah Uddin Jomader</t>
  </si>
  <si>
    <t>DSR-0209</t>
  </si>
  <si>
    <t>Sagor Islam</t>
  </si>
  <si>
    <t>DSR-0038</t>
  </si>
  <si>
    <t>DSR-0208</t>
  </si>
  <si>
    <t>DSR-0210</t>
  </si>
  <si>
    <t>Md. Rakib</t>
  </si>
  <si>
    <t>DSR-0003</t>
  </si>
  <si>
    <t>DSR-0061</t>
  </si>
  <si>
    <t>Md. Reyaz Uddin</t>
  </si>
  <si>
    <t>DSR-0028</t>
  </si>
  <si>
    <t>Md. Mahabub</t>
  </si>
  <si>
    <t>DSR-0127</t>
  </si>
  <si>
    <t>DSR-0037</t>
  </si>
  <si>
    <t>Anik Das Bappi</t>
  </si>
  <si>
    <t>DSR-0093</t>
  </si>
  <si>
    <t>DSR-0589</t>
  </si>
  <si>
    <t>DSR-0012</t>
  </si>
  <si>
    <t>DSR-0485</t>
  </si>
  <si>
    <t>DSR-0090</t>
  </si>
  <si>
    <t>DSR-0450</t>
  </si>
  <si>
    <t>DSR-0116</t>
  </si>
  <si>
    <t>DSR-0066</t>
  </si>
  <si>
    <t>DSR-0650</t>
  </si>
  <si>
    <t>Abir Hossain</t>
  </si>
  <si>
    <t>DSR-0649</t>
  </si>
  <si>
    <t>Lablu Mia</t>
  </si>
  <si>
    <t>DSR-0648</t>
  </si>
  <si>
    <t>Saiful Islam</t>
  </si>
  <si>
    <t>DSR-0056</t>
  </si>
  <si>
    <t>Md. Shapan</t>
  </si>
  <si>
    <t>DSR-0025</t>
  </si>
  <si>
    <t>Sumon</t>
  </si>
  <si>
    <t>DSR-0091</t>
  </si>
  <si>
    <t>Sonjit Barmon</t>
  </si>
  <si>
    <t>DSR-0130</t>
  </si>
  <si>
    <t>Bappy</t>
  </si>
  <si>
    <t>DSR-0050</t>
  </si>
  <si>
    <t>Hridoy</t>
  </si>
  <si>
    <t>DSR-0112</t>
  </si>
  <si>
    <t>Ali Hossain</t>
  </si>
  <si>
    <t>DSR-0108</t>
  </si>
  <si>
    <t>DSR-0121</t>
  </si>
  <si>
    <t>DSR-0499</t>
  </si>
  <si>
    <t>Nazrul Islam</t>
  </si>
  <si>
    <t>DSR-0092</t>
  </si>
  <si>
    <t>Md Nahidul Islam</t>
  </si>
  <si>
    <t>DSR-0459</t>
  </si>
  <si>
    <t>Md Babul Hossain</t>
  </si>
  <si>
    <t>DSR-0054</t>
  </si>
  <si>
    <t>Md.Ibrahim Khalil</t>
  </si>
  <si>
    <t>DSR-0697</t>
  </si>
  <si>
    <t>DSR-0369</t>
  </si>
  <si>
    <t>DSR-0491</t>
  </si>
  <si>
    <t>DSR-0371</t>
  </si>
  <si>
    <t>DSR-0370</t>
  </si>
  <si>
    <t>DSR-0507</t>
  </si>
  <si>
    <t>Md. Farhad Hossen</t>
  </si>
  <si>
    <t>DSR-0446</t>
  </si>
  <si>
    <t>DSR-0479</t>
  </si>
  <si>
    <t>DSR-0016</t>
  </si>
  <si>
    <t>DSR-0070</t>
  </si>
  <si>
    <t>Md. Jony</t>
  </si>
  <si>
    <t>DSR-0041</t>
  </si>
  <si>
    <t>DSR-0086</t>
  </si>
  <si>
    <t>DSR-0048</t>
  </si>
  <si>
    <t>Md. Badhon Hossain</t>
  </si>
  <si>
    <t>DSR-0023</t>
  </si>
  <si>
    <t>Md. Mosaddek Billah</t>
  </si>
  <si>
    <t>DSR-0543</t>
  </si>
  <si>
    <t>DSR-0267</t>
  </si>
  <si>
    <t>Faruk Khan</t>
  </si>
  <si>
    <t>DSR-0653</t>
  </si>
  <si>
    <t>DSR-0257</t>
  </si>
  <si>
    <t>Gautam Ghosh Rony</t>
  </si>
  <si>
    <t>DSR-0145</t>
  </si>
  <si>
    <t>DSR-0148</t>
  </si>
  <si>
    <t>Md. Shohel Rana</t>
  </si>
  <si>
    <t>DSR-0139</t>
  </si>
  <si>
    <t>DSR-0134</t>
  </si>
  <si>
    <t>Md. Toukir</t>
  </si>
  <si>
    <t>DSR-0149</t>
  </si>
  <si>
    <t>Md. Shohag Molla</t>
  </si>
  <si>
    <t>DSR-0560</t>
  </si>
  <si>
    <t>DSR-0482</t>
  </si>
  <si>
    <t>Md. Imran</t>
  </si>
  <si>
    <t>DSR-0452</t>
  </si>
  <si>
    <t>Md. Rabby Khan</t>
  </si>
  <si>
    <t>DSR-0303</t>
  </si>
  <si>
    <t>Md. Shafiqul Islam</t>
  </si>
  <si>
    <t>DSR-0304</t>
  </si>
  <si>
    <t>DSR-0559</t>
  </si>
  <si>
    <t>DSR-0282</t>
  </si>
  <si>
    <t>Jobayer Ahmed Joy</t>
  </si>
  <si>
    <t>DSR-0281</t>
  </si>
  <si>
    <t>DSR-0283</t>
  </si>
  <si>
    <t>DSR-0447</t>
  </si>
  <si>
    <t>Md.Abdul Mannan Shapon</t>
  </si>
  <si>
    <t>DSR-0504</t>
  </si>
  <si>
    <t>DSR-0558</t>
  </si>
  <si>
    <t>DSR-0088</t>
  </si>
  <si>
    <t>DSR-0015</t>
  </si>
  <si>
    <t>Md. Abu Taher</t>
  </si>
  <si>
    <t>DSR-0432</t>
  </si>
  <si>
    <t>DSR-0315</t>
  </si>
  <si>
    <t>DSR-0480</t>
  </si>
  <si>
    <t>DSR-0557</t>
  </si>
  <si>
    <t>DSR-0063</t>
  </si>
  <si>
    <t>Md. Ariful Islam</t>
  </si>
  <si>
    <t>DSR-0085</t>
  </si>
  <si>
    <t>Md.Kawser Molla</t>
  </si>
  <si>
    <t>DSR-0039</t>
  </si>
  <si>
    <t>Md. Mahfuzur Rahman Masum</t>
  </si>
  <si>
    <t>DSR-0014</t>
  </si>
  <si>
    <t>Md. Sofiullah</t>
  </si>
  <si>
    <t>DSR-0119</t>
  </si>
  <si>
    <t>Sirajul Islam (Nayan)</t>
  </si>
  <si>
    <t>DSR-0738</t>
  </si>
  <si>
    <t>Md. Sikander Badsha</t>
  </si>
  <si>
    <t>DSR-0027</t>
  </si>
  <si>
    <t>DSR-0503</t>
  </si>
  <si>
    <t>DSR-0152</t>
  </si>
  <si>
    <t>Md. Manir Hossain</t>
  </si>
  <si>
    <t>DSR-0151</t>
  </si>
  <si>
    <t>DSR-0150</t>
  </si>
  <si>
    <t>DSR-0002</t>
  </si>
  <si>
    <t>Md. Lokman Hossain</t>
  </si>
  <si>
    <t>DSR-0153</t>
  </si>
  <si>
    <t>DSR-0352</t>
  </si>
  <si>
    <t>Md. Moklesur Rahman</t>
  </si>
  <si>
    <t>DSR-0588</t>
  </si>
  <si>
    <t>DSR-0353</t>
  </si>
  <si>
    <t>Mr. Robi</t>
  </si>
  <si>
    <t>DSR-0584</t>
  </si>
  <si>
    <t>DSR-0464</t>
  </si>
  <si>
    <t>Saiful Alam Sumon</t>
  </si>
  <si>
    <t>DSR-0467</t>
  </si>
  <si>
    <t>DSR-0465</t>
  </si>
  <si>
    <t>Mostafa Kamal</t>
  </si>
  <si>
    <t>DSR-0466</t>
  </si>
  <si>
    <t>DSR-0333</t>
  </si>
  <si>
    <t>DSR-0332</t>
  </si>
  <si>
    <t>Animesh</t>
  </si>
  <si>
    <t>DSR-0508</t>
  </si>
  <si>
    <t>Atahar Uddin Masum</t>
  </si>
  <si>
    <t>DSR-0096</t>
  </si>
  <si>
    <t>Md. Shahidul Islam</t>
  </si>
  <si>
    <t>DSR-0627</t>
  </si>
  <si>
    <t>Torun Chakraborty</t>
  </si>
  <si>
    <t>DSR-0087</t>
  </si>
  <si>
    <t>Md. Taijal Hossain Rony</t>
  </si>
  <si>
    <t>DSR-0008</t>
  </si>
  <si>
    <t>Md. Jafor Ahmed Kajol</t>
  </si>
  <si>
    <t>DSR-0509</t>
  </si>
  <si>
    <t>DSR-0544</t>
  </si>
  <si>
    <t>DSR-0110</t>
  </si>
  <si>
    <t>Naser</t>
  </si>
  <si>
    <t>DSR-0033</t>
  </si>
  <si>
    <t>DSR-0065</t>
  </si>
  <si>
    <t>Md. Babor Ali</t>
  </si>
  <si>
    <t>DSR-0166</t>
  </si>
  <si>
    <t>Md. Lockman Al Hakim</t>
  </si>
  <si>
    <t>DSR-0613</t>
  </si>
  <si>
    <t>Md. Hasanuzzaman</t>
  </si>
  <si>
    <t>DSR-0164</t>
  </si>
  <si>
    <t>Abdur Rahim</t>
  </si>
  <si>
    <t>DSR-0167</t>
  </si>
  <si>
    <t>Mr. Porimol Kumar</t>
  </si>
  <si>
    <t>DSR-0165</t>
  </si>
  <si>
    <t>Saydur Rahman Jewel</t>
  </si>
  <si>
    <t>DSR-0163</t>
  </si>
  <si>
    <t>Md.Ohidul Islam</t>
  </si>
  <si>
    <t>DSR-0180</t>
  </si>
  <si>
    <t>Uttam kumar</t>
  </si>
  <si>
    <t>DSR-0735</t>
  </si>
  <si>
    <t>Alif Sheikh</t>
  </si>
  <si>
    <t>DSR-0182</t>
  </si>
  <si>
    <t>Sujoy kumar</t>
  </si>
  <si>
    <t>DSR-0181</t>
  </si>
  <si>
    <t>Palash Biswas</t>
  </si>
  <si>
    <t>DSR-0035</t>
  </si>
  <si>
    <t>DSR-0010</t>
  </si>
  <si>
    <t>DSR-0743</t>
  </si>
  <si>
    <t>MD. EMON 2</t>
  </si>
  <si>
    <t>DSR-0100</t>
  </si>
  <si>
    <t>Md. Shahin Hossain (Jony)</t>
  </si>
  <si>
    <t>DSR-0124</t>
  </si>
  <si>
    <t>Md. Shimul Hossan</t>
  </si>
  <si>
    <t>DSR-0055</t>
  </si>
  <si>
    <t>DSR-0081</t>
  </si>
  <si>
    <t>DSR-0533</t>
  </si>
  <si>
    <t>DSR-0354</t>
  </si>
  <si>
    <t>DSR-0222</t>
  </si>
  <si>
    <t>Md. Abdul barek</t>
  </si>
  <si>
    <t>DSR-0223</t>
  </si>
  <si>
    <t>DSR-0220</t>
  </si>
  <si>
    <t>Md. Ekram hossain</t>
  </si>
  <si>
    <t>DSR-0221</t>
  </si>
  <si>
    <t>Md. Fazlul halim Panna</t>
  </si>
  <si>
    <t>DSR-0742</t>
  </si>
  <si>
    <t>DSR-0185</t>
  </si>
  <si>
    <t>Md. Ariful Islam Mezbah</t>
  </si>
  <si>
    <t>DSR-0183</t>
  </si>
  <si>
    <t>Ariful Islam Tipu</t>
  </si>
  <si>
    <t>DSR-0186</t>
  </si>
  <si>
    <t>S.K Linkon</t>
  </si>
  <si>
    <t>DSR-0184</t>
  </si>
  <si>
    <t>DSR-0652</t>
  </si>
  <si>
    <t>Manos Kumar Das</t>
  </si>
  <si>
    <t>DSR-0338</t>
  </si>
  <si>
    <t>Partha haldar</t>
  </si>
  <si>
    <t>DSR-0337</t>
  </si>
  <si>
    <t>Md. Allauddin Howladar</t>
  </si>
  <si>
    <t>DSR-0336</t>
  </si>
  <si>
    <t>Mr. Shopon</t>
  </si>
  <si>
    <t>DSR-0555</t>
  </si>
  <si>
    <t>Md. Hassan</t>
  </si>
  <si>
    <t>DSR-0594</t>
  </si>
  <si>
    <t>DSR-0172</t>
  </si>
  <si>
    <t>DSR-0597</t>
  </si>
  <si>
    <t>DSR-0171</t>
  </si>
  <si>
    <t>Md. Monirul Islam Milon</t>
  </si>
  <si>
    <t>DSR-0168</t>
  </si>
  <si>
    <t>Palash Kumar Ghosh(Palash)</t>
  </si>
  <si>
    <t>DSR-0170</t>
  </si>
  <si>
    <t>Habibur Rahman Habib(Habib)</t>
  </si>
  <si>
    <t>DSR-0169</t>
  </si>
  <si>
    <t>Kalam</t>
  </si>
  <si>
    <t>DSR-0475</t>
  </si>
  <si>
    <t>DSR-0406</t>
  </si>
  <si>
    <t>Md. Arif Hossain</t>
  </si>
  <si>
    <t>DSR-0407</t>
  </si>
  <si>
    <t>DSR-0574</t>
  </si>
  <si>
    <t>DSR-0593</t>
  </si>
  <si>
    <t>Md Jahirul Islam</t>
  </si>
  <si>
    <t>DSR-0515</t>
  </si>
  <si>
    <t>DSR-0516</t>
  </si>
  <si>
    <t>DSR-0628</t>
  </si>
  <si>
    <t>Md Rakib Hasan</t>
  </si>
  <si>
    <t>DSR-0442</t>
  </si>
  <si>
    <t>Md. Abul Khaer</t>
  </si>
  <si>
    <t>DSR-0608</t>
  </si>
  <si>
    <t>Mobile point</t>
  </si>
  <si>
    <t>DSR-0188</t>
  </si>
  <si>
    <t>DSR-0187</t>
  </si>
  <si>
    <t>Md.Liton Mia</t>
  </si>
  <si>
    <t>DSR-0592</t>
  </si>
  <si>
    <t>Md. Tareq Mia</t>
  </si>
  <si>
    <t>DSR-0484</t>
  </si>
  <si>
    <t>Md. Rasel</t>
  </si>
  <si>
    <t>DSR-0102</t>
  </si>
  <si>
    <t>DSR-0017</t>
  </si>
  <si>
    <t>Abdul Latif</t>
  </si>
  <si>
    <t>DSR-0618</t>
  </si>
  <si>
    <t>Kajal Roy</t>
  </si>
  <si>
    <t>DSR-0591</t>
  </si>
  <si>
    <t>Md. Jahurul Islam</t>
  </si>
  <si>
    <t>DSR-0300</t>
  </si>
  <si>
    <t>Md. Liton Mia</t>
  </si>
  <si>
    <t>DSR-0493</t>
  </si>
  <si>
    <t>DSR-0725</t>
  </si>
  <si>
    <t>Md. Nazmul Islam</t>
  </si>
  <si>
    <t>DSR-0064</t>
  </si>
  <si>
    <t>DSR-0042</t>
  </si>
  <si>
    <t>DSR-0494</t>
  </si>
  <si>
    <t>DSR-0483</t>
  </si>
  <si>
    <t>Md. Sumon Mia</t>
  </si>
  <si>
    <t>DSR-0673</t>
  </si>
  <si>
    <t>Md. Imrul Hossain</t>
  </si>
  <si>
    <t>DSR-0404</t>
  </si>
  <si>
    <t>DSR-0405</t>
  </si>
  <si>
    <t>Md. Tara</t>
  </si>
  <si>
    <t>DSR-0403</t>
  </si>
  <si>
    <t>DSR-0401</t>
  </si>
  <si>
    <t>Md. Jahangir Alam</t>
  </si>
  <si>
    <t>DSR-0724</t>
  </si>
  <si>
    <t>Md. Saroar</t>
  </si>
  <si>
    <t>DSR-0410</t>
  </si>
  <si>
    <t>Md. Bappy</t>
  </si>
  <si>
    <t>DSR-0655</t>
  </si>
  <si>
    <t>Md. Sojol Rahman</t>
  </si>
  <si>
    <t>DSR-0409</t>
  </si>
  <si>
    <t>Md. Billal Hossain</t>
  </si>
  <si>
    <t>DSR-0408</t>
  </si>
  <si>
    <t>DSR-0412</t>
  </si>
  <si>
    <t>Md. Tuhin</t>
  </si>
  <si>
    <t>DSR-0445</t>
  </si>
  <si>
    <t>DSR-0737</t>
  </si>
  <si>
    <t>DSR-0411</t>
  </si>
  <si>
    <t>Md. Ali Hossain</t>
  </si>
  <si>
    <t>DSR-0414</t>
  </si>
  <si>
    <t>Md. Abdul Majid</t>
  </si>
  <si>
    <t>DSR-0413</t>
  </si>
  <si>
    <t>DSR-0416</t>
  </si>
  <si>
    <t>Junaeid Hasan</t>
  </si>
  <si>
    <t>DSR-0417</t>
  </si>
  <si>
    <t>Md. Ataur Rahman</t>
  </si>
  <si>
    <t>DSR-0082</t>
  </si>
  <si>
    <t>Md. Shamim Rana</t>
  </si>
  <si>
    <t>DSR-0051</t>
  </si>
  <si>
    <t>Awlad Hossain</t>
  </si>
  <si>
    <t>DSR-0573</t>
  </si>
  <si>
    <t>Md. Shofiqul Islam</t>
  </si>
  <si>
    <t>DSR-0043</t>
  </si>
  <si>
    <t>Md. Aiub Ali</t>
  </si>
  <si>
    <t>DSR-0018</t>
  </si>
  <si>
    <t>Md. Mazharul Islam (Riyadh)</t>
  </si>
  <si>
    <t>DSR-0572</t>
  </si>
  <si>
    <t>Md. Salauddin</t>
  </si>
  <si>
    <t>DSR-0665</t>
  </si>
  <si>
    <t>DSR-0565</t>
  </si>
  <si>
    <t>DSR-0718</t>
  </si>
  <si>
    <t>DSR-0582</t>
  </si>
  <si>
    <t>Md. Saddam</t>
  </si>
  <si>
    <t>DSR-0566</t>
  </si>
  <si>
    <t>Md. Mahin</t>
  </si>
  <si>
    <t>DSR-0571</t>
  </si>
  <si>
    <t>DSR-0719</t>
  </si>
  <si>
    <t>DSR-0609</t>
  </si>
  <si>
    <t>DSR-0441</t>
  </si>
  <si>
    <t>DSR-0104</t>
  </si>
  <si>
    <t>Md. Noyon Khan</t>
  </si>
  <si>
    <t>DSR-0714</t>
  </si>
  <si>
    <t>DSR-0520</t>
  </si>
  <si>
    <t>DSR-0072</t>
  </si>
  <si>
    <t>DSR-0716</t>
  </si>
  <si>
    <t>DSR-0190</t>
  </si>
  <si>
    <t>DSR-0189</t>
  </si>
  <si>
    <t>Md. Mosarrof Hossain</t>
  </si>
  <si>
    <t>DSR-0191</t>
  </si>
  <si>
    <t>Lipon Chandra</t>
  </si>
  <si>
    <t>DSR-0192</t>
  </si>
  <si>
    <t>Md. Shamim Ahmed</t>
  </si>
  <si>
    <t>DSR-0327</t>
  </si>
  <si>
    <t>DSR-0323</t>
  </si>
  <si>
    <t>DSR-0656</t>
  </si>
  <si>
    <t>DSR-0419</t>
  </si>
  <si>
    <t>DSR-0420</t>
  </si>
  <si>
    <t xml:space="preserve">Md. Ashraful </t>
  </si>
  <si>
    <t>DSR-0418</t>
  </si>
  <si>
    <t>DSR-0576</t>
  </si>
  <si>
    <t>Alamgir Hossain</t>
  </si>
  <si>
    <t>DSR-0524</t>
  </si>
  <si>
    <t>DSR-0069</t>
  </si>
  <si>
    <t>DSR-0123</t>
  </si>
  <si>
    <t>Mir Awal</t>
  </si>
  <si>
    <t>DSR-0141</t>
  </si>
  <si>
    <t>Syed Shafiqur Islam</t>
  </si>
  <si>
    <t>DSR-0703</t>
  </si>
  <si>
    <t>DSR-0501</t>
  </si>
  <si>
    <t>DSR-0740</t>
  </si>
  <si>
    <t>DSR-0502</t>
  </si>
  <si>
    <t>DSR-0113</t>
  </si>
  <si>
    <t>Md. Rakibul</t>
  </si>
  <si>
    <t>DSR-0142</t>
  </si>
  <si>
    <t>DSR-0133</t>
  </si>
  <si>
    <t>DSR-0019</t>
  </si>
  <si>
    <t>DSR-0107</t>
  </si>
  <si>
    <t>DSR-0036</t>
  </si>
  <si>
    <t>Md. Ruhul Islam</t>
  </si>
  <si>
    <t>DSR-0636</t>
  </si>
  <si>
    <t>Md. Johorul Islam</t>
  </si>
  <si>
    <t>DSR-0575</t>
  </si>
  <si>
    <t>DSR-0744</t>
  </si>
  <si>
    <t>Somor</t>
  </si>
  <si>
    <t>DSR-0058</t>
  </si>
  <si>
    <t>Md Moynul Islam</t>
  </si>
  <si>
    <t>DSR-0083</t>
  </si>
  <si>
    <t>Md. Sagor Ahmed</t>
  </si>
  <si>
    <t>DSR-0706</t>
  </si>
  <si>
    <t>DSR-0309</t>
  </si>
  <si>
    <t>Md.Maruf-Un-Nabe Munna</t>
  </si>
  <si>
    <t>DSR-0310</t>
  </si>
  <si>
    <t>Md. Ashik Rahman</t>
  </si>
  <si>
    <t>DSR-0590</t>
  </si>
  <si>
    <t>Md. Atiqul Islam</t>
  </si>
  <si>
    <t>DSR-0312</t>
  </si>
  <si>
    <t>Md.Rabiul Islam (Robi)</t>
  </si>
  <si>
    <t>DSR-0311</t>
  </si>
  <si>
    <t>DSR-0079</t>
  </si>
  <si>
    <t>DSR-0131</t>
  </si>
  <si>
    <t>Md. Bayzid Bostami</t>
  </si>
  <si>
    <t>DSR-0161</t>
  </si>
  <si>
    <t>DSR-0114</t>
  </si>
  <si>
    <t>Md. Rashed Alam</t>
  </si>
  <si>
    <t>DSR-0006</t>
  </si>
  <si>
    <t>DSR-0160</t>
  </si>
  <si>
    <t>DSR-0098</t>
  </si>
  <si>
    <t>Md. Faruk Hossain</t>
  </si>
  <si>
    <t>DSR-0146</t>
  </si>
  <si>
    <t>DSR-0495</t>
  </si>
  <si>
    <t>Md. Monowar Hossain</t>
  </si>
  <si>
    <t>DSR-0496</t>
  </si>
  <si>
    <t>DSR-0498</t>
  </si>
  <si>
    <t>Md. Khairul Islam</t>
  </si>
  <si>
    <t>DSR-0497</t>
  </si>
  <si>
    <t>Md. Nasir Uddin</t>
  </si>
  <si>
    <t>DSR-0246</t>
  </si>
  <si>
    <t>Md.James Hossain</t>
  </si>
  <si>
    <t>DSR-0247</t>
  </si>
  <si>
    <t>DSR-0619</t>
  </si>
  <si>
    <t>DSR-0248</t>
  </si>
  <si>
    <t>DSR-0349</t>
  </si>
  <si>
    <t>Prodip Kumer</t>
  </si>
  <si>
    <t>DSR-0350</t>
  </si>
  <si>
    <t>Rabiul Islam</t>
  </si>
  <si>
    <t>DSR-0351</t>
  </si>
  <si>
    <t>Shoel Rana</t>
  </si>
  <si>
    <t>DSR-0156</t>
  </si>
  <si>
    <t>DSR-0159</t>
  </si>
  <si>
    <t>DSR-0158</t>
  </si>
  <si>
    <t>DSR-0155</t>
  </si>
  <si>
    <t>DSR-0001</t>
  </si>
  <si>
    <t>DSR-0661</t>
  </si>
  <si>
    <t>DSR-0026</t>
  </si>
  <si>
    <t>Md. Rubel</t>
  </si>
  <si>
    <t>DSR-0157</t>
  </si>
  <si>
    <t>DSR-0477</t>
  </si>
  <si>
    <t>DSR-0162</t>
  </si>
  <si>
    <t>DSR-0622</t>
  </si>
  <si>
    <t>Md. Alamin Hossain</t>
  </si>
  <si>
    <t>DSR-0218</t>
  </si>
  <si>
    <t>DSR-0621</t>
  </si>
  <si>
    <t>DSR-0217</t>
  </si>
  <si>
    <t>Md. Abdul Khalek</t>
  </si>
  <si>
    <t>DSR-0216</t>
  </si>
  <si>
    <t>DSR-0614</t>
  </si>
  <si>
    <t>Md. Rezaul Karim</t>
  </si>
  <si>
    <t>DSR-0698</t>
  </si>
  <si>
    <t>Dipak Kumar</t>
  </si>
  <si>
    <t>DSR-0699</t>
  </si>
  <si>
    <t>DSR-0616</t>
  </si>
  <si>
    <t>DSR-0617</t>
  </si>
  <si>
    <t>DSR-0700</t>
  </si>
  <si>
    <t>Md. Moshiur Rahman</t>
  </si>
  <si>
    <t>DSR-0234</t>
  </si>
  <si>
    <t>DSR-0232</t>
  </si>
  <si>
    <t>DSR-0236</t>
  </si>
  <si>
    <t>DSR-0225</t>
  </si>
  <si>
    <t>DSR-0229</t>
  </si>
  <si>
    <t>DSR-0230</t>
  </si>
  <si>
    <t>DSR-0227</t>
  </si>
  <si>
    <t>DSR-0245</t>
  </si>
  <si>
    <t>Md.Sajedur Rahman</t>
  </si>
  <si>
    <t>DSR-0243</t>
  </si>
  <si>
    <t>Md.Mosaibur Rahman</t>
  </si>
  <si>
    <t>DSR-0244</t>
  </si>
  <si>
    <t>Md.Karimul Islam</t>
  </si>
  <si>
    <t>DSR-0689</t>
  </si>
  <si>
    <t>DSR-0688</t>
  </si>
  <si>
    <t>DSR-0640</t>
  </si>
  <si>
    <t>Md. Mominul Islam</t>
  </si>
  <si>
    <t>DSR-0639</t>
  </si>
  <si>
    <t>DSR-0686</t>
  </si>
  <si>
    <t>Md. Nahiduzzaman Suzan</t>
  </si>
  <si>
    <t>DSR-0687</t>
  </si>
  <si>
    <t>DSR-0682</t>
  </si>
  <si>
    <t>DSR-0683</t>
  </si>
  <si>
    <t>DSR-0684</t>
  </si>
  <si>
    <t>Md. Shamim Islam</t>
  </si>
  <si>
    <t>DSR-0685</t>
  </si>
  <si>
    <t>DSR-0681</t>
  </si>
  <si>
    <t>DSR-0259</t>
  </si>
  <si>
    <t>Mr. Golzar Rahaman</t>
  </si>
  <si>
    <t>DSR-0258</t>
  </si>
  <si>
    <t>DSR-0260</t>
  </si>
  <si>
    <t>DSR-0634</t>
  </si>
  <si>
    <t>DSR-0599</t>
  </si>
  <si>
    <t>DSR-0600</t>
  </si>
  <si>
    <t>DSR-0598</t>
  </si>
  <si>
    <t>DSR-0329</t>
  </si>
  <si>
    <t>Md. Ataur Rahman (Lavlu)</t>
  </si>
  <si>
    <t>DSR-0331</t>
  </si>
  <si>
    <t>Banasour Chandra Barman</t>
  </si>
  <si>
    <t>DSR-0330</t>
  </si>
  <si>
    <t>Jahangir Hossain (Lulu)</t>
  </si>
  <si>
    <t>DSR-0328</t>
  </si>
  <si>
    <t>Mr. Ratan Kumar Roy</t>
  </si>
  <si>
    <t>DSR-0629</t>
  </si>
  <si>
    <t>Md. Joynal Abedin</t>
  </si>
  <si>
    <t>DSR-0251</t>
  </si>
  <si>
    <t>DSR-0250</t>
  </si>
  <si>
    <t>Mr. Sulov Sen</t>
  </si>
  <si>
    <t>DSR-0252</t>
  </si>
  <si>
    <t>Mr. Shimul Ahmed</t>
  </si>
  <si>
    <t>DSR-0253</t>
  </si>
  <si>
    <t>DSR-0314</t>
  </si>
  <si>
    <t>DSR-0313</t>
  </si>
  <si>
    <t>Mr. Enamul Haque</t>
  </si>
  <si>
    <t>DSR-0266</t>
  </si>
  <si>
    <t>Md. Naim Sarkar</t>
  </si>
  <si>
    <t>DSR-0265</t>
  </si>
  <si>
    <t>DSR-0262</t>
  </si>
  <si>
    <t>Md. Shahin Sarkar</t>
  </si>
  <si>
    <t>DSR-0261</t>
  </si>
  <si>
    <t>Md. Palash</t>
  </si>
  <si>
    <t>DSR-0264</t>
  </si>
  <si>
    <t>Missing Link Trade and Distribution</t>
  </si>
  <si>
    <t>DSR-0254</t>
  </si>
  <si>
    <t>Mr. Suruzzaman</t>
  </si>
  <si>
    <t>DSR-0255</t>
  </si>
  <si>
    <t>DSR-0541</t>
  </si>
  <si>
    <t>Md. Shirajul Islam</t>
  </si>
  <si>
    <t>DSR-0268</t>
  </si>
  <si>
    <t>Mr. Rubel ahmed</t>
  </si>
  <si>
    <t>DSR-0269</t>
  </si>
  <si>
    <t>Mr. Sri Ujjol Sarker</t>
  </si>
  <si>
    <t>DSR-0271</t>
  </si>
  <si>
    <t>DSR-0270</t>
  </si>
  <si>
    <t>Mr. Raihanur Rahman</t>
  </si>
  <si>
    <t>DSR-0586</t>
  </si>
  <si>
    <t>Md. Jony Islam</t>
  </si>
  <si>
    <t>DSR-0546</t>
  </si>
  <si>
    <t>Md. Nur Alif Bappy</t>
  </si>
  <si>
    <t>DSR-0587</t>
  </si>
  <si>
    <t>Md. Rasheduzzaman</t>
  </si>
  <si>
    <t>DSR-0547</t>
  </si>
  <si>
    <t>Md. Nawab Shiraj-u-Ddula</t>
  </si>
  <si>
    <t>DSR-0720</t>
  </si>
  <si>
    <t>DSR-0324</t>
  </si>
  <si>
    <t>DSR-0722</t>
  </si>
  <si>
    <t>DSR-0721</t>
  </si>
  <si>
    <t>DSR-0723</t>
  </si>
  <si>
    <t>DSR-0631</t>
  </si>
  <si>
    <t>Sagar Chandra</t>
  </si>
  <si>
    <t>DSR-0630</t>
  </si>
  <si>
    <t>DSR-0468</t>
  </si>
  <si>
    <t>DSR-0203</t>
  </si>
  <si>
    <t>DSR-0478</t>
  </si>
  <si>
    <t>DSR-0204</t>
  </si>
  <si>
    <t>DSR-0657</t>
  </si>
  <si>
    <t>DSR-0728</t>
  </si>
  <si>
    <t>DSR-0731</t>
  </si>
  <si>
    <t>DSR-0727</t>
  </si>
  <si>
    <t>DSR-0053</t>
  </si>
  <si>
    <t>Md. Shariful Islam</t>
  </si>
  <si>
    <t>DSR-0732</t>
  </si>
  <si>
    <t>DSR-0729</t>
  </si>
  <si>
    <t>DSR-0486</t>
  </si>
  <si>
    <t>DSR-0489</t>
  </si>
  <si>
    <t>Zahid Hasan</t>
  </si>
  <si>
    <t>DSR-0488</t>
  </si>
  <si>
    <t>DSR-0607</t>
  </si>
  <si>
    <t>DSR-0487</t>
  </si>
  <si>
    <t>Md. Arifur Rahman</t>
  </si>
  <si>
    <t>DSR-0374</t>
  </si>
  <si>
    <t>Md. Asif Ahmed</t>
  </si>
  <si>
    <t>DSR-0669</t>
  </si>
  <si>
    <t>Mrinal Paul</t>
  </si>
  <si>
    <t>DSR-0670</t>
  </si>
  <si>
    <t>Pranesh</t>
  </si>
  <si>
    <t>DSR-0610</t>
  </si>
  <si>
    <t>DSR-0556</t>
  </si>
  <si>
    <t>Md. Karim Ahmed</t>
  </si>
  <si>
    <t>DSR-0672</t>
  </si>
  <si>
    <t>Ponkoz</t>
  </si>
  <si>
    <t>DSR-0382</t>
  </si>
  <si>
    <t>Md. Ripon Khan</t>
  </si>
  <si>
    <t>DSR-0474</t>
  </si>
  <si>
    <t>Md.Monirul Islam</t>
  </si>
  <si>
    <t>DSR-0671</t>
  </si>
  <si>
    <t xml:space="preserve">Samiya Telecom </t>
  </si>
  <si>
    <t>DSR-0274</t>
  </si>
  <si>
    <t>Md. Nazmul Hasan Foton</t>
  </si>
  <si>
    <t>DSR-0273</t>
  </si>
  <si>
    <t>Md. Rasel Khan</t>
  </si>
  <si>
    <t>DSR-0272</t>
  </si>
  <si>
    <t>Md. Obaidul Khan</t>
  </si>
  <si>
    <t>DSR-0458</t>
  </si>
  <si>
    <t>Shemul Mitra</t>
  </si>
  <si>
    <t>DSR-0736</t>
  </si>
  <si>
    <t>DSR-0490</t>
  </si>
  <si>
    <t>DSR-0472</t>
  </si>
  <si>
    <t>DSR-0471</t>
  </si>
  <si>
    <t>Md. Shamsujjaman</t>
  </si>
  <si>
    <t>DSR-0470</t>
  </si>
  <si>
    <t>Faysal Miah</t>
  </si>
  <si>
    <t>DSR-0473</t>
  </si>
  <si>
    <t>Sagar Saha</t>
  </si>
  <si>
    <t>DSR-0360</t>
  </si>
  <si>
    <t>DSR-0361</t>
  </si>
  <si>
    <t>Drobo Pal Jibon</t>
  </si>
  <si>
    <t>DSR-0359</t>
  </si>
  <si>
    <t>Bablu Kumar Das</t>
  </si>
  <si>
    <t>DSR-0709</t>
  </si>
  <si>
    <t>Sumon Kumar Das</t>
  </si>
  <si>
    <t>DSR-0711</t>
  </si>
  <si>
    <t>DSR-0710</t>
  </si>
  <si>
    <t>DSR-0376</t>
  </si>
  <si>
    <t>Biplob Talukder</t>
  </si>
  <si>
    <t>DSR-0701</t>
  </si>
  <si>
    <t>DSR-0534</t>
  </si>
  <si>
    <t>DSR-0535</t>
  </si>
  <si>
    <t>Anwar Hossain</t>
  </si>
  <si>
    <t>DSR-0377</t>
  </si>
  <si>
    <t>Md. Abul Kasem</t>
  </si>
  <si>
    <t>DSR-0620</t>
  </si>
  <si>
    <t>Md. Alomgir Hussain</t>
  </si>
  <si>
    <t>DSR-0702</t>
  </si>
  <si>
    <t>DSR-0378</t>
  </si>
  <si>
    <t>Saleh Ahmed</t>
  </si>
  <si>
    <t>Polash Chandra Sarker</t>
  </si>
  <si>
    <t>Md.Shahin Khan</t>
  </si>
  <si>
    <t>Polash Sakhari</t>
  </si>
  <si>
    <t>Md. Imam Hossain Nayon</t>
  </si>
  <si>
    <t>Shojib</t>
  </si>
  <si>
    <t>Md. Sujon Mollah</t>
  </si>
  <si>
    <t>Md. Shahin Mia</t>
  </si>
  <si>
    <t>Md Sajib khalifa</t>
  </si>
  <si>
    <t>Md. Sajib Gazi</t>
  </si>
  <si>
    <t>Mr.Sonjib</t>
  </si>
  <si>
    <t>Mr.Shumon</t>
  </si>
  <si>
    <t>Mr.Partho</t>
  </si>
  <si>
    <t>Md Shariar</t>
  </si>
  <si>
    <t>Md. Delwor</t>
  </si>
  <si>
    <t>Md. Abubakkar Shiddque</t>
  </si>
  <si>
    <t>Md. Mohiuddin Sumon</t>
  </si>
  <si>
    <t>DSR-0118</t>
  </si>
  <si>
    <t>Md. Tareq Rahman</t>
  </si>
  <si>
    <t>Sajidur Rahman Sabuj</t>
  </si>
  <si>
    <t>Shahadat HossainMintu</t>
  </si>
  <si>
    <t>Nizam Haider</t>
  </si>
  <si>
    <t>Mohi Uddin</t>
  </si>
  <si>
    <t>Shamim Hossain</t>
  </si>
  <si>
    <t>Md. Hadi Maije</t>
  </si>
  <si>
    <t>Md.Sahed</t>
  </si>
  <si>
    <t>Mostofa Kamal</t>
  </si>
  <si>
    <t>Rejaul Karim Liton</t>
  </si>
  <si>
    <t>Md. Sajjad Hossain</t>
  </si>
  <si>
    <t>Md. Shahadat Hossain</t>
  </si>
  <si>
    <t>Md.Rasel</t>
  </si>
  <si>
    <t xml:space="preserve"> Md. Masud </t>
  </si>
  <si>
    <t xml:space="preserve"> Md.Morshed Alam </t>
  </si>
  <si>
    <t xml:space="preserve"> Md.Kopil Uddin Saykot </t>
  </si>
  <si>
    <t xml:space="preserve"> Md.Sumon Hossain </t>
  </si>
  <si>
    <t>Md. Rafiqul Islam Niloy</t>
  </si>
  <si>
    <t>Md. Alauddin</t>
  </si>
  <si>
    <t>Md. Farid Uddin</t>
  </si>
  <si>
    <t>Md Mamun Mia</t>
  </si>
  <si>
    <t>Md. Habib</t>
  </si>
  <si>
    <t>Md. Imran Hossen Imon</t>
  </si>
  <si>
    <t>Ashiq Ahmed</t>
  </si>
  <si>
    <t>Faysal Ahmed</t>
  </si>
  <si>
    <t>Md. Shahadat hossen</t>
  </si>
  <si>
    <t xml:space="preserve"> Md. Sharfin Ahmed </t>
  </si>
  <si>
    <t xml:space="preserve">Md.Ashraf hossain Rahim </t>
  </si>
  <si>
    <t>Sumon Das</t>
  </si>
  <si>
    <t>Shohel Khan</t>
  </si>
  <si>
    <t>Md. Anower Hossain</t>
  </si>
  <si>
    <t>Md. Shayan Mahamud</t>
  </si>
  <si>
    <t>Md Ahsan habib shamim</t>
  </si>
  <si>
    <t>Md. Jobayer Anik</t>
  </si>
  <si>
    <t>Mehedi Hasan Rifat</t>
  </si>
  <si>
    <t>Max tel</t>
  </si>
  <si>
    <t>Md. Rafiqul Islam (Rafiq)</t>
  </si>
  <si>
    <t>Shawpon Kumar Mondol(Shawpon)</t>
  </si>
  <si>
    <t>DSR-0745</t>
  </si>
  <si>
    <t>Md Arif Hossain</t>
  </si>
  <si>
    <t>Md Harun or Rashid</t>
  </si>
  <si>
    <t>Md Kabir Hosssen</t>
  </si>
  <si>
    <t>Md Momin</t>
  </si>
  <si>
    <t>Md.Ratul</t>
  </si>
  <si>
    <t>Md. Ahad</t>
  </si>
  <si>
    <t>Mr.Jahirul Islam</t>
  </si>
  <si>
    <t>Md Akash</t>
  </si>
  <si>
    <t>Md Delwar</t>
  </si>
  <si>
    <t>Md. Angur Hasan</t>
  </si>
  <si>
    <t>Md. Mahbub Alam</t>
  </si>
  <si>
    <t>Mobile collection and ghori ghor</t>
  </si>
  <si>
    <t>Md.Morshadul Alam Babu</t>
  </si>
  <si>
    <t>Md. Mahfuz Ahmed</t>
  </si>
  <si>
    <t>Md.Rashed Siraj</t>
  </si>
  <si>
    <t>Md.Humayun Kabir</t>
  </si>
  <si>
    <t>Md.Raihan Ali</t>
  </si>
  <si>
    <t>Md.Mithul</t>
  </si>
  <si>
    <t>Md. Nazmul Hossain Sajol</t>
  </si>
  <si>
    <t>Md. Zobayer Al Mahmud</t>
  </si>
  <si>
    <t>Md. Manzir Hossain Mohaddes</t>
  </si>
  <si>
    <t>Ariful Islam</t>
  </si>
  <si>
    <t>Mr. Ashiqul islam</t>
  </si>
  <si>
    <t>Mr.Monirul Islam</t>
  </si>
  <si>
    <t>Md.Jahidul Islam</t>
  </si>
  <si>
    <t>Md. Asif Iqbal Karim</t>
  </si>
  <si>
    <t>Md. Omar Faruk</t>
  </si>
  <si>
    <t>Md. Khukon Mia (sujon)</t>
  </si>
  <si>
    <t>Md. Abdul Kadir</t>
  </si>
  <si>
    <t>Md.Sajal Ahmed</t>
  </si>
  <si>
    <t>Md. Mohshin Ahmed</t>
  </si>
  <si>
    <t>DSR-0388</t>
  </si>
  <si>
    <t>DSR-0389</t>
  </si>
  <si>
    <t>SL
 No.</t>
  </si>
  <si>
    <t>Himel Mobile Center</t>
  </si>
  <si>
    <t>Md.Delowar</t>
  </si>
  <si>
    <t>Md.Ibrahim</t>
  </si>
  <si>
    <t>Md.Forid</t>
  </si>
  <si>
    <t>Mizanur Raman</t>
  </si>
  <si>
    <t>Md.Razu</t>
  </si>
  <si>
    <t>Md. Sajib Hossain</t>
  </si>
  <si>
    <t>Md. Rafiqul Islam</t>
  </si>
  <si>
    <t>Md. Hafiz</t>
  </si>
  <si>
    <t>Md. Emon</t>
  </si>
  <si>
    <t>Md. Sohel</t>
  </si>
  <si>
    <t>Remaining for 86%</t>
  </si>
  <si>
    <t>Daily Required Rate
for 86%</t>
  </si>
  <si>
    <t>Remaining for 91%</t>
  </si>
  <si>
    <t>Daily Required Rate
for 91%</t>
  </si>
  <si>
    <t>Daily Required Rate for 86%</t>
  </si>
  <si>
    <t>Daily Required Rate for 91%</t>
  </si>
  <si>
    <t>Md Roni</t>
  </si>
  <si>
    <t>Md Mamun</t>
  </si>
  <si>
    <t xml:space="preserve">Md. Alamin Mia </t>
  </si>
  <si>
    <t>Trade Plus</t>
  </si>
  <si>
    <t>Md.Sowob</t>
  </si>
  <si>
    <t>Md.Shohel</t>
  </si>
  <si>
    <t>Md. Asif Talukdar</t>
  </si>
  <si>
    <t>Shamol</t>
  </si>
  <si>
    <t>DSR-0415</t>
  </si>
  <si>
    <t>Md. Sujon</t>
  </si>
  <si>
    <t>Md. Bokul mia</t>
  </si>
  <si>
    <t>Md.Hasanul Haque</t>
  </si>
  <si>
    <t>Md.Mustahid Hasan Hridoy</t>
  </si>
  <si>
    <t>Md.Abu Jafor</t>
  </si>
  <si>
    <t>Miner Hossain</t>
  </si>
  <si>
    <t>Himel Bhuiyan</t>
  </si>
  <si>
    <t>Susmoy Chanda</t>
  </si>
  <si>
    <t>Dijen Talukdar</t>
  </si>
  <si>
    <t>Remaining for 96%</t>
  </si>
  <si>
    <t>Daily Required Rate
for 96%</t>
  </si>
  <si>
    <t>Daily Required Rate for 96%</t>
  </si>
  <si>
    <t>Shifat</t>
  </si>
  <si>
    <t>Sohag</t>
  </si>
  <si>
    <t>Md.Mizan</t>
  </si>
  <si>
    <t>Md. Jolil</t>
  </si>
  <si>
    <t>Md.Mamun</t>
  </si>
  <si>
    <t>Jony Datta</t>
  </si>
  <si>
    <t>Mr. Musfhiq</t>
  </si>
  <si>
    <t>Md. Hasan</t>
  </si>
  <si>
    <t>Abu Jafor</t>
  </si>
  <si>
    <t>Mr. Alamin</t>
  </si>
  <si>
    <t>DSR-0747</t>
  </si>
  <si>
    <t>Md. Rahat</t>
  </si>
  <si>
    <t>Winner electronics</t>
  </si>
  <si>
    <t>Ripon</t>
  </si>
  <si>
    <t>Jahidul Islam</t>
  </si>
  <si>
    <t>Kazi Mohammad Azimuddin</t>
  </si>
  <si>
    <t>Saif telecom</t>
  </si>
  <si>
    <t>MD Farhaduzzaman</t>
  </si>
  <si>
    <t>Md Jihad ul islam</t>
  </si>
  <si>
    <t>Md Zakir hossain</t>
  </si>
  <si>
    <t>Noman miah</t>
  </si>
  <si>
    <t>Md  Shakil  Hossain</t>
  </si>
  <si>
    <t>Md Shamim Hossain</t>
  </si>
  <si>
    <t>Md Kabir    Hossain</t>
  </si>
  <si>
    <t>Md  Siyam  Miah</t>
  </si>
  <si>
    <t xml:space="preserve">Md. Mahim Ahmed  </t>
  </si>
  <si>
    <t xml:space="preserve">Md. Masud Rana </t>
  </si>
  <si>
    <t>Harun Or Rashid</t>
  </si>
  <si>
    <t>Shahin Reza</t>
  </si>
  <si>
    <t>Md. Imran Hossain</t>
  </si>
  <si>
    <t>Md. Sheik Shoel</t>
  </si>
  <si>
    <t>Md. Alauddin Sheikh</t>
  </si>
  <si>
    <t>Md. Monjurul Islam</t>
  </si>
  <si>
    <t>Md Noman</t>
  </si>
  <si>
    <t>Md Alamin</t>
  </si>
  <si>
    <t>Md. Shipon Sarker</t>
  </si>
  <si>
    <t>Md. Obaydur rahman</t>
  </si>
  <si>
    <t>Ashim kumar Roy</t>
  </si>
  <si>
    <t>Md.Shahin Alom</t>
  </si>
  <si>
    <t>DSR-0730</t>
  </si>
  <si>
    <t>DSR-0228</t>
  </si>
  <si>
    <t>DSR-0746</t>
  </si>
  <si>
    <t>M/S. Lotus Telecom</t>
  </si>
  <si>
    <t>Md. Ashik</t>
  </si>
  <si>
    <t>Md Faisal</t>
  </si>
  <si>
    <t>Md Juwel</t>
  </si>
  <si>
    <t>Mohmmad Hasan</t>
  </si>
  <si>
    <t>Mr. Mamun Hossain</t>
  </si>
  <si>
    <t>MD. Rakib</t>
  </si>
  <si>
    <t>Md. Maruf</t>
  </si>
  <si>
    <t>Md. Al Amin</t>
  </si>
  <si>
    <t>Pranto</t>
  </si>
  <si>
    <t>Mr. Raton</t>
  </si>
  <si>
    <t>Mr. Shubod</t>
  </si>
  <si>
    <t>Hafijul Islam</t>
  </si>
  <si>
    <t>Md. Mridul</t>
  </si>
  <si>
    <t>Md. Murad</t>
  </si>
  <si>
    <t>Nure Alam</t>
  </si>
  <si>
    <t>DSR-0044</t>
  </si>
  <si>
    <t>MD.Shamim</t>
  </si>
  <si>
    <t>Md. Sumon Sikder</t>
  </si>
  <si>
    <t>Shadin Hasan</t>
  </si>
  <si>
    <t>Rony</t>
  </si>
  <si>
    <t xml:space="preserve">Md. Daulat Khan </t>
  </si>
  <si>
    <t>Md. Nahid Hasan</t>
  </si>
  <si>
    <t>Shovo</t>
  </si>
  <si>
    <t>DSR-0525</t>
  </si>
  <si>
    <t>Imon Hasan</t>
  </si>
  <si>
    <t>Awal-2</t>
  </si>
  <si>
    <t>Md. Sumon Haider</t>
  </si>
  <si>
    <t>Selim Khan</t>
  </si>
  <si>
    <t>Shahajada Rahman</t>
  </si>
  <si>
    <t>DSR-0604</t>
  </si>
  <si>
    <t>DSR-0605</t>
  </si>
  <si>
    <t>DSR-0521</t>
  </si>
  <si>
    <t>DSR-0522</t>
  </si>
  <si>
    <t>DSR-0523</t>
  </si>
  <si>
    <t>DSR-0198</t>
  </si>
  <si>
    <t>DSR-0199</t>
  </si>
  <si>
    <t>DSR-0200</t>
  </si>
  <si>
    <t>DSR-0020</t>
  </si>
  <si>
    <t>DSR-0453</t>
  </si>
  <si>
    <t>DSR-0454</t>
  </si>
  <si>
    <t>TM communication</t>
  </si>
  <si>
    <t>Md. Sujon Sheikh</t>
  </si>
  <si>
    <t>Md. Sakil Sheikh</t>
  </si>
  <si>
    <t>Md. Tarikul Islam</t>
  </si>
  <si>
    <t>Mohammad Ali</t>
  </si>
  <si>
    <t>Md.Zobayed Hasan</t>
  </si>
  <si>
    <t>Md. Atiq Islam</t>
  </si>
  <si>
    <t>Md. Haider Ali</t>
  </si>
  <si>
    <t>Md. Murad Rahman</t>
  </si>
  <si>
    <t>Mr. Shanto</t>
  </si>
  <si>
    <t xml:space="preserve">Md. Estiak Ahmed </t>
  </si>
  <si>
    <t>Md. Riaz Hosain</t>
  </si>
  <si>
    <t>Ramu Ghosh</t>
  </si>
  <si>
    <t>Protic Basak</t>
  </si>
  <si>
    <t>Al-amin Hosan Noyon</t>
  </si>
  <si>
    <t>Mithu Kumar Ghosh</t>
  </si>
  <si>
    <t>Bikash Chandra Das</t>
  </si>
  <si>
    <t>Md. Salim Babu</t>
  </si>
  <si>
    <t>Krishno Kumar Ghosh</t>
  </si>
  <si>
    <t>Md. Shafiq Sheikh</t>
  </si>
  <si>
    <t>Md. Younus Ali</t>
  </si>
  <si>
    <t>Md. Moznu Mia</t>
  </si>
  <si>
    <t>Md. Arif Sarker</t>
  </si>
  <si>
    <t>Md.Jahangir Alim</t>
  </si>
  <si>
    <t>Md. Belal Hussain</t>
  </si>
  <si>
    <t>Md. Siam</t>
  </si>
  <si>
    <t>Md. Amanullah Suhel</t>
  </si>
  <si>
    <t>Md. Sahriar</t>
  </si>
  <si>
    <t>Md. Shamsul Islam Nabed</t>
  </si>
  <si>
    <t>Md. Jubayer Ahmed</t>
  </si>
  <si>
    <t>M/s Rassel Enterprise</t>
  </si>
  <si>
    <t>M/S Lotus Telecom</t>
  </si>
  <si>
    <t>Md Naeem Islam</t>
  </si>
  <si>
    <t>Nishat  Telecom</t>
  </si>
  <si>
    <t>Hasan Ali Kahn</t>
  </si>
  <si>
    <t>One Telecom* Jatrabari</t>
  </si>
  <si>
    <t>Rafiul Islam</t>
  </si>
  <si>
    <t xml:space="preserve">S S Enterprise </t>
  </si>
  <si>
    <t>Hirok Mondal</t>
  </si>
  <si>
    <t>Md. Ramjan khan</t>
  </si>
  <si>
    <t>Md. Mijanur Rahman</t>
  </si>
  <si>
    <t>M/S Sujan Telecom</t>
  </si>
  <si>
    <t>MD.Shafique</t>
  </si>
  <si>
    <t>Md. Sahin Alom</t>
  </si>
  <si>
    <t>Md. Jasim Uddin</t>
  </si>
  <si>
    <t>Md. Shawon Ali</t>
  </si>
  <si>
    <t>Md. Akash Ali</t>
  </si>
  <si>
    <t>Md. Samim Reza</t>
  </si>
  <si>
    <t>Md. Foysal</t>
  </si>
  <si>
    <t xml:space="preserve"> Md. Shafiqul Islam </t>
  </si>
  <si>
    <t xml:space="preserve"> Soikot </t>
  </si>
  <si>
    <t>Nodi Nishat Enterprise</t>
  </si>
  <si>
    <t>Pacific Electronics-2</t>
  </si>
  <si>
    <t>Md. Sabbir Hussain Ripon</t>
  </si>
  <si>
    <t>Md. Muzahid Khandaker</t>
  </si>
  <si>
    <t>Md. Al Main</t>
  </si>
  <si>
    <t>Star Tel Distribution-2</t>
  </si>
  <si>
    <t xml:space="preserve">Apurba Das </t>
  </si>
  <si>
    <t>Click Mobile Corner</t>
  </si>
  <si>
    <t>Sl.</t>
  </si>
  <si>
    <t>Channel Partners</t>
  </si>
  <si>
    <t>Shuvo</t>
  </si>
  <si>
    <t>Mr.Ridoy</t>
  </si>
  <si>
    <t>Abul Hasan</t>
  </si>
  <si>
    <t>Raju Barua</t>
  </si>
  <si>
    <t>Rana Mir</t>
  </si>
  <si>
    <t xml:space="preserve"> DSR-0604 </t>
  </si>
  <si>
    <t>Md. Zaker Hossain</t>
  </si>
  <si>
    <t xml:space="preserve"> DSR-0605 </t>
  </si>
  <si>
    <t>Md. Shopon Uddin Zohir</t>
  </si>
  <si>
    <t xml:space="preserve"> DSR-0521 </t>
  </si>
  <si>
    <t>Md. Ashraf Mahmud (Sumon)</t>
  </si>
  <si>
    <t xml:space="preserve"> DSR-0522 </t>
  </si>
  <si>
    <t xml:space="preserve"> DSR-0523 </t>
  </si>
  <si>
    <t xml:space="preserve"> DSR-0198 </t>
  </si>
  <si>
    <t xml:space="preserve"> DSR-0199 </t>
  </si>
  <si>
    <t xml:space="preserve"> DSR-0200 </t>
  </si>
  <si>
    <t>Md. Jahirul Islam</t>
  </si>
  <si>
    <t>Md. Rajib Miah (Remon)</t>
  </si>
  <si>
    <t>Md Saiful</t>
  </si>
  <si>
    <t>feroz</t>
  </si>
  <si>
    <t>Md Jala Uddin</t>
  </si>
  <si>
    <t>Md. Saiful Islam</t>
  </si>
  <si>
    <t>Md. Nahid Hasan Rubel</t>
  </si>
  <si>
    <t>Moin</t>
  </si>
  <si>
    <t>Md. Sujon Mia</t>
  </si>
  <si>
    <t>Md. Shohag Mia</t>
  </si>
  <si>
    <t>Md. Sajib Talukdar</t>
  </si>
  <si>
    <t>Md. Rabbi Ahmed</t>
  </si>
  <si>
    <t>Md. Morshed Mia</t>
  </si>
  <si>
    <t>Md. Monjurul Isalm</t>
  </si>
  <si>
    <t>Md. Sopon Mia</t>
  </si>
  <si>
    <t>Abu Bakkar Siddiq</t>
  </si>
  <si>
    <t>Ali Musa Chowdhury</t>
  </si>
  <si>
    <t>Md. Nasfikur Rahman Babu</t>
  </si>
  <si>
    <t>Saidur Rahman</t>
  </si>
  <si>
    <t>Nobin Hasan</t>
  </si>
  <si>
    <t>Md. Khaled Hossain</t>
  </si>
  <si>
    <t>DSR-0154</t>
  </si>
  <si>
    <t>NilphaAprili</t>
  </si>
  <si>
    <t>Tulip-2</t>
  </si>
  <si>
    <t>M/S. Karachi Store</t>
  </si>
  <si>
    <t>Kaium</t>
  </si>
  <si>
    <t>Monir</t>
  </si>
  <si>
    <t>Md. Mamun</t>
  </si>
  <si>
    <t xml:space="preserve">Md. Hasan </t>
  </si>
  <si>
    <t>DSR-0748</t>
  </si>
  <si>
    <t>Md. Shawon</t>
  </si>
  <si>
    <t>Mr. Rahat</t>
  </si>
  <si>
    <t>Jakir Hossain</t>
  </si>
  <si>
    <t>Md. Hadi Miaje</t>
  </si>
  <si>
    <t>Nur Alam Gazi</t>
  </si>
  <si>
    <t>Morshed Alam</t>
  </si>
  <si>
    <t>Kopil Uddin Saykot</t>
  </si>
  <si>
    <t>Md.Sumon Hossain</t>
  </si>
  <si>
    <t>Md. Morshed Alam</t>
  </si>
  <si>
    <t>Md. Shopon Uddin Johir</t>
  </si>
  <si>
    <t>Tausib Bhuiyan</t>
  </si>
  <si>
    <t>Md.feroz</t>
  </si>
  <si>
    <t>Md. Shiplu Hossain</t>
  </si>
  <si>
    <t>Md. Robiul Islam</t>
  </si>
  <si>
    <t>Md. Saddam Hossen</t>
  </si>
  <si>
    <t>Md. Asif Hossen</t>
  </si>
  <si>
    <t>Md. Shohel</t>
  </si>
  <si>
    <t>Md. Ratul Islam</t>
  </si>
  <si>
    <t>Md. Shahinur Rahman</t>
  </si>
  <si>
    <t>Shifa Enterprise</t>
  </si>
  <si>
    <t>Barishal</t>
  </si>
  <si>
    <t>Md. Kawsar</t>
  </si>
  <si>
    <t>Anamul</t>
  </si>
  <si>
    <t>Shahin</t>
  </si>
  <si>
    <t>Md. Juwel Rana</t>
  </si>
  <si>
    <t>Sohan Ahmed Babul</t>
  </si>
  <si>
    <t>Md.Sajjad Hossen</t>
  </si>
  <si>
    <t>Mr. Sahadat Hossain</t>
  </si>
  <si>
    <t xml:space="preserve">Md Faisal </t>
  </si>
  <si>
    <t>DSR-0387</t>
  </si>
  <si>
    <t>Md. Firoz</t>
  </si>
  <si>
    <t>Abdur Rahman</t>
  </si>
  <si>
    <t>Md Saroar</t>
  </si>
  <si>
    <t>Md. Mehedi Hasan</t>
  </si>
  <si>
    <t>MD. Sujon</t>
  </si>
  <si>
    <t>Md.Monsur Rahman</t>
  </si>
  <si>
    <t>Md.Nipon</t>
  </si>
  <si>
    <t>Mr. Rubel</t>
  </si>
  <si>
    <t>DSR-0564</t>
  </si>
  <si>
    <t>Md. Alamgir Khokon</t>
  </si>
  <si>
    <t>Md. Mahbubur Rahman</t>
  </si>
  <si>
    <t>Md. Sumon</t>
  </si>
  <si>
    <t>Nandan world Link</t>
  </si>
  <si>
    <t>jobayer Ahmed Joy</t>
  </si>
  <si>
    <t>Md. Abdul Mannan Shapon</t>
  </si>
  <si>
    <t>One Telecon Narayangonj</t>
  </si>
  <si>
    <t>Sheuly</t>
  </si>
  <si>
    <t>Biplob Hossain</t>
  </si>
  <si>
    <t>Porimal Kumar</t>
  </si>
  <si>
    <t>Saiful</t>
  </si>
  <si>
    <t>Mr. Salim Iqbal</t>
  </si>
  <si>
    <t>Md.Musa</t>
  </si>
  <si>
    <t>MD. Riad</t>
  </si>
  <si>
    <t xml:space="preserve">Mizanur Rahman Rasel </t>
  </si>
  <si>
    <t>SL</t>
  </si>
  <si>
    <t>Anika Traders</t>
  </si>
  <si>
    <t>Md. Samim Islam</t>
  </si>
  <si>
    <t>Md. Taraq Mia</t>
  </si>
  <si>
    <t>Mahabub Hossain</t>
  </si>
  <si>
    <t>Tutul Shaha</t>
  </si>
  <si>
    <t>Parvez</t>
  </si>
  <si>
    <t>Mizan</t>
  </si>
  <si>
    <t>Mugdho Corporation</t>
  </si>
  <si>
    <t>Md. Emu</t>
  </si>
  <si>
    <t>Chan Mia</t>
  </si>
  <si>
    <t>Md. Shamim</t>
  </si>
  <si>
    <t>Md. Tariku Islam</t>
  </si>
  <si>
    <t>Md.Angur Hasan</t>
  </si>
  <si>
    <t>Md.Ripon khan</t>
  </si>
  <si>
    <t>Md.Samiul Islam</t>
  </si>
  <si>
    <t>Md. Arif Islam</t>
  </si>
  <si>
    <t>Md.Azaharul Islam</t>
  </si>
  <si>
    <t>Md.Jahangir Alam</t>
  </si>
  <si>
    <t>Md. Kanchon</t>
  </si>
  <si>
    <t>MD. Moinul Islam</t>
  </si>
  <si>
    <t>MD. Harun Ur Rashid</t>
  </si>
  <si>
    <t>MM Communnication</t>
  </si>
  <si>
    <t>Md Salah Uddin</t>
  </si>
  <si>
    <t>Md Jalal Uddin</t>
  </si>
  <si>
    <t>Tanjil</t>
  </si>
  <si>
    <t>Md. Hamidur</t>
  </si>
  <si>
    <t>Md. Noyon</t>
  </si>
  <si>
    <t>Md.Sahrear Akhon</t>
  </si>
  <si>
    <t>Sujon Haldar</t>
  </si>
  <si>
    <t>Arubindo</t>
  </si>
  <si>
    <t>Shakib Al Hasan</t>
  </si>
  <si>
    <t>Biddut Hossain</t>
  </si>
  <si>
    <t>Md. Ashikur Rahman</t>
  </si>
  <si>
    <t>M/S. Sky Tel</t>
  </si>
  <si>
    <t>Mr. Shimul</t>
  </si>
  <si>
    <t>Md. Tamim Molla</t>
  </si>
  <si>
    <t>Md. Zahidul Islam</t>
  </si>
  <si>
    <t>DSR-0654</t>
  </si>
  <si>
    <t>Md. Sufian</t>
  </si>
  <si>
    <t>Md. Fefat</t>
  </si>
  <si>
    <t>Md. Abdullah</t>
  </si>
  <si>
    <t>Md. Hanif</t>
  </si>
  <si>
    <t>Ridoy Chandra</t>
  </si>
  <si>
    <t>Shazidur Rahman sabuj</t>
  </si>
  <si>
    <t>Md. Shakil</t>
  </si>
  <si>
    <t>Moin Uddin</t>
  </si>
  <si>
    <t>Nizam Haider Chowdhury</t>
  </si>
  <si>
    <t>Md. Sobuj Miah</t>
  </si>
  <si>
    <t>Md. Khokon Mia (Sujon)</t>
  </si>
  <si>
    <t>Rajib Ahmed</t>
  </si>
  <si>
    <t>Md. Halim</t>
  </si>
  <si>
    <t>Fazly Rabbi</t>
  </si>
  <si>
    <t>Md.Sadikul Islam</t>
  </si>
  <si>
    <t>Samresh Das</t>
  </si>
  <si>
    <t>Anamul Haque Sumon</t>
  </si>
  <si>
    <t>Sukhdeb Das</t>
  </si>
  <si>
    <t>Md. Sojib</t>
  </si>
  <si>
    <t>Md. Saidul</t>
  </si>
  <si>
    <t>Md. Santo</t>
  </si>
  <si>
    <t>Imam</t>
  </si>
  <si>
    <t>MD. Raisul islam</t>
  </si>
  <si>
    <t>Md. Asif</t>
  </si>
  <si>
    <t>MD. Yakub (Noyon)</t>
  </si>
  <si>
    <t>Arifur Rahman</t>
  </si>
  <si>
    <t>Md. Selim Hossain</t>
  </si>
  <si>
    <t>Bappi Sarkar</t>
  </si>
  <si>
    <t>Md. Srabon</t>
  </si>
  <si>
    <t>MD.ifter ahad</t>
  </si>
  <si>
    <t xml:space="preserve"> Md. Roni Ali</t>
  </si>
  <si>
    <t>Shipon Sutrodar</t>
  </si>
  <si>
    <t>Zunayed Hasan</t>
  </si>
  <si>
    <t>Md. Faysal Abdin</t>
  </si>
  <si>
    <t>Sadikur Rahman Hridoy</t>
  </si>
  <si>
    <t>Target 
FEB 2020</t>
  </si>
  <si>
    <t>Achievement 
FEB 2020</t>
  </si>
  <si>
    <t>Target FEB 2020</t>
  </si>
  <si>
    <t>Achievement
 FEB 2020</t>
  </si>
  <si>
    <t>Achievement %
FEB 2020</t>
  </si>
  <si>
    <t>FEB'20 Back margin
Region Wise Value Achievement Status</t>
  </si>
  <si>
    <t>FEB'20 Back Margin
Dealer Wise Value Achievement Status</t>
  </si>
  <si>
    <t>FEB'20 Back margin
Zone Wise Value Achievement Status</t>
  </si>
  <si>
    <t xml:space="preserve">R.K Mobile Center </t>
  </si>
  <si>
    <t>FEB Target</t>
  </si>
  <si>
    <t>FEB Achievement</t>
  </si>
  <si>
    <t>Md. Tusher</t>
  </si>
  <si>
    <t>Uzzal Hossain</t>
  </si>
  <si>
    <t>Maruf Hasan Nirob</t>
  </si>
  <si>
    <t>DSR-0089</t>
  </si>
  <si>
    <t>Kazi Hasan</t>
  </si>
  <si>
    <t>Sommrat</t>
  </si>
  <si>
    <t>Shohel</t>
  </si>
  <si>
    <t>Rakib Pathan</t>
  </si>
  <si>
    <t>Md. Israfil Hossain</t>
  </si>
  <si>
    <t>Md. Anamul Haque</t>
  </si>
  <si>
    <t>Md.Bokul mia</t>
  </si>
  <si>
    <t>Md. Amdadul</t>
  </si>
  <si>
    <t>Md. Nasim Shahana Pappu</t>
  </si>
  <si>
    <t>Md.Roseduzzaman (Milon)</t>
  </si>
  <si>
    <t>Md. Ashik Islam</t>
  </si>
  <si>
    <t>R.K Mobile Center</t>
  </si>
  <si>
    <t>Achievement %
FEB 2019</t>
  </si>
  <si>
    <t xml:space="preserve">Up to 18.02.2020 </t>
  </si>
  <si>
    <t xml:space="preserve">DSR wise Back margin  till 17 FEB'20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</si>
</sst>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0.0%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rgb="FFFFFF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sz val="10"/>
      <name val="Calibri"/>
      <family val="2"/>
    </font>
    <font>
      <sz val="10"/>
      <color indexed="8"/>
      <name val="Calibri"/>
      <family val="2"/>
    </font>
    <font>
      <sz val="10"/>
      <color rgb="FF000000"/>
      <name val="Calibri"/>
      <family val="2"/>
    </font>
    <font>
      <sz val="9"/>
      <color rgb="FF000000"/>
      <name val="Calibri"/>
      <family val="2"/>
    </font>
    <font>
      <sz val="8"/>
      <name val="Arial"/>
      <family val="2"/>
    </font>
    <font>
      <sz val="11"/>
      <color theme="0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b/>
      <i/>
      <sz val="11"/>
      <color theme="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rgb="FF66FF33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399975585192419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theme="0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indexed="64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indexed="64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 style="thin">
        <color indexed="64"/>
      </right>
      <top style="thin">
        <color theme="0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theme="0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theme="0"/>
      </top>
      <bottom style="thin">
        <color theme="0"/>
      </bottom>
      <diagonal/>
    </border>
    <border>
      <left style="thin">
        <color rgb="FFABABAB"/>
      </left>
      <right/>
      <top/>
      <bottom/>
      <diagonal/>
    </border>
  </borders>
  <cellStyleXfs count="1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8" fillId="0" borderId="0"/>
    <xf numFmtId="43" fontId="1" fillId="0" borderId="0" applyFont="0" applyFill="0" applyBorder="0" applyAlignment="0" applyProtection="0"/>
    <xf numFmtId="44" fontId="20" fillId="0" borderId="0" applyFont="0" applyFill="0" applyBorder="0" applyAlignment="0" applyProtection="0"/>
    <xf numFmtId="0" fontId="1" fillId="0" borderId="0"/>
    <xf numFmtId="43" fontId="11" fillId="0" borderId="0" applyFont="0" applyFill="0" applyBorder="0" applyAlignment="0" applyProtection="0"/>
    <xf numFmtId="0" fontId="11" fillId="0" borderId="0"/>
    <xf numFmtId="0" fontId="11" fillId="0" borderId="0"/>
    <xf numFmtId="43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37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164" fontId="0" fillId="4" borderId="1" xfId="1" applyNumberFormat="1" applyFont="1" applyFill="1" applyBorder="1"/>
    <xf numFmtId="10" fontId="0" fillId="4" borderId="1" xfId="2" applyNumberFormat="1" applyFont="1" applyFill="1" applyBorder="1"/>
    <xf numFmtId="164" fontId="0" fillId="4" borderId="1" xfId="1" applyNumberFormat="1" applyFont="1" applyFill="1" applyBorder="1" applyAlignment="1">
      <alignment horizontal="center" vertical="center"/>
    </xf>
    <xf numFmtId="10" fontId="0" fillId="4" borderId="1" xfId="2" applyNumberFormat="1" applyFont="1" applyFill="1" applyBorder="1" applyAlignment="1">
      <alignment horizontal="center" vertical="center"/>
    </xf>
    <xf numFmtId="164" fontId="0" fillId="4" borderId="1" xfId="0" applyNumberForma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9" xfId="0" applyBorder="1"/>
    <xf numFmtId="164" fontId="0" fillId="4" borderId="9" xfId="1" applyNumberFormat="1" applyFont="1" applyFill="1" applyBorder="1" applyAlignment="1">
      <alignment horizontal="center" vertical="center"/>
    </xf>
    <xf numFmtId="164" fontId="0" fillId="4" borderId="9" xfId="0" applyNumberForma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 wrapText="1"/>
    </xf>
    <xf numFmtId="164" fontId="3" fillId="3" borderId="13" xfId="1" applyNumberFormat="1" applyFont="1" applyFill="1" applyBorder="1"/>
    <xf numFmtId="10" fontId="3" fillId="3" borderId="13" xfId="2" applyNumberFormat="1" applyFont="1" applyFill="1" applyBorder="1"/>
    <xf numFmtId="164" fontId="3" fillId="3" borderId="13" xfId="0" applyNumberFormat="1" applyFont="1" applyFill="1" applyBorder="1"/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4" xfId="0" applyFont="1" applyFill="1" applyBorder="1" applyAlignment="1">
      <alignment horizontal="center" vertical="center" wrapText="1"/>
    </xf>
    <xf numFmtId="0" fontId="3" fillId="3" borderId="12" xfId="0" applyFont="1" applyFill="1" applyBorder="1"/>
    <xf numFmtId="164" fontId="3" fillId="3" borderId="14" xfId="1" applyNumberFormat="1" applyFont="1" applyFill="1" applyBorder="1"/>
    <xf numFmtId="164" fontId="0" fillId="0" borderId="0" xfId="0" applyNumberFormat="1"/>
    <xf numFmtId="43" fontId="0" fillId="0" borderId="0" xfId="0" applyNumberFormat="1"/>
    <xf numFmtId="0" fontId="0" fillId="4" borderId="1" xfId="0" applyFill="1" applyBorder="1"/>
    <xf numFmtId="164" fontId="3" fillId="3" borderId="13" xfId="0" applyNumberFormat="1" applyFont="1" applyFill="1" applyBorder="1" applyAlignment="1">
      <alignment horizontal="center" vertical="center"/>
    </xf>
    <xf numFmtId="10" fontId="3" fillId="3" borderId="13" xfId="2" applyNumberFormat="1" applyFont="1" applyFill="1" applyBorder="1" applyAlignment="1">
      <alignment horizontal="center" vertical="center"/>
    </xf>
    <xf numFmtId="164" fontId="3" fillId="3" borderId="13" xfId="2" applyNumberFormat="1" applyFont="1" applyFill="1" applyBorder="1" applyAlignment="1">
      <alignment horizontal="center" vertical="center"/>
    </xf>
    <xf numFmtId="164" fontId="3" fillId="3" borderId="14" xfId="1" applyNumberFormat="1" applyFont="1" applyFill="1" applyBorder="1" applyAlignment="1">
      <alignment horizontal="center" vertical="center"/>
    </xf>
    <xf numFmtId="164" fontId="0" fillId="4" borderId="2" xfId="1" applyNumberFormat="1" applyFont="1" applyFill="1" applyBorder="1"/>
    <xf numFmtId="164" fontId="0" fillId="4" borderId="5" xfId="1" applyNumberFormat="1" applyFont="1" applyFill="1" applyBorder="1"/>
    <xf numFmtId="164" fontId="0" fillId="4" borderId="9" xfId="1" applyNumberFormat="1" applyFont="1" applyFill="1" applyBorder="1"/>
    <xf numFmtId="0" fontId="3" fillId="3" borderId="15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8" xfId="0" applyFont="1" applyFill="1" applyBorder="1" applyAlignment="1">
      <alignment vertical="center" wrapText="1"/>
    </xf>
    <xf numFmtId="0" fontId="2" fillId="0" borderId="10" xfId="0" applyFont="1" applyFill="1" applyBorder="1" applyAlignment="1">
      <alignment vertical="center" wrapText="1"/>
    </xf>
    <xf numFmtId="0" fontId="2" fillId="0" borderId="7" xfId="0" applyFont="1" applyFill="1" applyBorder="1" applyAlignment="1">
      <alignment vertical="center" wrapText="1"/>
    </xf>
    <xf numFmtId="0" fontId="2" fillId="0" borderId="6" xfId="0" applyFont="1" applyFill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0" fillId="5" borderId="0" xfId="0" applyFill="1" applyAlignment="1">
      <alignment horizontal="left"/>
    </xf>
    <xf numFmtId="164" fontId="0" fillId="5" borderId="1" xfId="1" applyNumberFormat="1" applyFont="1" applyFill="1" applyBorder="1" applyAlignment="1">
      <alignment horizontal="center" vertical="center"/>
    </xf>
    <xf numFmtId="10" fontId="0" fillId="5" borderId="1" xfId="2" applyNumberFormat="1" applyFont="1" applyFill="1" applyBorder="1" applyAlignment="1">
      <alignment horizontal="center" vertical="center"/>
    </xf>
    <xf numFmtId="0" fontId="0" fillId="4" borderId="9" xfId="0" applyFill="1" applyBorder="1"/>
    <xf numFmtId="1" fontId="0" fillId="4" borderId="1" xfId="2" applyNumberFormat="1" applyFont="1" applyFill="1" applyBorder="1"/>
    <xf numFmtId="10" fontId="0" fillId="0" borderId="0" xfId="0" applyNumberFormat="1"/>
    <xf numFmtId="0" fontId="3" fillId="3" borderId="11" xfId="0" applyFont="1" applyFill="1" applyBorder="1" applyAlignment="1">
      <alignment horizontal="center" vertical="center" wrapText="1"/>
    </xf>
    <xf numFmtId="10" fontId="0" fillId="0" borderId="1" xfId="2" applyNumberFormat="1" applyFont="1" applyFill="1" applyBorder="1" applyAlignment="1">
      <alignment horizontal="center" vertical="center"/>
    </xf>
    <xf numFmtId="0" fontId="4" fillId="3" borderId="11" xfId="0" applyFont="1" applyFill="1" applyBorder="1" applyAlignment="1">
      <alignment horizontal="center" vertical="center" wrapText="1"/>
    </xf>
    <xf numFmtId="164" fontId="0" fillId="0" borderId="0" xfId="1" applyNumberFormat="1" applyFont="1"/>
    <xf numFmtId="0" fontId="0" fillId="4" borderId="0" xfId="0" applyFill="1" applyAlignment="1">
      <alignment horizontal="left"/>
    </xf>
    <xf numFmtId="0" fontId="3" fillId="3" borderId="11" xfId="0" applyFont="1" applyFill="1" applyBorder="1" applyAlignment="1">
      <alignment horizontal="center" vertical="center" wrapText="1"/>
    </xf>
    <xf numFmtId="43" fontId="0" fillId="4" borderId="9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 applyAlignment="1">
      <alignment horizontal="center" vertical="center"/>
    </xf>
    <xf numFmtId="43" fontId="0" fillId="4" borderId="1" xfId="1" applyNumberFormat="1" applyFont="1" applyFill="1" applyBorder="1"/>
    <xf numFmtId="0" fontId="0" fillId="4" borderId="0" xfId="0" applyFill="1"/>
    <xf numFmtId="164" fontId="0" fillId="4" borderId="1" xfId="1" applyNumberFormat="1" applyFont="1" applyFill="1" applyBorder="1" applyAlignment="1">
      <alignment horizontal="left" vertical="center"/>
    </xf>
    <xf numFmtId="0" fontId="0" fillId="4" borderId="1" xfId="0" applyFont="1" applyFill="1" applyBorder="1" applyAlignment="1">
      <alignment horizontal="center" vertical="center"/>
    </xf>
    <xf numFmtId="1" fontId="0" fillId="4" borderId="1" xfId="0" applyNumberFormat="1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1" fontId="0" fillId="4" borderId="1" xfId="0" applyNumberFormat="1" applyFill="1" applyBorder="1" applyAlignment="1">
      <alignment horizontal="center" vertical="center"/>
    </xf>
    <xf numFmtId="1" fontId="0" fillId="0" borderId="1" xfId="0" applyNumberFormat="1" applyFill="1" applyBorder="1" applyAlignment="1">
      <alignment horizontal="center" vertical="center"/>
    </xf>
    <xf numFmtId="1" fontId="11" fillId="4" borderId="1" xfId="0" applyNumberFormat="1" applyFont="1" applyFill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4" fillId="4" borderId="1" xfId="0" applyFont="1" applyFill="1" applyBorder="1" applyAlignment="1">
      <alignment horizontal="center" vertical="center"/>
    </xf>
    <xf numFmtId="0" fontId="14" fillId="4" borderId="5" xfId="0" applyFont="1" applyFill="1" applyBorder="1" applyAlignment="1">
      <alignment horizontal="center" vertical="center"/>
    </xf>
    <xf numFmtId="0" fontId="14" fillId="4" borderId="1" xfId="0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/>
    </xf>
    <xf numFmtId="0" fontId="16" fillId="0" borderId="1" xfId="0" applyFont="1" applyFill="1" applyBorder="1" applyAlignment="1">
      <alignment horizontal="center"/>
    </xf>
    <xf numFmtId="0" fontId="10" fillId="0" borderId="1" xfId="0" applyFont="1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3" fillId="0" borderId="1" xfId="0" applyFont="1" applyFill="1" applyBorder="1" applyAlignment="1">
      <alignment horizontal="center" vertical="center"/>
    </xf>
    <xf numFmtId="0" fontId="15" fillId="0" borderId="1" xfId="0" applyFont="1" applyFill="1" applyBorder="1" applyAlignment="1">
      <alignment horizontal="center" wrapText="1"/>
    </xf>
    <xf numFmtId="0" fontId="17" fillId="4" borderId="1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 vertical="center"/>
    </xf>
    <xf numFmtId="0" fontId="0" fillId="4" borderId="1" xfId="0" applyFill="1" applyBorder="1" applyAlignment="1">
      <alignment vertical="center"/>
    </xf>
    <xf numFmtId="1" fontId="0" fillId="4" borderId="1" xfId="0" applyNumberFormat="1" applyFill="1" applyBorder="1" applyAlignment="1">
      <alignment vertical="center"/>
    </xf>
    <xf numFmtId="0" fontId="0" fillId="4" borderId="1" xfId="0" applyFont="1" applyFill="1" applyBorder="1" applyAlignment="1">
      <alignment vertical="center"/>
    </xf>
    <xf numFmtId="0" fontId="0" fillId="4" borderId="0" xfId="0" applyFill="1" applyAlignment="1">
      <alignment vertical="center"/>
    </xf>
    <xf numFmtId="49" fontId="0" fillId="0" borderId="9" xfId="0" applyNumberFormat="1" applyFont="1" applyBorder="1" applyAlignment="1">
      <alignment horizontal="left"/>
    </xf>
    <xf numFmtId="49" fontId="0" fillId="0" borderId="1" xfId="0" applyNumberFormat="1" applyFont="1" applyBorder="1" applyAlignment="1">
      <alignment horizontal="left"/>
    </xf>
    <xf numFmtId="49" fontId="0" fillId="0" borderId="1" xfId="1" applyNumberFormat="1" applyFont="1" applyBorder="1" applyAlignment="1">
      <alignment horizontal="left" vertical="center"/>
    </xf>
    <xf numFmtId="49" fontId="0" fillId="0" borderId="1" xfId="0" applyNumberFormat="1" applyFont="1" applyBorder="1" applyAlignment="1">
      <alignment horizontal="left" wrapText="1"/>
    </xf>
    <xf numFmtId="0" fontId="0" fillId="0" borderId="1" xfId="0" applyBorder="1" applyAlignment="1">
      <alignment horizontal="left"/>
    </xf>
    <xf numFmtId="0" fontId="0" fillId="0" borderId="9" xfId="0" applyBorder="1" applyAlignment="1">
      <alignment horizontal="left"/>
    </xf>
    <xf numFmtId="49" fontId="0" fillId="0" borderId="1" xfId="0" applyNumberFormat="1" applyFont="1" applyFill="1" applyBorder="1" applyAlignment="1">
      <alignment horizontal="left"/>
    </xf>
    <xf numFmtId="49" fontId="0" fillId="0" borderId="1" xfId="0" applyNumberFormat="1" applyFont="1" applyBorder="1" applyAlignment="1">
      <alignment horizontal="left" vertical="center"/>
    </xf>
    <xf numFmtId="49" fontId="0" fillId="0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49" fontId="1" fillId="4" borderId="1" xfId="1" applyNumberFormat="1" applyFont="1" applyFill="1" applyBorder="1" applyAlignment="1">
      <alignment horizontal="left" vertical="center"/>
    </xf>
    <xf numFmtId="49" fontId="0" fillId="4" borderId="1" xfId="1" applyNumberFormat="1" applyFont="1" applyFill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/>
    </xf>
    <xf numFmtId="49" fontId="1" fillId="0" borderId="1" xfId="1" applyNumberFormat="1" applyFont="1" applyBorder="1" applyAlignment="1">
      <alignment horizontal="left" vertical="center" wrapText="1"/>
    </xf>
    <xf numFmtId="1" fontId="10" fillId="4" borderId="1" xfId="0" applyNumberFormat="1" applyFont="1" applyFill="1" applyBorder="1" applyAlignment="1">
      <alignment horizontal="center" vertical="center"/>
    </xf>
    <xf numFmtId="0" fontId="0" fillId="0" borderId="1" xfId="0" applyFont="1" applyBorder="1"/>
    <xf numFmtId="0" fontId="0" fillId="4" borderId="1" xfId="0" applyFont="1" applyFill="1" applyBorder="1" applyAlignment="1">
      <alignment horizontal="left" vertical="center"/>
    </xf>
    <xf numFmtId="0" fontId="0" fillId="4" borderId="28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center"/>
    </xf>
    <xf numFmtId="0" fontId="0" fillId="4" borderId="1" xfId="0" applyFont="1" applyFill="1" applyBorder="1" applyAlignment="1">
      <alignment horizontal="left"/>
    </xf>
    <xf numFmtId="0" fontId="0" fillId="4" borderId="1" xfId="1" applyNumberFormat="1" applyFont="1" applyFill="1" applyBorder="1" applyAlignment="1">
      <alignment horizontal="left" vertical="center"/>
    </xf>
    <xf numFmtId="0" fontId="0" fillId="0" borderId="9" xfId="0" applyBorder="1" applyAlignment="1"/>
    <xf numFmtId="0" fontId="0" fillId="4" borderId="9" xfId="0" applyFont="1" applyFill="1" applyBorder="1" applyAlignment="1"/>
    <xf numFmtId="0" fontId="0" fillId="0" borderId="1" xfId="0" applyBorder="1" applyAlignment="1"/>
    <xf numFmtId="0" fontId="0" fillId="4" borderId="1" xfId="0" applyFont="1" applyFill="1" applyBorder="1" applyAlignment="1"/>
    <xf numFmtId="0" fontId="0" fillId="0" borderId="5" xfId="0" applyBorder="1" applyAlignment="1"/>
    <xf numFmtId="0" fontId="0" fillId="4" borderId="5" xfId="0" applyFont="1" applyFill="1" applyBorder="1" applyAlignment="1"/>
    <xf numFmtId="0" fontId="7" fillId="0" borderId="30" xfId="0" applyFont="1" applyBorder="1" applyAlignment="1"/>
    <xf numFmtId="0" fontId="7" fillId="0" borderId="9" xfId="0" applyFont="1" applyBorder="1" applyAlignment="1"/>
    <xf numFmtId="0" fontId="7" fillId="0" borderId="28" xfId="0" applyFont="1" applyBorder="1" applyAlignment="1"/>
    <xf numFmtId="0" fontId="7" fillId="0" borderId="1" xfId="0" applyFont="1" applyBorder="1" applyAlignment="1"/>
    <xf numFmtId="0" fontId="13" fillId="4" borderId="1" xfId="0" applyFont="1" applyFill="1" applyBorder="1" applyAlignment="1">
      <alignment horizontal="center" vertical="center"/>
    </xf>
    <xf numFmtId="0" fontId="13" fillId="4" borderId="1" xfId="0" applyFont="1" applyFill="1" applyBorder="1" applyAlignment="1">
      <alignment horizontal="center"/>
    </xf>
    <xf numFmtId="0" fontId="9" fillId="0" borderId="1" xfId="0" applyFont="1" applyBorder="1"/>
    <xf numFmtId="0" fontId="9" fillId="0" borderId="1" xfId="0" applyFont="1" applyFill="1" applyBorder="1" applyAlignment="1">
      <alignment horizontal="left"/>
    </xf>
    <xf numFmtId="0" fontId="9" fillId="0" borderId="1" xfId="0" applyFont="1" applyFill="1" applyBorder="1"/>
    <xf numFmtId="0" fontId="16" fillId="0" borderId="1" xfId="0" applyFont="1" applyFill="1" applyBorder="1" applyAlignment="1">
      <alignment horizontal="left"/>
    </xf>
    <xf numFmtId="0" fontId="15" fillId="0" borderId="1" xfId="0" applyFont="1" applyFill="1" applyBorder="1" applyAlignment="1">
      <alignment wrapText="1"/>
    </xf>
    <xf numFmtId="0" fontId="9" fillId="0" borderId="5" xfId="0" applyFont="1" applyFill="1" applyBorder="1" applyAlignment="1">
      <alignment horizontal="left"/>
    </xf>
    <xf numFmtId="0" fontId="17" fillId="4" borderId="1" xfId="0" applyFont="1" applyFill="1" applyBorder="1" applyAlignment="1">
      <alignment horizontal="left"/>
    </xf>
    <xf numFmtId="164" fontId="0" fillId="4" borderId="28" xfId="1" applyNumberFormat="1" applyFont="1" applyFill="1" applyBorder="1" applyAlignment="1">
      <alignment horizontal="center" vertical="center"/>
    </xf>
    <xf numFmtId="1" fontId="0" fillId="0" borderId="31" xfId="0" applyNumberFormat="1" applyFont="1" applyBorder="1" applyAlignment="1">
      <alignment horizontal="center" vertical="center"/>
    </xf>
    <xf numFmtId="1" fontId="0" fillId="4" borderId="28" xfId="0" applyNumberFormat="1" applyFont="1" applyFill="1" applyBorder="1" applyAlignment="1">
      <alignment horizontal="center" vertical="center"/>
    </xf>
    <xf numFmtId="1" fontId="0" fillId="0" borderId="28" xfId="0" applyNumberFormat="1" applyFont="1" applyBorder="1" applyAlignment="1">
      <alignment horizontal="center" vertical="center"/>
    </xf>
    <xf numFmtId="0" fontId="9" fillId="0" borderId="5" xfId="0" applyFont="1" applyBorder="1"/>
    <xf numFmtId="0" fontId="0" fillId="0" borderId="5" xfId="0" applyBorder="1" applyAlignment="1">
      <alignment horizontal="center" vertical="center"/>
    </xf>
    <xf numFmtId="1" fontId="0" fillId="4" borderId="5" xfId="0" applyNumberFormat="1" applyFont="1" applyFill="1" applyBorder="1" applyAlignment="1">
      <alignment horizontal="center" vertical="center"/>
    </xf>
    <xf numFmtId="0" fontId="17" fillId="4" borderId="5" xfId="0" applyFont="1" applyFill="1" applyBorder="1" applyAlignment="1">
      <alignment horizontal="left"/>
    </xf>
    <xf numFmtId="0" fontId="15" fillId="0" borderId="5" xfId="0" applyFont="1" applyFill="1" applyBorder="1" applyAlignment="1">
      <alignment horizontal="center"/>
    </xf>
    <xf numFmtId="0" fontId="0" fillId="4" borderId="5" xfId="0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6" fillId="6" borderId="5" xfId="0" applyFont="1" applyFill="1" applyBorder="1" applyAlignment="1">
      <alignment horizontal="center"/>
    </xf>
    <xf numFmtId="0" fontId="0" fillId="4" borderId="0" xfId="0" applyFont="1" applyFill="1" applyAlignment="1">
      <alignment horizontal="left"/>
    </xf>
    <xf numFmtId="0" fontId="7" fillId="0" borderId="1" xfId="0" applyFont="1" applyBorder="1"/>
    <xf numFmtId="164" fontId="18" fillId="3" borderId="34" xfId="1" applyNumberFormat="1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7" fillId="4" borderId="1" xfId="0" applyFont="1" applyFill="1" applyBorder="1"/>
    <xf numFmtId="10" fontId="0" fillId="0" borderId="1" xfId="0" applyNumberFormat="1" applyFill="1" applyBorder="1" applyAlignment="1">
      <alignment horizontal="center" vertical="center"/>
    </xf>
    <xf numFmtId="0" fontId="0" fillId="4" borderId="9" xfId="0" applyFont="1" applyFill="1" applyBorder="1"/>
    <xf numFmtId="0" fontId="0" fillId="4" borderId="0" xfId="0" applyFill="1" applyAlignment="1">
      <alignment horizontal="center"/>
    </xf>
    <xf numFmtId="9" fontId="0" fillId="4" borderId="9" xfId="2" applyNumberFormat="1" applyFont="1" applyFill="1" applyBorder="1" applyAlignment="1">
      <alignment horizontal="center" vertical="center"/>
    </xf>
    <xf numFmtId="18" fontId="3" fillId="3" borderId="11" xfId="0" applyNumberFormat="1" applyFont="1" applyFill="1" applyBorder="1" applyAlignment="1">
      <alignment horizontal="center" vertical="center"/>
    </xf>
    <xf numFmtId="165" fontId="0" fillId="4" borderId="9" xfId="2" applyNumberFormat="1" applyFont="1" applyFill="1" applyBorder="1" applyAlignment="1">
      <alignment horizontal="center" vertical="center"/>
    </xf>
    <xf numFmtId="0" fontId="0" fillId="8" borderId="1" xfId="0" applyFill="1" applyBorder="1"/>
    <xf numFmtId="0" fontId="2" fillId="4" borderId="1" xfId="0" applyFont="1" applyFill="1" applyBorder="1"/>
    <xf numFmtId="0" fontId="19" fillId="9" borderId="1" xfId="0" applyFont="1" applyFill="1" applyBorder="1"/>
    <xf numFmtId="0" fontId="0" fillId="6" borderId="1" xfId="0" applyFill="1" applyBorder="1"/>
    <xf numFmtId="0" fontId="0" fillId="0" borderId="35" xfId="0" applyBorder="1"/>
    <xf numFmtId="164" fontId="21" fillId="2" borderId="1" xfId="1" applyNumberFormat="1" applyFont="1" applyFill="1" applyBorder="1"/>
    <xf numFmtId="1" fontId="18" fillId="3" borderId="1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1" fontId="18" fillId="3" borderId="5" xfId="0" applyNumberFormat="1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164" fontId="18" fillId="3" borderId="1" xfId="0" applyNumberFormat="1" applyFont="1" applyFill="1" applyBorder="1" applyAlignment="1">
      <alignment horizontal="center" vertical="center"/>
    </xf>
    <xf numFmtId="164" fontId="18" fillId="3" borderId="1" xfId="5" applyNumberFormat="1" applyFont="1" applyFill="1" applyBorder="1" applyAlignment="1">
      <alignment horizontal="center" vertical="center"/>
    </xf>
    <xf numFmtId="1" fontId="1" fillId="4" borderId="1" xfId="0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164" fontId="18" fillId="3" borderId="1" xfId="11" applyNumberFormat="1" applyFont="1" applyFill="1" applyBorder="1" applyAlignment="1">
      <alignment horizontal="center" vertical="center"/>
    </xf>
    <xf numFmtId="1" fontId="7" fillId="4" borderId="1" xfId="0" applyNumberFormat="1" applyFont="1" applyFill="1" applyBorder="1" applyAlignment="1">
      <alignment horizontal="center" vertical="center"/>
    </xf>
    <xf numFmtId="1" fontId="6" fillId="4" borderId="1" xfId="0" applyNumberFormat="1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22" fillId="4" borderId="1" xfId="0" applyFont="1" applyFill="1" applyBorder="1" applyAlignment="1">
      <alignment horizontal="center" vertical="center"/>
    </xf>
    <xf numFmtId="0" fontId="22" fillId="4" borderId="5" xfId="0" applyFont="1" applyFill="1" applyBorder="1" applyAlignment="1">
      <alignment horizontal="center" vertical="center"/>
    </xf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0" fillId="0" borderId="2" xfId="0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 wrapText="1"/>
    </xf>
    <xf numFmtId="1" fontId="18" fillId="3" borderId="1" xfId="13" applyNumberFormat="1" applyFont="1" applyFill="1" applyBorder="1" applyAlignment="1">
      <alignment horizontal="center" vertical="center"/>
    </xf>
    <xf numFmtId="10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4" borderId="1" xfId="6" applyNumberFormat="1" applyFont="1" applyFill="1" applyBorder="1" applyAlignment="1">
      <alignment horizontal="center" vertical="center"/>
    </xf>
    <xf numFmtId="0" fontId="7" fillId="0" borderId="1" xfId="9" applyFont="1" applyBorder="1" applyAlignment="1">
      <alignment horizontal="center" vertical="center"/>
    </xf>
    <xf numFmtId="0" fontId="7" fillId="6" borderId="1" xfId="0" applyFont="1" applyFill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164" fontId="1" fillId="4" borderId="1" xfId="11" applyNumberFormat="1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7" fillId="4" borderId="28" xfId="6" applyFont="1" applyFill="1" applyBorder="1" applyAlignment="1">
      <alignment horizontal="center" vertical="center"/>
    </xf>
    <xf numFmtId="0" fontId="7" fillId="4" borderId="1" xfId="6" applyFont="1" applyFill="1" applyBorder="1" applyAlignment="1">
      <alignment horizontal="center" vertical="center"/>
    </xf>
    <xf numFmtId="0" fontId="7" fillId="4" borderId="1" xfId="9" applyFont="1" applyFill="1" applyBorder="1" applyAlignment="1">
      <alignment horizontal="center" vertical="center"/>
    </xf>
    <xf numFmtId="49" fontId="7" fillId="4" borderId="28" xfId="6" applyNumberFormat="1" applyFont="1" applyFill="1" applyBorder="1" applyAlignment="1">
      <alignment horizontal="center" vertical="center"/>
    </xf>
    <xf numFmtId="0" fontId="1" fillId="0" borderId="28" xfId="9" applyFont="1" applyFill="1" applyBorder="1" applyAlignment="1">
      <alignment horizontal="center" vertical="center"/>
    </xf>
    <xf numFmtId="49" fontId="7" fillId="4" borderId="1" xfId="6" applyNumberFormat="1" applyFont="1" applyFill="1" applyBorder="1" applyAlignment="1">
      <alignment horizontal="center" vertical="center"/>
    </xf>
    <xf numFmtId="0" fontId="6" fillId="0" borderId="1" xfId="9" applyFont="1" applyFill="1" applyBorder="1" applyAlignment="1">
      <alignment horizontal="center" vertical="center"/>
    </xf>
    <xf numFmtId="0" fontId="1" fillId="0" borderId="1" xfId="9" applyFont="1" applyFill="1" applyBorder="1" applyAlignment="1">
      <alignment horizontal="center" vertical="center"/>
    </xf>
    <xf numFmtId="0" fontId="7" fillId="0" borderId="28" xfId="9" applyFont="1" applyBorder="1" applyAlignment="1">
      <alignment horizontal="center" vertical="center"/>
    </xf>
    <xf numFmtId="0" fontId="7" fillId="0" borderId="31" xfId="9" applyFont="1" applyBorder="1" applyAlignment="1">
      <alignment horizontal="center" vertical="center"/>
    </xf>
    <xf numFmtId="0" fontId="7" fillId="4" borderId="5" xfId="6" applyFont="1" applyFill="1" applyBorder="1" applyAlignment="1">
      <alignment horizontal="center" vertical="center"/>
    </xf>
    <xf numFmtId="0" fontId="1" fillId="4" borderId="5" xfId="6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/>
    </xf>
    <xf numFmtId="0" fontId="1" fillId="4" borderId="28" xfId="0" applyFont="1" applyFill="1" applyBorder="1" applyAlignment="1">
      <alignment horizontal="center" vertical="center"/>
    </xf>
    <xf numFmtId="164" fontId="18" fillId="3" borderId="1" xfId="13" applyNumberFormat="1" applyFont="1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23" fillId="3" borderId="26" xfId="0" applyFont="1" applyFill="1" applyBorder="1" applyAlignment="1">
      <alignment horizontal="center" vertical="center"/>
    </xf>
    <xf numFmtId="0" fontId="3" fillId="3" borderId="12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/>
    </xf>
    <xf numFmtId="0" fontId="5" fillId="7" borderId="17" xfId="0" applyFont="1" applyFill="1" applyBorder="1" applyAlignment="1">
      <alignment horizontal="center" wrapText="1"/>
    </xf>
    <xf numFmtId="0" fontId="5" fillId="7" borderId="18" xfId="0" applyFont="1" applyFill="1" applyBorder="1" applyAlignment="1">
      <alignment horizontal="center" wrapText="1"/>
    </xf>
    <xf numFmtId="0" fontId="5" fillId="7" borderId="19" xfId="0" applyFont="1" applyFill="1" applyBorder="1" applyAlignment="1">
      <alignment horizontal="center" wrapText="1"/>
    </xf>
    <xf numFmtId="0" fontId="5" fillId="7" borderId="2" xfId="0" applyFont="1" applyFill="1" applyBorder="1" applyAlignment="1">
      <alignment horizontal="center" wrapText="1"/>
    </xf>
    <xf numFmtId="0" fontId="5" fillId="7" borderId="7" xfId="0" applyFont="1" applyFill="1" applyBorder="1" applyAlignment="1">
      <alignment horizontal="center" wrapText="1"/>
    </xf>
    <xf numFmtId="0" fontId="3" fillId="3" borderId="10" xfId="0" applyFont="1" applyFill="1" applyBorder="1" applyAlignment="1">
      <alignment horizontal="center"/>
    </xf>
    <xf numFmtId="0" fontId="3" fillId="3" borderId="29" xfId="0" applyFont="1" applyFill="1" applyBorder="1" applyAlignment="1">
      <alignment horizontal="center"/>
    </xf>
    <xf numFmtId="0" fontId="5" fillId="7" borderId="8" xfId="0" applyFont="1" applyFill="1" applyBorder="1" applyAlignment="1">
      <alignment horizontal="center" wrapText="1"/>
    </xf>
    <xf numFmtId="0" fontId="5" fillId="7" borderId="10" xfId="0" applyFont="1" applyFill="1" applyBorder="1" applyAlignment="1">
      <alignment horizontal="center" wrapText="1"/>
    </xf>
    <xf numFmtId="0" fontId="3" fillId="3" borderId="20" xfId="0" applyFont="1" applyFill="1" applyBorder="1" applyAlignment="1">
      <alignment horizontal="center" vertical="center" wrapText="1"/>
    </xf>
    <xf numFmtId="0" fontId="3" fillId="3" borderId="23" xfId="0" applyFont="1" applyFill="1" applyBorder="1" applyAlignment="1">
      <alignment horizontal="center" vertical="center"/>
    </xf>
    <xf numFmtId="0" fontId="3" fillId="3" borderId="25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/>
    </xf>
    <xf numFmtId="0" fontId="3" fillId="3" borderId="11" xfId="0" applyFont="1" applyFill="1" applyBorder="1" applyAlignment="1">
      <alignment horizontal="center" vertical="center"/>
    </xf>
    <xf numFmtId="0" fontId="3" fillId="3" borderId="26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3" fillId="3" borderId="33" xfId="0" applyFont="1" applyFill="1" applyBorder="1" applyAlignment="1">
      <alignment horizontal="center" vertical="center"/>
    </xf>
    <xf numFmtId="0" fontId="3" fillId="3" borderId="16" xfId="0" applyFont="1" applyFill="1" applyBorder="1" applyAlignment="1">
      <alignment horizontal="center" vertical="center"/>
    </xf>
    <xf numFmtId="0" fontId="3" fillId="3" borderId="21" xfId="0" applyFont="1" applyFill="1" applyBorder="1" applyAlignment="1">
      <alignment horizontal="center" vertical="center" wrapText="1"/>
    </xf>
    <xf numFmtId="0" fontId="3" fillId="3" borderId="11" xfId="0" applyFont="1" applyFill="1" applyBorder="1" applyAlignment="1">
      <alignment horizontal="center" vertical="center" wrapText="1"/>
    </xf>
    <xf numFmtId="0" fontId="3" fillId="3" borderId="22" xfId="0" applyFont="1" applyFill="1" applyBorder="1" applyAlignment="1">
      <alignment horizontal="center" vertical="center" wrapText="1"/>
    </xf>
    <xf numFmtId="0" fontId="3" fillId="3" borderId="24" xfId="0" applyFont="1" applyFill="1" applyBorder="1" applyAlignment="1">
      <alignment horizontal="center" vertical="center" wrapText="1"/>
    </xf>
    <xf numFmtId="0" fontId="3" fillId="3" borderId="27" xfId="0" applyFont="1" applyFill="1" applyBorder="1" applyAlignment="1">
      <alignment horizontal="center" vertical="center" wrapText="1"/>
    </xf>
    <xf numFmtId="0" fontId="23" fillId="3" borderId="11" xfId="0" applyFont="1" applyFill="1" applyBorder="1" applyAlignment="1">
      <alignment horizontal="center" vertical="center"/>
    </xf>
    <xf numFmtId="9" fontId="3" fillId="3" borderId="13" xfId="2" applyNumberFormat="1" applyFont="1" applyFill="1" applyBorder="1"/>
  </cellXfs>
  <cellStyles count="14">
    <cellStyle name="Comma" xfId="1" builtinId="3"/>
    <cellStyle name="Comma 2" xfId="10"/>
    <cellStyle name="Comma 3" xfId="4"/>
    <cellStyle name="Comma 3 2" xfId="7"/>
    <cellStyle name="Comma 4" xfId="5"/>
    <cellStyle name="Comma 5" xfId="11"/>
    <cellStyle name="Currency" xfId="13" builtinId="4"/>
    <cellStyle name="Currency 2" xfId="12"/>
    <cellStyle name="Normal" xfId="0" builtinId="0"/>
    <cellStyle name="Normal 2" xfId="3"/>
    <cellStyle name="Normal 2 2" xfId="6"/>
    <cellStyle name="Normal 3" xfId="9"/>
    <cellStyle name="Normal 4" xfId="8"/>
    <cellStyle name="Percent" xfId="2" builtinId="5"/>
  </cellStyles>
  <dxfs count="5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66FF33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colors>
    <mruColors>
      <color rgb="FF66FF33"/>
      <color rgb="FFA0F8DB"/>
      <color rgb="FF9DEC3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3"/>
  <sheetViews>
    <sheetView showGridLines="0" tabSelected="1" zoomScale="80" zoomScaleNormal="80"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G126" sqref="G126"/>
    </sheetView>
  </sheetViews>
  <sheetFormatPr defaultRowHeight="15" x14ac:dyDescent="0.25"/>
  <cols>
    <col min="1" max="1" width="12.42578125" style="3" bestFit="1" customWidth="1"/>
    <col min="2" max="2" width="34.7109375" bestFit="1" customWidth="1"/>
    <col min="3" max="3" width="12.42578125" bestFit="1" customWidth="1"/>
    <col min="4" max="4" width="15.140625" customWidth="1"/>
    <col min="5" max="6" width="15" bestFit="1" customWidth="1"/>
    <col min="7" max="7" width="14.140625" customWidth="1"/>
    <col min="8" max="8" width="15" customWidth="1"/>
    <col min="9" max="13" width="13.7109375" customWidth="1"/>
    <col min="14" max="14" width="15.140625" bestFit="1" customWidth="1"/>
    <col min="15" max="15" width="13.7109375" customWidth="1"/>
    <col min="16" max="16" width="15" customWidth="1"/>
    <col min="17" max="17" width="13.28515625" customWidth="1"/>
  </cols>
  <sheetData>
    <row r="1" spans="1:17" ht="30.75" customHeight="1" x14ac:dyDescent="0.25">
      <c r="A1" s="41"/>
      <c r="B1" s="42" t="s">
        <v>1466</v>
      </c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  <c r="N1" s="42"/>
      <c r="O1" s="42"/>
      <c r="P1" s="43"/>
      <c r="Q1" s="44"/>
    </row>
    <row r="2" spans="1:17" ht="30.75" customHeight="1" x14ac:dyDescent="0.25">
      <c r="A2" s="212" t="s">
        <v>1444</v>
      </c>
      <c r="B2" s="213"/>
      <c r="C2" s="213"/>
      <c r="D2" s="213"/>
      <c r="E2" s="213"/>
      <c r="F2" s="213"/>
      <c r="G2" s="213"/>
      <c r="H2" s="213"/>
      <c r="I2" s="213"/>
      <c r="J2" s="213"/>
      <c r="K2" s="213"/>
      <c r="L2" s="213"/>
      <c r="M2" s="213"/>
      <c r="N2" s="213"/>
      <c r="O2" s="214"/>
      <c r="P2" s="6" t="s">
        <v>185</v>
      </c>
      <c r="Q2" s="7">
        <v>7</v>
      </c>
    </row>
    <row r="3" spans="1:17" s="5" customFormat="1" ht="45" customHeight="1" x14ac:dyDescent="0.25">
      <c r="A3" s="152" t="s">
        <v>1364</v>
      </c>
      <c r="B3" s="17" t="s">
        <v>137</v>
      </c>
      <c r="C3" s="17" t="s">
        <v>0</v>
      </c>
      <c r="D3" s="17" t="s">
        <v>1</v>
      </c>
      <c r="E3" s="52" t="s">
        <v>1438</v>
      </c>
      <c r="F3" s="54" t="s">
        <v>1439</v>
      </c>
      <c r="G3" s="18" t="s">
        <v>1465</v>
      </c>
      <c r="H3" s="18" t="s">
        <v>182</v>
      </c>
      <c r="I3" s="18" t="s">
        <v>183</v>
      </c>
      <c r="J3" s="18" t="s">
        <v>1093</v>
      </c>
      <c r="K3" s="18" t="s">
        <v>1094</v>
      </c>
      <c r="L3" s="18" t="s">
        <v>1095</v>
      </c>
      <c r="M3" s="18" t="s">
        <v>1096</v>
      </c>
      <c r="N3" s="57" t="s">
        <v>1117</v>
      </c>
      <c r="O3" s="57" t="s">
        <v>1118</v>
      </c>
      <c r="P3" s="18" t="s">
        <v>175</v>
      </c>
      <c r="Q3" s="18" t="s">
        <v>176</v>
      </c>
    </row>
    <row r="4" spans="1:17" x14ac:dyDescent="0.25">
      <c r="A4" s="13">
        <v>1</v>
      </c>
      <c r="B4" s="149" t="s">
        <v>1304</v>
      </c>
      <c r="C4" s="14" t="s">
        <v>3</v>
      </c>
      <c r="D4" s="49" t="s">
        <v>3</v>
      </c>
      <c r="E4" s="145">
        <v>2047675.8737999995</v>
      </c>
      <c r="F4" s="15">
        <v>1065393.5560000001</v>
      </c>
      <c r="G4" s="151">
        <f t="shared" ref="G4:G66" si="0">IFERROR(F4/E4,0)</f>
        <v>0.52029404146999247</v>
      </c>
      <c r="H4" s="15">
        <f t="shared" ref="H4:H35" si="1">(E4*0.8)-F4</f>
        <v>572747.14303999953</v>
      </c>
      <c r="I4" s="15">
        <f t="shared" ref="I4:I35" si="2">H4/$Q$2</f>
        <v>81821.020434285645</v>
      </c>
      <c r="J4" s="15">
        <f>(E4*0.86)-F4</f>
        <v>695607.69546799944</v>
      </c>
      <c r="K4" s="15">
        <f>J4/$Q$2</f>
        <v>99372.527923999922</v>
      </c>
      <c r="L4" s="15">
        <f>(E4*0.91)-F4</f>
        <v>797991.4891579994</v>
      </c>
      <c r="M4" s="15">
        <f>L4/$Q$2</f>
        <v>113998.78416542849</v>
      </c>
      <c r="N4" s="58">
        <f>(E4*0.96)-F4</f>
        <v>900375.28284799936</v>
      </c>
      <c r="O4" s="15">
        <f>N4/$Q$2</f>
        <v>128625.04040685705</v>
      </c>
      <c r="P4" s="16">
        <f t="shared" ref="P4:P35" si="3">E4-F4</f>
        <v>982282.31779999938</v>
      </c>
      <c r="Q4" s="15">
        <f>P4/$Q$2</f>
        <v>140326.04539999992</v>
      </c>
    </row>
    <row r="5" spans="1:17" x14ac:dyDescent="0.25">
      <c r="A5" s="1">
        <v>2</v>
      </c>
      <c r="B5" s="2" t="s">
        <v>6</v>
      </c>
      <c r="C5" s="2" t="s">
        <v>3</v>
      </c>
      <c r="D5" s="29" t="s">
        <v>5</v>
      </c>
      <c r="E5" s="145">
        <v>2881846.7553666667</v>
      </c>
      <c r="F5" s="15">
        <v>1979355.0414999994</v>
      </c>
      <c r="G5" s="151">
        <f t="shared" si="0"/>
        <v>0.68683563337085196</v>
      </c>
      <c r="H5" s="15">
        <f t="shared" si="1"/>
        <v>326122.36279333429</v>
      </c>
      <c r="I5" s="10">
        <f t="shared" si="2"/>
        <v>46588.908970476325</v>
      </c>
      <c r="J5" s="15">
        <f t="shared" ref="J5:J67" si="4">(E5*0.86)-F5</f>
        <v>499033.16811533412</v>
      </c>
      <c r="K5" s="15">
        <f t="shared" ref="K5:K66" si="5">J5/$Q$2</f>
        <v>71290.452587904874</v>
      </c>
      <c r="L5" s="15">
        <f t="shared" ref="L5:L67" si="6">(E5*0.91)-F5</f>
        <v>643125.50588366762</v>
      </c>
      <c r="M5" s="15">
        <f t="shared" ref="M5:O66" si="7">L5/$Q$2</f>
        <v>91875.07226909537</v>
      </c>
      <c r="N5" s="58">
        <f t="shared" ref="N5:N67" si="8">(E5*0.96)-F5</f>
        <v>787217.84365200065</v>
      </c>
      <c r="O5" s="15">
        <f t="shared" si="7"/>
        <v>112459.69195028581</v>
      </c>
      <c r="P5" s="12">
        <f t="shared" si="3"/>
        <v>902491.71386666736</v>
      </c>
      <c r="Q5" s="10">
        <f t="shared" ref="Q5:Q66" si="9">P5/$Q$2</f>
        <v>128927.3876952382</v>
      </c>
    </row>
    <row r="6" spans="1:17" x14ac:dyDescent="0.25">
      <c r="A6" s="1">
        <v>3</v>
      </c>
      <c r="B6" s="29" t="s">
        <v>1261</v>
      </c>
      <c r="C6" s="2" t="s">
        <v>3</v>
      </c>
      <c r="D6" s="29" t="s">
        <v>3</v>
      </c>
      <c r="E6" s="145">
        <v>3350609.3944333326</v>
      </c>
      <c r="F6" s="15">
        <v>1930565.5038000001</v>
      </c>
      <c r="G6" s="151">
        <f t="shared" si="0"/>
        <v>0.57618339726720202</v>
      </c>
      <c r="H6" s="15">
        <f t="shared" si="1"/>
        <v>749922.01174666639</v>
      </c>
      <c r="I6" s="10">
        <f t="shared" si="2"/>
        <v>107131.71596380949</v>
      </c>
      <c r="J6" s="15">
        <f t="shared" si="4"/>
        <v>950958.57541266596</v>
      </c>
      <c r="K6" s="15">
        <f t="shared" si="5"/>
        <v>135851.22505895229</v>
      </c>
      <c r="L6" s="15">
        <f t="shared" si="6"/>
        <v>1118489.0451343325</v>
      </c>
      <c r="M6" s="15">
        <f t="shared" si="7"/>
        <v>159784.14930490465</v>
      </c>
      <c r="N6" s="58">
        <f t="shared" si="8"/>
        <v>1286019.514855999</v>
      </c>
      <c r="O6" s="15">
        <f t="shared" si="7"/>
        <v>183717.07355085699</v>
      </c>
      <c r="P6" s="12">
        <f t="shared" si="3"/>
        <v>1420043.8906333325</v>
      </c>
      <c r="Q6" s="10">
        <f t="shared" si="9"/>
        <v>202863.41294761893</v>
      </c>
    </row>
    <row r="7" spans="1:17" x14ac:dyDescent="0.25">
      <c r="A7" s="13">
        <v>4</v>
      </c>
      <c r="B7" s="2" t="s">
        <v>9</v>
      </c>
      <c r="C7" s="2" t="s">
        <v>3</v>
      </c>
      <c r="D7" s="29" t="s">
        <v>8</v>
      </c>
      <c r="E7" s="145">
        <v>4067724.1552523803</v>
      </c>
      <c r="F7" s="15">
        <v>2247961.1987999994</v>
      </c>
      <c r="G7" s="151">
        <f t="shared" si="0"/>
        <v>0.55263363812350874</v>
      </c>
      <c r="H7" s="15">
        <f t="shared" si="1"/>
        <v>1006218.1254019048</v>
      </c>
      <c r="I7" s="10">
        <f t="shared" si="2"/>
        <v>143745.44648598641</v>
      </c>
      <c r="J7" s="15">
        <f t="shared" si="4"/>
        <v>1250281.5747170476</v>
      </c>
      <c r="K7" s="15">
        <f t="shared" si="5"/>
        <v>178611.6535310068</v>
      </c>
      <c r="L7" s="15">
        <f t="shared" si="6"/>
        <v>1453667.7824796666</v>
      </c>
      <c r="M7" s="15">
        <f t="shared" si="7"/>
        <v>207666.82606852381</v>
      </c>
      <c r="N7" s="58">
        <f t="shared" si="8"/>
        <v>1657053.9902422857</v>
      </c>
      <c r="O7" s="15">
        <f t="shared" si="7"/>
        <v>236721.99860604081</v>
      </c>
      <c r="P7" s="12">
        <f t="shared" si="3"/>
        <v>1819762.9564523809</v>
      </c>
      <c r="Q7" s="10">
        <f t="shared" si="9"/>
        <v>259966.13663605441</v>
      </c>
    </row>
    <row r="8" spans="1:17" x14ac:dyDescent="0.25">
      <c r="A8" s="1">
        <v>5</v>
      </c>
      <c r="B8" s="2" t="s">
        <v>14</v>
      </c>
      <c r="C8" s="2" t="s">
        <v>3</v>
      </c>
      <c r="D8" s="29" t="s">
        <v>13</v>
      </c>
      <c r="E8" s="145">
        <v>4215458.5795047609</v>
      </c>
      <c r="F8" s="15">
        <v>1476391.2014000001</v>
      </c>
      <c r="G8" s="151">
        <f t="shared" si="0"/>
        <v>0.35023264338976118</v>
      </c>
      <c r="H8" s="15">
        <f t="shared" si="1"/>
        <v>1895975.6622038088</v>
      </c>
      <c r="I8" s="10">
        <f t="shared" si="2"/>
        <v>270853.66602911556</v>
      </c>
      <c r="J8" s="15">
        <f t="shared" si="4"/>
        <v>2148903.176974094</v>
      </c>
      <c r="K8" s="15">
        <f t="shared" si="5"/>
        <v>306986.1681391563</v>
      </c>
      <c r="L8" s="15">
        <f t="shared" si="6"/>
        <v>2359676.1059493325</v>
      </c>
      <c r="M8" s="15">
        <f t="shared" si="7"/>
        <v>337096.58656419034</v>
      </c>
      <c r="N8" s="58">
        <f t="shared" si="8"/>
        <v>2570449.03492457</v>
      </c>
      <c r="O8" s="15">
        <f t="shared" si="7"/>
        <v>367207.00498922431</v>
      </c>
      <c r="P8" s="12">
        <f t="shared" si="3"/>
        <v>2739067.3781047608</v>
      </c>
      <c r="Q8" s="10">
        <f t="shared" si="9"/>
        <v>391295.33972925151</v>
      </c>
    </row>
    <row r="9" spans="1:17" x14ac:dyDescent="0.25">
      <c r="A9" s="1">
        <v>6</v>
      </c>
      <c r="B9" s="2" t="s">
        <v>10</v>
      </c>
      <c r="C9" s="2" t="s">
        <v>3</v>
      </c>
      <c r="D9" s="29" t="s">
        <v>8</v>
      </c>
      <c r="E9" s="145">
        <v>4951956.0743714292</v>
      </c>
      <c r="F9" s="15">
        <v>2543986.9783999994</v>
      </c>
      <c r="G9" s="151">
        <f t="shared" si="0"/>
        <v>0.51373375292367018</v>
      </c>
      <c r="H9" s="15">
        <f t="shared" si="1"/>
        <v>1417577.881097144</v>
      </c>
      <c r="I9" s="10">
        <f t="shared" si="2"/>
        <v>202511.12587102057</v>
      </c>
      <c r="J9" s="15">
        <f t="shared" si="4"/>
        <v>1714695.2455594297</v>
      </c>
      <c r="K9" s="15">
        <f t="shared" si="5"/>
        <v>244956.46365134712</v>
      </c>
      <c r="L9" s="15">
        <f t="shared" si="6"/>
        <v>1962293.0492780013</v>
      </c>
      <c r="M9" s="15">
        <f t="shared" si="7"/>
        <v>280327.57846828591</v>
      </c>
      <c r="N9" s="58">
        <f t="shared" si="8"/>
        <v>2209890.8529965719</v>
      </c>
      <c r="O9" s="15">
        <f t="shared" si="7"/>
        <v>315698.69328522455</v>
      </c>
      <c r="P9" s="12">
        <f t="shared" si="3"/>
        <v>2407969.0959714297</v>
      </c>
      <c r="Q9" s="10">
        <f t="shared" si="9"/>
        <v>343995.5851387757</v>
      </c>
    </row>
    <row r="10" spans="1:17" x14ac:dyDescent="0.25">
      <c r="A10" s="13">
        <v>7</v>
      </c>
      <c r="B10" s="2" t="s">
        <v>15</v>
      </c>
      <c r="C10" s="2" t="s">
        <v>3</v>
      </c>
      <c r="D10" s="29" t="s">
        <v>5</v>
      </c>
      <c r="E10" s="145">
        <v>5358329.6189809516</v>
      </c>
      <c r="F10" s="15">
        <v>2763989.0497999992</v>
      </c>
      <c r="G10" s="151">
        <f t="shared" si="0"/>
        <v>0.51583035131117139</v>
      </c>
      <c r="H10" s="15">
        <f t="shared" si="1"/>
        <v>1522674.6453847624</v>
      </c>
      <c r="I10" s="10">
        <f t="shared" si="2"/>
        <v>217524.94934068035</v>
      </c>
      <c r="J10" s="15">
        <f t="shared" si="4"/>
        <v>1844174.4225236187</v>
      </c>
      <c r="K10" s="15">
        <f t="shared" si="5"/>
        <v>263453.48893194553</v>
      </c>
      <c r="L10" s="15">
        <f t="shared" si="6"/>
        <v>2112090.9034726666</v>
      </c>
      <c r="M10" s="15">
        <f t="shared" si="7"/>
        <v>301727.27192466665</v>
      </c>
      <c r="N10" s="58">
        <f t="shared" si="8"/>
        <v>2380007.3844217146</v>
      </c>
      <c r="O10" s="15">
        <f t="shared" si="7"/>
        <v>340001.05491738778</v>
      </c>
      <c r="P10" s="12">
        <f t="shared" si="3"/>
        <v>2594340.5691809524</v>
      </c>
      <c r="Q10" s="10">
        <f t="shared" si="9"/>
        <v>370620.0813115646</v>
      </c>
    </row>
    <row r="11" spans="1:17" x14ac:dyDescent="0.25">
      <c r="A11" s="1">
        <v>8</v>
      </c>
      <c r="B11" s="2" t="s">
        <v>16</v>
      </c>
      <c r="C11" s="2" t="s">
        <v>3</v>
      </c>
      <c r="D11" s="29" t="s">
        <v>8</v>
      </c>
      <c r="E11" s="145">
        <v>5060804.9412761908</v>
      </c>
      <c r="F11" s="15">
        <v>2435167.2531999992</v>
      </c>
      <c r="G11" s="151">
        <f t="shared" si="0"/>
        <v>0.48118180436844094</v>
      </c>
      <c r="H11" s="15">
        <f t="shared" si="1"/>
        <v>1613476.6998209534</v>
      </c>
      <c r="I11" s="10">
        <f t="shared" si="2"/>
        <v>230496.67140299335</v>
      </c>
      <c r="J11" s="15">
        <f t="shared" si="4"/>
        <v>1917124.9962975252</v>
      </c>
      <c r="K11" s="15">
        <f t="shared" si="5"/>
        <v>273874.99947107502</v>
      </c>
      <c r="L11" s="15">
        <f t="shared" si="6"/>
        <v>2170165.2433613343</v>
      </c>
      <c r="M11" s="15">
        <f t="shared" si="7"/>
        <v>310023.60619447631</v>
      </c>
      <c r="N11" s="58">
        <f t="shared" si="8"/>
        <v>2423205.4904251434</v>
      </c>
      <c r="O11" s="15">
        <f t="shared" si="7"/>
        <v>346172.21291787765</v>
      </c>
      <c r="P11" s="12">
        <f t="shared" si="3"/>
        <v>2625637.6880761916</v>
      </c>
      <c r="Q11" s="10">
        <f t="shared" si="9"/>
        <v>375091.09829659882</v>
      </c>
    </row>
    <row r="12" spans="1:17" x14ac:dyDescent="0.25">
      <c r="A12" s="1">
        <v>9</v>
      </c>
      <c r="B12" s="2" t="s">
        <v>11</v>
      </c>
      <c r="C12" s="2" t="s">
        <v>3</v>
      </c>
      <c r="D12" s="29" t="s">
        <v>8</v>
      </c>
      <c r="E12" s="145">
        <v>5635731.9059380954</v>
      </c>
      <c r="F12" s="15">
        <v>2440089.1385000004</v>
      </c>
      <c r="G12" s="151">
        <f t="shared" si="0"/>
        <v>0.43296756822818305</v>
      </c>
      <c r="H12" s="15">
        <f t="shared" si="1"/>
        <v>2068496.3862504764</v>
      </c>
      <c r="I12" s="10">
        <f t="shared" si="2"/>
        <v>295499.48375006806</v>
      </c>
      <c r="J12" s="15">
        <f t="shared" si="4"/>
        <v>2406640.3006067621</v>
      </c>
      <c r="K12" s="15">
        <f t="shared" si="5"/>
        <v>343805.75722953741</v>
      </c>
      <c r="L12" s="15">
        <f t="shared" si="6"/>
        <v>2688426.8959036665</v>
      </c>
      <c r="M12" s="15">
        <f t="shared" si="7"/>
        <v>384060.98512909521</v>
      </c>
      <c r="N12" s="58">
        <f t="shared" si="8"/>
        <v>2970213.4912005709</v>
      </c>
      <c r="O12" s="15">
        <f t="shared" si="7"/>
        <v>424316.213028653</v>
      </c>
      <c r="P12" s="12">
        <f t="shared" si="3"/>
        <v>3195642.7674380951</v>
      </c>
      <c r="Q12" s="10">
        <f t="shared" si="9"/>
        <v>456520.39534829929</v>
      </c>
    </row>
    <row r="13" spans="1:17" x14ac:dyDescent="0.25">
      <c r="A13" s="13">
        <v>10</v>
      </c>
      <c r="B13" s="2" t="s">
        <v>7</v>
      </c>
      <c r="C13" s="2" t="s">
        <v>3</v>
      </c>
      <c r="D13" s="29" t="s">
        <v>5</v>
      </c>
      <c r="E13" s="145">
        <v>7380709.1902809516</v>
      </c>
      <c r="F13" s="15">
        <v>4755592.2105</v>
      </c>
      <c r="G13" s="151">
        <f t="shared" si="0"/>
        <v>0.64432727098396558</v>
      </c>
      <c r="H13" s="15">
        <f t="shared" si="1"/>
        <v>1148975.1417247616</v>
      </c>
      <c r="I13" s="10">
        <f t="shared" si="2"/>
        <v>164139.30596068021</v>
      </c>
      <c r="J13" s="15">
        <f t="shared" si="4"/>
        <v>1591817.6931416178</v>
      </c>
      <c r="K13" s="15">
        <f t="shared" si="5"/>
        <v>227402.52759165969</v>
      </c>
      <c r="L13" s="15">
        <f t="shared" si="6"/>
        <v>1960853.1526556658</v>
      </c>
      <c r="M13" s="15">
        <f t="shared" si="7"/>
        <v>280121.87895080942</v>
      </c>
      <c r="N13" s="58">
        <f t="shared" si="8"/>
        <v>2329888.6121697128</v>
      </c>
      <c r="O13" s="15">
        <f t="shared" si="7"/>
        <v>332841.23030995898</v>
      </c>
      <c r="P13" s="12">
        <f t="shared" si="3"/>
        <v>2625116.9797809515</v>
      </c>
      <c r="Q13" s="10">
        <f t="shared" si="9"/>
        <v>375016.71139727876</v>
      </c>
    </row>
    <row r="14" spans="1:17" x14ac:dyDescent="0.25">
      <c r="A14" s="1">
        <v>11</v>
      </c>
      <c r="B14" s="2" t="s">
        <v>4</v>
      </c>
      <c r="C14" s="2" t="s">
        <v>3</v>
      </c>
      <c r="D14" s="29" t="s">
        <v>5</v>
      </c>
      <c r="E14" s="145">
        <v>9036444.9773285706</v>
      </c>
      <c r="F14" s="15">
        <v>5568608.5867999988</v>
      </c>
      <c r="G14" s="151">
        <f t="shared" si="0"/>
        <v>0.61623886393056282</v>
      </c>
      <c r="H14" s="15">
        <f t="shared" si="1"/>
        <v>1660547.3950628582</v>
      </c>
      <c r="I14" s="10">
        <f t="shared" si="2"/>
        <v>237221.05643755119</v>
      </c>
      <c r="J14" s="15">
        <f t="shared" si="4"/>
        <v>2202734.0937025715</v>
      </c>
      <c r="K14" s="15">
        <f t="shared" si="5"/>
        <v>314676.29910036735</v>
      </c>
      <c r="L14" s="15">
        <f t="shared" si="6"/>
        <v>2654556.342569001</v>
      </c>
      <c r="M14" s="15">
        <f t="shared" si="7"/>
        <v>379222.33465271443</v>
      </c>
      <c r="N14" s="58">
        <f t="shared" si="8"/>
        <v>3106378.5914354278</v>
      </c>
      <c r="O14" s="15">
        <f t="shared" si="7"/>
        <v>443768.3702050611</v>
      </c>
      <c r="P14" s="12">
        <f t="shared" si="3"/>
        <v>3467836.3905285718</v>
      </c>
      <c r="Q14" s="10">
        <f t="shared" si="9"/>
        <v>495405.19864693884</v>
      </c>
    </row>
    <row r="15" spans="1:17" x14ac:dyDescent="0.25">
      <c r="A15" s="1">
        <v>12</v>
      </c>
      <c r="B15" s="2" t="s">
        <v>2</v>
      </c>
      <c r="C15" s="2" t="s">
        <v>3</v>
      </c>
      <c r="D15" s="29" t="s">
        <v>13</v>
      </c>
      <c r="E15" s="145">
        <v>8184002.5876476187</v>
      </c>
      <c r="F15" s="15">
        <v>7773977.3570000008</v>
      </c>
      <c r="G15" s="151">
        <f t="shared" si="0"/>
        <v>0.94989918120670169</v>
      </c>
      <c r="H15" s="15">
        <f t="shared" si="1"/>
        <v>-1226775.286881905</v>
      </c>
      <c r="I15" s="10">
        <f t="shared" si="2"/>
        <v>-175253.61241170071</v>
      </c>
      <c r="J15" s="15">
        <f t="shared" si="4"/>
        <v>-735735.13162304834</v>
      </c>
      <c r="K15" s="15">
        <f t="shared" si="5"/>
        <v>-105105.01880329262</v>
      </c>
      <c r="L15" s="15">
        <f t="shared" si="6"/>
        <v>-326535.00224066712</v>
      </c>
      <c r="M15" s="15">
        <f t="shared" si="7"/>
        <v>-46647.857462952445</v>
      </c>
      <c r="N15" s="58">
        <f t="shared" si="8"/>
        <v>82665.127141713165</v>
      </c>
      <c r="O15" s="15">
        <f t="shared" si="7"/>
        <v>11809.303877387594</v>
      </c>
      <c r="P15" s="12">
        <f t="shared" si="3"/>
        <v>410025.23064761795</v>
      </c>
      <c r="Q15" s="10">
        <f t="shared" si="9"/>
        <v>58575.032949659704</v>
      </c>
    </row>
    <row r="16" spans="1:17" x14ac:dyDescent="0.25">
      <c r="A16" s="13">
        <v>13</v>
      </c>
      <c r="B16" s="2" t="s">
        <v>12</v>
      </c>
      <c r="C16" s="2" t="s">
        <v>3</v>
      </c>
      <c r="D16" s="49" t="s">
        <v>13</v>
      </c>
      <c r="E16" s="145">
        <v>9749010.1702380963</v>
      </c>
      <c r="F16" s="15">
        <v>7045874.2706000023</v>
      </c>
      <c r="G16" s="151">
        <f t="shared" si="0"/>
        <v>0.72272714332679</v>
      </c>
      <c r="H16" s="15">
        <f t="shared" si="1"/>
        <v>753333.8655904755</v>
      </c>
      <c r="I16" s="10">
        <f t="shared" si="2"/>
        <v>107619.12365578221</v>
      </c>
      <c r="J16" s="15">
        <f t="shared" si="4"/>
        <v>1338274.4758047601</v>
      </c>
      <c r="K16" s="15">
        <f t="shared" si="5"/>
        <v>191182.06797210858</v>
      </c>
      <c r="L16" s="15">
        <f t="shared" si="6"/>
        <v>1825724.9843166657</v>
      </c>
      <c r="M16" s="15">
        <f t="shared" si="7"/>
        <v>260817.85490238082</v>
      </c>
      <c r="N16" s="58">
        <f t="shared" si="8"/>
        <v>2313175.4928285703</v>
      </c>
      <c r="O16" s="15">
        <f t="shared" si="7"/>
        <v>330453.64183265291</v>
      </c>
      <c r="P16" s="12">
        <f t="shared" si="3"/>
        <v>2703135.899638094</v>
      </c>
      <c r="Q16" s="10">
        <f t="shared" si="9"/>
        <v>386162.27137687057</v>
      </c>
    </row>
    <row r="17" spans="1:17" x14ac:dyDescent="0.25">
      <c r="A17" s="1">
        <v>14</v>
      </c>
      <c r="B17" s="2" t="s">
        <v>17</v>
      </c>
      <c r="C17" s="2" t="s">
        <v>3</v>
      </c>
      <c r="D17" s="29" t="s">
        <v>3</v>
      </c>
      <c r="E17" s="145">
        <v>10061535.154695241</v>
      </c>
      <c r="F17" s="15">
        <v>5349494.7325000018</v>
      </c>
      <c r="G17" s="151">
        <f t="shared" si="0"/>
        <v>0.53167778577045932</v>
      </c>
      <c r="H17" s="15">
        <f t="shared" si="1"/>
        <v>2699733.3912561908</v>
      </c>
      <c r="I17" s="10">
        <f t="shared" si="2"/>
        <v>385676.19875088439</v>
      </c>
      <c r="J17" s="15">
        <f t="shared" si="4"/>
        <v>3303425.5005379058</v>
      </c>
      <c r="K17" s="15">
        <f t="shared" si="5"/>
        <v>471917.92864827224</v>
      </c>
      <c r="L17" s="15">
        <f t="shared" si="6"/>
        <v>3806502.2582726683</v>
      </c>
      <c r="M17" s="15">
        <f t="shared" si="7"/>
        <v>543786.03689609549</v>
      </c>
      <c r="N17" s="58">
        <f t="shared" si="8"/>
        <v>4309579.016007429</v>
      </c>
      <c r="O17" s="15">
        <f t="shared" si="7"/>
        <v>615654.14514391846</v>
      </c>
      <c r="P17" s="12">
        <f t="shared" si="3"/>
        <v>4712040.422195239</v>
      </c>
      <c r="Q17" s="10">
        <f t="shared" si="9"/>
        <v>673148.63174217695</v>
      </c>
    </row>
    <row r="18" spans="1:17" x14ac:dyDescent="0.25">
      <c r="A18" s="1">
        <v>15</v>
      </c>
      <c r="B18" s="2" t="s">
        <v>1162</v>
      </c>
      <c r="C18" s="2" t="s">
        <v>173</v>
      </c>
      <c r="D18" s="29" t="s">
        <v>19</v>
      </c>
      <c r="E18" s="145">
        <v>5293521.8939809529</v>
      </c>
      <c r="F18" s="15">
        <v>264796.8861</v>
      </c>
      <c r="G18" s="151">
        <f t="shared" si="0"/>
        <v>5.0022818721329874E-2</v>
      </c>
      <c r="H18" s="15">
        <f t="shared" si="1"/>
        <v>3970020.6290847631</v>
      </c>
      <c r="I18" s="10">
        <f t="shared" si="2"/>
        <v>567145.80415496614</v>
      </c>
      <c r="J18" s="15">
        <f t="shared" si="4"/>
        <v>4287631.9427236198</v>
      </c>
      <c r="K18" s="15">
        <f t="shared" si="5"/>
        <v>612518.84896051709</v>
      </c>
      <c r="L18" s="15">
        <f t="shared" si="6"/>
        <v>4552308.0374226673</v>
      </c>
      <c r="M18" s="15">
        <f t="shared" si="7"/>
        <v>650329.71963180962</v>
      </c>
      <c r="N18" s="58">
        <f t="shared" si="8"/>
        <v>4816984.1321217148</v>
      </c>
      <c r="O18" s="15">
        <f t="shared" si="7"/>
        <v>688140.59030310216</v>
      </c>
      <c r="P18" s="12">
        <f t="shared" si="3"/>
        <v>5028725.0078809531</v>
      </c>
      <c r="Q18" s="10">
        <f t="shared" si="9"/>
        <v>718389.28684013616</v>
      </c>
    </row>
    <row r="19" spans="1:17" x14ac:dyDescent="0.25">
      <c r="A19" s="13">
        <v>16</v>
      </c>
      <c r="B19" s="143" t="s">
        <v>1082</v>
      </c>
      <c r="C19" s="2" t="s">
        <v>173</v>
      </c>
      <c r="D19" s="29" t="s">
        <v>21</v>
      </c>
      <c r="E19" s="145">
        <v>3435073.1052333345</v>
      </c>
      <c r="F19" s="15">
        <v>538671.9794999999</v>
      </c>
      <c r="G19" s="151">
        <f t="shared" si="0"/>
        <v>0.15681528834985581</v>
      </c>
      <c r="H19" s="15">
        <f t="shared" si="1"/>
        <v>2209386.504686668</v>
      </c>
      <c r="I19" s="10">
        <f t="shared" si="2"/>
        <v>315626.64352666686</v>
      </c>
      <c r="J19" s="15">
        <f t="shared" si="4"/>
        <v>2415490.8910006676</v>
      </c>
      <c r="K19" s="15">
        <f t="shared" si="5"/>
        <v>345070.12728580966</v>
      </c>
      <c r="L19" s="15">
        <f t="shared" si="6"/>
        <v>2587244.5462623346</v>
      </c>
      <c r="M19" s="15">
        <f t="shared" si="7"/>
        <v>369606.36375176208</v>
      </c>
      <c r="N19" s="58">
        <f t="shared" si="8"/>
        <v>2758998.2015240011</v>
      </c>
      <c r="O19" s="15">
        <f t="shared" si="7"/>
        <v>394142.60021771444</v>
      </c>
      <c r="P19" s="12">
        <f t="shared" si="3"/>
        <v>2896401.1257333346</v>
      </c>
      <c r="Q19" s="10">
        <f t="shared" si="9"/>
        <v>413771.58939047635</v>
      </c>
    </row>
    <row r="20" spans="1:17" x14ac:dyDescent="0.25">
      <c r="A20" s="1">
        <v>17</v>
      </c>
      <c r="B20" s="2" t="s">
        <v>146</v>
      </c>
      <c r="C20" s="2" t="s">
        <v>173</v>
      </c>
      <c r="D20" s="29" t="s">
        <v>20</v>
      </c>
      <c r="E20" s="145">
        <v>1953766.196095238</v>
      </c>
      <c r="F20" s="15">
        <v>2073544.6658000001</v>
      </c>
      <c r="G20" s="151">
        <f t="shared" si="0"/>
        <v>1.0613064500471701</v>
      </c>
      <c r="H20" s="15">
        <f t="shared" si="1"/>
        <v>-510531.7089238097</v>
      </c>
      <c r="I20" s="10">
        <f t="shared" si="2"/>
        <v>-72933.101274829954</v>
      </c>
      <c r="J20" s="15">
        <f t="shared" si="4"/>
        <v>-393305.73715809546</v>
      </c>
      <c r="K20" s="15">
        <f t="shared" si="5"/>
        <v>-56186.533879727926</v>
      </c>
      <c r="L20" s="15">
        <f t="shared" si="6"/>
        <v>-295617.42735333345</v>
      </c>
      <c r="M20" s="15">
        <f t="shared" si="7"/>
        <v>-42231.061050476208</v>
      </c>
      <c r="N20" s="58">
        <f t="shared" si="8"/>
        <v>-197929.11754857167</v>
      </c>
      <c r="O20" s="15">
        <f t="shared" si="7"/>
        <v>-28275.588221224523</v>
      </c>
      <c r="P20" s="12">
        <f t="shared" si="3"/>
        <v>-119778.4697047621</v>
      </c>
      <c r="Q20" s="10">
        <f t="shared" si="9"/>
        <v>-17111.209957823157</v>
      </c>
    </row>
    <row r="21" spans="1:17" x14ac:dyDescent="0.25">
      <c r="A21" s="1">
        <v>18</v>
      </c>
      <c r="B21" s="2" t="s">
        <v>147</v>
      </c>
      <c r="C21" s="2" t="s">
        <v>173</v>
      </c>
      <c r="D21" s="29" t="s">
        <v>23</v>
      </c>
      <c r="E21" s="145">
        <v>3656949.3621904766</v>
      </c>
      <c r="F21" s="15">
        <v>2335621.3676999998</v>
      </c>
      <c r="G21" s="151">
        <f t="shared" si="0"/>
        <v>0.63868025952128182</v>
      </c>
      <c r="H21" s="15">
        <f t="shared" si="1"/>
        <v>589938.12205238175</v>
      </c>
      <c r="I21" s="10">
        <f t="shared" si="2"/>
        <v>84276.87457891168</v>
      </c>
      <c r="J21" s="15">
        <f t="shared" si="4"/>
        <v>809355.08378381003</v>
      </c>
      <c r="K21" s="15">
        <f t="shared" si="5"/>
        <v>115622.15482625857</v>
      </c>
      <c r="L21" s="15">
        <f t="shared" si="6"/>
        <v>992202.5518933339</v>
      </c>
      <c r="M21" s="15">
        <f t="shared" si="7"/>
        <v>141743.22169904769</v>
      </c>
      <c r="N21" s="58">
        <f t="shared" si="8"/>
        <v>1175050.0200028578</v>
      </c>
      <c r="O21" s="15">
        <f t="shared" si="7"/>
        <v>167864.28857183683</v>
      </c>
      <c r="P21" s="12">
        <f t="shared" si="3"/>
        <v>1321327.9944904768</v>
      </c>
      <c r="Q21" s="10">
        <f t="shared" si="9"/>
        <v>188761.1420700681</v>
      </c>
    </row>
    <row r="22" spans="1:17" x14ac:dyDescent="0.25">
      <c r="A22" s="13">
        <v>19</v>
      </c>
      <c r="B22" s="2" t="s">
        <v>144</v>
      </c>
      <c r="C22" s="2" t="s">
        <v>173</v>
      </c>
      <c r="D22" s="29" t="s">
        <v>24</v>
      </c>
      <c r="E22" s="145">
        <v>5256501.3097809535</v>
      </c>
      <c r="F22" s="15">
        <v>2200879.7443999997</v>
      </c>
      <c r="G22" s="151">
        <f t="shared" si="0"/>
        <v>0.41869669856350017</v>
      </c>
      <c r="H22" s="15">
        <f t="shared" si="1"/>
        <v>2004321.303424763</v>
      </c>
      <c r="I22" s="10">
        <f t="shared" si="2"/>
        <v>286331.61477496615</v>
      </c>
      <c r="J22" s="15">
        <f t="shared" si="4"/>
        <v>2319711.3820116199</v>
      </c>
      <c r="K22" s="15">
        <f t="shared" si="5"/>
        <v>331387.34028737427</v>
      </c>
      <c r="L22" s="15">
        <f t="shared" si="6"/>
        <v>2582536.447500668</v>
      </c>
      <c r="M22" s="15">
        <f t="shared" si="7"/>
        <v>368933.77821438113</v>
      </c>
      <c r="N22" s="58">
        <f t="shared" si="8"/>
        <v>2845361.5129897152</v>
      </c>
      <c r="O22" s="15">
        <f t="shared" si="7"/>
        <v>406480.21614138788</v>
      </c>
      <c r="P22" s="12">
        <f t="shared" si="3"/>
        <v>3055621.5653809537</v>
      </c>
      <c r="Q22" s="10">
        <f t="shared" si="9"/>
        <v>436517.36648299341</v>
      </c>
    </row>
    <row r="23" spans="1:17" x14ac:dyDescent="0.25">
      <c r="A23" s="1">
        <v>20</v>
      </c>
      <c r="B23" s="2" t="s">
        <v>152</v>
      </c>
      <c r="C23" s="2" t="s">
        <v>173</v>
      </c>
      <c r="D23" s="29" t="s">
        <v>22</v>
      </c>
      <c r="E23" s="145">
        <v>4197837.4077523816</v>
      </c>
      <c r="F23" s="15">
        <v>2439974.3116999995</v>
      </c>
      <c r="G23" s="151">
        <f t="shared" si="0"/>
        <v>0.58124554971899633</v>
      </c>
      <c r="H23" s="15">
        <f t="shared" si="1"/>
        <v>918295.61450190609</v>
      </c>
      <c r="I23" s="10">
        <f t="shared" si="2"/>
        <v>131185.08778598657</v>
      </c>
      <c r="J23" s="15">
        <f t="shared" si="4"/>
        <v>1170165.8589670486</v>
      </c>
      <c r="K23" s="15">
        <f t="shared" si="5"/>
        <v>167166.55128100695</v>
      </c>
      <c r="L23" s="15">
        <f t="shared" si="6"/>
        <v>1380057.7293546679</v>
      </c>
      <c r="M23" s="15">
        <f t="shared" si="7"/>
        <v>197151.10419352399</v>
      </c>
      <c r="N23" s="58">
        <f t="shared" si="8"/>
        <v>1589949.5997422868</v>
      </c>
      <c r="O23" s="15">
        <f t="shared" si="7"/>
        <v>227135.65710604098</v>
      </c>
      <c r="P23" s="12">
        <f t="shared" si="3"/>
        <v>1757863.0960523821</v>
      </c>
      <c r="Q23" s="10">
        <f t="shared" si="9"/>
        <v>251123.2994360546</v>
      </c>
    </row>
    <row r="24" spans="1:17" x14ac:dyDescent="0.25">
      <c r="A24" s="1">
        <v>21</v>
      </c>
      <c r="B24" s="2" t="s">
        <v>142</v>
      </c>
      <c r="C24" s="2" t="s">
        <v>173</v>
      </c>
      <c r="D24" s="29" t="s">
        <v>20</v>
      </c>
      <c r="E24" s="145">
        <v>5312456.8847285714</v>
      </c>
      <c r="F24" s="15">
        <v>2243665.1804999998</v>
      </c>
      <c r="G24" s="151">
        <f t="shared" si="0"/>
        <v>0.42234040278985435</v>
      </c>
      <c r="H24" s="15">
        <f t="shared" si="1"/>
        <v>2006300.3272828571</v>
      </c>
      <c r="I24" s="10">
        <f t="shared" si="2"/>
        <v>286614.33246897958</v>
      </c>
      <c r="J24" s="15">
        <f t="shared" si="4"/>
        <v>2325047.7403665716</v>
      </c>
      <c r="K24" s="15">
        <f t="shared" si="5"/>
        <v>332149.6771952245</v>
      </c>
      <c r="L24" s="15">
        <f t="shared" si="6"/>
        <v>2590670.5846030004</v>
      </c>
      <c r="M24" s="15">
        <f t="shared" si="7"/>
        <v>370095.79780042864</v>
      </c>
      <c r="N24" s="58">
        <f t="shared" si="8"/>
        <v>2856293.4288394284</v>
      </c>
      <c r="O24" s="15">
        <f t="shared" si="7"/>
        <v>408041.9184056326</v>
      </c>
      <c r="P24" s="12">
        <f t="shared" si="3"/>
        <v>3068791.7042285716</v>
      </c>
      <c r="Q24" s="10">
        <f t="shared" si="9"/>
        <v>438398.81488979596</v>
      </c>
    </row>
    <row r="25" spans="1:17" x14ac:dyDescent="0.25">
      <c r="A25" s="13">
        <v>22</v>
      </c>
      <c r="B25" s="2" t="s">
        <v>148</v>
      </c>
      <c r="C25" s="2" t="s">
        <v>173</v>
      </c>
      <c r="D25" s="29" t="s">
        <v>20</v>
      </c>
      <c r="E25" s="145">
        <v>4804646.3783666659</v>
      </c>
      <c r="F25" s="15">
        <v>1275534.5537</v>
      </c>
      <c r="G25" s="151">
        <f t="shared" si="0"/>
        <v>0.26547938250839942</v>
      </c>
      <c r="H25" s="15">
        <f t="shared" si="1"/>
        <v>2568182.5489933328</v>
      </c>
      <c r="I25" s="10">
        <f t="shared" si="2"/>
        <v>366883.22128476185</v>
      </c>
      <c r="J25" s="15">
        <f t="shared" si="4"/>
        <v>2856461.3316953327</v>
      </c>
      <c r="K25" s="15">
        <f t="shared" si="5"/>
        <v>408065.90452790464</v>
      </c>
      <c r="L25" s="15">
        <f t="shared" si="6"/>
        <v>3096693.6506136665</v>
      </c>
      <c r="M25" s="15">
        <f t="shared" si="7"/>
        <v>442384.80723052379</v>
      </c>
      <c r="N25" s="58">
        <f t="shared" si="8"/>
        <v>3336925.969531999</v>
      </c>
      <c r="O25" s="15">
        <f t="shared" si="7"/>
        <v>476703.7099331427</v>
      </c>
      <c r="P25" s="12">
        <f t="shared" si="3"/>
        <v>3529111.8246666659</v>
      </c>
      <c r="Q25" s="10">
        <f t="shared" si="9"/>
        <v>504158.83209523797</v>
      </c>
    </row>
    <row r="26" spans="1:17" x14ac:dyDescent="0.25">
      <c r="A26" s="1">
        <v>23</v>
      </c>
      <c r="B26" s="2" t="s">
        <v>155</v>
      </c>
      <c r="C26" s="144" t="s">
        <v>173</v>
      </c>
      <c r="D26" s="29" t="s">
        <v>20</v>
      </c>
      <c r="E26" s="145">
        <v>3512839.9232428581</v>
      </c>
      <c r="F26" s="15">
        <v>1608510.838</v>
      </c>
      <c r="G26" s="151">
        <f t="shared" si="0"/>
        <v>0.4578947157134084</v>
      </c>
      <c r="H26" s="15">
        <f t="shared" si="1"/>
        <v>1201761.1005942868</v>
      </c>
      <c r="I26" s="10">
        <f t="shared" si="2"/>
        <v>171680.15722775526</v>
      </c>
      <c r="J26" s="15">
        <f t="shared" si="4"/>
        <v>1412531.4959888579</v>
      </c>
      <c r="K26" s="15">
        <f t="shared" si="5"/>
        <v>201790.21371269398</v>
      </c>
      <c r="L26" s="15">
        <f t="shared" si="6"/>
        <v>1588173.492151001</v>
      </c>
      <c r="M26" s="15">
        <f t="shared" si="7"/>
        <v>226881.927450143</v>
      </c>
      <c r="N26" s="58">
        <f t="shared" si="8"/>
        <v>1763815.4883131436</v>
      </c>
      <c r="O26" s="15">
        <f t="shared" si="7"/>
        <v>251973.64118759194</v>
      </c>
      <c r="P26" s="12">
        <f t="shared" si="3"/>
        <v>1904329.0852428582</v>
      </c>
      <c r="Q26" s="10">
        <f t="shared" si="9"/>
        <v>272047.01217755117</v>
      </c>
    </row>
    <row r="27" spans="1:17" x14ac:dyDescent="0.25">
      <c r="A27" s="1">
        <v>24</v>
      </c>
      <c r="B27" s="2" t="s">
        <v>154</v>
      </c>
      <c r="C27" s="2" t="s">
        <v>173</v>
      </c>
      <c r="D27" s="29" t="s">
        <v>22</v>
      </c>
      <c r="E27" s="145">
        <v>5636594.6728428574</v>
      </c>
      <c r="F27" s="15">
        <v>2472517.9469000008</v>
      </c>
      <c r="G27" s="151">
        <f t="shared" si="0"/>
        <v>0.43865455836528483</v>
      </c>
      <c r="H27" s="15">
        <f t="shared" si="1"/>
        <v>2036757.7913742857</v>
      </c>
      <c r="I27" s="10">
        <f t="shared" si="2"/>
        <v>290965.39876775508</v>
      </c>
      <c r="J27" s="15">
        <f t="shared" si="4"/>
        <v>2374953.4717448568</v>
      </c>
      <c r="K27" s="15">
        <f t="shared" si="5"/>
        <v>339279.06739212241</v>
      </c>
      <c r="L27" s="15">
        <f t="shared" si="6"/>
        <v>2656783.205387</v>
      </c>
      <c r="M27" s="15">
        <f t="shared" si="7"/>
        <v>379540.4579124286</v>
      </c>
      <c r="N27" s="58">
        <f t="shared" si="8"/>
        <v>2938612.9390291423</v>
      </c>
      <c r="O27" s="15">
        <f t="shared" si="7"/>
        <v>419801.84843273461</v>
      </c>
      <c r="P27" s="12">
        <f t="shared" si="3"/>
        <v>3164076.7259428566</v>
      </c>
      <c r="Q27" s="10">
        <f t="shared" si="9"/>
        <v>452010.96084897954</v>
      </c>
    </row>
    <row r="28" spans="1:17" x14ac:dyDescent="0.25">
      <c r="A28" s="13">
        <v>25</v>
      </c>
      <c r="B28" s="2" t="s">
        <v>153</v>
      </c>
      <c r="C28" s="2" t="s">
        <v>173</v>
      </c>
      <c r="D28" s="29" t="s">
        <v>22</v>
      </c>
      <c r="E28" s="145">
        <v>7405369.4510809537</v>
      </c>
      <c r="F28" s="15">
        <v>4416646.0709000016</v>
      </c>
      <c r="G28" s="151">
        <f t="shared" si="0"/>
        <v>0.59641130669791342</v>
      </c>
      <c r="H28" s="15">
        <f t="shared" si="1"/>
        <v>1507649.4899647618</v>
      </c>
      <c r="I28" s="10">
        <f t="shared" si="2"/>
        <v>215378.49856639453</v>
      </c>
      <c r="J28" s="15">
        <f t="shared" si="4"/>
        <v>1951971.6570296185</v>
      </c>
      <c r="K28" s="15">
        <f t="shared" si="5"/>
        <v>278853.09386137407</v>
      </c>
      <c r="L28" s="15">
        <f t="shared" si="6"/>
        <v>2322240.1295836661</v>
      </c>
      <c r="M28" s="15">
        <f t="shared" si="7"/>
        <v>331748.58994052373</v>
      </c>
      <c r="N28" s="58">
        <f t="shared" si="8"/>
        <v>2692508.6021377137</v>
      </c>
      <c r="O28" s="15">
        <f t="shared" si="7"/>
        <v>384644.08601967338</v>
      </c>
      <c r="P28" s="12">
        <f t="shared" si="3"/>
        <v>2988723.3801809521</v>
      </c>
      <c r="Q28" s="10">
        <f t="shared" si="9"/>
        <v>426960.48288299318</v>
      </c>
    </row>
    <row r="29" spans="1:17" x14ac:dyDescent="0.25">
      <c r="A29" s="1">
        <v>26</v>
      </c>
      <c r="B29" s="2" t="s">
        <v>149</v>
      </c>
      <c r="C29" s="2" t="s">
        <v>173</v>
      </c>
      <c r="D29" s="29" t="s">
        <v>21</v>
      </c>
      <c r="E29" s="145">
        <v>8403601.8780571427</v>
      </c>
      <c r="F29" s="15">
        <v>2669810.5265000002</v>
      </c>
      <c r="G29" s="151">
        <f t="shared" si="0"/>
        <v>0.31769835901807891</v>
      </c>
      <c r="H29" s="15">
        <f t="shared" si="1"/>
        <v>4053070.9759457144</v>
      </c>
      <c r="I29" s="10">
        <f t="shared" si="2"/>
        <v>579010.13942081633</v>
      </c>
      <c r="J29" s="15">
        <f t="shared" si="4"/>
        <v>4557287.0886291433</v>
      </c>
      <c r="K29" s="15">
        <f t="shared" si="5"/>
        <v>651041.01266130619</v>
      </c>
      <c r="L29" s="15">
        <f t="shared" si="6"/>
        <v>4977467.1825319994</v>
      </c>
      <c r="M29" s="15">
        <f t="shared" si="7"/>
        <v>711066.74036171415</v>
      </c>
      <c r="N29" s="58">
        <f t="shared" si="8"/>
        <v>5397647.2764348574</v>
      </c>
      <c r="O29" s="15">
        <f t="shared" si="7"/>
        <v>771092.46806212247</v>
      </c>
      <c r="P29" s="12">
        <f t="shared" si="3"/>
        <v>5733791.351557143</v>
      </c>
      <c r="Q29" s="10">
        <f t="shared" si="9"/>
        <v>819113.050222449</v>
      </c>
    </row>
    <row r="30" spans="1:17" x14ac:dyDescent="0.25">
      <c r="A30" s="1">
        <v>27</v>
      </c>
      <c r="B30" s="2" t="s">
        <v>156</v>
      </c>
      <c r="C30" s="2" t="s">
        <v>173</v>
      </c>
      <c r="D30" s="29" t="s">
        <v>19</v>
      </c>
      <c r="E30" s="145">
        <v>9854274.5551380944</v>
      </c>
      <c r="F30" s="15">
        <v>1463826.1599999997</v>
      </c>
      <c r="G30" s="151">
        <f t="shared" si="0"/>
        <v>0.14854732855365285</v>
      </c>
      <c r="H30" s="15">
        <f t="shared" si="1"/>
        <v>6419593.4841104764</v>
      </c>
      <c r="I30" s="10">
        <f t="shared" si="2"/>
        <v>917084.78344435373</v>
      </c>
      <c r="J30" s="15">
        <f t="shared" si="4"/>
        <v>7010849.9574187603</v>
      </c>
      <c r="K30" s="15">
        <f t="shared" si="5"/>
        <v>1001549.9939169658</v>
      </c>
      <c r="L30" s="15">
        <f t="shared" si="6"/>
        <v>7503563.6851756666</v>
      </c>
      <c r="M30" s="15">
        <f t="shared" si="7"/>
        <v>1071937.6693108096</v>
      </c>
      <c r="N30" s="58">
        <f t="shared" si="8"/>
        <v>7996277.4129325692</v>
      </c>
      <c r="O30" s="15">
        <f t="shared" si="7"/>
        <v>1142325.3447046527</v>
      </c>
      <c r="P30" s="12">
        <f t="shared" si="3"/>
        <v>8390448.3951380942</v>
      </c>
      <c r="Q30" s="10">
        <f t="shared" si="9"/>
        <v>1198635.4850197278</v>
      </c>
    </row>
    <row r="31" spans="1:17" x14ac:dyDescent="0.25">
      <c r="A31" s="13">
        <v>28</v>
      </c>
      <c r="B31" s="2" t="s">
        <v>157</v>
      </c>
      <c r="C31" s="2" t="s">
        <v>173</v>
      </c>
      <c r="D31" s="29" t="s">
        <v>23</v>
      </c>
      <c r="E31" s="145">
        <v>9808266.8844380975</v>
      </c>
      <c r="F31" s="15">
        <v>3616530.2074999991</v>
      </c>
      <c r="G31" s="151">
        <f t="shared" si="0"/>
        <v>0.36872265509394175</v>
      </c>
      <c r="H31" s="15">
        <f t="shared" si="1"/>
        <v>4230083.3000504784</v>
      </c>
      <c r="I31" s="10">
        <f t="shared" si="2"/>
        <v>604297.61429292546</v>
      </c>
      <c r="J31" s="15">
        <f t="shared" si="4"/>
        <v>4818579.3131167646</v>
      </c>
      <c r="K31" s="15">
        <f t="shared" si="5"/>
        <v>688368.47330239497</v>
      </c>
      <c r="L31" s="15">
        <f t="shared" si="6"/>
        <v>5308992.6573386695</v>
      </c>
      <c r="M31" s="15">
        <f t="shared" si="7"/>
        <v>758427.52247695276</v>
      </c>
      <c r="N31" s="58">
        <f t="shared" si="8"/>
        <v>5799406.0015605744</v>
      </c>
      <c r="O31" s="15">
        <f t="shared" si="7"/>
        <v>828486.57165151066</v>
      </c>
      <c r="P31" s="12">
        <f t="shared" si="3"/>
        <v>6191736.6769380979</v>
      </c>
      <c r="Q31" s="10">
        <f t="shared" si="9"/>
        <v>884533.81099115685</v>
      </c>
    </row>
    <row r="32" spans="1:17" x14ac:dyDescent="0.25">
      <c r="A32" s="1">
        <v>29</v>
      </c>
      <c r="B32" s="158" t="s">
        <v>1464</v>
      </c>
      <c r="C32" s="2" t="s">
        <v>173</v>
      </c>
      <c r="D32" s="29" t="s">
        <v>21</v>
      </c>
      <c r="E32" s="145">
        <v>10231702.012399999</v>
      </c>
      <c r="F32" s="15">
        <v>6303934.8847999992</v>
      </c>
      <c r="G32" s="151">
        <f t="shared" si="0"/>
        <v>0.61611791246071645</v>
      </c>
      <c r="H32" s="15">
        <f t="shared" si="1"/>
        <v>1881426.7251200005</v>
      </c>
      <c r="I32" s="10">
        <f t="shared" si="2"/>
        <v>268775.24644571438</v>
      </c>
      <c r="J32" s="15">
        <f t="shared" si="4"/>
        <v>2495328.8458640007</v>
      </c>
      <c r="K32" s="15">
        <f t="shared" si="5"/>
        <v>356475.54940914299</v>
      </c>
      <c r="L32" s="15">
        <f t="shared" si="6"/>
        <v>3006913.9464840004</v>
      </c>
      <c r="M32" s="15">
        <f t="shared" si="7"/>
        <v>429559.13521200005</v>
      </c>
      <c r="N32" s="58">
        <f t="shared" si="8"/>
        <v>3518499.0471040001</v>
      </c>
      <c r="O32" s="15">
        <f t="shared" si="7"/>
        <v>502642.72101485718</v>
      </c>
      <c r="P32" s="12">
        <f t="shared" si="3"/>
        <v>3927767.1276000002</v>
      </c>
      <c r="Q32" s="10">
        <f t="shared" si="9"/>
        <v>561109.58965714287</v>
      </c>
    </row>
    <row r="33" spans="1:17" x14ac:dyDescent="0.25">
      <c r="A33" s="1">
        <v>30</v>
      </c>
      <c r="B33" s="147" t="s">
        <v>1329</v>
      </c>
      <c r="C33" s="2" t="s">
        <v>173</v>
      </c>
      <c r="D33" s="29" t="s">
        <v>20</v>
      </c>
      <c r="E33" s="145">
        <v>7500816.0712333322</v>
      </c>
      <c r="F33" s="15">
        <v>5539622.0340000009</v>
      </c>
      <c r="G33" s="151">
        <f t="shared" si="0"/>
        <v>0.73853591147838138</v>
      </c>
      <c r="H33" s="15">
        <f t="shared" si="1"/>
        <v>461030.82298666518</v>
      </c>
      <c r="I33" s="10">
        <f t="shared" si="2"/>
        <v>65861.546140952167</v>
      </c>
      <c r="J33" s="15">
        <f t="shared" si="4"/>
        <v>911079.78726066463</v>
      </c>
      <c r="K33" s="15">
        <f t="shared" si="5"/>
        <v>130154.25532295209</v>
      </c>
      <c r="L33" s="15">
        <f t="shared" si="6"/>
        <v>1286120.5908223316</v>
      </c>
      <c r="M33" s="15">
        <f t="shared" si="7"/>
        <v>183731.51297461879</v>
      </c>
      <c r="N33" s="58">
        <f t="shared" si="8"/>
        <v>1661161.3943839977</v>
      </c>
      <c r="O33" s="15">
        <f t="shared" si="7"/>
        <v>237308.77062628538</v>
      </c>
      <c r="P33" s="12">
        <f t="shared" si="3"/>
        <v>1961194.0372333312</v>
      </c>
      <c r="Q33" s="10">
        <f t="shared" si="9"/>
        <v>280170.57674761873</v>
      </c>
    </row>
    <row r="34" spans="1:17" s="61" customFormat="1" x14ac:dyDescent="0.25">
      <c r="A34" s="13">
        <v>31</v>
      </c>
      <c r="B34" s="61" t="s">
        <v>151</v>
      </c>
      <c r="C34" s="29" t="s">
        <v>173</v>
      </c>
      <c r="D34" s="29" t="s">
        <v>19</v>
      </c>
      <c r="E34" s="145">
        <v>10278158.780238098</v>
      </c>
      <c r="F34" s="15">
        <v>2702673.6884999997</v>
      </c>
      <c r="G34" s="151">
        <f t="shared" si="0"/>
        <v>0.26295309756222612</v>
      </c>
      <c r="H34" s="15">
        <f t="shared" si="1"/>
        <v>5519853.3356904779</v>
      </c>
      <c r="I34" s="10">
        <f t="shared" si="2"/>
        <v>788550.47652721114</v>
      </c>
      <c r="J34" s="15">
        <f t="shared" si="4"/>
        <v>6136542.8625047635</v>
      </c>
      <c r="K34" s="15">
        <f t="shared" si="5"/>
        <v>876648.98035782331</v>
      </c>
      <c r="L34" s="15">
        <f t="shared" si="6"/>
        <v>6650450.8015166689</v>
      </c>
      <c r="M34" s="15">
        <f t="shared" si="7"/>
        <v>950064.40021666698</v>
      </c>
      <c r="N34" s="58">
        <f t="shared" si="8"/>
        <v>7164358.7405285724</v>
      </c>
      <c r="O34" s="15">
        <f t="shared" si="7"/>
        <v>1023479.8200755103</v>
      </c>
      <c r="P34" s="12">
        <f t="shared" si="3"/>
        <v>7575485.0917380974</v>
      </c>
      <c r="Q34" s="10">
        <f t="shared" si="9"/>
        <v>1082212.1559625852</v>
      </c>
    </row>
    <row r="35" spans="1:17" x14ac:dyDescent="0.25">
      <c r="A35" s="1">
        <v>32</v>
      </c>
      <c r="B35" s="2" t="s">
        <v>145</v>
      </c>
      <c r="C35" s="2" t="s">
        <v>173</v>
      </c>
      <c r="D35" s="29" t="s">
        <v>21</v>
      </c>
      <c r="E35" s="145">
        <v>10994420.828219047</v>
      </c>
      <c r="F35" s="15">
        <v>5453938.7683000024</v>
      </c>
      <c r="G35" s="151">
        <f t="shared" si="0"/>
        <v>0.49606421779868048</v>
      </c>
      <c r="H35" s="15">
        <f t="shared" si="1"/>
        <v>3341597.894275235</v>
      </c>
      <c r="I35" s="10">
        <f t="shared" si="2"/>
        <v>477371.12775360502</v>
      </c>
      <c r="J35" s="15">
        <f t="shared" si="4"/>
        <v>4001263.1439683773</v>
      </c>
      <c r="K35" s="15">
        <f t="shared" si="5"/>
        <v>571609.02056691109</v>
      </c>
      <c r="L35" s="15">
        <f t="shared" si="6"/>
        <v>4550984.1853793301</v>
      </c>
      <c r="M35" s="15">
        <f t="shared" si="7"/>
        <v>650140.59791133285</v>
      </c>
      <c r="N35" s="58">
        <f t="shared" si="8"/>
        <v>5100705.2267902829</v>
      </c>
      <c r="O35" s="15">
        <f t="shared" si="7"/>
        <v>728672.17525575473</v>
      </c>
      <c r="P35" s="12">
        <f t="shared" si="3"/>
        <v>5540482.0599190444</v>
      </c>
      <c r="Q35" s="10">
        <f t="shared" si="9"/>
        <v>791497.43713129207</v>
      </c>
    </row>
    <row r="36" spans="1:17" s="61" customFormat="1" x14ac:dyDescent="0.25">
      <c r="A36" s="1">
        <v>33</v>
      </c>
      <c r="B36" s="29" t="s">
        <v>159</v>
      </c>
      <c r="C36" s="29" t="s">
        <v>173</v>
      </c>
      <c r="D36" s="29" t="s">
        <v>24</v>
      </c>
      <c r="E36" s="145">
        <v>15501013.03818571</v>
      </c>
      <c r="F36" s="15">
        <v>13402660.7906</v>
      </c>
      <c r="G36" s="151">
        <f t="shared" si="0"/>
        <v>0.86463128297379277</v>
      </c>
      <c r="H36" s="15">
        <f t="shared" ref="H36:H66" si="10">(E36*0.8)-F36</f>
        <v>-1001850.3600514308</v>
      </c>
      <c r="I36" s="10">
        <f t="shared" ref="I36:I66" si="11">H36/$Q$2</f>
        <v>-143121.48000734724</v>
      </c>
      <c r="J36" s="15">
        <f t="shared" si="4"/>
        <v>-71789.577760290354</v>
      </c>
      <c r="K36" s="15">
        <f t="shared" si="5"/>
        <v>-10255.653965755764</v>
      </c>
      <c r="L36" s="15">
        <f t="shared" si="6"/>
        <v>703261.0741489958</v>
      </c>
      <c r="M36" s="15">
        <f t="shared" si="7"/>
        <v>100465.86773557084</v>
      </c>
      <c r="N36" s="58">
        <f t="shared" si="8"/>
        <v>1478311.726058282</v>
      </c>
      <c r="O36" s="15">
        <f t="shared" si="7"/>
        <v>211187.38943689741</v>
      </c>
      <c r="P36" s="12">
        <f t="shared" ref="P36:P66" si="12">E36-F36</f>
        <v>2098352.2475857101</v>
      </c>
      <c r="Q36" s="10">
        <f t="shared" si="9"/>
        <v>299764.60679795861</v>
      </c>
    </row>
    <row r="37" spans="1:17" x14ac:dyDescent="0.25">
      <c r="A37" s="13">
        <v>34</v>
      </c>
      <c r="B37" s="2" t="s">
        <v>158</v>
      </c>
      <c r="C37" s="2" t="s">
        <v>173</v>
      </c>
      <c r="D37" s="29" t="s">
        <v>23</v>
      </c>
      <c r="E37" s="145">
        <v>20819460.362861905</v>
      </c>
      <c r="F37" s="15">
        <v>29080413.908400014</v>
      </c>
      <c r="G37" s="151">
        <f t="shared" si="0"/>
        <v>1.3967899936673736</v>
      </c>
      <c r="H37" s="15">
        <f t="shared" si="10"/>
        <v>-12424845.618110489</v>
      </c>
      <c r="I37" s="10">
        <f t="shared" si="11"/>
        <v>-1774977.9454443555</v>
      </c>
      <c r="J37" s="15">
        <f t="shared" si="4"/>
        <v>-11175677.996338777</v>
      </c>
      <c r="K37" s="15">
        <f t="shared" si="5"/>
        <v>-1596525.4280483967</v>
      </c>
      <c r="L37" s="15">
        <f t="shared" si="6"/>
        <v>-10134704.978195678</v>
      </c>
      <c r="M37" s="15">
        <f t="shared" si="7"/>
        <v>-1447814.9968850969</v>
      </c>
      <c r="N37" s="58">
        <f t="shared" si="8"/>
        <v>-9093731.9600525871</v>
      </c>
      <c r="O37" s="15">
        <f t="shared" si="7"/>
        <v>-1299104.5657217982</v>
      </c>
      <c r="P37" s="12">
        <f t="shared" si="12"/>
        <v>-8260953.5455381088</v>
      </c>
      <c r="Q37" s="10">
        <f t="shared" si="9"/>
        <v>-1180136.2207911585</v>
      </c>
    </row>
    <row r="38" spans="1:17" x14ac:dyDescent="0.25">
      <c r="A38" s="1">
        <v>35</v>
      </c>
      <c r="B38" s="2" t="s">
        <v>38</v>
      </c>
      <c r="C38" s="2" t="s">
        <v>26</v>
      </c>
      <c r="D38" s="29" t="s">
        <v>35</v>
      </c>
      <c r="E38" s="145">
        <v>6965260.1548714293</v>
      </c>
      <c r="F38" s="15">
        <v>4879227.0449999999</v>
      </c>
      <c r="G38" s="151">
        <f t="shared" si="0"/>
        <v>0.70050894532453611</v>
      </c>
      <c r="H38" s="15">
        <f t="shared" si="10"/>
        <v>692981.07889714371</v>
      </c>
      <c r="I38" s="10">
        <f t="shared" si="11"/>
        <v>98997.296985306239</v>
      </c>
      <c r="J38" s="15">
        <f t="shared" si="4"/>
        <v>1110896.6881894292</v>
      </c>
      <c r="K38" s="15">
        <f t="shared" si="5"/>
        <v>158699.52688420418</v>
      </c>
      <c r="L38" s="15">
        <f t="shared" si="6"/>
        <v>1459159.6959330011</v>
      </c>
      <c r="M38" s="15">
        <f t="shared" si="7"/>
        <v>208451.38513328586</v>
      </c>
      <c r="N38" s="58">
        <f t="shared" si="8"/>
        <v>1807422.7036765721</v>
      </c>
      <c r="O38" s="15">
        <f t="shared" si="7"/>
        <v>258203.24338236745</v>
      </c>
      <c r="P38" s="12">
        <f t="shared" si="12"/>
        <v>2086033.1098714294</v>
      </c>
      <c r="Q38" s="10">
        <f t="shared" si="9"/>
        <v>298004.72998163279</v>
      </c>
    </row>
    <row r="39" spans="1:17" x14ac:dyDescent="0.25">
      <c r="A39" s="1">
        <v>36</v>
      </c>
      <c r="B39" s="2" t="s">
        <v>29</v>
      </c>
      <c r="C39" s="2" t="s">
        <v>26</v>
      </c>
      <c r="D39" s="29" t="s">
        <v>28</v>
      </c>
      <c r="E39" s="145">
        <v>6572328.0519619044</v>
      </c>
      <c r="F39" s="15">
        <v>3754981.7358999997</v>
      </c>
      <c r="G39" s="151">
        <f t="shared" si="0"/>
        <v>0.57133206167015671</v>
      </c>
      <c r="H39" s="15">
        <f t="shared" si="10"/>
        <v>1502880.7056695241</v>
      </c>
      <c r="I39" s="10">
        <f t="shared" si="11"/>
        <v>214697.24366707489</v>
      </c>
      <c r="J39" s="15">
        <f t="shared" si="4"/>
        <v>1897220.3887872379</v>
      </c>
      <c r="K39" s="15">
        <f t="shared" si="5"/>
        <v>271031.48411246255</v>
      </c>
      <c r="L39" s="15">
        <f t="shared" si="6"/>
        <v>2225836.7913853331</v>
      </c>
      <c r="M39" s="15">
        <f t="shared" si="7"/>
        <v>317976.684483619</v>
      </c>
      <c r="N39" s="58">
        <f t="shared" si="8"/>
        <v>2554453.1939834282</v>
      </c>
      <c r="O39" s="15">
        <f t="shared" si="7"/>
        <v>364921.88485477545</v>
      </c>
      <c r="P39" s="12">
        <f t="shared" si="12"/>
        <v>2817346.3160619047</v>
      </c>
      <c r="Q39" s="10">
        <f t="shared" si="9"/>
        <v>402478.04515170067</v>
      </c>
    </row>
    <row r="40" spans="1:17" x14ac:dyDescent="0.25">
      <c r="A40" s="13">
        <v>37</v>
      </c>
      <c r="B40" s="2" t="s">
        <v>39</v>
      </c>
      <c r="C40" s="2" t="s">
        <v>26</v>
      </c>
      <c r="D40" s="29" t="s">
        <v>37</v>
      </c>
      <c r="E40" s="145">
        <v>11946061.381742861</v>
      </c>
      <c r="F40" s="15">
        <v>1788573.7799999998</v>
      </c>
      <c r="G40" s="151">
        <f t="shared" si="0"/>
        <v>0.14972079272365643</v>
      </c>
      <c r="H40" s="15">
        <f t="shared" si="10"/>
        <v>7768275.3253942896</v>
      </c>
      <c r="I40" s="10">
        <f t="shared" si="11"/>
        <v>1109753.6179134699</v>
      </c>
      <c r="J40" s="15">
        <f t="shared" si="4"/>
        <v>8485039.0082988609</v>
      </c>
      <c r="K40" s="15">
        <f t="shared" si="5"/>
        <v>1212148.4297569802</v>
      </c>
      <c r="L40" s="15">
        <f t="shared" si="6"/>
        <v>9082342.0773860049</v>
      </c>
      <c r="M40" s="15">
        <f t="shared" si="7"/>
        <v>1297477.4396265722</v>
      </c>
      <c r="N40" s="58">
        <f t="shared" si="8"/>
        <v>9679645.146473147</v>
      </c>
      <c r="O40" s="15">
        <f t="shared" si="7"/>
        <v>1382806.4494961638</v>
      </c>
      <c r="P40" s="12">
        <f t="shared" si="12"/>
        <v>10157487.601742862</v>
      </c>
      <c r="Q40" s="10">
        <f t="shared" si="9"/>
        <v>1451069.6573918373</v>
      </c>
    </row>
    <row r="41" spans="1:17" x14ac:dyDescent="0.25">
      <c r="A41" s="1">
        <v>38</v>
      </c>
      <c r="B41" s="2" t="s">
        <v>27</v>
      </c>
      <c r="C41" s="2" t="s">
        <v>26</v>
      </c>
      <c r="D41" s="29" t="s">
        <v>28</v>
      </c>
      <c r="E41" s="145">
        <v>13373095.797428574</v>
      </c>
      <c r="F41" s="15">
        <v>6794139.7920000022</v>
      </c>
      <c r="G41" s="151">
        <f t="shared" si="0"/>
        <v>0.50804539912937763</v>
      </c>
      <c r="H41" s="15">
        <f t="shared" si="10"/>
        <v>3904336.8459428577</v>
      </c>
      <c r="I41" s="10">
        <f t="shared" si="11"/>
        <v>557762.40656326537</v>
      </c>
      <c r="J41" s="15">
        <f t="shared" si="4"/>
        <v>4706722.5937885707</v>
      </c>
      <c r="K41" s="15">
        <f t="shared" si="5"/>
        <v>672388.94196979585</v>
      </c>
      <c r="L41" s="15">
        <f t="shared" si="6"/>
        <v>5375377.3836600007</v>
      </c>
      <c r="M41" s="15">
        <f t="shared" si="7"/>
        <v>767911.05480857159</v>
      </c>
      <c r="N41" s="58">
        <f t="shared" si="8"/>
        <v>6044032.1735314289</v>
      </c>
      <c r="O41" s="15">
        <f t="shared" si="7"/>
        <v>863433.16764734697</v>
      </c>
      <c r="P41" s="12">
        <f t="shared" si="12"/>
        <v>6578956.0054285722</v>
      </c>
      <c r="Q41" s="10">
        <f t="shared" si="9"/>
        <v>939850.85791836749</v>
      </c>
    </row>
    <row r="42" spans="1:17" x14ac:dyDescent="0.25">
      <c r="A42" s="1">
        <v>39</v>
      </c>
      <c r="B42" s="2" t="s">
        <v>25</v>
      </c>
      <c r="C42" s="2" t="s">
        <v>26</v>
      </c>
      <c r="D42" s="29" t="s">
        <v>37</v>
      </c>
      <c r="E42" s="145">
        <v>13445482.235880954</v>
      </c>
      <c r="F42" s="15">
        <v>7046127.7259999989</v>
      </c>
      <c r="G42" s="151">
        <f t="shared" si="0"/>
        <v>0.5240516927832104</v>
      </c>
      <c r="H42" s="15">
        <f t="shared" si="10"/>
        <v>3710258.0627047652</v>
      </c>
      <c r="I42" s="10">
        <f t="shared" si="11"/>
        <v>530036.86610068078</v>
      </c>
      <c r="J42" s="15">
        <f t="shared" si="4"/>
        <v>4516986.9968576217</v>
      </c>
      <c r="K42" s="15">
        <f t="shared" si="5"/>
        <v>645283.85669394594</v>
      </c>
      <c r="L42" s="15">
        <f t="shared" si="6"/>
        <v>5189261.1086516706</v>
      </c>
      <c r="M42" s="15">
        <f t="shared" si="7"/>
        <v>741323.0155216672</v>
      </c>
      <c r="N42" s="58">
        <f t="shared" si="8"/>
        <v>5861535.2204457158</v>
      </c>
      <c r="O42" s="15">
        <f t="shared" si="7"/>
        <v>837362.17434938799</v>
      </c>
      <c r="P42" s="12">
        <f t="shared" si="12"/>
        <v>6399354.5098809553</v>
      </c>
      <c r="Q42" s="10">
        <f t="shared" si="9"/>
        <v>914193.501411565</v>
      </c>
    </row>
    <row r="43" spans="1:17" x14ac:dyDescent="0.25">
      <c r="A43" s="13">
        <v>40</v>
      </c>
      <c r="B43" s="2" t="s">
        <v>36</v>
      </c>
      <c r="C43" s="2" t="s">
        <v>26</v>
      </c>
      <c r="D43" s="29" t="s">
        <v>37</v>
      </c>
      <c r="E43" s="145">
        <v>15542887.802180951</v>
      </c>
      <c r="F43" s="15">
        <v>8397906.5460000001</v>
      </c>
      <c r="G43" s="151">
        <f t="shared" si="0"/>
        <v>0.54030542154602834</v>
      </c>
      <c r="H43" s="15">
        <f t="shared" si="10"/>
        <v>4036403.6957447622</v>
      </c>
      <c r="I43" s="10">
        <f t="shared" si="11"/>
        <v>576629.09939210885</v>
      </c>
      <c r="J43" s="15">
        <f t="shared" si="4"/>
        <v>4968976.9638756178</v>
      </c>
      <c r="K43" s="15">
        <f t="shared" si="5"/>
        <v>709853.85198223114</v>
      </c>
      <c r="L43" s="15">
        <f t="shared" si="6"/>
        <v>5746121.353984667</v>
      </c>
      <c r="M43" s="15">
        <f t="shared" si="7"/>
        <v>820874.47914066666</v>
      </c>
      <c r="N43" s="58">
        <f t="shared" si="8"/>
        <v>6523265.7440937124</v>
      </c>
      <c r="O43" s="15">
        <f t="shared" si="7"/>
        <v>931895.10629910172</v>
      </c>
      <c r="P43" s="12">
        <f t="shared" si="12"/>
        <v>7144981.2561809514</v>
      </c>
      <c r="Q43" s="10">
        <f t="shared" si="9"/>
        <v>1020711.6080258501</v>
      </c>
    </row>
    <row r="44" spans="1:17" x14ac:dyDescent="0.25">
      <c r="A44" s="1">
        <v>41</v>
      </c>
      <c r="B44" s="2" t="s">
        <v>34</v>
      </c>
      <c r="C44" s="2" t="s">
        <v>26</v>
      </c>
      <c r="D44" s="29" t="s">
        <v>35</v>
      </c>
      <c r="E44" s="145">
        <v>15806536.603338094</v>
      </c>
      <c r="F44" s="15">
        <v>13482523.539000005</v>
      </c>
      <c r="G44" s="151">
        <f t="shared" si="0"/>
        <v>0.85297139261694466</v>
      </c>
      <c r="H44" s="15">
        <f t="shared" si="10"/>
        <v>-837294.25632952899</v>
      </c>
      <c r="I44" s="10">
        <f t="shared" si="11"/>
        <v>-119613.46518993271</v>
      </c>
      <c r="J44" s="15">
        <f t="shared" si="4"/>
        <v>111097.93987075612</v>
      </c>
      <c r="K44" s="15">
        <f t="shared" si="5"/>
        <v>15871.134267250874</v>
      </c>
      <c r="L44" s="15">
        <f t="shared" si="6"/>
        <v>901424.77003766224</v>
      </c>
      <c r="M44" s="15">
        <f t="shared" si="7"/>
        <v>128774.96714823747</v>
      </c>
      <c r="N44" s="58">
        <f t="shared" si="8"/>
        <v>1691751.6002045646</v>
      </c>
      <c r="O44" s="15">
        <f t="shared" si="7"/>
        <v>241678.80002922352</v>
      </c>
      <c r="P44" s="12">
        <f t="shared" si="12"/>
        <v>2324013.0643380899</v>
      </c>
      <c r="Q44" s="10">
        <f t="shared" si="9"/>
        <v>332001.86633401283</v>
      </c>
    </row>
    <row r="45" spans="1:17" x14ac:dyDescent="0.25">
      <c r="A45" s="1">
        <v>42</v>
      </c>
      <c r="B45" s="2" t="s">
        <v>32</v>
      </c>
      <c r="C45" s="2" t="s">
        <v>26</v>
      </c>
      <c r="D45" s="29" t="s">
        <v>33</v>
      </c>
      <c r="E45" s="145">
        <v>25134353.601466656</v>
      </c>
      <c r="F45" s="15">
        <v>10523278.569000004</v>
      </c>
      <c r="G45" s="151">
        <f t="shared" si="0"/>
        <v>0.41868109026626976</v>
      </c>
      <c r="H45" s="15">
        <f t="shared" si="10"/>
        <v>9584204.31217332</v>
      </c>
      <c r="I45" s="10">
        <f t="shared" si="11"/>
        <v>1369172.0445961885</v>
      </c>
      <c r="J45" s="15">
        <f t="shared" si="4"/>
        <v>11092265.528261321</v>
      </c>
      <c r="K45" s="15">
        <f t="shared" si="5"/>
        <v>1584609.3611801886</v>
      </c>
      <c r="L45" s="15">
        <f t="shared" si="6"/>
        <v>12348983.208334653</v>
      </c>
      <c r="M45" s="15">
        <f t="shared" si="7"/>
        <v>1764140.4583335218</v>
      </c>
      <c r="N45" s="58">
        <f t="shared" si="8"/>
        <v>13605700.888407985</v>
      </c>
      <c r="O45" s="15">
        <f t="shared" si="7"/>
        <v>1943671.5554868549</v>
      </c>
      <c r="P45" s="12">
        <f t="shared" si="12"/>
        <v>14611075.032466652</v>
      </c>
      <c r="Q45" s="10">
        <f t="shared" si="9"/>
        <v>2087296.4332095217</v>
      </c>
    </row>
    <row r="46" spans="1:17" x14ac:dyDescent="0.25">
      <c r="A46" s="13">
        <v>43</v>
      </c>
      <c r="B46" s="2" t="s">
        <v>30</v>
      </c>
      <c r="C46" s="2" t="s">
        <v>26</v>
      </c>
      <c r="D46" s="29" t="s">
        <v>31</v>
      </c>
      <c r="E46" s="145">
        <v>25762885.098033324</v>
      </c>
      <c r="F46" s="15">
        <v>21504105.828000002</v>
      </c>
      <c r="G46" s="151">
        <f t="shared" si="0"/>
        <v>0.8346932319952618</v>
      </c>
      <c r="H46" s="15">
        <f t="shared" si="10"/>
        <v>-893797.7495733425</v>
      </c>
      <c r="I46" s="10">
        <f t="shared" si="11"/>
        <v>-127685.39279619178</v>
      </c>
      <c r="J46" s="15">
        <f t="shared" si="4"/>
        <v>651975.35630865768</v>
      </c>
      <c r="K46" s="15">
        <f t="shared" si="5"/>
        <v>93139.336615522523</v>
      </c>
      <c r="L46" s="15">
        <f t="shared" si="6"/>
        <v>1940119.6112103239</v>
      </c>
      <c r="M46" s="15">
        <f t="shared" si="7"/>
        <v>277159.94445861771</v>
      </c>
      <c r="N46" s="58">
        <f t="shared" si="8"/>
        <v>3228263.8661119901</v>
      </c>
      <c r="O46" s="15">
        <f t="shared" si="7"/>
        <v>461180.55230171286</v>
      </c>
      <c r="P46" s="12">
        <f t="shared" si="12"/>
        <v>4258779.2700333223</v>
      </c>
      <c r="Q46" s="10">
        <f t="shared" si="9"/>
        <v>608397.03857618885</v>
      </c>
    </row>
    <row r="47" spans="1:17" x14ac:dyDescent="0.25">
      <c r="A47" s="1">
        <v>44</v>
      </c>
      <c r="B47" s="2" t="s">
        <v>179</v>
      </c>
      <c r="C47" s="2" t="s">
        <v>41</v>
      </c>
      <c r="D47" s="29" t="s">
        <v>54</v>
      </c>
      <c r="E47" s="145">
        <v>8772977.7650142871</v>
      </c>
      <c r="F47" s="15">
        <v>3503673.0279999985</v>
      </c>
      <c r="G47" s="151">
        <f t="shared" si="0"/>
        <v>0.39937101424926419</v>
      </c>
      <c r="H47" s="15">
        <f t="shared" si="10"/>
        <v>3514709.1840114319</v>
      </c>
      <c r="I47" s="10">
        <f t="shared" si="11"/>
        <v>502101.31200163311</v>
      </c>
      <c r="J47" s="15">
        <f t="shared" si="4"/>
        <v>4041087.8499122881</v>
      </c>
      <c r="K47" s="15">
        <f t="shared" si="5"/>
        <v>577298.264273184</v>
      </c>
      <c r="L47" s="15">
        <f t="shared" si="6"/>
        <v>4479736.7381630037</v>
      </c>
      <c r="M47" s="15">
        <f t="shared" si="7"/>
        <v>639962.39116614335</v>
      </c>
      <c r="N47" s="58">
        <f t="shared" si="8"/>
        <v>4918385.626413716</v>
      </c>
      <c r="O47" s="15">
        <f t="shared" si="7"/>
        <v>702626.51805910224</v>
      </c>
      <c r="P47" s="12">
        <f t="shared" si="12"/>
        <v>5269304.7370142881</v>
      </c>
      <c r="Q47" s="10">
        <f t="shared" si="9"/>
        <v>752757.81957346969</v>
      </c>
    </row>
    <row r="48" spans="1:17" x14ac:dyDescent="0.25">
      <c r="A48" s="1">
        <v>45</v>
      </c>
      <c r="B48" s="2" t="s">
        <v>48</v>
      </c>
      <c r="C48" s="2" t="s">
        <v>41</v>
      </c>
      <c r="D48" s="29" t="s">
        <v>49</v>
      </c>
      <c r="E48" s="145">
        <v>3878217.8033619053</v>
      </c>
      <c r="F48" s="15">
        <v>1385499.6459999997</v>
      </c>
      <c r="G48" s="151">
        <f t="shared" si="0"/>
        <v>0.35725163367538398</v>
      </c>
      <c r="H48" s="15">
        <f t="shared" si="10"/>
        <v>1717074.5966895246</v>
      </c>
      <c r="I48" s="10">
        <f t="shared" si="11"/>
        <v>245296.37095564636</v>
      </c>
      <c r="J48" s="15">
        <f t="shared" si="4"/>
        <v>1949767.6648912388</v>
      </c>
      <c r="K48" s="15">
        <f t="shared" si="5"/>
        <v>278538.23784160556</v>
      </c>
      <c r="L48" s="15">
        <f t="shared" si="6"/>
        <v>2143678.5550593343</v>
      </c>
      <c r="M48" s="15">
        <f t="shared" si="7"/>
        <v>306239.79357990489</v>
      </c>
      <c r="N48" s="58">
        <f t="shared" si="8"/>
        <v>2337589.4452274293</v>
      </c>
      <c r="O48" s="15">
        <f t="shared" si="7"/>
        <v>333941.34931820416</v>
      </c>
      <c r="P48" s="12">
        <f t="shared" si="12"/>
        <v>2492718.1573619056</v>
      </c>
      <c r="Q48" s="10">
        <f t="shared" si="9"/>
        <v>356102.59390884364</v>
      </c>
    </row>
    <row r="49" spans="1:17" x14ac:dyDescent="0.25">
      <c r="A49" s="13">
        <v>46</v>
      </c>
      <c r="B49" s="2" t="s">
        <v>57</v>
      </c>
      <c r="C49" s="2" t="s">
        <v>41</v>
      </c>
      <c r="D49" s="29" t="s">
        <v>44</v>
      </c>
      <c r="E49" s="145">
        <v>6469583.7127095237</v>
      </c>
      <c r="F49" s="15">
        <v>2206625.4964999999</v>
      </c>
      <c r="G49" s="151">
        <f t="shared" si="0"/>
        <v>0.34107689064523194</v>
      </c>
      <c r="H49" s="15">
        <f t="shared" si="10"/>
        <v>2969041.4736676193</v>
      </c>
      <c r="I49" s="10">
        <f t="shared" si="11"/>
        <v>424148.78195251705</v>
      </c>
      <c r="J49" s="15">
        <f t="shared" si="4"/>
        <v>3357216.4964301907</v>
      </c>
      <c r="K49" s="15">
        <f t="shared" si="5"/>
        <v>479602.35663288442</v>
      </c>
      <c r="L49" s="15">
        <f t="shared" si="6"/>
        <v>3680695.6820656671</v>
      </c>
      <c r="M49" s="15">
        <f t="shared" si="7"/>
        <v>525813.66886652389</v>
      </c>
      <c r="N49" s="58">
        <f t="shared" si="8"/>
        <v>4004174.8677011426</v>
      </c>
      <c r="O49" s="15">
        <f t="shared" si="7"/>
        <v>572024.98110016319</v>
      </c>
      <c r="P49" s="12">
        <f t="shared" si="12"/>
        <v>4262958.2162095234</v>
      </c>
      <c r="Q49" s="10">
        <f t="shared" si="9"/>
        <v>608994.03088707477</v>
      </c>
    </row>
    <row r="50" spans="1:17" x14ac:dyDescent="0.25">
      <c r="A50" s="1">
        <v>47</v>
      </c>
      <c r="B50" s="2" t="s">
        <v>59</v>
      </c>
      <c r="C50" s="2" t="s">
        <v>41</v>
      </c>
      <c r="D50" s="29" t="s">
        <v>42</v>
      </c>
      <c r="E50" s="145">
        <v>9077948.8671238124</v>
      </c>
      <c r="F50" s="15">
        <v>3126038.3226000001</v>
      </c>
      <c r="G50" s="151">
        <f t="shared" si="0"/>
        <v>0.34435513664557904</v>
      </c>
      <c r="H50" s="15">
        <f t="shared" si="10"/>
        <v>4136320.7710990501</v>
      </c>
      <c r="I50" s="10">
        <f t="shared" si="11"/>
        <v>590902.96729986428</v>
      </c>
      <c r="J50" s="15">
        <f t="shared" si="4"/>
        <v>4680997.7031264789</v>
      </c>
      <c r="K50" s="15">
        <f t="shared" si="5"/>
        <v>668713.95758949697</v>
      </c>
      <c r="L50" s="15">
        <f t="shared" si="6"/>
        <v>5134895.1464826688</v>
      </c>
      <c r="M50" s="15">
        <f t="shared" si="7"/>
        <v>733556.44949752407</v>
      </c>
      <c r="N50" s="58">
        <f t="shared" si="8"/>
        <v>5588792.5898388606</v>
      </c>
      <c r="O50" s="15">
        <f t="shared" si="7"/>
        <v>798398.94140555151</v>
      </c>
      <c r="P50" s="12">
        <f t="shared" si="12"/>
        <v>5951910.5445238128</v>
      </c>
      <c r="Q50" s="10">
        <f t="shared" si="9"/>
        <v>850272.93493197323</v>
      </c>
    </row>
    <row r="51" spans="1:17" x14ac:dyDescent="0.25">
      <c r="A51" s="1">
        <v>48</v>
      </c>
      <c r="B51" s="2" t="s">
        <v>52</v>
      </c>
      <c r="C51" s="2" t="s">
        <v>41</v>
      </c>
      <c r="D51" s="29" t="s">
        <v>49</v>
      </c>
      <c r="E51" s="145">
        <v>8458142.5605571419</v>
      </c>
      <c r="F51" s="15">
        <v>2166063.4419999998</v>
      </c>
      <c r="G51" s="151">
        <f t="shared" si="0"/>
        <v>0.2560920942738662</v>
      </c>
      <c r="H51" s="15">
        <f t="shared" si="10"/>
        <v>4600450.6064457139</v>
      </c>
      <c r="I51" s="10">
        <f t="shared" si="11"/>
        <v>657207.22949224489</v>
      </c>
      <c r="J51" s="15">
        <f t="shared" si="4"/>
        <v>5107939.1600791421</v>
      </c>
      <c r="K51" s="15">
        <f t="shared" si="5"/>
        <v>729705.59429702035</v>
      </c>
      <c r="L51" s="15">
        <f t="shared" si="6"/>
        <v>5530846.2881069994</v>
      </c>
      <c r="M51" s="15">
        <f t="shared" si="7"/>
        <v>790120.89830099989</v>
      </c>
      <c r="N51" s="58">
        <f t="shared" si="8"/>
        <v>5953753.4161348557</v>
      </c>
      <c r="O51" s="15">
        <f t="shared" si="7"/>
        <v>850536.20230497944</v>
      </c>
      <c r="P51" s="12">
        <f t="shared" si="12"/>
        <v>6292079.1185571421</v>
      </c>
      <c r="Q51" s="10">
        <f t="shared" si="9"/>
        <v>898868.44550816319</v>
      </c>
    </row>
    <row r="52" spans="1:17" x14ac:dyDescent="0.25">
      <c r="A52" s="13">
        <v>49</v>
      </c>
      <c r="B52" s="2" t="s">
        <v>58</v>
      </c>
      <c r="C52" s="2" t="s">
        <v>41</v>
      </c>
      <c r="D52" s="29" t="s">
        <v>56</v>
      </c>
      <c r="E52" s="145">
        <v>10514524.339509523</v>
      </c>
      <c r="F52" s="15">
        <v>7078069.7365000006</v>
      </c>
      <c r="G52" s="151">
        <f t="shared" si="0"/>
        <v>0.67317070253985223</v>
      </c>
      <c r="H52" s="15">
        <f t="shared" si="10"/>
        <v>1333549.7351076175</v>
      </c>
      <c r="I52" s="10">
        <f t="shared" si="11"/>
        <v>190507.10501537393</v>
      </c>
      <c r="J52" s="15">
        <f t="shared" si="4"/>
        <v>1964421.1954781879</v>
      </c>
      <c r="K52" s="15">
        <f t="shared" si="5"/>
        <v>280631.59935402684</v>
      </c>
      <c r="L52" s="15">
        <f t="shared" si="6"/>
        <v>2490147.4124536645</v>
      </c>
      <c r="M52" s="15">
        <f t="shared" si="7"/>
        <v>355735.34463623777</v>
      </c>
      <c r="N52" s="58">
        <f t="shared" si="8"/>
        <v>3015873.6294291411</v>
      </c>
      <c r="O52" s="15">
        <f t="shared" si="7"/>
        <v>430839.08991844871</v>
      </c>
      <c r="P52" s="12">
        <f t="shared" si="12"/>
        <v>3436454.603009522</v>
      </c>
      <c r="Q52" s="10">
        <f t="shared" si="9"/>
        <v>490922.08614421741</v>
      </c>
    </row>
    <row r="53" spans="1:17" x14ac:dyDescent="0.25">
      <c r="A53" s="1">
        <v>50</v>
      </c>
      <c r="B53" s="154" t="s">
        <v>1365</v>
      </c>
      <c r="C53" s="2" t="s">
        <v>41</v>
      </c>
      <c r="D53" s="29" t="s">
        <v>46</v>
      </c>
      <c r="E53" s="145">
        <v>7013095.5592428595</v>
      </c>
      <c r="F53" s="15">
        <v>3661801.6142000007</v>
      </c>
      <c r="G53" s="151">
        <f t="shared" si="0"/>
        <v>0.52213770413750538</v>
      </c>
      <c r="H53" s="15">
        <f t="shared" si="10"/>
        <v>1948674.8331942875</v>
      </c>
      <c r="I53" s="10">
        <f t="shared" si="11"/>
        <v>278382.11902775534</v>
      </c>
      <c r="J53" s="15">
        <f t="shared" si="4"/>
        <v>2369460.5667488584</v>
      </c>
      <c r="K53" s="15">
        <f t="shared" si="5"/>
        <v>338494.36667840835</v>
      </c>
      <c r="L53" s="15">
        <f t="shared" si="6"/>
        <v>2720115.344711002</v>
      </c>
      <c r="M53" s="15">
        <f t="shared" si="7"/>
        <v>388587.90638728597</v>
      </c>
      <c r="N53" s="58">
        <f t="shared" si="8"/>
        <v>3070770.1226731446</v>
      </c>
      <c r="O53" s="15">
        <f t="shared" si="7"/>
        <v>438681.44609616353</v>
      </c>
      <c r="P53" s="12">
        <f t="shared" si="12"/>
        <v>3351293.9450428588</v>
      </c>
      <c r="Q53" s="10">
        <f t="shared" si="9"/>
        <v>478756.27786326554</v>
      </c>
    </row>
    <row r="54" spans="1:17" x14ac:dyDescent="0.25">
      <c r="A54" s="1">
        <v>51</v>
      </c>
      <c r="B54" s="2" t="s">
        <v>47</v>
      </c>
      <c r="C54" s="2" t="s">
        <v>41</v>
      </c>
      <c r="D54" s="29" t="s">
        <v>46</v>
      </c>
      <c r="E54" s="145">
        <v>9035879.4367666673</v>
      </c>
      <c r="F54" s="15">
        <v>5458163.4310000008</v>
      </c>
      <c r="G54" s="151">
        <f t="shared" si="0"/>
        <v>0.60405447739717855</v>
      </c>
      <c r="H54" s="15">
        <f t="shared" si="10"/>
        <v>1770540.1184133338</v>
      </c>
      <c r="I54" s="10">
        <f t="shared" si="11"/>
        <v>252934.30263047625</v>
      </c>
      <c r="J54" s="15">
        <f t="shared" si="4"/>
        <v>2312692.8846193328</v>
      </c>
      <c r="K54" s="15">
        <f t="shared" si="5"/>
        <v>330384.69780276186</v>
      </c>
      <c r="L54" s="15">
        <f t="shared" si="6"/>
        <v>2764486.8564576665</v>
      </c>
      <c r="M54" s="15">
        <f t="shared" si="7"/>
        <v>394926.69377966662</v>
      </c>
      <c r="N54" s="58">
        <f t="shared" si="8"/>
        <v>3216280.8282959992</v>
      </c>
      <c r="O54" s="15">
        <f t="shared" si="7"/>
        <v>459468.68975657132</v>
      </c>
      <c r="P54" s="12">
        <f t="shared" si="12"/>
        <v>3577716.0057666665</v>
      </c>
      <c r="Q54" s="10">
        <f t="shared" si="9"/>
        <v>511102.28653809521</v>
      </c>
    </row>
    <row r="55" spans="1:17" x14ac:dyDescent="0.25">
      <c r="A55" s="13">
        <v>52</v>
      </c>
      <c r="B55" s="2" t="s">
        <v>50</v>
      </c>
      <c r="C55" s="2" t="s">
        <v>41</v>
      </c>
      <c r="D55" s="29" t="s">
        <v>51</v>
      </c>
      <c r="E55" s="145">
        <v>11059255.570685714</v>
      </c>
      <c r="F55" s="15">
        <v>2715882.545799999</v>
      </c>
      <c r="G55" s="151">
        <f t="shared" si="0"/>
        <v>0.24557552978510327</v>
      </c>
      <c r="H55" s="15">
        <f t="shared" si="10"/>
        <v>6131521.910748573</v>
      </c>
      <c r="I55" s="10">
        <f t="shared" si="11"/>
        <v>875931.70153551048</v>
      </c>
      <c r="J55" s="15">
        <f t="shared" si="4"/>
        <v>6795077.2449897155</v>
      </c>
      <c r="K55" s="15">
        <f t="shared" si="5"/>
        <v>970725.32071281655</v>
      </c>
      <c r="L55" s="15">
        <f t="shared" si="6"/>
        <v>7348040.0235240012</v>
      </c>
      <c r="M55" s="15">
        <f t="shared" si="7"/>
        <v>1049720.0033605716</v>
      </c>
      <c r="N55" s="58">
        <f t="shared" si="8"/>
        <v>7901002.802058287</v>
      </c>
      <c r="O55" s="15">
        <f t="shared" si="7"/>
        <v>1128714.6860083267</v>
      </c>
      <c r="P55" s="12">
        <f t="shared" si="12"/>
        <v>8343373.0248857159</v>
      </c>
      <c r="Q55" s="10">
        <f t="shared" si="9"/>
        <v>1191910.4321265309</v>
      </c>
    </row>
    <row r="56" spans="1:17" x14ac:dyDescent="0.25">
      <c r="A56" s="1">
        <v>53</v>
      </c>
      <c r="B56" s="56" t="s">
        <v>43</v>
      </c>
      <c r="C56" s="2" t="s">
        <v>41</v>
      </c>
      <c r="D56" s="29" t="s">
        <v>44</v>
      </c>
      <c r="E56" s="145">
        <v>6700617.7662142869</v>
      </c>
      <c r="F56" s="15">
        <v>1601026.7855</v>
      </c>
      <c r="G56" s="151">
        <f t="shared" si="0"/>
        <v>0.23893719077256778</v>
      </c>
      <c r="H56" s="15">
        <f t="shared" si="10"/>
        <v>3759467.42747143</v>
      </c>
      <c r="I56" s="10">
        <f t="shared" si="11"/>
        <v>537066.77535306138</v>
      </c>
      <c r="J56" s="15">
        <f t="shared" si="4"/>
        <v>4161504.4934442863</v>
      </c>
      <c r="K56" s="15">
        <f t="shared" si="5"/>
        <v>594500.64192061231</v>
      </c>
      <c r="L56" s="15">
        <f t="shared" si="6"/>
        <v>4496535.3817550009</v>
      </c>
      <c r="M56" s="15">
        <f t="shared" si="7"/>
        <v>642362.19739357161</v>
      </c>
      <c r="N56" s="58">
        <f t="shared" si="8"/>
        <v>4831566.2700657146</v>
      </c>
      <c r="O56" s="15">
        <f t="shared" si="7"/>
        <v>690223.75286653067</v>
      </c>
      <c r="P56" s="12">
        <f t="shared" si="12"/>
        <v>5099590.9807142867</v>
      </c>
      <c r="Q56" s="10">
        <f t="shared" si="9"/>
        <v>728512.99724489811</v>
      </c>
    </row>
    <row r="57" spans="1:17" x14ac:dyDescent="0.25">
      <c r="A57" s="1">
        <v>54</v>
      </c>
      <c r="B57" s="2" t="s">
        <v>53</v>
      </c>
      <c r="C57" s="2" t="s">
        <v>41</v>
      </c>
      <c r="D57" s="29" t="s">
        <v>54</v>
      </c>
      <c r="E57" s="145">
        <v>11631809.677290477</v>
      </c>
      <c r="F57" s="15">
        <v>5849839.9006999983</v>
      </c>
      <c r="G57" s="151">
        <f t="shared" si="0"/>
        <v>0.50291743615105855</v>
      </c>
      <c r="H57" s="15">
        <f t="shared" si="10"/>
        <v>3455607.8411323829</v>
      </c>
      <c r="I57" s="10">
        <f t="shared" si="11"/>
        <v>493658.26301891182</v>
      </c>
      <c r="J57" s="15">
        <f t="shared" si="4"/>
        <v>4153516.4217698118</v>
      </c>
      <c r="K57" s="15">
        <f t="shared" si="5"/>
        <v>593359.48882425879</v>
      </c>
      <c r="L57" s="15">
        <f t="shared" si="6"/>
        <v>4735106.9056343352</v>
      </c>
      <c r="M57" s="15">
        <f t="shared" si="7"/>
        <v>676443.84366204788</v>
      </c>
      <c r="N57" s="58">
        <f t="shared" si="8"/>
        <v>5316697.3894988587</v>
      </c>
      <c r="O57" s="15">
        <f t="shared" si="7"/>
        <v>759528.19849983696</v>
      </c>
      <c r="P57" s="12">
        <f t="shared" si="12"/>
        <v>5781969.7765904786</v>
      </c>
      <c r="Q57" s="10">
        <f t="shared" si="9"/>
        <v>825995.68237006839</v>
      </c>
    </row>
    <row r="58" spans="1:17" x14ac:dyDescent="0.25">
      <c r="A58" s="13">
        <v>55</v>
      </c>
      <c r="B58" s="2" t="s">
        <v>55</v>
      </c>
      <c r="C58" s="2" t="s">
        <v>41</v>
      </c>
      <c r="D58" s="29" t="s">
        <v>56</v>
      </c>
      <c r="E58" s="145">
        <v>15433096.511466665</v>
      </c>
      <c r="F58" s="15">
        <v>9044898.0555000007</v>
      </c>
      <c r="G58" s="151">
        <f t="shared" si="0"/>
        <v>0.58607150216288184</v>
      </c>
      <c r="H58" s="15">
        <f t="shared" si="10"/>
        <v>3301579.1536733322</v>
      </c>
      <c r="I58" s="10">
        <f t="shared" si="11"/>
        <v>471654.16481047601</v>
      </c>
      <c r="J58" s="15">
        <f t="shared" si="4"/>
        <v>4227564.9443613309</v>
      </c>
      <c r="K58" s="15">
        <f t="shared" si="5"/>
        <v>603937.8491944758</v>
      </c>
      <c r="L58" s="15">
        <f t="shared" si="6"/>
        <v>4999219.7699346654</v>
      </c>
      <c r="M58" s="15">
        <f t="shared" si="7"/>
        <v>714174.25284780934</v>
      </c>
      <c r="N58" s="58">
        <f t="shared" si="8"/>
        <v>5770874.595507998</v>
      </c>
      <c r="O58" s="15">
        <f t="shared" si="7"/>
        <v>824410.65650114254</v>
      </c>
      <c r="P58" s="12">
        <f t="shared" si="12"/>
        <v>6388198.4559666645</v>
      </c>
      <c r="Q58" s="10">
        <f t="shared" si="9"/>
        <v>912599.77942380926</v>
      </c>
    </row>
    <row r="59" spans="1:17" x14ac:dyDescent="0.25">
      <c r="A59" s="1">
        <v>56</v>
      </c>
      <c r="B59" s="2" t="s">
        <v>40</v>
      </c>
      <c r="C59" s="2" t="s">
        <v>41</v>
      </c>
      <c r="D59" s="29" t="s">
        <v>42</v>
      </c>
      <c r="E59" s="145">
        <v>14002214.806633331</v>
      </c>
      <c r="F59" s="15">
        <v>5302043.0250000013</v>
      </c>
      <c r="G59" s="151">
        <f t="shared" si="0"/>
        <v>0.37865745513975696</v>
      </c>
      <c r="H59" s="15">
        <f t="shared" si="10"/>
        <v>5899728.8203066634</v>
      </c>
      <c r="I59" s="10">
        <f t="shared" si="11"/>
        <v>842818.40290095191</v>
      </c>
      <c r="J59" s="15">
        <f t="shared" si="4"/>
        <v>6739861.7087046625</v>
      </c>
      <c r="K59" s="15">
        <f t="shared" si="5"/>
        <v>962837.38695780898</v>
      </c>
      <c r="L59" s="15">
        <f t="shared" si="6"/>
        <v>7439972.4490363309</v>
      </c>
      <c r="M59" s="15">
        <f t="shared" si="7"/>
        <v>1062853.2070051902</v>
      </c>
      <c r="N59" s="58">
        <f t="shared" si="8"/>
        <v>8140083.1893679956</v>
      </c>
      <c r="O59" s="15">
        <f t="shared" si="7"/>
        <v>1162869.0270525708</v>
      </c>
      <c r="P59" s="12">
        <f t="shared" si="12"/>
        <v>8700171.7816333286</v>
      </c>
      <c r="Q59" s="10">
        <f t="shared" si="9"/>
        <v>1242881.6830904756</v>
      </c>
    </row>
    <row r="60" spans="1:17" x14ac:dyDescent="0.25">
      <c r="A60" s="1">
        <v>57</v>
      </c>
      <c r="B60" s="2" t="s">
        <v>166</v>
      </c>
      <c r="C60" s="2" t="s">
        <v>172</v>
      </c>
      <c r="D60" s="29" t="s">
        <v>63</v>
      </c>
      <c r="E60" s="145">
        <v>3383302.8144333339</v>
      </c>
      <c r="F60" s="15">
        <v>1738084.0937000001</v>
      </c>
      <c r="G60" s="151">
        <f t="shared" si="0"/>
        <v>0.51372407053996139</v>
      </c>
      <c r="H60" s="15">
        <f t="shared" si="10"/>
        <v>968558.15784666734</v>
      </c>
      <c r="I60" s="10">
        <f t="shared" si="11"/>
        <v>138365.45112095246</v>
      </c>
      <c r="J60" s="15">
        <f t="shared" si="4"/>
        <v>1171556.326712667</v>
      </c>
      <c r="K60" s="15">
        <f t="shared" si="5"/>
        <v>167365.189530381</v>
      </c>
      <c r="L60" s="15">
        <f t="shared" si="6"/>
        <v>1340721.4674343341</v>
      </c>
      <c r="M60" s="15">
        <f t="shared" si="7"/>
        <v>191531.63820490488</v>
      </c>
      <c r="N60" s="58">
        <f t="shared" si="8"/>
        <v>1509886.6081560003</v>
      </c>
      <c r="O60" s="15">
        <f t="shared" si="7"/>
        <v>215698.08687942862</v>
      </c>
      <c r="P60" s="12">
        <f t="shared" si="12"/>
        <v>1645218.7207333338</v>
      </c>
      <c r="Q60" s="10">
        <f t="shared" si="9"/>
        <v>235031.2458190477</v>
      </c>
    </row>
    <row r="61" spans="1:17" x14ac:dyDescent="0.25">
      <c r="A61" s="13">
        <v>58</v>
      </c>
      <c r="B61" s="2" t="s">
        <v>160</v>
      </c>
      <c r="C61" s="2" t="s">
        <v>172</v>
      </c>
      <c r="D61" s="29" t="s">
        <v>61</v>
      </c>
      <c r="E61" s="145">
        <v>4093785.5442999993</v>
      </c>
      <c r="F61" s="15">
        <v>1588371.7768000006</v>
      </c>
      <c r="G61" s="151">
        <f t="shared" si="0"/>
        <v>0.38799584384960689</v>
      </c>
      <c r="H61" s="15">
        <f t="shared" si="10"/>
        <v>1686656.6586399991</v>
      </c>
      <c r="I61" s="10">
        <f t="shared" si="11"/>
        <v>240950.95123428557</v>
      </c>
      <c r="J61" s="15">
        <f t="shared" si="4"/>
        <v>1932283.7912979987</v>
      </c>
      <c r="K61" s="15">
        <f t="shared" si="5"/>
        <v>276040.54161399981</v>
      </c>
      <c r="L61" s="15">
        <f t="shared" si="6"/>
        <v>2136973.068512999</v>
      </c>
      <c r="M61" s="15">
        <f t="shared" si="7"/>
        <v>305281.86693042843</v>
      </c>
      <c r="N61" s="58">
        <f t="shared" si="8"/>
        <v>2341662.3457279988</v>
      </c>
      <c r="O61" s="15">
        <f t="shared" si="7"/>
        <v>334523.19224685698</v>
      </c>
      <c r="P61" s="12">
        <f t="shared" si="12"/>
        <v>2505413.7674999987</v>
      </c>
      <c r="Q61" s="10">
        <f t="shared" si="9"/>
        <v>357916.25249999983</v>
      </c>
    </row>
    <row r="62" spans="1:17" x14ac:dyDescent="0.25">
      <c r="A62" s="1">
        <v>59</v>
      </c>
      <c r="B62" s="2" t="s">
        <v>163</v>
      </c>
      <c r="C62" s="2" t="s">
        <v>172</v>
      </c>
      <c r="D62" s="29" t="s">
        <v>62</v>
      </c>
      <c r="E62" s="145">
        <v>7588155.2329857126</v>
      </c>
      <c r="F62" s="15">
        <v>3300912.4010999994</v>
      </c>
      <c r="G62" s="151">
        <f t="shared" si="0"/>
        <v>0.43500854947602186</v>
      </c>
      <c r="H62" s="15">
        <f t="shared" si="10"/>
        <v>2769611.7852885714</v>
      </c>
      <c r="I62" s="10">
        <f t="shared" si="11"/>
        <v>395658.82646979589</v>
      </c>
      <c r="J62" s="15">
        <f t="shared" si="4"/>
        <v>3224901.0992677137</v>
      </c>
      <c r="K62" s="15">
        <f t="shared" si="5"/>
        <v>460700.15703824483</v>
      </c>
      <c r="L62" s="15">
        <f t="shared" si="6"/>
        <v>3604308.8609169992</v>
      </c>
      <c r="M62" s="15">
        <f t="shared" si="7"/>
        <v>514901.26584528561</v>
      </c>
      <c r="N62" s="58">
        <f t="shared" si="8"/>
        <v>3983716.6225662846</v>
      </c>
      <c r="O62" s="15">
        <f t="shared" si="7"/>
        <v>569102.37465232634</v>
      </c>
      <c r="P62" s="12">
        <f t="shared" si="12"/>
        <v>4287242.8318857132</v>
      </c>
      <c r="Q62" s="10">
        <f t="shared" si="9"/>
        <v>612463.26169795904</v>
      </c>
    </row>
    <row r="63" spans="1:17" x14ac:dyDescent="0.25">
      <c r="A63" s="1">
        <v>60</v>
      </c>
      <c r="B63" s="2" t="s">
        <v>169</v>
      </c>
      <c r="C63" s="2" t="s">
        <v>172</v>
      </c>
      <c r="D63" s="29" t="s">
        <v>64</v>
      </c>
      <c r="E63" s="145">
        <v>7744476.8931904752</v>
      </c>
      <c r="F63" s="15">
        <v>3841802.5442000004</v>
      </c>
      <c r="G63" s="151">
        <f t="shared" si="0"/>
        <v>0.49606998602810748</v>
      </c>
      <c r="H63" s="15">
        <f t="shared" si="10"/>
        <v>2353778.9703523805</v>
      </c>
      <c r="I63" s="10">
        <f t="shared" si="11"/>
        <v>336254.13862176862</v>
      </c>
      <c r="J63" s="15">
        <f t="shared" si="4"/>
        <v>2818447.5839438085</v>
      </c>
      <c r="K63" s="15">
        <f t="shared" si="5"/>
        <v>402635.36913482979</v>
      </c>
      <c r="L63" s="15">
        <f t="shared" si="6"/>
        <v>3205671.4286033325</v>
      </c>
      <c r="M63" s="15">
        <f t="shared" si="7"/>
        <v>457953.06122904748</v>
      </c>
      <c r="N63" s="58">
        <f t="shared" si="8"/>
        <v>3592895.2732628556</v>
      </c>
      <c r="O63" s="15">
        <f t="shared" si="7"/>
        <v>513270.75332326506</v>
      </c>
      <c r="P63" s="12">
        <f t="shared" si="12"/>
        <v>3902674.3489904748</v>
      </c>
      <c r="Q63" s="10">
        <f t="shared" si="9"/>
        <v>557524.90699863923</v>
      </c>
    </row>
    <row r="64" spans="1:17" x14ac:dyDescent="0.25">
      <c r="A64" s="13">
        <v>61</v>
      </c>
      <c r="B64" s="2" t="s">
        <v>170</v>
      </c>
      <c r="C64" s="2" t="s">
        <v>172</v>
      </c>
      <c r="D64" s="29" t="s">
        <v>64</v>
      </c>
      <c r="E64" s="145">
        <v>8925446.7319190502</v>
      </c>
      <c r="F64" s="15">
        <v>3369131.0024999995</v>
      </c>
      <c r="G64" s="151">
        <f t="shared" si="0"/>
        <v>0.37747477562678888</v>
      </c>
      <c r="H64" s="15">
        <f t="shared" si="10"/>
        <v>3771226.3830352407</v>
      </c>
      <c r="I64" s="10">
        <f t="shared" si="11"/>
        <v>538746.62614789151</v>
      </c>
      <c r="J64" s="15">
        <f t="shared" si="4"/>
        <v>4306753.1869503837</v>
      </c>
      <c r="K64" s="15">
        <f t="shared" si="5"/>
        <v>615250.45527862629</v>
      </c>
      <c r="L64" s="15">
        <f t="shared" si="6"/>
        <v>4753025.5235463362</v>
      </c>
      <c r="M64" s="15">
        <f t="shared" si="7"/>
        <v>679003.64622090512</v>
      </c>
      <c r="N64" s="58">
        <f t="shared" si="8"/>
        <v>5199297.8601422887</v>
      </c>
      <c r="O64" s="15">
        <f t="shared" si="7"/>
        <v>742756.83716318407</v>
      </c>
      <c r="P64" s="12">
        <f t="shared" si="12"/>
        <v>5556315.7294190507</v>
      </c>
      <c r="Q64" s="10">
        <f t="shared" si="9"/>
        <v>793759.3899170073</v>
      </c>
    </row>
    <row r="65" spans="1:17" x14ac:dyDescent="0.25">
      <c r="A65" s="1">
        <v>62</v>
      </c>
      <c r="B65" s="2" t="s">
        <v>168</v>
      </c>
      <c r="C65" s="2" t="s">
        <v>172</v>
      </c>
      <c r="D65" s="29" t="s">
        <v>63</v>
      </c>
      <c r="E65" s="145">
        <v>10033501.958147619</v>
      </c>
      <c r="F65" s="15">
        <v>5641750.0034000017</v>
      </c>
      <c r="G65" s="151">
        <f t="shared" si="0"/>
        <v>0.56229121466594889</v>
      </c>
      <c r="H65" s="15">
        <f t="shared" si="10"/>
        <v>2385051.5631180936</v>
      </c>
      <c r="I65" s="10">
        <f t="shared" si="11"/>
        <v>340721.65187401336</v>
      </c>
      <c r="J65" s="15">
        <f t="shared" si="4"/>
        <v>2987061.6806069501</v>
      </c>
      <c r="K65" s="15">
        <f t="shared" si="5"/>
        <v>426723.09722956427</v>
      </c>
      <c r="L65" s="15">
        <f t="shared" si="6"/>
        <v>3488736.7785143312</v>
      </c>
      <c r="M65" s="15">
        <f t="shared" si="7"/>
        <v>498390.96835919016</v>
      </c>
      <c r="N65" s="58">
        <f t="shared" si="8"/>
        <v>3990411.8764217123</v>
      </c>
      <c r="O65" s="15">
        <f t="shared" si="7"/>
        <v>570058.8394888161</v>
      </c>
      <c r="P65" s="12">
        <f t="shared" si="12"/>
        <v>4391751.9547476172</v>
      </c>
      <c r="Q65" s="10">
        <f t="shared" si="9"/>
        <v>627393.13639251678</v>
      </c>
    </row>
    <row r="66" spans="1:17" x14ac:dyDescent="0.25">
      <c r="A66" s="1">
        <v>63</v>
      </c>
      <c r="B66" s="2" t="s">
        <v>167</v>
      </c>
      <c r="C66" s="2" t="s">
        <v>172</v>
      </c>
      <c r="D66" s="49" t="s">
        <v>63</v>
      </c>
      <c r="E66" s="145">
        <v>9169049.6530761905</v>
      </c>
      <c r="F66" s="15">
        <v>5720738.9796000002</v>
      </c>
      <c r="G66" s="151">
        <f t="shared" si="0"/>
        <v>0.62391842077992332</v>
      </c>
      <c r="H66" s="15">
        <f t="shared" si="10"/>
        <v>1614500.7428609524</v>
      </c>
      <c r="I66" s="10">
        <f t="shared" si="11"/>
        <v>230642.96326585035</v>
      </c>
      <c r="J66" s="15">
        <f t="shared" si="4"/>
        <v>2164643.7220455231</v>
      </c>
      <c r="K66" s="15">
        <f t="shared" si="5"/>
        <v>309234.81743507471</v>
      </c>
      <c r="L66" s="15">
        <f t="shared" si="6"/>
        <v>2623096.2046993338</v>
      </c>
      <c r="M66" s="15">
        <f t="shared" si="7"/>
        <v>374728.02924276196</v>
      </c>
      <c r="N66" s="58">
        <f t="shared" si="8"/>
        <v>3081548.6873531425</v>
      </c>
      <c r="O66" s="15">
        <f t="shared" si="7"/>
        <v>440221.24105044891</v>
      </c>
      <c r="P66" s="12">
        <f t="shared" si="12"/>
        <v>3448310.6734761903</v>
      </c>
      <c r="Q66" s="10">
        <f t="shared" si="9"/>
        <v>492615.8104965986</v>
      </c>
    </row>
    <row r="67" spans="1:17" x14ac:dyDescent="0.25">
      <c r="A67" s="13">
        <v>64</v>
      </c>
      <c r="B67" s="2" t="s">
        <v>165</v>
      </c>
      <c r="C67" s="2" t="s">
        <v>172</v>
      </c>
      <c r="D67" s="49" t="s">
        <v>178</v>
      </c>
      <c r="E67" s="145">
        <v>16447514.377404761</v>
      </c>
      <c r="F67" s="15">
        <v>7288812.0191000011</v>
      </c>
      <c r="G67" s="151">
        <f t="shared" ref="G67:G125" si="13">IFERROR(F67/E67,0)</f>
        <v>0.44315583813157894</v>
      </c>
      <c r="H67" s="15">
        <f t="shared" ref="H67:H95" si="14">(E67*0.8)-F67</f>
        <v>5869199.4828238077</v>
      </c>
      <c r="I67" s="10">
        <f t="shared" ref="I67:I95" si="15">H67/$Q$2</f>
        <v>838457.06897482963</v>
      </c>
      <c r="J67" s="15">
        <f t="shared" si="4"/>
        <v>6856050.3454680927</v>
      </c>
      <c r="K67" s="15">
        <f t="shared" ref="K67:K126" si="16">J67/$Q$2</f>
        <v>979435.76363829896</v>
      </c>
      <c r="L67" s="15">
        <f t="shared" si="6"/>
        <v>7678426.064338332</v>
      </c>
      <c r="M67" s="15">
        <f t="shared" ref="M67:O126" si="17">L67/$Q$2</f>
        <v>1096918.0091911904</v>
      </c>
      <c r="N67" s="58">
        <f t="shared" si="8"/>
        <v>8500801.7832085676</v>
      </c>
      <c r="O67" s="15">
        <f t="shared" si="17"/>
        <v>1214400.2547440811</v>
      </c>
      <c r="P67" s="12">
        <f t="shared" ref="P67:P95" si="18">E67-F67</f>
        <v>9158702.3583047595</v>
      </c>
      <c r="Q67" s="10">
        <f t="shared" ref="Q67:Q126" si="19">P67/$Q$2</f>
        <v>1308386.0511863942</v>
      </c>
    </row>
    <row r="68" spans="1:17" x14ac:dyDescent="0.25">
      <c r="A68" s="1">
        <v>65</v>
      </c>
      <c r="B68" s="2" t="s">
        <v>162</v>
      </c>
      <c r="C68" s="2" t="s">
        <v>172</v>
      </c>
      <c r="D68" s="29" t="s">
        <v>62</v>
      </c>
      <c r="E68" s="145">
        <v>15437218.95042857</v>
      </c>
      <c r="F68" s="15">
        <v>12469543.492999999</v>
      </c>
      <c r="G68" s="151">
        <f t="shared" si="13"/>
        <v>0.80775841380767732</v>
      </c>
      <c r="H68" s="15">
        <f t="shared" si="14"/>
        <v>-119768.33265714161</v>
      </c>
      <c r="I68" s="10">
        <f t="shared" si="15"/>
        <v>-17109.761808163086</v>
      </c>
      <c r="J68" s="15">
        <f t="shared" ref="J68:J125" si="20">(E68*0.86)-F68</f>
        <v>806464.80436857045</v>
      </c>
      <c r="K68" s="15">
        <f t="shared" si="16"/>
        <v>115209.25776693864</v>
      </c>
      <c r="L68" s="15">
        <f t="shared" ref="L68:L125" si="21">(E68*0.91)-F68</f>
        <v>1578325.75189</v>
      </c>
      <c r="M68" s="15">
        <f t="shared" si="17"/>
        <v>225475.10741285715</v>
      </c>
      <c r="N68" s="58">
        <f t="shared" ref="N68:N125" si="22">(E68*0.96)-F68</f>
        <v>2350186.6994114276</v>
      </c>
      <c r="O68" s="15">
        <f t="shared" si="17"/>
        <v>335740.95705877536</v>
      </c>
      <c r="P68" s="12">
        <f t="shared" si="18"/>
        <v>2967675.4574285708</v>
      </c>
      <c r="Q68" s="10">
        <f t="shared" si="19"/>
        <v>423953.63677551009</v>
      </c>
    </row>
    <row r="69" spans="1:17" x14ac:dyDescent="0.25">
      <c r="A69" s="1">
        <v>66</v>
      </c>
      <c r="B69" s="2" t="s">
        <v>164</v>
      </c>
      <c r="C69" s="2" t="s">
        <v>172</v>
      </c>
      <c r="D69" s="49" t="s">
        <v>60</v>
      </c>
      <c r="E69" s="145">
        <v>19984123.291090477</v>
      </c>
      <c r="F69" s="15">
        <v>9412007.9109999985</v>
      </c>
      <c r="G69" s="151">
        <f t="shared" si="13"/>
        <v>0.47097427162071975</v>
      </c>
      <c r="H69" s="15">
        <f t="shared" si="14"/>
        <v>6575290.7218723837</v>
      </c>
      <c r="I69" s="10">
        <f t="shared" si="15"/>
        <v>939327.24598176905</v>
      </c>
      <c r="J69" s="15">
        <f t="shared" si="20"/>
        <v>7774338.1193378121</v>
      </c>
      <c r="K69" s="15">
        <f t="shared" si="16"/>
        <v>1110619.7313339731</v>
      </c>
      <c r="L69" s="15">
        <f t="shared" si="21"/>
        <v>8773544.2838923372</v>
      </c>
      <c r="M69" s="15">
        <f t="shared" si="17"/>
        <v>1253363.4691274767</v>
      </c>
      <c r="N69" s="58">
        <f t="shared" si="22"/>
        <v>9772750.4484468587</v>
      </c>
      <c r="O69" s="15">
        <f t="shared" si="17"/>
        <v>1396107.2069209798</v>
      </c>
      <c r="P69" s="12">
        <f t="shared" si="18"/>
        <v>10572115.380090479</v>
      </c>
      <c r="Q69" s="10">
        <f t="shared" si="19"/>
        <v>1510302.1971557827</v>
      </c>
    </row>
    <row r="70" spans="1:17" x14ac:dyDescent="0.25">
      <c r="A70" s="13">
        <v>67</v>
      </c>
      <c r="B70" s="2" t="s">
        <v>161</v>
      </c>
      <c r="C70" s="2" t="s">
        <v>172</v>
      </c>
      <c r="D70" s="29" t="s">
        <v>61</v>
      </c>
      <c r="E70" s="145">
        <v>22935758.405114278</v>
      </c>
      <c r="F70" s="15">
        <v>12688532.1</v>
      </c>
      <c r="G70" s="151">
        <f t="shared" si="13"/>
        <v>0.55322051601183053</v>
      </c>
      <c r="H70" s="15">
        <f t="shared" si="14"/>
        <v>5660074.6240914222</v>
      </c>
      <c r="I70" s="10">
        <f t="shared" si="15"/>
        <v>808582.08915591741</v>
      </c>
      <c r="J70" s="15">
        <f t="shared" si="20"/>
        <v>7036220.1283982787</v>
      </c>
      <c r="K70" s="15">
        <f t="shared" si="16"/>
        <v>1005174.3040568969</v>
      </c>
      <c r="L70" s="15">
        <f t="shared" si="21"/>
        <v>8183008.0486539956</v>
      </c>
      <c r="M70" s="15">
        <f t="shared" si="17"/>
        <v>1169001.1498077137</v>
      </c>
      <c r="N70" s="58">
        <f t="shared" si="22"/>
        <v>9329795.9689097051</v>
      </c>
      <c r="O70" s="15">
        <f t="shared" si="17"/>
        <v>1332827.9955585294</v>
      </c>
      <c r="P70" s="12">
        <f t="shared" si="18"/>
        <v>10247226.305114279</v>
      </c>
      <c r="Q70" s="10">
        <f t="shared" si="19"/>
        <v>1463889.4721591827</v>
      </c>
    </row>
    <row r="71" spans="1:17" x14ac:dyDescent="0.25">
      <c r="A71" s="1">
        <v>68</v>
      </c>
      <c r="B71" s="2" t="s">
        <v>68</v>
      </c>
      <c r="C71" s="2" t="s">
        <v>66</v>
      </c>
      <c r="D71" s="29" t="s">
        <v>67</v>
      </c>
      <c r="E71" s="145">
        <v>2178753.2422523811</v>
      </c>
      <c r="F71" s="15">
        <v>1373428.2284000001</v>
      </c>
      <c r="G71" s="151">
        <f t="shared" si="13"/>
        <v>0.63037346394498484</v>
      </c>
      <c r="H71" s="15">
        <f t="shared" si="14"/>
        <v>369574.3654019048</v>
      </c>
      <c r="I71" s="10">
        <f t="shared" si="15"/>
        <v>52796.337914557829</v>
      </c>
      <c r="J71" s="15">
        <f t="shared" si="20"/>
        <v>500299.55993704754</v>
      </c>
      <c r="K71" s="15">
        <f t="shared" si="16"/>
        <v>71471.365705292512</v>
      </c>
      <c r="L71" s="15">
        <f t="shared" si="21"/>
        <v>609237.2220496668</v>
      </c>
      <c r="M71" s="15">
        <f t="shared" si="17"/>
        <v>87033.888864238121</v>
      </c>
      <c r="N71" s="58">
        <f t="shared" si="22"/>
        <v>718174.8841622856</v>
      </c>
      <c r="O71" s="15">
        <f t="shared" si="17"/>
        <v>102596.41202318366</v>
      </c>
      <c r="P71" s="12">
        <f t="shared" si="18"/>
        <v>805325.01385238091</v>
      </c>
      <c r="Q71" s="10">
        <f t="shared" si="19"/>
        <v>115046.43055034013</v>
      </c>
    </row>
    <row r="72" spans="1:17" x14ac:dyDescent="0.25">
      <c r="A72" s="1">
        <v>69</v>
      </c>
      <c r="B72" s="2" t="s">
        <v>81</v>
      </c>
      <c r="C72" s="2" t="s">
        <v>66</v>
      </c>
      <c r="D72" s="29" t="s">
        <v>82</v>
      </c>
      <c r="E72" s="145">
        <v>4301975.2220047619</v>
      </c>
      <c r="F72" s="15">
        <v>3449594.9801999996</v>
      </c>
      <c r="G72" s="151">
        <f t="shared" si="13"/>
        <v>0.80186305178030648</v>
      </c>
      <c r="H72" s="15">
        <f t="shared" si="14"/>
        <v>-8014.802596190013</v>
      </c>
      <c r="I72" s="10">
        <f t="shared" si="15"/>
        <v>-1144.9717994557161</v>
      </c>
      <c r="J72" s="15">
        <f t="shared" si="20"/>
        <v>250103.71072409535</v>
      </c>
      <c r="K72" s="15">
        <f t="shared" si="16"/>
        <v>35729.101532013621</v>
      </c>
      <c r="L72" s="15">
        <f t="shared" si="21"/>
        <v>465202.471824334</v>
      </c>
      <c r="M72" s="15">
        <f t="shared" si="17"/>
        <v>66457.495974904858</v>
      </c>
      <c r="N72" s="58">
        <f t="shared" si="22"/>
        <v>680301.23292457173</v>
      </c>
      <c r="O72" s="15">
        <f t="shared" si="17"/>
        <v>97185.890417795963</v>
      </c>
      <c r="P72" s="12">
        <f t="shared" si="18"/>
        <v>852380.24180476228</v>
      </c>
      <c r="Q72" s="10">
        <f t="shared" si="19"/>
        <v>121768.6059721089</v>
      </c>
    </row>
    <row r="73" spans="1:17" x14ac:dyDescent="0.25">
      <c r="A73" s="13">
        <v>70</v>
      </c>
      <c r="B73" s="2" t="s">
        <v>86</v>
      </c>
      <c r="C73" s="2" t="s">
        <v>66</v>
      </c>
      <c r="D73" s="29" t="s">
        <v>87</v>
      </c>
      <c r="E73" s="145">
        <v>4769847.4366666675</v>
      </c>
      <c r="F73" s="15">
        <v>3293124.7307999986</v>
      </c>
      <c r="G73" s="151">
        <f t="shared" si="13"/>
        <v>0.69040462499600341</v>
      </c>
      <c r="H73" s="15">
        <f t="shared" si="14"/>
        <v>522753.21853333572</v>
      </c>
      <c r="I73" s="10">
        <f t="shared" si="15"/>
        <v>74679.03121904796</v>
      </c>
      <c r="J73" s="15">
        <f t="shared" si="20"/>
        <v>808944.06473333528</v>
      </c>
      <c r="K73" s="15">
        <f t="shared" si="16"/>
        <v>115563.4378190479</v>
      </c>
      <c r="L73" s="15">
        <f t="shared" si="21"/>
        <v>1047436.436566669</v>
      </c>
      <c r="M73" s="15">
        <f t="shared" si="17"/>
        <v>149633.77665238129</v>
      </c>
      <c r="N73" s="58">
        <f t="shared" si="22"/>
        <v>1285928.8084000018</v>
      </c>
      <c r="O73" s="15">
        <f t="shared" si="17"/>
        <v>183704.11548571454</v>
      </c>
      <c r="P73" s="12">
        <f t="shared" si="18"/>
        <v>1476722.7058666688</v>
      </c>
      <c r="Q73" s="10">
        <f t="shared" si="19"/>
        <v>210960.38655238127</v>
      </c>
    </row>
    <row r="74" spans="1:17" x14ac:dyDescent="0.25">
      <c r="A74" s="1">
        <v>71</v>
      </c>
      <c r="B74" s="2" t="s">
        <v>79</v>
      </c>
      <c r="C74" s="2" t="s">
        <v>66</v>
      </c>
      <c r="D74" s="29" t="s">
        <v>138</v>
      </c>
      <c r="E74" s="145">
        <v>5448695.7607333334</v>
      </c>
      <c r="F74" s="15">
        <v>4359396.8903999999</v>
      </c>
      <c r="G74" s="151">
        <f t="shared" si="13"/>
        <v>0.80008080499126155</v>
      </c>
      <c r="H74" s="15">
        <f t="shared" si="14"/>
        <v>-440.281813332811</v>
      </c>
      <c r="I74" s="10">
        <f t="shared" si="15"/>
        <v>-62.897401904687285</v>
      </c>
      <c r="J74" s="15">
        <f t="shared" si="20"/>
        <v>326481.46383066662</v>
      </c>
      <c r="K74" s="15">
        <f t="shared" si="16"/>
        <v>46640.209118666658</v>
      </c>
      <c r="L74" s="15">
        <f t="shared" si="21"/>
        <v>598916.25186733343</v>
      </c>
      <c r="M74" s="15">
        <f t="shared" si="17"/>
        <v>85559.464552476202</v>
      </c>
      <c r="N74" s="58">
        <f t="shared" si="22"/>
        <v>871351.03990400024</v>
      </c>
      <c r="O74" s="15">
        <f t="shared" si="17"/>
        <v>124478.71998628575</v>
      </c>
      <c r="P74" s="12">
        <f t="shared" si="18"/>
        <v>1089298.8703333335</v>
      </c>
      <c r="Q74" s="10">
        <f t="shared" si="19"/>
        <v>155614.12433333337</v>
      </c>
    </row>
    <row r="75" spans="1:17" x14ac:dyDescent="0.25">
      <c r="A75" s="1">
        <v>72</v>
      </c>
      <c r="B75" s="2" t="s">
        <v>80</v>
      </c>
      <c r="C75" s="2" t="s">
        <v>66</v>
      </c>
      <c r="D75" s="29" t="s">
        <v>66</v>
      </c>
      <c r="E75" s="145">
        <v>5138726.6670761909</v>
      </c>
      <c r="F75" s="15">
        <v>4530131.870000001</v>
      </c>
      <c r="G75" s="151">
        <f t="shared" si="13"/>
        <v>0.8815670035583999</v>
      </c>
      <c r="H75" s="15">
        <f t="shared" si="14"/>
        <v>-419150.5363390483</v>
      </c>
      <c r="I75" s="10">
        <f t="shared" si="15"/>
        <v>-59878.648048435469</v>
      </c>
      <c r="J75" s="15">
        <f t="shared" si="20"/>
        <v>-110826.93631447665</v>
      </c>
      <c r="K75" s="15">
        <f t="shared" si="16"/>
        <v>-15832.419473496664</v>
      </c>
      <c r="L75" s="15">
        <f t="shared" si="21"/>
        <v>146109.39703933243</v>
      </c>
      <c r="M75" s="15">
        <f t="shared" si="17"/>
        <v>20872.771005618917</v>
      </c>
      <c r="N75" s="58">
        <f t="shared" si="22"/>
        <v>403045.73039314244</v>
      </c>
      <c r="O75" s="15">
        <f t="shared" si="17"/>
        <v>57577.961484734631</v>
      </c>
      <c r="P75" s="12">
        <f t="shared" si="18"/>
        <v>608594.79707618989</v>
      </c>
      <c r="Q75" s="10">
        <f t="shared" si="19"/>
        <v>86942.113868027125</v>
      </c>
    </row>
    <row r="76" spans="1:17" x14ac:dyDescent="0.25">
      <c r="A76" s="13">
        <v>73</v>
      </c>
      <c r="B76" s="2" t="s">
        <v>76</v>
      </c>
      <c r="C76" s="2" t="s">
        <v>66</v>
      </c>
      <c r="D76" s="29" t="s">
        <v>75</v>
      </c>
      <c r="E76" s="145">
        <v>8262920.892852379</v>
      </c>
      <c r="F76" s="15">
        <v>3409199.4890000001</v>
      </c>
      <c r="G76" s="151">
        <f t="shared" si="13"/>
        <v>0.41259011591760947</v>
      </c>
      <c r="H76" s="15">
        <f t="shared" si="14"/>
        <v>3201137.2252819035</v>
      </c>
      <c r="I76" s="10">
        <f t="shared" si="15"/>
        <v>457305.31789741479</v>
      </c>
      <c r="J76" s="15">
        <f t="shared" si="20"/>
        <v>3696912.478853046</v>
      </c>
      <c r="K76" s="15">
        <f t="shared" si="16"/>
        <v>528130.35412186373</v>
      </c>
      <c r="L76" s="15">
        <f t="shared" si="21"/>
        <v>4110058.5234956648</v>
      </c>
      <c r="M76" s="15">
        <f t="shared" si="17"/>
        <v>587151.21764223778</v>
      </c>
      <c r="N76" s="58">
        <f t="shared" si="22"/>
        <v>4523204.5681382837</v>
      </c>
      <c r="O76" s="15">
        <f t="shared" si="17"/>
        <v>646172.08116261195</v>
      </c>
      <c r="P76" s="12">
        <f t="shared" si="18"/>
        <v>4853721.4038523789</v>
      </c>
      <c r="Q76" s="10">
        <f t="shared" si="19"/>
        <v>693388.77197891125</v>
      </c>
    </row>
    <row r="77" spans="1:17" x14ac:dyDescent="0.25">
      <c r="A77" s="1">
        <v>74</v>
      </c>
      <c r="B77" s="2" t="s">
        <v>70</v>
      </c>
      <c r="C77" s="2" t="s">
        <v>66</v>
      </c>
      <c r="D77" s="29" t="s">
        <v>71</v>
      </c>
      <c r="E77" s="145">
        <v>4693554.8833666658</v>
      </c>
      <c r="F77" s="15">
        <v>2818239.1905999985</v>
      </c>
      <c r="G77" s="151">
        <f t="shared" si="13"/>
        <v>0.60044875592857416</v>
      </c>
      <c r="H77" s="15">
        <f t="shared" si="14"/>
        <v>936604.71609333437</v>
      </c>
      <c r="I77" s="10">
        <f t="shared" si="15"/>
        <v>133800.6737276192</v>
      </c>
      <c r="J77" s="15">
        <f t="shared" si="20"/>
        <v>1218218.009095334</v>
      </c>
      <c r="K77" s="15">
        <f t="shared" si="16"/>
        <v>174031.14415647628</v>
      </c>
      <c r="L77" s="15">
        <f t="shared" si="21"/>
        <v>1452895.7532636672</v>
      </c>
      <c r="M77" s="15">
        <f t="shared" si="17"/>
        <v>207556.53618052389</v>
      </c>
      <c r="N77" s="58">
        <f t="shared" si="22"/>
        <v>1687573.4974320009</v>
      </c>
      <c r="O77" s="15">
        <f t="shared" si="17"/>
        <v>241081.92820457157</v>
      </c>
      <c r="P77" s="12">
        <f t="shared" si="18"/>
        <v>1875315.6927666673</v>
      </c>
      <c r="Q77" s="10">
        <f t="shared" si="19"/>
        <v>267902.24182380963</v>
      </c>
    </row>
    <row r="78" spans="1:17" x14ac:dyDescent="0.25">
      <c r="A78" s="1">
        <v>75</v>
      </c>
      <c r="B78" s="2" t="s">
        <v>65</v>
      </c>
      <c r="C78" s="2" t="s">
        <v>66</v>
      </c>
      <c r="D78" s="29" t="s">
        <v>67</v>
      </c>
      <c r="E78" s="145">
        <v>5453825.5532333339</v>
      </c>
      <c r="F78" s="15">
        <v>1927975.2610000004</v>
      </c>
      <c r="G78" s="151">
        <f t="shared" si="13"/>
        <v>0.35350878794738649</v>
      </c>
      <c r="H78" s="15">
        <f t="shared" si="14"/>
        <v>2435085.1815866665</v>
      </c>
      <c r="I78" s="10">
        <f t="shared" si="15"/>
        <v>347869.3116552381</v>
      </c>
      <c r="J78" s="15">
        <f t="shared" si="20"/>
        <v>2762314.7147806664</v>
      </c>
      <c r="K78" s="15">
        <f t="shared" si="16"/>
        <v>394616.38782580948</v>
      </c>
      <c r="L78" s="15">
        <f t="shared" si="21"/>
        <v>3035005.9924423336</v>
      </c>
      <c r="M78" s="15">
        <f t="shared" si="17"/>
        <v>433572.28463461908</v>
      </c>
      <c r="N78" s="58">
        <f t="shared" si="22"/>
        <v>3307697.2701039999</v>
      </c>
      <c r="O78" s="15">
        <f t="shared" si="17"/>
        <v>472528.18144342856</v>
      </c>
      <c r="P78" s="12">
        <f t="shared" si="18"/>
        <v>3525850.2922333335</v>
      </c>
      <c r="Q78" s="10">
        <f t="shared" si="19"/>
        <v>503692.89889047621</v>
      </c>
    </row>
    <row r="79" spans="1:17" x14ac:dyDescent="0.25">
      <c r="A79" s="13">
        <v>76</v>
      </c>
      <c r="B79" s="2" t="s">
        <v>73</v>
      </c>
      <c r="C79" s="2" t="s">
        <v>66</v>
      </c>
      <c r="D79" s="29" t="s">
        <v>67</v>
      </c>
      <c r="E79" s="145">
        <v>9169049.6530761905</v>
      </c>
      <c r="F79" s="15">
        <v>5454051.0336000007</v>
      </c>
      <c r="G79" s="151">
        <f t="shared" si="13"/>
        <v>0.59483275148043091</v>
      </c>
      <c r="H79" s="15">
        <f t="shared" si="14"/>
        <v>1881188.6888609519</v>
      </c>
      <c r="I79" s="10">
        <f t="shared" si="15"/>
        <v>268741.24126585026</v>
      </c>
      <c r="J79" s="15">
        <f t="shared" si="20"/>
        <v>2431331.6680455226</v>
      </c>
      <c r="K79" s="15">
        <f t="shared" si="16"/>
        <v>347333.09543507465</v>
      </c>
      <c r="L79" s="15">
        <f t="shared" si="21"/>
        <v>2889784.1506993333</v>
      </c>
      <c r="M79" s="15">
        <f t="shared" si="17"/>
        <v>412826.30724276189</v>
      </c>
      <c r="N79" s="58">
        <f t="shared" si="22"/>
        <v>3348236.6333531421</v>
      </c>
      <c r="O79" s="15">
        <f t="shared" si="17"/>
        <v>478319.51905044884</v>
      </c>
      <c r="P79" s="12">
        <f t="shared" si="18"/>
        <v>3714998.6194761898</v>
      </c>
      <c r="Q79" s="10">
        <f t="shared" si="19"/>
        <v>530714.08849659853</v>
      </c>
    </row>
    <row r="80" spans="1:17" x14ac:dyDescent="0.25">
      <c r="A80" s="1">
        <v>77</v>
      </c>
      <c r="B80" s="2" t="s">
        <v>85</v>
      </c>
      <c r="C80" s="2" t="s">
        <v>66</v>
      </c>
      <c r="D80" s="29" t="s">
        <v>138</v>
      </c>
      <c r="E80" s="145">
        <v>8868115.9819190502</v>
      </c>
      <c r="F80" s="15">
        <v>6043030.9555000011</v>
      </c>
      <c r="G80" s="151">
        <f t="shared" si="13"/>
        <v>0.68143345980374692</v>
      </c>
      <c r="H80" s="15">
        <f t="shared" si="14"/>
        <v>1051461.8300352395</v>
      </c>
      <c r="I80" s="10">
        <f t="shared" si="15"/>
        <v>150208.83286217708</v>
      </c>
      <c r="J80" s="15">
        <f t="shared" si="20"/>
        <v>1583548.7889503818</v>
      </c>
      <c r="K80" s="15">
        <f t="shared" si="16"/>
        <v>226221.25556434024</v>
      </c>
      <c r="L80" s="15">
        <f t="shared" si="21"/>
        <v>2026954.5880463347</v>
      </c>
      <c r="M80" s="15">
        <f t="shared" si="17"/>
        <v>289564.94114947639</v>
      </c>
      <c r="N80" s="58">
        <f t="shared" si="22"/>
        <v>2470360.3871422876</v>
      </c>
      <c r="O80" s="15">
        <f t="shared" si="17"/>
        <v>352908.62673461251</v>
      </c>
      <c r="P80" s="12">
        <f t="shared" si="18"/>
        <v>2825085.0264190491</v>
      </c>
      <c r="Q80" s="10">
        <f t="shared" si="19"/>
        <v>403583.57520272129</v>
      </c>
    </row>
    <row r="81" spans="1:17" x14ac:dyDescent="0.25">
      <c r="A81" s="1">
        <v>78</v>
      </c>
      <c r="B81" s="2" t="s">
        <v>83</v>
      </c>
      <c r="C81" s="2" t="s">
        <v>66</v>
      </c>
      <c r="D81" s="29" t="s">
        <v>82</v>
      </c>
      <c r="E81" s="145">
        <v>11194543.319376189</v>
      </c>
      <c r="F81" s="15">
        <v>5357448.7480999995</v>
      </c>
      <c r="G81" s="151">
        <f t="shared" si="13"/>
        <v>0.47857680257728824</v>
      </c>
      <c r="H81" s="15">
        <f t="shared" si="14"/>
        <v>3598185.9074009527</v>
      </c>
      <c r="I81" s="10">
        <f t="shared" si="15"/>
        <v>514026.55820013612</v>
      </c>
      <c r="J81" s="15">
        <f t="shared" si="20"/>
        <v>4269858.5065635238</v>
      </c>
      <c r="K81" s="15">
        <f t="shared" si="16"/>
        <v>609979.78665193194</v>
      </c>
      <c r="L81" s="15">
        <f t="shared" si="21"/>
        <v>4829585.6725323331</v>
      </c>
      <c r="M81" s="15">
        <f t="shared" si="17"/>
        <v>689940.81036176183</v>
      </c>
      <c r="N81" s="58">
        <f t="shared" si="22"/>
        <v>5389312.8385011423</v>
      </c>
      <c r="O81" s="15">
        <f t="shared" si="17"/>
        <v>769901.83407159173</v>
      </c>
      <c r="P81" s="12">
        <f t="shared" si="18"/>
        <v>5837094.5712761898</v>
      </c>
      <c r="Q81" s="10">
        <f t="shared" si="19"/>
        <v>833870.65303945565</v>
      </c>
    </row>
    <row r="82" spans="1:17" x14ac:dyDescent="0.25">
      <c r="A82" s="13">
        <v>79</v>
      </c>
      <c r="B82" s="2" t="s">
        <v>78</v>
      </c>
      <c r="C82" s="2" t="s">
        <v>66</v>
      </c>
      <c r="D82" s="29" t="s">
        <v>82</v>
      </c>
      <c r="E82" s="145">
        <v>12229299.815400003</v>
      </c>
      <c r="F82" s="15">
        <v>6095896.3860000009</v>
      </c>
      <c r="G82" s="151">
        <f t="shared" si="13"/>
        <v>0.49846650895937766</v>
      </c>
      <c r="H82" s="15">
        <f t="shared" si="14"/>
        <v>3687543.4663200015</v>
      </c>
      <c r="I82" s="10">
        <f t="shared" si="15"/>
        <v>526791.92376000027</v>
      </c>
      <c r="J82" s="15">
        <f t="shared" si="20"/>
        <v>4421301.4552440019</v>
      </c>
      <c r="K82" s="15">
        <f t="shared" si="16"/>
        <v>631614.49360628601</v>
      </c>
      <c r="L82" s="15">
        <f t="shared" si="21"/>
        <v>5032766.446014001</v>
      </c>
      <c r="M82" s="15">
        <f t="shared" si="17"/>
        <v>718966.63514485734</v>
      </c>
      <c r="N82" s="58">
        <f t="shared" si="22"/>
        <v>5644231.436784002</v>
      </c>
      <c r="O82" s="15">
        <f t="shared" si="17"/>
        <v>806318.77668342891</v>
      </c>
      <c r="P82" s="12">
        <f t="shared" si="18"/>
        <v>6133403.4294000017</v>
      </c>
      <c r="Q82" s="10">
        <f t="shared" si="19"/>
        <v>876200.48991428595</v>
      </c>
    </row>
    <row r="83" spans="1:17" x14ac:dyDescent="0.25">
      <c r="A83" s="1">
        <v>80</v>
      </c>
      <c r="B83" s="2" t="s">
        <v>84</v>
      </c>
      <c r="C83" s="2" t="s">
        <v>66</v>
      </c>
      <c r="D83" s="29" t="s">
        <v>66</v>
      </c>
      <c r="E83" s="145">
        <v>13171231.046423815</v>
      </c>
      <c r="F83" s="15">
        <v>8113072.6648000022</v>
      </c>
      <c r="G83" s="151">
        <f t="shared" si="13"/>
        <v>0.61596920107196984</v>
      </c>
      <c r="H83" s="15">
        <f t="shared" si="14"/>
        <v>2423912.172339051</v>
      </c>
      <c r="I83" s="10">
        <f t="shared" si="15"/>
        <v>346273.16747700732</v>
      </c>
      <c r="J83" s="15">
        <f t="shared" si="20"/>
        <v>3214186.0351244779</v>
      </c>
      <c r="K83" s="15">
        <f t="shared" si="16"/>
        <v>459169.43358921114</v>
      </c>
      <c r="L83" s="15">
        <f t="shared" si="21"/>
        <v>3872747.5874456698</v>
      </c>
      <c r="M83" s="15">
        <f t="shared" si="17"/>
        <v>553249.65534938138</v>
      </c>
      <c r="N83" s="58">
        <f t="shared" si="22"/>
        <v>4531309.1397668598</v>
      </c>
      <c r="O83" s="15">
        <f t="shared" si="17"/>
        <v>647329.87710955145</v>
      </c>
      <c r="P83" s="12">
        <f t="shared" si="18"/>
        <v>5058158.381623813</v>
      </c>
      <c r="Q83" s="10">
        <f t="shared" si="19"/>
        <v>722594.05451768753</v>
      </c>
    </row>
    <row r="84" spans="1:17" x14ac:dyDescent="0.25">
      <c r="A84" s="1">
        <v>81</v>
      </c>
      <c r="B84" s="2" t="s">
        <v>74</v>
      </c>
      <c r="C84" s="2" t="s">
        <v>66</v>
      </c>
      <c r="D84" s="29" t="s">
        <v>75</v>
      </c>
      <c r="E84" s="145">
        <v>18128277.925795242</v>
      </c>
      <c r="F84" s="15">
        <v>9814654.1254999992</v>
      </c>
      <c r="G84" s="151">
        <f t="shared" si="13"/>
        <v>0.54140024582999402</v>
      </c>
      <c r="H84" s="15">
        <f t="shared" si="14"/>
        <v>4687968.2151361946</v>
      </c>
      <c r="I84" s="10">
        <f t="shared" si="15"/>
        <v>669709.74501945637</v>
      </c>
      <c r="J84" s="15">
        <f t="shared" si="20"/>
        <v>5775664.890683908</v>
      </c>
      <c r="K84" s="15">
        <f t="shared" si="16"/>
        <v>825094.98438341543</v>
      </c>
      <c r="L84" s="15">
        <f t="shared" si="21"/>
        <v>6682078.786973672</v>
      </c>
      <c r="M84" s="15">
        <f t="shared" si="17"/>
        <v>954582.68385338166</v>
      </c>
      <c r="N84" s="58">
        <f t="shared" si="22"/>
        <v>7588492.6832634341</v>
      </c>
      <c r="O84" s="15">
        <f t="shared" si="17"/>
        <v>1084070.3833233477</v>
      </c>
      <c r="P84" s="12">
        <f t="shared" si="18"/>
        <v>8313623.800295243</v>
      </c>
      <c r="Q84" s="10">
        <f t="shared" si="19"/>
        <v>1187660.5428993204</v>
      </c>
    </row>
    <row r="85" spans="1:17" x14ac:dyDescent="0.25">
      <c r="A85" s="13">
        <v>82</v>
      </c>
      <c r="B85" s="2" t="s">
        <v>88</v>
      </c>
      <c r="C85" s="2" t="s">
        <v>66</v>
      </c>
      <c r="D85" s="29" t="s">
        <v>87</v>
      </c>
      <c r="E85" s="145">
        <v>16729959.0510619</v>
      </c>
      <c r="F85" s="15">
        <v>9208433.0449999999</v>
      </c>
      <c r="G85" s="151">
        <f t="shared" si="13"/>
        <v>0.55041575516680741</v>
      </c>
      <c r="H85" s="15">
        <f t="shared" si="14"/>
        <v>4175534.1958495211</v>
      </c>
      <c r="I85" s="10">
        <f t="shared" si="15"/>
        <v>596504.88512136019</v>
      </c>
      <c r="J85" s="15">
        <f t="shared" si="20"/>
        <v>5179331.7389132343</v>
      </c>
      <c r="K85" s="15">
        <f t="shared" si="16"/>
        <v>739904.5341304621</v>
      </c>
      <c r="L85" s="15">
        <f t="shared" si="21"/>
        <v>6015829.6914663296</v>
      </c>
      <c r="M85" s="15">
        <f t="shared" si="17"/>
        <v>859404.24163804704</v>
      </c>
      <c r="N85" s="58">
        <f t="shared" si="22"/>
        <v>6852327.6440194231</v>
      </c>
      <c r="O85" s="15">
        <f t="shared" si="17"/>
        <v>978903.94914563186</v>
      </c>
      <c r="P85" s="12">
        <f t="shared" si="18"/>
        <v>7521526.0060619004</v>
      </c>
      <c r="Q85" s="10">
        <f t="shared" si="19"/>
        <v>1074503.7151517</v>
      </c>
    </row>
    <row r="86" spans="1:17" x14ac:dyDescent="0.25">
      <c r="A86" s="1">
        <v>83</v>
      </c>
      <c r="B86" s="2" t="s">
        <v>72</v>
      </c>
      <c r="C86" s="2" t="s">
        <v>66</v>
      </c>
      <c r="D86" s="29" t="s">
        <v>71</v>
      </c>
      <c r="E86" s="145">
        <v>36204566.01329048</v>
      </c>
      <c r="F86" s="15">
        <v>23783930.574800003</v>
      </c>
      <c r="G86" s="151">
        <f t="shared" si="13"/>
        <v>0.65693179600796936</v>
      </c>
      <c r="H86" s="15">
        <f t="shared" si="14"/>
        <v>5179722.235832382</v>
      </c>
      <c r="I86" s="10">
        <f t="shared" si="15"/>
        <v>739960.31940462603</v>
      </c>
      <c r="J86" s="15">
        <f t="shared" si="20"/>
        <v>7351996.1966298074</v>
      </c>
      <c r="K86" s="15">
        <f t="shared" si="16"/>
        <v>1050285.1709471154</v>
      </c>
      <c r="L86" s="15">
        <f t="shared" si="21"/>
        <v>9162224.4972943328</v>
      </c>
      <c r="M86" s="15">
        <f t="shared" si="17"/>
        <v>1308889.2138991903</v>
      </c>
      <c r="N86" s="58">
        <f t="shared" si="22"/>
        <v>10972452.797958855</v>
      </c>
      <c r="O86" s="15">
        <f t="shared" si="17"/>
        <v>1567493.256851265</v>
      </c>
      <c r="P86" s="12">
        <f t="shared" si="18"/>
        <v>12420635.438490476</v>
      </c>
      <c r="Q86" s="10">
        <f t="shared" si="19"/>
        <v>1774376.4912129252</v>
      </c>
    </row>
    <row r="87" spans="1:17" x14ac:dyDescent="0.25">
      <c r="A87" s="1">
        <v>84</v>
      </c>
      <c r="B87" s="2" t="s">
        <v>100</v>
      </c>
      <c r="C87" s="2" t="s">
        <v>90</v>
      </c>
      <c r="D87" s="29" t="s">
        <v>90</v>
      </c>
      <c r="E87" s="145">
        <v>2465946.8366380958</v>
      </c>
      <c r="F87" s="15">
        <v>1209071.1320999996</v>
      </c>
      <c r="G87" s="151">
        <f t="shared" si="13"/>
        <v>0.49030705534121122</v>
      </c>
      <c r="H87" s="15">
        <f t="shared" si="14"/>
        <v>763686.3372104771</v>
      </c>
      <c r="I87" s="10">
        <f t="shared" si="15"/>
        <v>109098.04817292529</v>
      </c>
      <c r="J87" s="15">
        <f t="shared" si="20"/>
        <v>911643.14740876295</v>
      </c>
      <c r="K87" s="15">
        <f t="shared" si="16"/>
        <v>130234.73534410899</v>
      </c>
      <c r="L87" s="15">
        <f t="shared" si="21"/>
        <v>1034940.4892406678</v>
      </c>
      <c r="M87" s="15">
        <f t="shared" si="17"/>
        <v>147848.6413200954</v>
      </c>
      <c r="N87" s="58">
        <f t="shared" si="22"/>
        <v>1158237.8310725722</v>
      </c>
      <c r="O87" s="15">
        <f t="shared" si="17"/>
        <v>165462.54729608173</v>
      </c>
      <c r="P87" s="12">
        <f t="shared" si="18"/>
        <v>1256875.7045380962</v>
      </c>
      <c r="Q87" s="10">
        <f t="shared" si="19"/>
        <v>179553.67207687089</v>
      </c>
    </row>
    <row r="88" spans="1:17" x14ac:dyDescent="0.25">
      <c r="A88" s="13">
        <v>85</v>
      </c>
      <c r="B88" s="29" t="s">
        <v>1303</v>
      </c>
      <c r="C88" s="2" t="s">
        <v>90</v>
      </c>
      <c r="D88" s="29" t="s">
        <v>96</v>
      </c>
      <c r="E88" s="145">
        <v>4977954.4474142855</v>
      </c>
      <c r="F88" s="15">
        <v>830066.23320000002</v>
      </c>
      <c r="G88" s="151">
        <f t="shared" si="13"/>
        <v>0.16674845902440186</v>
      </c>
      <c r="H88" s="15">
        <f t="shared" si="14"/>
        <v>3152297.3247314286</v>
      </c>
      <c r="I88" s="10">
        <f t="shared" si="15"/>
        <v>450328.18924734695</v>
      </c>
      <c r="J88" s="15">
        <f t="shared" si="20"/>
        <v>3450974.5915762852</v>
      </c>
      <c r="K88" s="15">
        <f t="shared" si="16"/>
        <v>492996.37022518361</v>
      </c>
      <c r="L88" s="15">
        <f t="shared" si="21"/>
        <v>3699872.3139470001</v>
      </c>
      <c r="M88" s="15">
        <f t="shared" si="17"/>
        <v>528553.18770671426</v>
      </c>
      <c r="N88" s="58">
        <f t="shared" si="22"/>
        <v>3948770.036317714</v>
      </c>
      <c r="O88" s="15">
        <f t="shared" si="17"/>
        <v>564110.00518824486</v>
      </c>
      <c r="P88" s="12">
        <f t="shared" si="18"/>
        <v>4147888.2142142854</v>
      </c>
      <c r="Q88" s="10">
        <f t="shared" si="19"/>
        <v>592555.45917346934</v>
      </c>
    </row>
    <row r="89" spans="1:17" x14ac:dyDescent="0.25">
      <c r="A89" s="1">
        <v>86</v>
      </c>
      <c r="B89" s="2" t="s">
        <v>97</v>
      </c>
      <c r="C89" s="2" t="s">
        <v>90</v>
      </c>
      <c r="D89" s="29" t="s">
        <v>96</v>
      </c>
      <c r="E89" s="145">
        <v>5919599.5668904763</v>
      </c>
      <c r="F89" s="15">
        <v>1695231.5195000002</v>
      </c>
      <c r="G89" s="151">
        <f t="shared" si="13"/>
        <v>0.28637604627545665</v>
      </c>
      <c r="H89" s="15">
        <f t="shared" si="14"/>
        <v>3040448.1340123806</v>
      </c>
      <c r="I89" s="10">
        <f t="shared" si="15"/>
        <v>434349.73343034007</v>
      </c>
      <c r="J89" s="15">
        <f t="shared" si="20"/>
        <v>3395624.1080258088</v>
      </c>
      <c r="K89" s="15">
        <f t="shared" si="16"/>
        <v>485089.15828940127</v>
      </c>
      <c r="L89" s="15">
        <f t="shared" si="21"/>
        <v>3691604.0863703331</v>
      </c>
      <c r="M89" s="15">
        <f t="shared" si="17"/>
        <v>527372.01233861898</v>
      </c>
      <c r="N89" s="58">
        <f t="shared" si="22"/>
        <v>3987584.0647148564</v>
      </c>
      <c r="O89" s="15">
        <f t="shared" si="17"/>
        <v>569654.86638783664</v>
      </c>
      <c r="P89" s="12">
        <f t="shared" si="18"/>
        <v>4224368.0473904759</v>
      </c>
      <c r="Q89" s="10">
        <f t="shared" si="19"/>
        <v>603481.14962721081</v>
      </c>
    </row>
    <row r="90" spans="1:17" x14ac:dyDescent="0.25">
      <c r="A90" s="1">
        <v>87</v>
      </c>
      <c r="B90" s="29" t="s">
        <v>171</v>
      </c>
      <c r="C90" s="2" t="s">
        <v>90</v>
      </c>
      <c r="D90" s="29" t="s">
        <v>105</v>
      </c>
      <c r="E90" s="145">
        <v>6246547.5973523809</v>
      </c>
      <c r="F90" s="15">
        <v>1941183.2209999999</v>
      </c>
      <c r="G90" s="151">
        <f t="shared" si="13"/>
        <v>0.31076097488199345</v>
      </c>
      <c r="H90" s="15">
        <f t="shared" si="14"/>
        <v>3056054.8568819053</v>
      </c>
      <c r="I90" s="10">
        <f t="shared" si="15"/>
        <v>436579.26526884362</v>
      </c>
      <c r="J90" s="15">
        <f t="shared" si="20"/>
        <v>3430847.7127230475</v>
      </c>
      <c r="K90" s="15">
        <f t="shared" si="16"/>
        <v>490121.10181757819</v>
      </c>
      <c r="L90" s="15">
        <f t="shared" si="21"/>
        <v>3743175.0925906673</v>
      </c>
      <c r="M90" s="15">
        <f t="shared" si="17"/>
        <v>534739.29894152388</v>
      </c>
      <c r="N90" s="58">
        <f t="shared" si="22"/>
        <v>4055502.4724582853</v>
      </c>
      <c r="O90" s="15">
        <f t="shared" si="17"/>
        <v>579357.49606546934</v>
      </c>
      <c r="P90" s="12">
        <f t="shared" si="18"/>
        <v>4305364.376352381</v>
      </c>
      <c r="Q90" s="10">
        <f t="shared" si="19"/>
        <v>615052.0537646258</v>
      </c>
    </row>
    <row r="91" spans="1:17" x14ac:dyDescent="0.25">
      <c r="A91" s="13">
        <v>88</v>
      </c>
      <c r="B91" s="2" t="s">
        <v>92</v>
      </c>
      <c r="C91" s="2" t="s">
        <v>90</v>
      </c>
      <c r="D91" s="29" t="s">
        <v>91</v>
      </c>
      <c r="E91" s="145">
        <v>6626201.0315523818</v>
      </c>
      <c r="F91" s="15">
        <v>4489775.309299998</v>
      </c>
      <c r="G91" s="151">
        <f t="shared" si="13"/>
        <v>0.67757909666802496</v>
      </c>
      <c r="H91" s="15">
        <f t="shared" si="14"/>
        <v>811185.51594190765</v>
      </c>
      <c r="I91" s="10">
        <f t="shared" si="15"/>
        <v>115883.64513455823</v>
      </c>
      <c r="J91" s="15">
        <f t="shared" si="20"/>
        <v>1208757.5778350504</v>
      </c>
      <c r="K91" s="15">
        <f t="shared" si="16"/>
        <v>172679.65397643577</v>
      </c>
      <c r="L91" s="15">
        <f t="shared" si="21"/>
        <v>1540067.6294126697</v>
      </c>
      <c r="M91" s="15">
        <f t="shared" si="17"/>
        <v>220009.66134466711</v>
      </c>
      <c r="N91" s="58">
        <f t="shared" si="22"/>
        <v>1871377.680990288</v>
      </c>
      <c r="O91" s="15">
        <f t="shared" si="17"/>
        <v>267339.66871289827</v>
      </c>
      <c r="P91" s="12">
        <f t="shared" si="18"/>
        <v>2136425.7222523838</v>
      </c>
      <c r="Q91" s="10">
        <f t="shared" si="19"/>
        <v>305203.67460748338</v>
      </c>
    </row>
    <row r="92" spans="1:17" x14ac:dyDescent="0.25">
      <c r="A92" s="1">
        <v>89</v>
      </c>
      <c r="B92" s="2" t="s">
        <v>98</v>
      </c>
      <c r="C92" s="2" t="s">
        <v>90</v>
      </c>
      <c r="D92" s="29" t="s">
        <v>90</v>
      </c>
      <c r="E92" s="145">
        <v>5532686.0461142883</v>
      </c>
      <c r="F92" s="15">
        <v>4315812.7674000002</v>
      </c>
      <c r="G92" s="151">
        <f t="shared" si="13"/>
        <v>0.78005741360131553</v>
      </c>
      <c r="H92" s="15">
        <f t="shared" si="14"/>
        <v>110336.06949143019</v>
      </c>
      <c r="I92" s="10">
        <f t="shared" si="15"/>
        <v>15762.295641632883</v>
      </c>
      <c r="J92" s="15">
        <f t="shared" si="20"/>
        <v>442297.23225828726</v>
      </c>
      <c r="K92" s="15">
        <f t="shared" si="16"/>
        <v>63185.31889404104</v>
      </c>
      <c r="L92" s="15">
        <f t="shared" si="21"/>
        <v>718931.53456400242</v>
      </c>
      <c r="M92" s="15">
        <f t="shared" si="17"/>
        <v>102704.50493771464</v>
      </c>
      <c r="N92" s="58">
        <f t="shared" si="22"/>
        <v>995565.83686971664</v>
      </c>
      <c r="O92" s="15">
        <f t="shared" si="17"/>
        <v>142223.69098138809</v>
      </c>
      <c r="P92" s="12">
        <f t="shared" si="18"/>
        <v>1216873.278714288</v>
      </c>
      <c r="Q92" s="10">
        <f t="shared" si="19"/>
        <v>173839.03981632687</v>
      </c>
    </row>
    <row r="93" spans="1:17" x14ac:dyDescent="0.25">
      <c r="A93" s="1">
        <v>90</v>
      </c>
      <c r="B93" s="2" t="s">
        <v>103</v>
      </c>
      <c r="C93" s="2" t="s">
        <v>90</v>
      </c>
      <c r="D93" s="29" t="s">
        <v>102</v>
      </c>
      <c r="E93" s="145">
        <v>8508428.7998285703</v>
      </c>
      <c r="F93" s="15">
        <v>2230938.5849999995</v>
      </c>
      <c r="G93" s="151">
        <f t="shared" si="13"/>
        <v>0.26220335592923444</v>
      </c>
      <c r="H93" s="15">
        <f t="shared" si="14"/>
        <v>4575804.4548628572</v>
      </c>
      <c r="I93" s="10">
        <f t="shared" si="15"/>
        <v>653686.35069469386</v>
      </c>
      <c r="J93" s="15">
        <f t="shared" si="20"/>
        <v>5086310.18285257</v>
      </c>
      <c r="K93" s="15">
        <f t="shared" si="16"/>
        <v>726615.74040750996</v>
      </c>
      <c r="L93" s="15">
        <f t="shared" si="21"/>
        <v>5511731.6228439994</v>
      </c>
      <c r="M93" s="15">
        <f t="shared" si="17"/>
        <v>787390.23183485703</v>
      </c>
      <c r="N93" s="58">
        <f t="shared" si="22"/>
        <v>5937153.062835427</v>
      </c>
      <c r="O93" s="15">
        <f t="shared" si="17"/>
        <v>848164.72326220386</v>
      </c>
      <c r="P93" s="12">
        <f t="shared" si="18"/>
        <v>6277490.2148285713</v>
      </c>
      <c r="Q93" s="10">
        <f t="shared" si="19"/>
        <v>896784.31640408165</v>
      </c>
    </row>
    <row r="94" spans="1:17" x14ac:dyDescent="0.25">
      <c r="A94" s="13">
        <v>91</v>
      </c>
      <c r="B94" s="2" t="s">
        <v>101</v>
      </c>
      <c r="C94" s="2" t="s">
        <v>90</v>
      </c>
      <c r="D94" s="29" t="s">
        <v>102</v>
      </c>
      <c r="E94" s="145">
        <v>8183516.7838047622</v>
      </c>
      <c r="F94" s="15">
        <v>4631325.1607999997</v>
      </c>
      <c r="G94" s="151">
        <f t="shared" si="13"/>
        <v>0.56593336131055849</v>
      </c>
      <c r="H94" s="15">
        <f t="shared" si="14"/>
        <v>1915488.2662438108</v>
      </c>
      <c r="I94" s="10">
        <f t="shared" si="15"/>
        <v>273641.18089197297</v>
      </c>
      <c r="J94" s="15">
        <f t="shared" si="20"/>
        <v>2406499.2732720952</v>
      </c>
      <c r="K94" s="15">
        <f t="shared" si="16"/>
        <v>343785.61046744219</v>
      </c>
      <c r="L94" s="15">
        <f t="shared" si="21"/>
        <v>2815675.1124623343</v>
      </c>
      <c r="M94" s="15">
        <f t="shared" si="17"/>
        <v>402239.30178033345</v>
      </c>
      <c r="N94" s="58">
        <f t="shared" si="22"/>
        <v>3224850.9516525716</v>
      </c>
      <c r="O94" s="15">
        <f t="shared" si="17"/>
        <v>460692.99309322453</v>
      </c>
      <c r="P94" s="12">
        <f t="shared" si="18"/>
        <v>3552191.6230047625</v>
      </c>
      <c r="Q94" s="10">
        <f t="shared" si="19"/>
        <v>507455.94614353747</v>
      </c>
    </row>
    <row r="95" spans="1:17" x14ac:dyDescent="0.25">
      <c r="A95" s="1">
        <v>92</v>
      </c>
      <c r="B95" s="156" t="s">
        <v>1372</v>
      </c>
      <c r="C95" s="2" t="s">
        <v>90</v>
      </c>
      <c r="D95" s="29" t="s">
        <v>96</v>
      </c>
      <c r="E95" s="145">
        <v>10399708.564580951</v>
      </c>
      <c r="F95" s="15">
        <v>4053262.9570000009</v>
      </c>
      <c r="G95" s="153">
        <f t="shared" si="13"/>
        <v>0.38974774454781314</v>
      </c>
      <c r="H95" s="15">
        <f t="shared" si="14"/>
        <v>4266503.8946647607</v>
      </c>
      <c r="I95" s="10">
        <f t="shared" si="15"/>
        <v>609500.55638068006</v>
      </c>
      <c r="J95" s="15">
        <f t="shared" si="20"/>
        <v>4890486.4085396174</v>
      </c>
      <c r="K95" s="15">
        <f t="shared" si="16"/>
        <v>698640.91550565965</v>
      </c>
      <c r="L95" s="15">
        <f t="shared" si="21"/>
        <v>5410471.8367686644</v>
      </c>
      <c r="M95" s="15">
        <f t="shared" si="17"/>
        <v>772924.54810980917</v>
      </c>
      <c r="N95" s="58">
        <f t="shared" si="22"/>
        <v>5930457.2649977114</v>
      </c>
      <c r="O95" s="15">
        <f t="shared" si="17"/>
        <v>847208.18071395881</v>
      </c>
      <c r="P95" s="12">
        <f t="shared" si="18"/>
        <v>6346445.6075809505</v>
      </c>
      <c r="Q95" s="10">
        <f t="shared" si="19"/>
        <v>906635.08679727861</v>
      </c>
    </row>
    <row r="96" spans="1:17" x14ac:dyDescent="0.25">
      <c r="A96" s="1">
        <v>93</v>
      </c>
      <c r="B96" s="2" t="s">
        <v>95</v>
      </c>
      <c r="C96" s="2" t="s">
        <v>90</v>
      </c>
      <c r="D96" s="29" t="s">
        <v>96</v>
      </c>
      <c r="E96" s="145">
        <v>9623424.4723285735</v>
      </c>
      <c r="F96" s="15">
        <v>4567412.1173999999</v>
      </c>
      <c r="G96" s="151">
        <f t="shared" si="13"/>
        <v>0.47461401401686548</v>
      </c>
      <c r="H96" s="15">
        <f t="shared" ref="H96:H125" si="23">(E96*0.8)-F96</f>
        <v>3131327.4604628589</v>
      </c>
      <c r="I96" s="10">
        <f t="shared" ref="I96:I126" si="24">H96/$Q$2</f>
        <v>447332.49435183697</v>
      </c>
      <c r="J96" s="15">
        <f t="shared" si="20"/>
        <v>3708732.9288025731</v>
      </c>
      <c r="K96" s="15">
        <f t="shared" si="16"/>
        <v>529818.98982893897</v>
      </c>
      <c r="L96" s="15">
        <f t="shared" si="21"/>
        <v>4189904.1524190027</v>
      </c>
      <c r="M96" s="15">
        <f t="shared" si="17"/>
        <v>598557.73605985753</v>
      </c>
      <c r="N96" s="58">
        <f t="shared" si="22"/>
        <v>4671075.3760354295</v>
      </c>
      <c r="O96" s="15">
        <f t="shared" si="17"/>
        <v>667296.48229077563</v>
      </c>
      <c r="P96" s="12">
        <f t="shared" ref="P96:P126" si="25">E96-F96</f>
        <v>5056012.3549285736</v>
      </c>
      <c r="Q96" s="10">
        <f t="shared" si="19"/>
        <v>722287.47927551053</v>
      </c>
    </row>
    <row r="97" spans="1:17" x14ac:dyDescent="0.25">
      <c r="A97" s="13">
        <v>94</v>
      </c>
      <c r="B97" s="2" t="s">
        <v>99</v>
      </c>
      <c r="C97" s="2" t="s">
        <v>90</v>
      </c>
      <c r="D97" s="29" t="s">
        <v>90</v>
      </c>
      <c r="E97" s="145">
        <v>7908636.2963047624</v>
      </c>
      <c r="F97" s="15">
        <v>3841736.1035000007</v>
      </c>
      <c r="G97" s="151">
        <f t="shared" si="13"/>
        <v>0.48576467036358928</v>
      </c>
      <c r="H97" s="15">
        <f t="shared" si="23"/>
        <v>2485172.9335438092</v>
      </c>
      <c r="I97" s="10">
        <f t="shared" si="24"/>
        <v>355024.70479197276</v>
      </c>
      <c r="J97" s="15">
        <f t="shared" si="20"/>
        <v>2959691.1113220952</v>
      </c>
      <c r="K97" s="15">
        <f t="shared" si="16"/>
        <v>422813.01590315643</v>
      </c>
      <c r="L97" s="15">
        <f t="shared" si="21"/>
        <v>3355122.9261373333</v>
      </c>
      <c r="M97" s="15">
        <f t="shared" si="17"/>
        <v>479303.27516247617</v>
      </c>
      <c r="N97" s="58">
        <f t="shared" si="22"/>
        <v>3750554.7409525705</v>
      </c>
      <c r="O97" s="15">
        <f t="shared" si="17"/>
        <v>535793.53442179575</v>
      </c>
      <c r="P97" s="12">
        <f t="shared" si="25"/>
        <v>4066900.1928047617</v>
      </c>
      <c r="Q97" s="10">
        <f t="shared" si="19"/>
        <v>580985.74182925164</v>
      </c>
    </row>
    <row r="98" spans="1:17" x14ac:dyDescent="0.25">
      <c r="A98" s="1">
        <v>95</v>
      </c>
      <c r="B98" s="2" t="s">
        <v>104</v>
      </c>
      <c r="C98" s="2" t="s">
        <v>90</v>
      </c>
      <c r="D98" s="29" t="s">
        <v>105</v>
      </c>
      <c r="E98" s="145">
        <v>16432250.652433336</v>
      </c>
      <c r="F98" s="15">
        <v>8467630.4529999997</v>
      </c>
      <c r="G98" s="151">
        <f t="shared" si="13"/>
        <v>0.51530557999041282</v>
      </c>
      <c r="H98" s="15">
        <f t="shared" si="23"/>
        <v>4678170.0689466689</v>
      </c>
      <c r="I98" s="10">
        <f t="shared" si="24"/>
        <v>668310.00984952413</v>
      </c>
      <c r="J98" s="15">
        <f t="shared" si="20"/>
        <v>5664105.1080926694</v>
      </c>
      <c r="K98" s="15">
        <f t="shared" si="16"/>
        <v>809157.87258466706</v>
      </c>
      <c r="L98" s="15">
        <f t="shared" si="21"/>
        <v>6485717.6407143362</v>
      </c>
      <c r="M98" s="15">
        <f t="shared" si="17"/>
        <v>926531.09153061942</v>
      </c>
      <c r="N98" s="58">
        <f t="shared" si="22"/>
        <v>7307330.1733360011</v>
      </c>
      <c r="O98" s="15">
        <f t="shared" si="17"/>
        <v>1043904.3104765716</v>
      </c>
      <c r="P98" s="12">
        <f t="shared" si="25"/>
        <v>7964620.199433336</v>
      </c>
      <c r="Q98" s="10">
        <f t="shared" si="19"/>
        <v>1137802.8856333338</v>
      </c>
    </row>
    <row r="99" spans="1:17" x14ac:dyDescent="0.25">
      <c r="A99" s="1">
        <v>96</v>
      </c>
      <c r="B99" s="2" t="s">
        <v>89</v>
      </c>
      <c r="C99" s="2" t="s">
        <v>90</v>
      </c>
      <c r="D99" s="29" t="s">
        <v>91</v>
      </c>
      <c r="E99" s="145">
        <v>10789065.469304763</v>
      </c>
      <c r="F99" s="15">
        <v>6257238.3675000016</v>
      </c>
      <c r="G99" s="151">
        <f t="shared" si="13"/>
        <v>0.5799611083371442</v>
      </c>
      <c r="H99" s="15">
        <f t="shared" si="23"/>
        <v>2374014.007943809</v>
      </c>
      <c r="I99" s="10">
        <f t="shared" si="24"/>
        <v>339144.85827768699</v>
      </c>
      <c r="J99" s="15">
        <f t="shared" si="20"/>
        <v>3021357.9361020941</v>
      </c>
      <c r="K99" s="15">
        <f t="shared" si="16"/>
        <v>431622.56230029918</v>
      </c>
      <c r="L99" s="15">
        <f t="shared" si="21"/>
        <v>3560811.2095673326</v>
      </c>
      <c r="M99" s="15">
        <f t="shared" si="17"/>
        <v>508687.3156524761</v>
      </c>
      <c r="N99" s="58">
        <f t="shared" si="22"/>
        <v>4100264.4830325712</v>
      </c>
      <c r="O99" s="15">
        <f t="shared" si="17"/>
        <v>585752.06900465302</v>
      </c>
      <c r="P99" s="12">
        <f t="shared" si="25"/>
        <v>4531827.1018047612</v>
      </c>
      <c r="Q99" s="10">
        <f t="shared" si="19"/>
        <v>647403.87168639444</v>
      </c>
    </row>
    <row r="100" spans="1:17" x14ac:dyDescent="0.25">
      <c r="A100" s="13">
        <v>97</v>
      </c>
      <c r="B100" s="2" t="s">
        <v>114</v>
      </c>
      <c r="C100" s="155" t="s">
        <v>108</v>
      </c>
      <c r="D100" s="29" t="s">
        <v>1302</v>
      </c>
      <c r="E100" s="145">
        <v>2906631.4443095233</v>
      </c>
      <c r="F100" s="15">
        <v>1739243.7929</v>
      </c>
      <c r="G100" s="151">
        <f t="shared" si="13"/>
        <v>0.59837094114736011</v>
      </c>
      <c r="H100" s="15">
        <f t="shared" si="23"/>
        <v>586061.36254761857</v>
      </c>
      <c r="I100" s="10">
        <f t="shared" si="24"/>
        <v>83723.051792516941</v>
      </c>
      <c r="J100" s="15">
        <f t="shared" si="20"/>
        <v>760459.24920619023</v>
      </c>
      <c r="K100" s="15">
        <f t="shared" si="16"/>
        <v>108637.03560088432</v>
      </c>
      <c r="L100" s="15">
        <f t="shared" si="21"/>
        <v>905790.8214216663</v>
      </c>
      <c r="M100" s="15">
        <f t="shared" si="17"/>
        <v>129398.68877452376</v>
      </c>
      <c r="N100" s="58">
        <f t="shared" si="22"/>
        <v>1051122.3936371424</v>
      </c>
      <c r="O100" s="15">
        <f t="shared" si="17"/>
        <v>150160.3419481632</v>
      </c>
      <c r="P100" s="12">
        <f t="shared" si="25"/>
        <v>1167387.6514095233</v>
      </c>
      <c r="Q100" s="10">
        <f t="shared" si="19"/>
        <v>166769.66448707477</v>
      </c>
    </row>
    <row r="101" spans="1:17" x14ac:dyDescent="0.25">
      <c r="A101" s="1">
        <v>98</v>
      </c>
      <c r="B101" s="2" t="s">
        <v>120</v>
      </c>
      <c r="C101" s="155" t="s">
        <v>108</v>
      </c>
      <c r="D101" s="157" t="s">
        <v>121</v>
      </c>
      <c r="E101" s="145">
        <v>7071733.5127666667</v>
      </c>
      <c r="F101" s="15">
        <v>3050087.6322999997</v>
      </c>
      <c r="G101" s="151">
        <f t="shared" si="13"/>
        <v>0.43130692450353902</v>
      </c>
      <c r="H101" s="15">
        <f t="shared" si="23"/>
        <v>2607299.1779133342</v>
      </c>
      <c r="I101" s="10">
        <f t="shared" si="24"/>
        <v>372471.3111304763</v>
      </c>
      <c r="J101" s="15">
        <f t="shared" si="20"/>
        <v>3031603.1886793338</v>
      </c>
      <c r="K101" s="15">
        <f t="shared" si="16"/>
        <v>433086.16981133341</v>
      </c>
      <c r="L101" s="15">
        <f t="shared" si="21"/>
        <v>3385189.8643176677</v>
      </c>
      <c r="M101" s="15">
        <f t="shared" si="17"/>
        <v>483598.5520453811</v>
      </c>
      <c r="N101" s="58">
        <f t="shared" si="22"/>
        <v>3738776.5399559997</v>
      </c>
      <c r="O101" s="15">
        <f t="shared" si="17"/>
        <v>534110.93427942856</v>
      </c>
      <c r="P101" s="12">
        <f t="shared" si="25"/>
        <v>4021645.880466667</v>
      </c>
      <c r="Q101" s="10">
        <f t="shared" si="19"/>
        <v>574520.84006666671</v>
      </c>
    </row>
    <row r="102" spans="1:17" x14ac:dyDescent="0.25">
      <c r="A102" s="1">
        <v>99</v>
      </c>
      <c r="B102" s="2" t="s">
        <v>118</v>
      </c>
      <c r="C102" s="155" t="s">
        <v>108</v>
      </c>
      <c r="D102" s="29" t="s">
        <v>108</v>
      </c>
      <c r="E102" s="145">
        <v>7499992.2743904758</v>
      </c>
      <c r="F102" s="15">
        <v>3202859.1789000016</v>
      </c>
      <c r="G102" s="151">
        <f t="shared" si="13"/>
        <v>0.4270483304144867</v>
      </c>
      <c r="H102" s="15">
        <f t="shared" si="23"/>
        <v>2797134.6406123796</v>
      </c>
      <c r="I102" s="10">
        <f t="shared" si="24"/>
        <v>399590.66294462566</v>
      </c>
      <c r="J102" s="15">
        <f t="shared" si="20"/>
        <v>3247134.1770758079</v>
      </c>
      <c r="K102" s="15">
        <f t="shared" si="16"/>
        <v>463876.3110108297</v>
      </c>
      <c r="L102" s="15">
        <f t="shared" si="21"/>
        <v>3622133.7907953318</v>
      </c>
      <c r="M102" s="15">
        <f t="shared" si="17"/>
        <v>517447.68439933314</v>
      </c>
      <c r="N102" s="58">
        <f t="shared" si="22"/>
        <v>3997133.4045148548</v>
      </c>
      <c r="O102" s="15">
        <f t="shared" si="17"/>
        <v>571019.05778783641</v>
      </c>
      <c r="P102" s="12">
        <f t="shared" si="25"/>
        <v>4297133.0954904743</v>
      </c>
      <c r="Q102" s="10">
        <f t="shared" si="19"/>
        <v>613876.15649863915</v>
      </c>
    </row>
    <row r="103" spans="1:17" x14ac:dyDescent="0.25">
      <c r="A103" s="13">
        <v>100</v>
      </c>
      <c r="B103" s="2" t="s">
        <v>119</v>
      </c>
      <c r="C103" s="155" t="s">
        <v>108</v>
      </c>
      <c r="D103" s="29" t="s">
        <v>117</v>
      </c>
      <c r="E103" s="145">
        <v>7373300.8014523806</v>
      </c>
      <c r="F103" s="15">
        <v>1412468.1304999997</v>
      </c>
      <c r="G103" s="151">
        <f t="shared" si="13"/>
        <v>0.19156523903402586</v>
      </c>
      <c r="H103" s="15">
        <f t="shared" si="23"/>
        <v>4486172.5106619047</v>
      </c>
      <c r="I103" s="10">
        <f t="shared" si="24"/>
        <v>640881.78723741497</v>
      </c>
      <c r="J103" s="15">
        <f t="shared" si="20"/>
        <v>4928570.5587490471</v>
      </c>
      <c r="K103" s="15">
        <f t="shared" si="16"/>
        <v>704081.50839272107</v>
      </c>
      <c r="L103" s="15">
        <f t="shared" si="21"/>
        <v>5297235.598821667</v>
      </c>
      <c r="M103" s="15">
        <f t="shared" si="17"/>
        <v>756747.94268880959</v>
      </c>
      <c r="N103" s="58">
        <f t="shared" si="22"/>
        <v>5665900.6388942851</v>
      </c>
      <c r="O103" s="15">
        <f t="shared" si="17"/>
        <v>809414.37698489788</v>
      </c>
      <c r="P103" s="12">
        <f t="shared" si="25"/>
        <v>5960832.6709523806</v>
      </c>
      <c r="Q103" s="10">
        <f t="shared" si="19"/>
        <v>851547.52442176861</v>
      </c>
    </row>
    <row r="104" spans="1:17" x14ac:dyDescent="0.25">
      <c r="A104" s="1">
        <v>101</v>
      </c>
      <c r="B104" s="2" t="s">
        <v>110</v>
      </c>
      <c r="C104" s="155" t="s">
        <v>108</v>
      </c>
      <c r="D104" s="29" t="s">
        <v>111</v>
      </c>
      <c r="E104" s="145">
        <v>8890330.0991142876</v>
      </c>
      <c r="F104" s="15">
        <v>3148754.2358000013</v>
      </c>
      <c r="G104" s="151">
        <f t="shared" si="13"/>
        <v>0.35417742656301376</v>
      </c>
      <c r="H104" s="15">
        <f t="shared" si="23"/>
        <v>3963509.843491429</v>
      </c>
      <c r="I104" s="10">
        <f t="shared" si="24"/>
        <v>566215.69192734698</v>
      </c>
      <c r="J104" s="15">
        <f t="shared" si="20"/>
        <v>4496929.6494382862</v>
      </c>
      <c r="K104" s="15">
        <f t="shared" si="16"/>
        <v>642418.52134832658</v>
      </c>
      <c r="L104" s="15">
        <f t="shared" si="21"/>
        <v>4941446.1543940008</v>
      </c>
      <c r="M104" s="15">
        <f t="shared" si="17"/>
        <v>705920.87919914292</v>
      </c>
      <c r="N104" s="58">
        <f t="shared" si="22"/>
        <v>5385962.6593497135</v>
      </c>
      <c r="O104" s="15">
        <f t="shared" si="17"/>
        <v>769423.23704995902</v>
      </c>
      <c r="P104" s="12">
        <f t="shared" si="25"/>
        <v>5741575.8633142859</v>
      </c>
      <c r="Q104" s="10">
        <f t="shared" si="19"/>
        <v>820225.12333061232</v>
      </c>
    </row>
    <row r="105" spans="1:17" x14ac:dyDescent="0.25">
      <c r="A105" s="1">
        <v>102</v>
      </c>
      <c r="B105" s="2" t="s">
        <v>107</v>
      </c>
      <c r="C105" s="155" t="s">
        <v>108</v>
      </c>
      <c r="D105" s="29" t="s">
        <v>108</v>
      </c>
      <c r="E105" s="145">
        <v>9030809.7677380946</v>
      </c>
      <c r="F105" s="15">
        <v>4500086.4629999995</v>
      </c>
      <c r="G105" s="151">
        <f t="shared" si="13"/>
        <v>0.49830375998797233</v>
      </c>
      <c r="H105" s="15">
        <f t="shared" si="23"/>
        <v>2724561.3511904767</v>
      </c>
      <c r="I105" s="10">
        <f t="shared" si="24"/>
        <v>389223.05017006811</v>
      </c>
      <c r="J105" s="15">
        <f t="shared" si="20"/>
        <v>3266409.9372547613</v>
      </c>
      <c r="K105" s="15">
        <f t="shared" si="16"/>
        <v>466629.99103639449</v>
      </c>
      <c r="L105" s="15">
        <f t="shared" si="21"/>
        <v>3717950.4256416671</v>
      </c>
      <c r="M105" s="15">
        <f t="shared" si="17"/>
        <v>531135.77509166673</v>
      </c>
      <c r="N105" s="58">
        <f t="shared" si="22"/>
        <v>4169490.9140285701</v>
      </c>
      <c r="O105" s="15">
        <f t="shared" si="17"/>
        <v>595641.55914693861</v>
      </c>
      <c r="P105" s="12">
        <f t="shared" si="25"/>
        <v>4530723.304738095</v>
      </c>
      <c r="Q105" s="10">
        <f t="shared" si="19"/>
        <v>647246.1863911564</v>
      </c>
    </row>
    <row r="106" spans="1:17" s="61" customFormat="1" x14ac:dyDescent="0.25">
      <c r="A106" s="13">
        <v>103</v>
      </c>
      <c r="B106" s="29" t="s">
        <v>112</v>
      </c>
      <c r="C106" s="155" t="s">
        <v>108</v>
      </c>
      <c r="D106" s="29" t="s">
        <v>111</v>
      </c>
      <c r="E106" s="145">
        <v>9680405.6491380949</v>
      </c>
      <c r="F106" s="15">
        <v>5100819.3083999995</v>
      </c>
      <c r="G106" s="151">
        <f t="shared" si="13"/>
        <v>0.52692206228508165</v>
      </c>
      <c r="H106" s="15">
        <f t="shared" si="23"/>
        <v>2643505.2109104767</v>
      </c>
      <c r="I106" s="10">
        <f t="shared" si="24"/>
        <v>377643.60155863955</v>
      </c>
      <c r="J106" s="15">
        <f t="shared" si="20"/>
        <v>3224329.549858762</v>
      </c>
      <c r="K106" s="15">
        <f t="shared" si="16"/>
        <v>460618.50712268025</v>
      </c>
      <c r="L106" s="15">
        <f t="shared" si="21"/>
        <v>3708349.8323156666</v>
      </c>
      <c r="M106" s="15">
        <f t="shared" si="17"/>
        <v>529764.26175938093</v>
      </c>
      <c r="N106" s="58">
        <f t="shared" si="22"/>
        <v>4192370.1147725713</v>
      </c>
      <c r="O106" s="15">
        <f t="shared" si="17"/>
        <v>598910.01639608166</v>
      </c>
      <c r="P106" s="12">
        <f t="shared" si="25"/>
        <v>4579586.3407380953</v>
      </c>
      <c r="Q106" s="10">
        <f t="shared" si="19"/>
        <v>654226.62010544224</v>
      </c>
    </row>
    <row r="107" spans="1:17" x14ac:dyDescent="0.25">
      <c r="A107" s="1">
        <v>104</v>
      </c>
      <c r="B107" s="2" t="s">
        <v>109</v>
      </c>
      <c r="C107" s="155" t="s">
        <v>108</v>
      </c>
      <c r="D107" s="29" t="s">
        <v>108</v>
      </c>
      <c r="E107" s="145">
        <v>11058913.017061904</v>
      </c>
      <c r="F107" s="15">
        <v>6560514.0710000023</v>
      </c>
      <c r="G107" s="151">
        <f t="shared" si="13"/>
        <v>0.59323317408124243</v>
      </c>
      <c r="H107" s="15">
        <f t="shared" si="23"/>
        <v>2286616.3426495213</v>
      </c>
      <c r="I107" s="10">
        <f t="shared" si="24"/>
        <v>326659.47752136021</v>
      </c>
      <c r="J107" s="15">
        <f t="shared" si="20"/>
        <v>2950151.1236732341</v>
      </c>
      <c r="K107" s="15">
        <f t="shared" si="16"/>
        <v>421450.16052474774</v>
      </c>
      <c r="L107" s="15">
        <f t="shared" si="21"/>
        <v>3503096.7745263316</v>
      </c>
      <c r="M107" s="15">
        <f t="shared" si="17"/>
        <v>500442.3963609045</v>
      </c>
      <c r="N107" s="58">
        <f t="shared" si="22"/>
        <v>4056042.4253794253</v>
      </c>
      <c r="O107" s="15">
        <f t="shared" si="17"/>
        <v>579434.63219706074</v>
      </c>
      <c r="P107" s="12">
        <f t="shared" si="25"/>
        <v>4498398.9460619017</v>
      </c>
      <c r="Q107" s="10">
        <f t="shared" si="19"/>
        <v>642628.42086598591</v>
      </c>
    </row>
    <row r="108" spans="1:17" x14ac:dyDescent="0.25">
      <c r="A108" s="1">
        <v>105</v>
      </c>
      <c r="B108" s="2" t="s">
        <v>113</v>
      </c>
      <c r="C108" s="155" t="s">
        <v>108</v>
      </c>
      <c r="D108" s="29" t="s">
        <v>108</v>
      </c>
      <c r="E108" s="145">
        <v>11590299.17133333</v>
      </c>
      <c r="F108" s="15">
        <v>4054914.4595999997</v>
      </c>
      <c r="G108" s="151">
        <f t="shared" si="13"/>
        <v>0.34985416680435255</v>
      </c>
      <c r="H108" s="15">
        <f t="shared" si="23"/>
        <v>5217324.8774666637</v>
      </c>
      <c r="I108" s="10">
        <f t="shared" si="24"/>
        <v>745332.12535238056</v>
      </c>
      <c r="J108" s="15">
        <f t="shared" si="20"/>
        <v>5912742.8277466632</v>
      </c>
      <c r="K108" s="15">
        <f t="shared" si="16"/>
        <v>844677.54682095186</v>
      </c>
      <c r="L108" s="15">
        <f t="shared" si="21"/>
        <v>6492257.7863133308</v>
      </c>
      <c r="M108" s="15">
        <f t="shared" si="17"/>
        <v>927465.3980447615</v>
      </c>
      <c r="N108" s="58">
        <f t="shared" si="22"/>
        <v>7071772.7448799964</v>
      </c>
      <c r="O108" s="15">
        <f t="shared" si="17"/>
        <v>1010253.2492685709</v>
      </c>
      <c r="P108" s="12">
        <f t="shared" si="25"/>
        <v>7535384.71173333</v>
      </c>
      <c r="Q108" s="10">
        <f t="shared" si="19"/>
        <v>1076483.5302476187</v>
      </c>
    </row>
    <row r="109" spans="1:17" x14ac:dyDescent="0.25">
      <c r="A109" s="13">
        <v>106</v>
      </c>
      <c r="B109" s="158" t="s">
        <v>1398</v>
      </c>
      <c r="C109" s="155" t="s">
        <v>108</v>
      </c>
      <c r="D109" s="29" t="s">
        <v>121</v>
      </c>
      <c r="E109" s="145">
        <v>11921285.024609525</v>
      </c>
      <c r="F109" s="15">
        <v>6022365.5330000017</v>
      </c>
      <c r="G109" s="151">
        <f t="shared" si="13"/>
        <v>0.50517754760227795</v>
      </c>
      <c r="H109" s="15">
        <f t="shared" si="23"/>
        <v>3514662.4866876192</v>
      </c>
      <c r="I109" s="10">
        <f t="shared" si="24"/>
        <v>502094.64095537417</v>
      </c>
      <c r="J109" s="15">
        <f t="shared" si="20"/>
        <v>4229939.5881641898</v>
      </c>
      <c r="K109" s="15">
        <f t="shared" si="16"/>
        <v>604277.08402345574</v>
      </c>
      <c r="L109" s="15">
        <f t="shared" si="21"/>
        <v>4826003.8393946663</v>
      </c>
      <c r="M109" s="15">
        <f t="shared" si="17"/>
        <v>689429.11991352378</v>
      </c>
      <c r="N109" s="58">
        <f t="shared" si="22"/>
        <v>5422068.0906251408</v>
      </c>
      <c r="O109" s="15">
        <f t="shared" si="17"/>
        <v>774581.1558035916</v>
      </c>
      <c r="P109" s="12">
        <f t="shared" si="25"/>
        <v>5898919.4916095231</v>
      </c>
      <c r="Q109" s="10">
        <f t="shared" si="19"/>
        <v>842702.78451564617</v>
      </c>
    </row>
    <row r="110" spans="1:17" x14ac:dyDescent="0.25">
      <c r="A110" s="1">
        <v>107</v>
      </c>
      <c r="B110" s="2" t="s">
        <v>116</v>
      </c>
      <c r="C110" s="155" t="s">
        <v>108</v>
      </c>
      <c r="D110" s="29" t="s">
        <v>117</v>
      </c>
      <c r="E110" s="145">
        <v>10699209.339999998</v>
      </c>
      <c r="F110" s="15">
        <v>4804255.7140000025</v>
      </c>
      <c r="G110" s="151">
        <f t="shared" si="13"/>
        <v>0.44902904143008415</v>
      </c>
      <c r="H110" s="15">
        <f t="shared" si="23"/>
        <v>3755111.7579999967</v>
      </c>
      <c r="I110" s="10">
        <f t="shared" si="24"/>
        <v>536444.53685714235</v>
      </c>
      <c r="J110" s="15">
        <f t="shared" si="20"/>
        <v>4397064.3183999965</v>
      </c>
      <c r="K110" s="15">
        <f t="shared" si="16"/>
        <v>628152.04548571375</v>
      </c>
      <c r="L110" s="15">
        <f t="shared" si="21"/>
        <v>4932024.7853999967</v>
      </c>
      <c r="M110" s="15">
        <f t="shared" si="17"/>
        <v>704574.96934285667</v>
      </c>
      <c r="N110" s="58">
        <f t="shared" si="22"/>
        <v>5466985.252399995</v>
      </c>
      <c r="O110" s="15">
        <f t="shared" si="17"/>
        <v>780997.89319999923</v>
      </c>
      <c r="P110" s="12">
        <f t="shared" si="25"/>
        <v>5894953.6259999955</v>
      </c>
      <c r="Q110" s="10">
        <f t="shared" si="19"/>
        <v>842136.23228571366</v>
      </c>
    </row>
    <row r="111" spans="1:17" x14ac:dyDescent="0.25">
      <c r="A111" s="1">
        <v>108</v>
      </c>
      <c r="B111" s="2" t="s">
        <v>115</v>
      </c>
      <c r="C111" s="155" t="s">
        <v>108</v>
      </c>
      <c r="D111" s="29" t="s">
        <v>1302</v>
      </c>
      <c r="E111" s="145">
        <v>14684329.754347617</v>
      </c>
      <c r="F111" s="15">
        <v>10277333.556500001</v>
      </c>
      <c r="G111" s="151">
        <f t="shared" si="13"/>
        <v>0.69988441613803798</v>
      </c>
      <c r="H111" s="15">
        <f t="shared" si="23"/>
        <v>1470130.2469780929</v>
      </c>
      <c r="I111" s="10">
        <f t="shared" si="24"/>
        <v>210018.60671115614</v>
      </c>
      <c r="J111" s="15">
        <f t="shared" si="20"/>
        <v>2351190.0322389491</v>
      </c>
      <c r="K111" s="15">
        <f t="shared" si="16"/>
        <v>335884.29031984985</v>
      </c>
      <c r="L111" s="15">
        <f t="shared" si="21"/>
        <v>3085406.5199563317</v>
      </c>
      <c r="M111" s="15">
        <f t="shared" si="17"/>
        <v>440772.3599937617</v>
      </c>
      <c r="N111" s="58">
        <f t="shared" si="22"/>
        <v>3819623.0076737106</v>
      </c>
      <c r="O111" s="15">
        <f t="shared" si="17"/>
        <v>545660.42966767296</v>
      </c>
      <c r="P111" s="12">
        <f t="shared" si="25"/>
        <v>4406996.1978476159</v>
      </c>
      <c r="Q111" s="10">
        <f t="shared" si="19"/>
        <v>629570.88540680229</v>
      </c>
    </row>
    <row r="112" spans="1:17" x14ac:dyDescent="0.25">
      <c r="A112" s="13">
        <v>109</v>
      </c>
      <c r="B112" s="2" t="s">
        <v>126</v>
      </c>
      <c r="C112" s="2" t="s">
        <v>124</v>
      </c>
      <c r="D112" s="29" t="s">
        <v>131</v>
      </c>
      <c r="E112" s="145">
        <v>4176367.522719047</v>
      </c>
      <c r="F112" s="15">
        <v>1412096.6521000005</v>
      </c>
      <c r="G112" s="151">
        <f t="shared" si="13"/>
        <v>0.33811599300548323</v>
      </c>
      <c r="H112" s="15">
        <f t="shared" si="23"/>
        <v>1928997.3660752373</v>
      </c>
      <c r="I112" s="10">
        <f t="shared" si="24"/>
        <v>275571.05229646247</v>
      </c>
      <c r="J112" s="15">
        <f t="shared" si="20"/>
        <v>2179579.41743838</v>
      </c>
      <c r="K112" s="15">
        <f t="shared" si="16"/>
        <v>311368.48820548283</v>
      </c>
      <c r="L112" s="15">
        <f t="shared" si="21"/>
        <v>2388397.7935743323</v>
      </c>
      <c r="M112" s="15">
        <f t="shared" si="17"/>
        <v>341199.6847963332</v>
      </c>
      <c r="N112" s="58">
        <f t="shared" si="22"/>
        <v>2597216.1697102846</v>
      </c>
      <c r="O112" s="15">
        <f t="shared" si="17"/>
        <v>371030.8813871835</v>
      </c>
      <c r="P112" s="12">
        <f t="shared" si="25"/>
        <v>2764270.8706190465</v>
      </c>
      <c r="Q112" s="10">
        <f t="shared" si="19"/>
        <v>394895.8386598638</v>
      </c>
    </row>
    <row r="113" spans="1:17" x14ac:dyDescent="0.25">
      <c r="A113" s="1">
        <v>110</v>
      </c>
      <c r="B113" s="2" t="s">
        <v>140</v>
      </c>
      <c r="C113" s="2" t="s">
        <v>124</v>
      </c>
      <c r="D113" s="29" t="s">
        <v>124</v>
      </c>
      <c r="E113" s="145">
        <v>6362756.8283380959</v>
      </c>
      <c r="F113" s="15">
        <v>1683460.5469999998</v>
      </c>
      <c r="G113" s="151">
        <f t="shared" si="13"/>
        <v>0.26458036860725148</v>
      </c>
      <c r="H113" s="15">
        <f t="shared" si="23"/>
        <v>3406744.9156704773</v>
      </c>
      <c r="I113" s="10">
        <f t="shared" si="24"/>
        <v>486677.84509578248</v>
      </c>
      <c r="J113" s="15">
        <f t="shared" si="20"/>
        <v>3788510.325370763</v>
      </c>
      <c r="K113" s="15">
        <f t="shared" si="16"/>
        <v>541215.76076725184</v>
      </c>
      <c r="L113" s="15">
        <f t="shared" si="21"/>
        <v>4106648.1667876677</v>
      </c>
      <c r="M113" s="15">
        <f t="shared" si="17"/>
        <v>586664.02382680972</v>
      </c>
      <c r="N113" s="58">
        <f t="shared" si="22"/>
        <v>4424786.0082045719</v>
      </c>
      <c r="O113" s="15">
        <f t="shared" si="17"/>
        <v>632112.28688636736</v>
      </c>
      <c r="P113" s="12">
        <f t="shared" si="25"/>
        <v>4679296.2813380957</v>
      </c>
      <c r="Q113" s="10">
        <f t="shared" si="19"/>
        <v>668470.89733401372</v>
      </c>
    </row>
    <row r="114" spans="1:17" x14ac:dyDescent="0.25">
      <c r="A114" s="1">
        <v>111</v>
      </c>
      <c r="B114" s="2" t="s">
        <v>129</v>
      </c>
      <c r="C114" s="2" t="s">
        <v>124</v>
      </c>
      <c r="D114" s="29" t="s">
        <v>128</v>
      </c>
      <c r="E114" s="145">
        <v>6208696.38172381</v>
      </c>
      <c r="F114" s="15">
        <v>2696982.01</v>
      </c>
      <c r="G114" s="151">
        <f t="shared" si="13"/>
        <v>0.43438780771096391</v>
      </c>
      <c r="H114" s="15">
        <f t="shared" si="23"/>
        <v>2269975.095379048</v>
      </c>
      <c r="I114" s="10">
        <f t="shared" si="24"/>
        <v>324282.15648272116</v>
      </c>
      <c r="J114" s="15">
        <f t="shared" si="20"/>
        <v>2642496.8782824771</v>
      </c>
      <c r="K114" s="15">
        <f t="shared" si="16"/>
        <v>377499.55404035386</v>
      </c>
      <c r="L114" s="15">
        <f t="shared" si="21"/>
        <v>2952931.6973686675</v>
      </c>
      <c r="M114" s="15">
        <f t="shared" si="17"/>
        <v>421847.38533838105</v>
      </c>
      <c r="N114" s="58">
        <f t="shared" si="22"/>
        <v>3263366.5164548578</v>
      </c>
      <c r="O114" s="15">
        <f t="shared" si="17"/>
        <v>466195.21663640824</v>
      </c>
      <c r="P114" s="12">
        <f t="shared" si="25"/>
        <v>3511714.3717238102</v>
      </c>
      <c r="Q114" s="10">
        <f t="shared" si="19"/>
        <v>501673.48167483002</v>
      </c>
    </row>
    <row r="115" spans="1:17" x14ac:dyDescent="0.25">
      <c r="A115" s="13">
        <v>112</v>
      </c>
      <c r="B115" s="2" t="s">
        <v>132</v>
      </c>
      <c r="C115" s="2" t="s">
        <v>124</v>
      </c>
      <c r="D115" s="49" t="s">
        <v>133</v>
      </c>
      <c r="E115" s="145">
        <v>8219952.7176904771</v>
      </c>
      <c r="F115" s="15">
        <v>4145936.7840000009</v>
      </c>
      <c r="G115" s="151">
        <f t="shared" si="13"/>
        <v>0.50437477274989317</v>
      </c>
      <c r="H115" s="15">
        <f t="shared" si="23"/>
        <v>2430025.3901523808</v>
      </c>
      <c r="I115" s="10">
        <f t="shared" si="24"/>
        <v>347146.48430748296</v>
      </c>
      <c r="J115" s="15">
        <f t="shared" si="20"/>
        <v>2923222.5532138096</v>
      </c>
      <c r="K115" s="15">
        <f t="shared" si="16"/>
        <v>417603.2218876871</v>
      </c>
      <c r="L115" s="15">
        <f t="shared" si="21"/>
        <v>3334220.1890983339</v>
      </c>
      <c r="M115" s="15">
        <f t="shared" si="17"/>
        <v>476317.16987119056</v>
      </c>
      <c r="N115" s="58">
        <f t="shared" si="22"/>
        <v>3745217.8249828564</v>
      </c>
      <c r="O115" s="15">
        <f t="shared" si="17"/>
        <v>535031.11785469379</v>
      </c>
      <c r="P115" s="12">
        <f t="shared" si="25"/>
        <v>4074015.9336904762</v>
      </c>
      <c r="Q115" s="10">
        <f t="shared" si="19"/>
        <v>582002.27624149655</v>
      </c>
    </row>
    <row r="116" spans="1:17" x14ac:dyDescent="0.25">
      <c r="A116" s="1">
        <v>113</v>
      </c>
      <c r="B116" s="2" t="s">
        <v>130</v>
      </c>
      <c r="C116" s="2" t="s">
        <v>124</v>
      </c>
      <c r="D116" s="29" t="s">
        <v>131</v>
      </c>
      <c r="E116" s="145">
        <v>8237351.8294904772</v>
      </c>
      <c r="F116" s="15">
        <v>3848784.0720000006</v>
      </c>
      <c r="G116" s="151">
        <f t="shared" si="13"/>
        <v>0.46723560577089834</v>
      </c>
      <c r="H116" s="15">
        <f t="shared" si="23"/>
        <v>2741097.3915923815</v>
      </c>
      <c r="I116" s="10">
        <f t="shared" si="24"/>
        <v>391585.34165605449</v>
      </c>
      <c r="J116" s="15">
        <f t="shared" si="20"/>
        <v>3235338.5013618097</v>
      </c>
      <c r="K116" s="15">
        <f t="shared" si="16"/>
        <v>462191.21448025852</v>
      </c>
      <c r="L116" s="15">
        <f t="shared" si="21"/>
        <v>3647206.0928363334</v>
      </c>
      <c r="M116" s="15">
        <f t="shared" si="17"/>
        <v>521029.44183376193</v>
      </c>
      <c r="N116" s="58">
        <f t="shared" si="22"/>
        <v>4059073.6843108572</v>
      </c>
      <c r="O116" s="15">
        <f t="shared" si="17"/>
        <v>579867.66918726533</v>
      </c>
      <c r="P116" s="12">
        <f t="shared" si="25"/>
        <v>4388567.7574904766</v>
      </c>
      <c r="Q116" s="10">
        <f t="shared" si="19"/>
        <v>626938.2510700681</v>
      </c>
    </row>
    <row r="117" spans="1:17" x14ac:dyDescent="0.25">
      <c r="A117" s="1">
        <v>114</v>
      </c>
      <c r="B117" s="2" t="s">
        <v>123</v>
      </c>
      <c r="C117" s="2" t="s">
        <v>124</v>
      </c>
      <c r="D117" s="29" t="s">
        <v>125</v>
      </c>
      <c r="E117" s="145">
        <v>9088221.7458619047</v>
      </c>
      <c r="F117" s="15">
        <v>3295151.7804</v>
      </c>
      <c r="G117" s="151">
        <f t="shared" si="13"/>
        <v>0.36257387556596155</v>
      </c>
      <c r="H117" s="15">
        <f t="shared" si="23"/>
        <v>3975425.6162895239</v>
      </c>
      <c r="I117" s="10">
        <f t="shared" si="24"/>
        <v>567917.94518421765</v>
      </c>
      <c r="J117" s="15">
        <f t="shared" si="20"/>
        <v>4520718.9210412372</v>
      </c>
      <c r="K117" s="15">
        <f t="shared" si="16"/>
        <v>645816.98872017674</v>
      </c>
      <c r="L117" s="15">
        <f t="shared" si="21"/>
        <v>4975130.0083343331</v>
      </c>
      <c r="M117" s="15">
        <f t="shared" si="17"/>
        <v>710732.85833347612</v>
      </c>
      <c r="N117" s="58">
        <f t="shared" si="22"/>
        <v>5429541.0956274271</v>
      </c>
      <c r="O117" s="15">
        <f t="shared" si="17"/>
        <v>775648.72794677527</v>
      </c>
      <c r="P117" s="12">
        <f t="shared" si="25"/>
        <v>5793069.9654619042</v>
      </c>
      <c r="Q117" s="10">
        <f t="shared" si="19"/>
        <v>827581.42363741493</v>
      </c>
    </row>
    <row r="118" spans="1:17" x14ac:dyDescent="0.25">
      <c r="A118" s="13">
        <v>115</v>
      </c>
      <c r="B118" s="2" t="s">
        <v>134</v>
      </c>
      <c r="C118" s="2" t="s">
        <v>124</v>
      </c>
      <c r="D118" s="29" t="s">
        <v>133</v>
      </c>
      <c r="E118" s="145">
        <v>7975294.158180953</v>
      </c>
      <c r="F118" s="15">
        <v>3502113.5085999994</v>
      </c>
      <c r="G118" s="151">
        <f t="shared" si="13"/>
        <v>0.43912029313772422</v>
      </c>
      <c r="H118" s="15">
        <f t="shared" si="23"/>
        <v>2878121.8179447632</v>
      </c>
      <c r="I118" s="10">
        <f t="shared" si="24"/>
        <v>411160.25970639475</v>
      </c>
      <c r="J118" s="15">
        <f t="shared" si="20"/>
        <v>3356639.4674356198</v>
      </c>
      <c r="K118" s="15">
        <f t="shared" si="16"/>
        <v>479519.92391937424</v>
      </c>
      <c r="L118" s="15">
        <f t="shared" si="21"/>
        <v>3755404.1753446683</v>
      </c>
      <c r="M118" s="15">
        <f t="shared" si="17"/>
        <v>536486.31076352403</v>
      </c>
      <c r="N118" s="58">
        <f t="shared" si="22"/>
        <v>4154168.883253715</v>
      </c>
      <c r="O118" s="15">
        <f t="shared" si="17"/>
        <v>593452.69760767359</v>
      </c>
      <c r="P118" s="12">
        <f t="shared" si="25"/>
        <v>4473180.6495809536</v>
      </c>
      <c r="Q118" s="10">
        <f t="shared" si="19"/>
        <v>639025.80708299333</v>
      </c>
    </row>
    <row r="119" spans="1:17" x14ac:dyDescent="0.25">
      <c r="A119" s="1">
        <v>116</v>
      </c>
      <c r="B119" s="2" t="s">
        <v>135</v>
      </c>
      <c r="C119" s="2" t="s">
        <v>124</v>
      </c>
      <c r="D119" s="29" t="s">
        <v>124</v>
      </c>
      <c r="E119" s="145">
        <v>9476878.7344666645</v>
      </c>
      <c r="F119" s="15">
        <v>5331636.9030999998</v>
      </c>
      <c r="G119" s="151">
        <f t="shared" si="13"/>
        <v>0.56259418870785527</v>
      </c>
      <c r="H119" s="15">
        <f t="shared" si="23"/>
        <v>2249866.0844733324</v>
      </c>
      <c r="I119" s="10">
        <f t="shared" si="24"/>
        <v>321409.44063904748</v>
      </c>
      <c r="J119" s="15">
        <f t="shared" si="20"/>
        <v>2818478.8085413314</v>
      </c>
      <c r="K119" s="15">
        <f t="shared" si="16"/>
        <v>402639.8297916188</v>
      </c>
      <c r="L119" s="15">
        <f t="shared" si="21"/>
        <v>3292322.7452646652</v>
      </c>
      <c r="M119" s="15">
        <f t="shared" si="17"/>
        <v>470331.82075209502</v>
      </c>
      <c r="N119" s="58">
        <f t="shared" si="22"/>
        <v>3766166.6819879981</v>
      </c>
      <c r="O119" s="15">
        <f t="shared" si="17"/>
        <v>538023.81171257119</v>
      </c>
      <c r="P119" s="12">
        <f t="shared" si="25"/>
        <v>4145241.8313666647</v>
      </c>
      <c r="Q119" s="10">
        <f t="shared" si="19"/>
        <v>592177.40448095207</v>
      </c>
    </row>
    <row r="120" spans="1:17" x14ac:dyDescent="0.25">
      <c r="A120" s="1">
        <v>117</v>
      </c>
      <c r="B120" s="2" t="s">
        <v>139</v>
      </c>
      <c r="C120" s="2" t="s">
        <v>124</v>
      </c>
      <c r="D120" s="29" t="s">
        <v>128</v>
      </c>
      <c r="E120" s="145">
        <v>12754674.660895243</v>
      </c>
      <c r="F120" s="15">
        <v>3841531.6244999995</v>
      </c>
      <c r="G120" s="151">
        <f t="shared" si="13"/>
        <v>0.30118617108108697</v>
      </c>
      <c r="H120" s="15">
        <f t="shared" si="23"/>
        <v>6362208.1042161956</v>
      </c>
      <c r="I120" s="10">
        <f t="shared" si="24"/>
        <v>908886.87203088508</v>
      </c>
      <c r="J120" s="15">
        <f t="shared" si="20"/>
        <v>7127488.5838699099</v>
      </c>
      <c r="K120" s="15">
        <f t="shared" si="16"/>
        <v>1018212.6548385585</v>
      </c>
      <c r="L120" s="15">
        <f t="shared" si="21"/>
        <v>7765222.316914672</v>
      </c>
      <c r="M120" s="15">
        <f t="shared" si="17"/>
        <v>1109317.4738449531</v>
      </c>
      <c r="N120" s="58">
        <f t="shared" si="22"/>
        <v>8402956.0499594342</v>
      </c>
      <c r="O120" s="15">
        <f t="shared" si="17"/>
        <v>1200422.2928513477</v>
      </c>
      <c r="P120" s="12">
        <f t="shared" si="25"/>
        <v>8913143.0363952443</v>
      </c>
      <c r="Q120" s="10">
        <f t="shared" si="19"/>
        <v>1273306.1480564636</v>
      </c>
    </row>
    <row r="121" spans="1:17" x14ac:dyDescent="0.25">
      <c r="A121" s="13">
        <v>118</v>
      </c>
      <c r="B121" s="2" t="s">
        <v>127</v>
      </c>
      <c r="C121" s="2" t="s">
        <v>124</v>
      </c>
      <c r="D121" s="29" t="s">
        <v>125</v>
      </c>
      <c r="E121" s="145">
        <v>13556079.639038095</v>
      </c>
      <c r="F121" s="15">
        <v>6315362.4552000035</v>
      </c>
      <c r="G121" s="151">
        <f t="shared" si="13"/>
        <v>0.46586938284231899</v>
      </c>
      <c r="H121" s="15">
        <f t="shared" si="23"/>
        <v>4529501.2560304739</v>
      </c>
      <c r="I121" s="10">
        <f t="shared" si="24"/>
        <v>647071.60800435336</v>
      </c>
      <c r="J121" s="15">
        <f t="shared" si="20"/>
        <v>5342866.0343727581</v>
      </c>
      <c r="K121" s="15">
        <f t="shared" si="16"/>
        <v>763266.57633896545</v>
      </c>
      <c r="L121" s="15">
        <f t="shared" si="21"/>
        <v>6020670.0163246635</v>
      </c>
      <c r="M121" s="15">
        <f t="shared" si="17"/>
        <v>860095.71661780903</v>
      </c>
      <c r="N121" s="58">
        <f t="shared" si="22"/>
        <v>6698473.9982765671</v>
      </c>
      <c r="O121" s="15">
        <f t="shared" si="17"/>
        <v>956924.85689665249</v>
      </c>
      <c r="P121" s="12">
        <f t="shared" si="25"/>
        <v>7240717.1838380918</v>
      </c>
      <c r="Q121" s="10">
        <f t="shared" si="19"/>
        <v>1034388.1691197274</v>
      </c>
    </row>
    <row r="122" spans="1:17" x14ac:dyDescent="0.25">
      <c r="A122" s="1">
        <v>119</v>
      </c>
      <c r="B122" s="2" t="s">
        <v>141</v>
      </c>
      <c r="C122" s="2" t="s">
        <v>124</v>
      </c>
      <c r="D122" s="29" t="s">
        <v>125</v>
      </c>
      <c r="E122" s="145">
        <v>6066997.3605523808</v>
      </c>
      <c r="F122" s="15">
        <v>3079807.9325999995</v>
      </c>
      <c r="G122" s="151">
        <f t="shared" si="13"/>
        <v>0.50763297716674671</v>
      </c>
      <c r="H122" s="15">
        <f t="shared" si="23"/>
        <v>1773789.955841905</v>
      </c>
      <c r="I122" s="10">
        <f t="shared" si="24"/>
        <v>253398.56512027213</v>
      </c>
      <c r="J122" s="15">
        <f t="shared" si="20"/>
        <v>2137809.7974750479</v>
      </c>
      <c r="K122" s="15">
        <f t="shared" si="16"/>
        <v>305401.39963929256</v>
      </c>
      <c r="L122" s="15">
        <f t="shared" si="21"/>
        <v>2441159.665502667</v>
      </c>
      <c r="M122" s="15">
        <f t="shared" si="17"/>
        <v>348737.09507180954</v>
      </c>
      <c r="N122" s="58">
        <f t="shared" si="22"/>
        <v>2744509.533530286</v>
      </c>
      <c r="O122" s="15">
        <f t="shared" si="17"/>
        <v>392072.79050432658</v>
      </c>
      <c r="P122" s="12">
        <f t="shared" si="25"/>
        <v>2987189.4279523813</v>
      </c>
      <c r="Q122" s="10">
        <f t="shared" si="19"/>
        <v>426741.3468503402</v>
      </c>
    </row>
    <row r="123" spans="1:17" x14ac:dyDescent="0.25">
      <c r="A123" s="1">
        <v>120</v>
      </c>
      <c r="B123" s="2" t="s">
        <v>77</v>
      </c>
      <c r="C123" s="2" t="s">
        <v>124</v>
      </c>
      <c r="D123" s="29" t="s">
        <v>128</v>
      </c>
      <c r="E123" s="145">
        <v>3541409.380876191</v>
      </c>
      <c r="F123" s="15">
        <v>1975761.3974999995</v>
      </c>
      <c r="G123" s="151">
        <f t="shared" si="13"/>
        <v>0.55790257070228078</v>
      </c>
      <c r="H123" s="15">
        <f t="shared" si="23"/>
        <v>857366.10720095364</v>
      </c>
      <c r="I123" s="10">
        <f t="shared" si="24"/>
        <v>122480.8724572791</v>
      </c>
      <c r="J123" s="15">
        <f t="shared" si="20"/>
        <v>1069850.6700535249</v>
      </c>
      <c r="K123" s="15">
        <f t="shared" si="16"/>
        <v>152835.81000764642</v>
      </c>
      <c r="L123" s="15">
        <f t="shared" si="21"/>
        <v>1246921.1390973344</v>
      </c>
      <c r="M123" s="15">
        <f t="shared" si="17"/>
        <v>178131.59129961921</v>
      </c>
      <c r="N123" s="58">
        <f t="shared" si="22"/>
        <v>1423991.6081411438</v>
      </c>
      <c r="O123" s="15">
        <f t="shared" si="17"/>
        <v>203427.37259159196</v>
      </c>
      <c r="P123" s="12">
        <f t="shared" si="25"/>
        <v>1565647.9833761915</v>
      </c>
      <c r="Q123" s="10">
        <f t="shared" si="19"/>
        <v>223663.99762517022</v>
      </c>
    </row>
    <row r="124" spans="1:17" x14ac:dyDescent="0.25">
      <c r="A124" s="13">
        <v>121</v>
      </c>
      <c r="B124" s="2" t="s">
        <v>136</v>
      </c>
      <c r="C124" s="2" t="s">
        <v>124</v>
      </c>
      <c r="D124" s="29" t="s">
        <v>124</v>
      </c>
      <c r="E124" s="145">
        <v>11936119.297909524</v>
      </c>
      <c r="F124" s="15">
        <v>8051055.3989999993</v>
      </c>
      <c r="G124" s="151">
        <f t="shared" si="13"/>
        <v>0.67451197479318514</v>
      </c>
      <c r="H124" s="15">
        <f t="shared" si="23"/>
        <v>1497840.0393276205</v>
      </c>
      <c r="I124" s="10">
        <f t="shared" si="24"/>
        <v>213977.14847537436</v>
      </c>
      <c r="J124" s="15">
        <f t="shared" si="20"/>
        <v>2214007.1972021917</v>
      </c>
      <c r="K124" s="15">
        <f t="shared" si="16"/>
        <v>316286.74245745596</v>
      </c>
      <c r="L124" s="15">
        <f t="shared" si="21"/>
        <v>2810813.1620976673</v>
      </c>
      <c r="M124" s="15">
        <f t="shared" si="17"/>
        <v>401544.73744252388</v>
      </c>
      <c r="N124" s="58">
        <f t="shared" si="22"/>
        <v>3407619.126993143</v>
      </c>
      <c r="O124" s="15">
        <f t="shared" si="17"/>
        <v>486802.73242759187</v>
      </c>
      <c r="P124" s="12">
        <f t="shared" si="25"/>
        <v>3885063.898909525</v>
      </c>
      <c r="Q124" s="10">
        <f t="shared" si="19"/>
        <v>555009.12841564638</v>
      </c>
    </row>
    <row r="125" spans="1:17" s="61" customFormat="1" x14ac:dyDescent="0.25">
      <c r="A125" s="1">
        <v>122</v>
      </c>
      <c r="B125" s="62" t="s">
        <v>180</v>
      </c>
      <c r="C125" s="29" t="s">
        <v>181</v>
      </c>
      <c r="D125" s="29" t="s">
        <v>181</v>
      </c>
      <c r="E125" s="145">
        <v>20449572.09765714</v>
      </c>
      <c r="F125" s="15">
        <v>14883857</v>
      </c>
      <c r="G125" s="151">
        <f t="shared" si="13"/>
        <v>0.72783219760892737</v>
      </c>
      <c r="H125" s="15">
        <f t="shared" si="23"/>
        <v>1475800.678125713</v>
      </c>
      <c r="I125" s="10">
        <f t="shared" si="24"/>
        <v>210828.6683036733</v>
      </c>
      <c r="J125" s="15">
        <f t="shared" si="20"/>
        <v>2702775.0039851405</v>
      </c>
      <c r="K125" s="15">
        <f t="shared" si="16"/>
        <v>386110.71485502005</v>
      </c>
      <c r="L125" s="15">
        <f t="shared" si="21"/>
        <v>3725253.6088679992</v>
      </c>
      <c r="M125" s="15">
        <f t="shared" si="17"/>
        <v>532179.08698114275</v>
      </c>
      <c r="N125" s="58">
        <f t="shared" si="22"/>
        <v>4747732.2137508541</v>
      </c>
      <c r="O125" s="15">
        <f t="shared" si="17"/>
        <v>678247.45910726488</v>
      </c>
      <c r="P125" s="12">
        <f t="shared" si="25"/>
        <v>5565715.0976571403</v>
      </c>
      <c r="Q125" s="10">
        <f t="shared" si="19"/>
        <v>795102.15680816292</v>
      </c>
    </row>
    <row r="126" spans="1:17" s="4" customFormat="1" x14ac:dyDescent="0.25">
      <c r="A126" s="210" t="s">
        <v>174</v>
      </c>
      <c r="B126" s="211"/>
      <c r="C126" s="211"/>
      <c r="D126" s="211"/>
      <c r="E126" s="19">
        <f>SUM(E4:E125)</f>
        <v>1128192620.5714912</v>
      </c>
      <c r="F126" s="19">
        <f>SUM(F4:F125)</f>
        <v>605309928.74950027</v>
      </c>
      <c r="G126" s="236">
        <f t="shared" ref="G126" si="26">IFERROR(F126/E126,0)</f>
        <v>0.53653065771949271</v>
      </c>
      <c r="H126" s="19">
        <f>(E126*0.9)-F126</f>
        <v>410063429.76484191</v>
      </c>
      <c r="I126" s="19">
        <f t="shared" si="24"/>
        <v>58580489.966405988</v>
      </c>
      <c r="J126" s="19">
        <f t="shared" ref="J126" si="27">(E126*0.85)-F126</f>
        <v>353653798.73626721</v>
      </c>
      <c r="K126" s="19">
        <f t="shared" si="16"/>
        <v>50521971.248038173</v>
      </c>
      <c r="L126" s="19">
        <f t="shared" ref="L126:N126" si="28">(E126*0.9)-F126</f>
        <v>410063429.76484191</v>
      </c>
      <c r="M126" s="19">
        <f t="shared" si="17"/>
        <v>58580489.966405988</v>
      </c>
      <c r="N126" s="19">
        <f t="shared" si="28"/>
        <v>-410063429.2819643</v>
      </c>
      <c r="O126" s="19">
        <f t="shared" si="17"/>
        <v>-58580489.897423469</v>
      </c>
      <c r="P126" s="21">
        <f t="shared" si="25"/>
        <v>522882691.82199097</v>
      </c>
      <c r="Q126" s="26">
        <f t="shared" si="19"/>
        <v>74697527.403141573</v>
      </c>
    </row>
    <row r="128" spans="1:17" x14ac:dyDescent="0.25">
      <c r="E128" s="27"/>
    </row>
    <row r="130" spans="5:6" x14ac:dyDescent="0.25">
      <c r="F130" s="27"/>
    </row>
    <row r="131" spans="5:6" x14ac:dyDescent="0.25">
      <c r="E131" s="27"/>
    </row>
    <row r="133" spans="5:6" x14ac:dyDescent="0.25">
      <c r="F133" s="55"/>
    </row>
  </sheetData>
  <mergeCells count="2">
    <mergeCell ref="A126:D126"/>
    <mergeCell ref="A2:O2"/>
  </mergeCells>
  <conditionalFormatting sqref="G4:G126">
    <cfRule type="cellIs" dxfId="57" priority="1" operator="greaterThan">
      <formula>0.795</formula>
    </cfRule>
    <cfRule type="cellIs" dxfId="56" priority="2" operator="lessThan">
      <formula>10%</formula>
    </cfRule>
  </conditionalFormatting>
  <pageMargins left="0.7" right="0.7" top="0.75" bottom="0.75" header="0.3" footer="0.3"/>
  <pageSetup orientation="portrait" r:id="rId1"/>
  <ignoredErrors>
    <ignoredError sqref="P4:P38 P67:P73 J4:J38 L86 L4:L38 L87:L90 M4:M38 N126 N4:N38 P39:P66 J39:J73 L39:L73 M39:M73 N39:N73 P74:P90 J74:J90 L74:L85 M74:M90 N74:N90 L91:L125 P91:P126 J91:J125 M91:M126 N91:N1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2"/>
  <sheetViews>
    <sheetView workbookViewId="0">
      <selection sqref="A1:XFD1048576"/>
    </sheetView>
  </sheetViews>
  <sheetFormatPr defaultRowHeight="15" x14ac:dyDescent="0.25"/>
  <cols>
    <col min="1" max="1" width="21.5703125" customWidth="1"/>
  </cols>
  <sheetData>
    <row r="1" spans="1:2" x14ac:dyDescent="0.25">
      <c r="A1" t="s">
        <v>1304</v>
      </c>
      <c r="B1" t="s">
        <v>3</v>
      </c>
    </row>
    <row r="2" spans="1:2" x14ac:dyDescent="0.25">
      <c r="A2" t="s">
        <v>6</v>
      </c>
      <c r="B2" t="s">
        <v>3</v>
      </c>
    </row>
    <row r="3" spans="1:2" x14ac:dyDescent="0.25">
      <c r="A3" t="s">
        <v>1261</v>
      </c>
      <c r="B3" t="s">
        <v>3</v>
      </c>
    </row>
    <row r="4" spans="1:2" x14ac:dyDescent="0.25">
      <c r="A4" t="s">
        <v>9</v>
      </c>
      <c r="B4" t="s">
        <v>3</v>
      </c>
    </row>
    <row r="5" spans="1:2" x14ac:dyDescent="0.25">
      <c r="A5" t="s">
        <v>14</v>
      </c>
      <c r="B5" t="s">
        <v>3</v>
      </c>
    </row>
    <row r="6" spans="1:2" x14ac:dyDescent="0.25">
      <c r="A6" t="s">
        <v>10</v>
      </c>
      <c r="B6" t="s">
        <v>3</v>
      </c>
    </row>
    <row r="7" spans="1:2" x14ac:dyDescent="0.25">
      <c r="A7" t="s">
        <v>15</v>
      </c>
      <c r="B7" t="s">
        <v>3</v>
      </c>
    </row>
    <row r="8" spans="1:2" x14ac:dyDescent="0.25">
      <c r="A8" t="s">
        <v>16</v>
      </c>
      <c r="B8" t="s">
        <v>3</v>
      </c>
    </row>
    <row r="9" spans="1:2" x14ac:dyDescent="0.25">
      <c r="A9" t="s">
        <v>11</v>
      </c>
      <c r="B9" t="s">
        <v>3</v>
      </c>
    </row>
    <row r="10" spans="1:2" x14ac:dyDescent="0.25">
      <c r="A10" t="s">
        <v>7</v>
      </c>
      <c r="B10" t="s">
        <v>3</v>
      </c>
    </row>
    <row r="11" spans="1:2" x14ac:dyDescent="0.25">
      <c r="A11" t="s">
        <v>4</v>
      </c>
      <c r="B11" t="s">
        <v>3</v>
      </c>
    </row>
    <row r="12" spans="1:2" x14ac:dyDescent="0.25">
      <c r="A12" t="s">
        <v>2</v>
      </c>
      <c r="B12" t="s">
        <v>3</v>
      </c>
    </row>
    <row r="13" spans="1:2" x14ac:dyDescent="0.25">
      <c r="A13" t="s">
        <v>12</v>
      </c>
      <c r="B13" t="s">
        <v>3</v>
      </c>
    </row>
    <row r="14" spans="1:2" x14ac:dyDescent="0.25">
      <c r="A14" t="s">
        <v>17</v>
      </c>
      <c r="B14" t="s">
        <v>3</v>
      </c>
    </row>
    <row r="15" spans="1:2" x14ac:dyDescent="0.25">
      <c r="A15" t="s">
        <v>1162</v>
      </c>
      <c r="B15" t="s">
        <v>173</v>
      </c>
    </row>
    <row r="16" spans="1:2" x14ac:dyDescent="0.25">
      <c r="A16" t="s">
        <v>1082</v>
      </c>
      <c r="B16" t="s">
        <v>173</v>
      </c>
    </row>
    <row r="17" spans="1:2" x14ac:dyDescent="0.25">
      <c r="A17" t="s">
        <v>146</v>
      </c>
      <c r="B17" t="s">
        <v>173</v>
      </c>
    </row>
    <row r="18" spans="1:2" x14ac:dyDescent="0.25">
      <c r="A18" t="s">
        <v>147</v>
      </c>
      <c r="B18" t="s">
        <v>173</v>
      </c>
    </row>
    <row r="19" spans="1:2" x14ac:dyDescent="0.25">
      <c r="A19" t="s">
        <v>144</v>
      </c>
      <c r="B19" t="s">
        <v>173</v>
      </c>
    </row>
    <row r="20" spans="1:2" x14ac:dyDescent="0.25">
      <c r="A20" t="s">
        <v>152</v>
      </c>
      <c r="B20" t="s">
        <v>173</v>
      </c>
    </row>
    <row r="21" spans="1:2" x14ac:dyDescent="0.25">
      <c r="A21" t="s">
        <v>142</v>
      </c>
      <c r="B21" t="s">
        <v>173</v>
      </c>
    </row>
    <row r="22" spans="1:2" x14ac:dyDescent="0.25">
      <c r="A22" t="s">
        <v>148</v>
      </c>
      <c r="B22" t="s">
        <v>173</v>
      </c>
    </row>
    <row r="23" spans="1:2" x14ac:dyDescent="0.25">
      <c r="A23" t="s">
        <v>155</v>
      </c>
      <c r="B23" t="s">
        <v>173</v>
      </c>
    </row>
    <row r="24" spans="1:2" x14ac:dyDescent="0.25">
      <c r="A24" t="s">
        <v>154</v>
      </c>
      <c r="B24" t="s">
        <v>173</v>
      </c>
    </row>
    <row r="25" spans="1:2" x14ac:dyDescent="0.25">
      <c r="A25" t="s">
        <v>153</v>
      </c>
      <c r="B25" t="s">
        <v>173</v>
      </c>
    </row>
    <row r="26" spans="1:2" x14ac:dyDescent="0.25">
      <c r="A26" t="s">
        <v>149</v>
      </c>
      <c r="B26" t="s">
        <v>173</v>
      </c>
    </row>
    <row r="27" spans="1:2" x14ac:dyDescent="0.25">
      <c r="A27" t="s">
        <v>156</v>
      </c>
      <c r="B27" t="s">
        <v>173</v>
      </c>
    </row>
    <row r="28" spans="1:2" x14ac:dyDescent="0.25">
      <c r="A28" t="s">
        <v>157</v>
      </c>
      <c r="B28" t="s">
        <v>173</v>
      </c>
    </row>
    <row r="29" spans="1:2" x14ac:dyDescent="0.25">
      <c r="A29" t="s">
        <v>150</v>
      </c>
      <c r="B29" t="s">
        <v>173</v>
      </c>
    </row>
    <row r="30" spans="1:2" x14ac:dyDescent="0.25">
      <c r="A30" t="s">
        <v>1329</v>
      </c>
      <c r="B30" t="s">
        <v>173</v>
      </c>
    </row>
    <row r="31" spans="1:2" x14ac:dyDescent="0.25">
      <c r="A31" t="s">
        <v>151</v>
      </c>
      <c r="B31" t="s">
        <v>173</v>
      </c>
    </row>
    <row r="32" spans="1:2" x14ac:dyDescent="0.25">
      <c r="A32" t="s">
        <v>145</v>
      </c>
      <c r="B32" t="s">
        <v>173</v>
      </c>
    </row>
    <row r="33" spans="1:2" x14ac:dyDescent="0.25">
      <c r="A33" t="s">
        <v>159</v>
      </c>
      <c r="B33" t="s">
        <v>173</v>
      </c>
    </row>
    <row r="34" spans="1:2" x14ac:dyDescent="0.25">
      <c r="A34" t="s">
        <v>158</v>
      </c>
      <c r="B34" t="s">
        <v>173</v>
      </c>
    </row>
    <row r="35" spans="1:2" x14ac:dyDescent="0.25">
      <c r="A35" t="s">
        <v>38</v>
      </c>
      <c r="B35" t="s">
        <v>26</v>
      </c>
    </row>
    <row r="36" spans="1:2" x14ac:dyDescent="0.25">
      <c r="A36" t="s">
        <v>29</v>
      </c>
      <c r="B36" t="s">
        <v>26</v>
      </c>
    </row>
    <row r="37" spans="1:2" x14ac:dyDescent="0.25">
      <c r="A37" t="s">
        <v>39</v>
      </c>
      <c r="B37" t="s">
        <v>26</v>
      </c>
    </row>
    <row r="38" spans="1:2" x14ac:dyDescent="0.25">
      <c r="A38" t="s">
        <v>27</v>
      </c>
      <c r="B38" t="s">
        <v>26</v>
      </c>
    </row>
    <row r="39" spans="1:2" x14ac:dyDescent="0.25">
      <c r="A39" t="s">
        <v>25</v>
      </c>
      <c r="B39" t="s">
        <v>26</v>
      </c>
    </row>
    <row r="40" spans="1:2" x14ac:dyDescent="0.25">
      <c r="A40" t="s">
        <v>36</v>
      </c>
      <c r="B40" t="s">
        <v>26</v>
      </c>
    </row>
    <row r="41" spans="1:2" x14ac:dyDescent="0.25">
      <c r="A41" t="s">
        <v>34</v>
      </c>
      <c r="B41" t="s">
        <v>26</v>
      </c>
    </row>
    <row r="42" spans="1:2" x14ac:dyDescent="0.25">
      <c r="A42" t="s">
        <v>32</v>
      </c>
      <c r="B42" t="s">
        <v>26</v>
      </c>
    </row>
    <row r="43" spans="1:2" x14ac:dyDescent="0.25">
      <c r="A43" t="s">
        <v>30</v>
      </c>
      <c r="B43" t="s">
        <v>26</v>
      </c>
    </row>
    <row r="44" spans="1:2" x14ac:dyDescent="0.25">
      <c r="A44" t="s">
        <v>179</v>
      </c>
      <c r="B44" t="s">
        <v>41</v>
      </c>
    </row>
    <row r="45" spans="1:2" x14ac:dyDescent="0.25">
      <c r="A45" t="s">
        <v>48</v>
      </c>
      <c r="B45" t="s">
        <v>41</v>
      </c>
    </row>
    <row r="46" spans="1:2" x14ac:dyDescent="0.25">
      <c r="A46" t="s">
        <v>57</v>
      </c>
      <c r="B46" t="s">
        <v>41</v>
      </c>
    </row>
    <row r="47" spans="1:2" x14ac:dyDescent="0.25">
      <c r="A47" t="s">
        <v>59</v>
      </c>
      <c r="B47" t="s">
        <v>41</v>
      </c>
    </row>
    <row r="48" spans="1:2" x14ac:dyDescent="0.25">
      <c r="A48" t="s">
        <v>52</v>
      </c>
      <c r="B48" t="s">
        <v>41</v>
      </c>
    </row>
    <row r="49" spans="1:2" x14ac:dyDescent="0.25">
      <c r="A49" t="s">
        <v>58</v>
      </c>
      <c r="B49" t="s">
        <v>41</v>
      </c>
    </row>
    <row r="50" spans="1:2" x14ac:dyDescent="0.25">
      <c r="A50" t="s">
        <v>1365</v>
      </c>
      <c r="B50" t="s">
        <v>41</v>
      </c>
    </row>
    <row r="51" spans="1:2" x14ac:dyDescent="0.25">
      <c r="A51" t="s">
        <v>47</v>
      </c>
      <c r="B51" t="s">
        <v>41</v>
      </c>
    </row>
    <row r="52" spans="1:2" x14ac:dyDescent="0.25">
      <c r="A52" t="s">
        <v>50</v>
      </c>
      <c r="B52" t="s">
        <v>41</v>
      </c>
    </row>
    <row r="53" spans="1:2" x14ac:dyDescent="0.25">
      <c r="A53" t="s">
        <v>43</v>
      </c>
      <c r="B53" t="s">
        <v>41</v>
      </c>
    </row>
    <row r="54" spans="1:2" x14ac:dyDescent="0.25">
      <c r="A54" t="s">
        <v>53</v>
      </c>
      <c r="B54" t="s">
        <v>41</v>
      </c>
    </row>
    <row r="55" spans="1:2" x14ac:dyDescent="0.25">
      <c r="A55" t="s">
        <v>55</v>
      </c>
      <c r="B55" t="s">
        <v>41</v>
      </c>
    </row>
    <row r="56" spans="1:2" x14ac:dyDescent="0.25">
      <c r="A56" t="s">
        <v>40</v>
      </c>
      <c r="B56" t="s">
        <v>41</v>
      </c>
    </row>
    <row r="57" spans="1:2" x14ac:dyDescent="0.25">
      <c r="A57" t="s">
        <v>166</v>
      </c>
      <c r="B57" t="s">
        <v>172</v>
      </c>
    </row>
    <row r="58" spans="1:2" x14ac:dyDescent="0.25">
      <c r="A58" t="s">
        <v>160</v>
      </c>
      <c r="B58" t="s">
        <v>172</v>
      </c>
    </row>
    <row r="59" spans="1:2" x14ac:dyDescent="0.25">
      <c r="A59" t="s">
        <v>163</v>
      </c>
      <c r="B59" t="s">
        <v>172</v>
      </c>
    </row>
    <row r="60" spans="1:2" x14ac:dyDescent="0.25">
      <c r="A60" t="s">
        <v>169</v>
      </c>
      <c r="B60" t="s">
        <v>172</v>
      </c>
    </row>
    <row r="61" spans="1:2" x14ac:dyDescent="0.25">
      <c r="A61" t="s">
        <v>170</v>
      </c>
      <c r="B61" t="s">
        <v>172</v>
      </c>
    </row>
    <row r="62" spans="1:2" x14ac:dyDescent="0.25">
      <c r="A62" t="s">
        <v>168</v>
      </c>
      <c r="B62" t="s">
        <v>172</v>
      </c>
    </row>
    <row r="63" spans="1:2" x14ac:dyDescent="0.25">
      <c r="A63" t="s">
        <v>167</v>
      </c>
      <c r="B63" t="s">
        <v>172</v>
      </c>
    </row>
    <row r="64" spans="1:2" x14ac:dyDescent="0.25">
      <c r="A64" t="s">
        <v>165</v>
      </c>
      <c r="B64" t="s">
        <v>172</v>
      </c>
    </row>
    <row r="65" spans="1:2" x14ac:dyDescent="0.25">
      <c r="A65" t="s">
        <v>162</v>
      </c>
      <c r="B65" t="s">
        <v>172</v>
      </c>
    </row>
    <row r="66" spans="1:2" x14ac:dyDescent="0.25">
      <c r="A66" t="s">
        <v>164</v>
      </c>
      <c r="B66" t="s">
        <v>172</v>
      </c>
    </row>
    <row r="67" spans="1:2" x14ac:dyDescent="0.25">
      <c r="A67" t="s">
        <v>161</v>
      </c>
      <c r="B67" t="s">
        <v>172</v>
      </c>
    </row>
    <row r="68" spans="1:2" x14ac:dyDescent="0.25">
      <c r="A68" t="s">
        <v>68</v>
      </c>
      <c r="B68" t="s">
        <v>66</v>
      </c>
    </row>
    <row r="69" spans="1:2" x14ac:dyDescent="0.25">
      <c r="A69" t="s">
        <v>81</v>
      </c>
      <c r="B69" t="s">
        <v>66</v>
      </c>
    </row>
    <row r="70" spans="1:2" x14ac:dyDescent="0.25">
      <c r="A70" t="s">
        <v>86</v>
      </c>
      <c r="B70" t="s">
        <v>66</v>
      </c>
    </row>
    <row r="71" spans="1:2" x14ac:dyDescent="0.25">
      <c r="A71" t="s">
        <v>79</v>
      </c>
      <c r="B71" t="s">
        <v>66</v>
      </c>
    </row>
    <row r="72" spans="1:2" x14ac:dyDescent="0.25">
      <c r="A72" t="s">
        <v>80</v>
      </c>
      <c r="B72" t="s">
        <v>66</v>
      </c>
    </row>
    <row r="73" spans="1:2" x14ac:dyDescent="0.25">
      <c r="A73" t="s">
        <v>76</v>
      </c>
      <c r="B73" t="s">
        <v>66</v>
      </c>
    </row>
    <row r="74" spans="1:2" x14ac:dyDescent="0.25">
      <c r="A74" t="s">
        <v>70</v>
      </c>
      <c r="B74" t="s">
        <v>66</v>
      </c>
    </row>
    <row r="75" spans="1:2" x14ac:dyDescent="0.25">
      <c r="A75" t="s">
        <v>65</v>
      </c>
      <c r="B75" t="s">
        <v>66</v>
      </c>
    </row>
    <row r="76" spans="1:2" x14ac:dyDescent="0.25">
      <c r="A76" t="s">
        <v>73</v>
      </c>
      <c r="B76" t="s">
        <v>66</v>
      </c>
    </row>
    <row r="77" spans="1:2" x14ac:dyDescent="0.25">
      <c r="A77" t="s">
        <v>85</v>
      </c>
      <c r="B77" t="s">
        <v>66</v>
      </c>
    </row>
    <row r="78" spans="1:2" x14ac:dyDescent="0.25">
      <c r="A78" t="s">
        <v>83</v>
      </c>
      <c r="B78" t="s">
        <v>66</v>
      </c>
    </row>
    <row r="79" spans="1:2" x14ac:dyDescent="0.25">
      <c r="A79" t="s">
        <v>78</v>
      </c>
      <c r="B79" t="s">
        <v>66</v>
      </c>
    </row>
    <row r="80" spans="1:2" x14ac:dyDescent="0.25">
      <c r="A80" t="s">
        <v>84</v>
      </c>
      <c r="B80" t="s">
        <v>66</v>
      </c>
    </row>
    <row r="81" spans="1:2" x14ac:dyDescent="0.25">
      <c r="A81" t="s">
        <v>74</v>
      </c>
      <c r="B81" t="s">
        <v>66</v>
      </c>
    </row>
    <row r="82" spans="1:2" x14ac:dyDescent="0.25">
      <c r="A82" t="s">
        <v>88</v>
      </c>
      <c r="B82" t="s">
        <v>66</v>
      </c>
    </row>
    <row r="83" spans="1:2" x14ac:dyDescent="0.25">
      <c r="A83" t="s">
        <v>72</v>
      </c>
      <c r="B83" t="s">
        <v>66</v>
      </c>
    </row>
    <row r="84" spans="1:2" x14ac:dyDescent="0.25">
      <c r="A84" t="s">
        <v>100</v>
      </c>
      <c r="B84" t="s">
        <v>90</v>
      </c>
    </row>
    <row r="85" spans="1:2" x14ac:dyDescent="0.25">
      <c r="A85" t="s">
        <v>1303</v>
      </c>
      <c r="B85" t="s">
        <v>90</v>
      </c>
    </row>
    <row r="86" spans="1:2" x14ac:dyDescent="0.25">
      <c r="A86" t="s">
        <v>97</v>
      </c>
      <c r="B86" t="s">
        <v>90</v>
      </c>
    </row>
    <row r="87" spans="1:2" x14ac:dyDescent="0.25">
      <c r="A87" t="s">
        <v>171</v>
      </c>
      <c r="B87" t="s">
        <v>90</v>
      </c>
    </row>
    <row r="88" spans="1:2" x14ac:dyDescent="0.25">
      <c r="A88" t="s">
        <v>92</v>
      </c>
      <c r="B88" t="s">
        <v>90</v>
      </c>
    </row>
    <row r="89" spans="1:2" x14ac:dyDescent="0.25">
      <c r="A89" t="s">
        <v>98</v>
      </c>
      <c r="B89" t="s">
        <v>90</v>
      </c>
    </row>
    <row r="90" spans="1:2" x14ac:dyDescent="0.25">
      <c r="A90" t="s">
        <v>103</v>
      </c>
      <c r="B90" t="s">
        <v>90</v>
      </c>
    </row>
    <row r="91" spans="1:2" x14ac:dyDescent="0.25">
      <c r="A91" t="s">
        <v>101</v>
      </c>
      <c r="B91" t="s">
        <v>90</v>
      </c>
    </row>
    <row r="92" spans="1:2" x14ac:dyDescent="0.25">
      <c r="A92" t="s">
        <v>93</v>
      </c>
      <c r="B92" t="s">
        <v>90</v>
      </c>
    </row>
    <row r="93" spans="1:2" x14ac:dyDescent="0.25">
      <c r="A93" t="s">
        <v>95</v>
      </c>
      <c r="B93" t="s">
        <v>90</v>
      </c>
    </row>
    <row r="94" spans="1:2" x14ac:dyDescent="0.25">
      <c r="A94" t="s">
        <v>99</v>
      </c>
      <c r="B94" t="s">
        <v>90</v>
      </c>
    </row>
    <row r="95" spans="1:2" x14ac:dyDescent="0.25">
      <c r="A95" t="s">
        <v>104</v>
      </c>
      <c r="B95" t="s">
        <v>90</v>
      </c>
    </row>
    <row r="96" spans="1:2" x14ac:dyDescent="0.25">
      <c r="A96" t="s">
        <v>89</v>
      </c>
      <c r="B96" t="s">
        <v>90</v>
      </c>
    </row>
    <row r="97" spans="1:2" x14ac:dyDescent="0.25">
      <c r="A97" t="s">
        <v>114</v>
      </c>
      <c r="B97" t="s">
        <v>108</v>
      </c>
    </row>
    <row r="98" spans="1:2" x14ac:dyDescent="0.25">
      <c r="A98" t="s">
        <v>120</v>
      </c>
      <c r="B98" t="s">
        <v>108</v>
      </c>
    </row>
    <row r="99" spans="1:2" x14ac:dyDescent="0.25">
      <c r="A99" t="s">
        <v>118</v>
      </c>
      <c r="B99" t="s">
        <v>108</v>
      </c>
    </row>
    <row r="100" spans="1:2" x14ac:dyDescent="0.25">
      <c r="A100" t="s">
        <v>119</v>
      </c>
      <c r="B100" t="s">
        <v>108</v>
      </c>
    </row>
    <row r="101" spans="1:2" x14ac:dyDescent="0.25">
      <c r="A101" t="s">
        <v>110</v>
      </c>
      <c r="B101" t="s">
        <v>108</v>
      </c>
    </row>
    <row r="102" spans="1:2" x14ac:dyDescent="0.25">
      <c r="A102" t="s">
        <v>107</v>
      </c>
      <c r="B102" t="s">
        <v>108</v>
      </c>
    </row>
    <row r="103" spans="1:2" x14ac:dyDescent="0.25">
      <c r="A103" t="s">
        <v>112</v>
      </c>
      <c r="B103" t="s">
        <v>108</v>
      </c>
    </row>
    <row r="104" spans="1:2" x14ac:dyDescent="0.25">
      <c r="A104" t="s">
        <v>109</v>
      </c>
      <c r="B104" t="s">
        <v>108</v>
      </c>
    </row>
    <row r="105" spans="1:2" x14ac:dyDescent="0.25">
      <c r="A105" t="s">
        <v>113</v>
      </c>
      <c r="B105" t="s">
        <v>108</v>
      </c>
    </row>
    <row r="106" spans="1:2" x14ac:dyDescent="0.25">
      <c r="A106" t="s">
        <v>122</v>
      </c>
      <c r="B106" t="s">
        <v>108</v>
      </c>
    </row>
    <row r="107" spans="1:2" x14ac:dyDescent="0.25">
      <c r="A107" t="s">
        <v>116</v>
      </c>
      <c r="B107" t="s">
        <v>108</v>
      </c>
    </row>
    <row r="108" spans="1:2" x14ac:dyDescent="0.25">
      <c r="A108" t="s">
        <v>115</v>
      </c>
      <c r="B108" t="s">
        <v>108</v>
      </c>
    </row>
    <row r="109" spans="1:2" x14ac:dyDescent="0.25">
      <c r="A109" t="s">
        <v>126</v>
      </c>
      <c r="B109" t="s">
        <v>124</v>
      </c>
    </row>
    <row r="110" spans="1:2" x14ac:dyDescent="0.25">
      <c r="A110" t="s">
        <v>140</v>
      </c>
      <c r="B110" t="s">
        <v>124</v>
      </c>
    </row>
    <row r="111" spans="1:2" x14ac:dyDescent="0.25">
      <c r="A111" t="s">
        <v>129</v>
      </c>
      <c r="B111" t="s">
        <v>124</v>
      </c>
    </row>
    <row r="112" spans="1:2" x14ac:dyDescent="0.25">
      <c r="A112" t="s">
        <v>132</v>
      </c>
      <c r="B112" t="s">
        <v>124</v>
      </c>
    </row>
    <row r="113" spans="1:2" x14ac:dyDescent="0.25">
      <c r="A113" t="s">
        <v>130</v>
      </c>
      <c r="B113" t="s">
        <v>124</v>
      </c>
    </row>
    <row r="114" spans="1:2" x14ac:dyDescent="0.25">
      <c r="A114" t="s">
        <v>123</v>
      </c>
      <c r="B114" t="s">
        <v>124</v>
      </c>
    </row>
    <row r="115" spans="1:2" x14ac:dyDescent="0.25">
      <c r="A115" t="s">
        <v>134</v>
      </c>
      <c r="B115" t="s">
        <v>124</v>
      </c>
    </row>
    <row r="116" spans="1:2" x14ac:dyDescent="0.25">
      <c r="A116" t="s">
        <v>135</v>
      </c>
      <c r="B116" t="s">
        <v>124</v>
      </c>
    </row>
    <row r="117" spans="1:2" x14ac:dyDescent="0.25">
      <c r="A117" t="s">
        <v>139</v>
      </c>
      <c r="B117" t="s">
        <v>124</v>
      </c>
    </row>
    <row r="118" spans="1:2" x14ac:dyDescent="0.25">
      <c r="A118" t="s">
        <v>127</v>
      </c>
      <c r="B118" t="s">
        <v>124</v>
      </c>
    </row>
    <row r="119" spans="1:2" x14ac:dyDescent="0.25">
      <c r="A119" t="s">
        <v>141</v>
      </c>
      <c r="B119" t="s">
        <v>124</v>
      </c>
    </row>
    <row r="120" spans="1:2" x14ac:dyDescent="0.25">
      <c r="A120" t="s">
        <v>77</v>
      </c>
      <c r="B120" t="s">
        <v>124</v>
      </c>
    </row>
    <row r="121" spans="1:2" x14ac:dyDescent="0.25">
      <c r="A121" t="s">
        <v>136</v>
      </c>
      <c r="B121" t="s">
        <v>124</v>
      </c>
    </row>
    <row r="122" spans="1:2" x14ac:dyDescent="0.25">
      <c r="A122" t="s">
        <v>180</v>
      </c>
      <c r="B122" t="s">
        <v>181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6"/>
  <sheetViews>
    <sheetView showGridLines="0" zoomScale="90" zoomScaleNormal="90" workbookViewId="0">
      <selection activeCell="A23" sqref="A23:A24"/>
    </sheetView>
  </sheetViews>
  <sheetFormatPr defaultRowHeight="15" x14ac:dyDescent="0.25"/>
  <cols>
    <col min="1" max="1" width="18.42578125" customWidth="1"/>
    <col min="2" max="2" width="15.28515625" bestFit="1" customWidth="1"/>
    <col min="3" max="3" width="14.28515625" bestFit="1" customWidth="1"/>
    <col min="4" max="4" width="16.42578125" customWidth="1"/>
    <col min="5" max="5" width="13.42578125" customWidth="1"/>
    <col min="6" max="10" width="15.28515625" customWidth="1"/>
    <col min="11" max="11" width="16.140625" bestFit="1" customWidth="1"/>
    <col min="12" max="12" width="15.28515625" customWidth="1"/>
    <col min="13" max="13" width="15.140625" bestFit="1" customWidth="1"/>
    <col min="14" max="14" width="14.7109375" customWidth="1"/>
  </cols>
  <sheetData>
    <row r="1" spans="1:14" ht="32.25" customHeight="1" x14ac:dyDescent="0.25">
      <c r="A1" s="40" t="str">
        <f>'Dealer Wise'!B1</f>
        <v xml:space="preserve">Up to 18.02.2020 </v>
      </c>
      <c r="B1" s="40"/>
      <c r="C1" s="40"/>
      <c r="D1" s="40"/>
      <c r="E1" s="40"/>
      <c r="F1" s="40"/>
      <c r="G1" s="40"/>
      <c r="H1" s="40"/>
      <c r="I1" s="40"/>
      <c r="J1" s="40"/>
      <c r="K1" s="40"/>
      <c r="L1" s="40"/>
      <c r="M1" s="40"/>
      <c r="N1" s="40"/>
    </row>
    <row r="2" spans="1:14" ht="32.25" customHeight="1" x14ac:dyDescent="0.25">
      <c r="A2" s="215" t="s">
        <v>1443</v>
      </c>
      <c r="B2" s="216"/>
      <c r="C2" s="216"/>
      <c r="D2" s="216"/>
      <c r="E2" s="216"/>
      <c r="F2" s="216"/>
      <c r="G2" s="216"/>
      <c r="H2" s="216"/>
      <c r="I2" s="216"/>
      <c r="J2" s="216"/>
      <c r="K2" s="216"/>
      <c r="L2" s="216"/>
      <c r="M2" s="6" t="s">
        <v>185</v>
      </c>
      <c r="N2" s="6">
        <f>'Dealer Wise'!Q2</f>
        <v>7</v>
      </c>
    </row>
    <row r="3" spans="1:14" ht="36.75" customHeight="1" x14ac:dyDescent="0.25">
      <c r="A3" s="22" t="s">
        <v>0</v>
      </c>
      <c r="B3" s="23" t="s">
        <v>1440</v>
      </c>
      <c r="C3" s="23" t="s">
        <v>1441</v>
      </c>
      <c r="D3" s="23" t="s">
        <v>1442</v>
      </c>
      <c r="E3" s="23" t="s">
        <v>182</v>
      </c>
      <c r="F3" s="23" t="s">
        <v>184</v>
      </c>
      <c r="G3" s="23" t="s">
        <v>1093</v>
      </c>
      <c r="H3" s="23" t="s">
        <v>1097</v>
      </c>
      <c r="I3" s="23" t="s">
        <v>1095</v>
      </c>
      <c r="J3" s="23" t="s">
        <v>1098</v>
      </c>
      <c r="K3" s="23" t="s">
        <v>1117</v>
      </c>
      <c r="L3" s="23" t="s">
        <v>1119</v>
      </c>
      <c r="M3" s="23" t="s">
        <v>175</v>
      </c>
      <c r="N3" s="24" t="s">
        <v>177</v>
      </c>
    </row>
    <row r="4" spans="1:14" x14ac:dyDescent="0.25">
      <c r="A4" s="2" t="s">
        <v>3</v>
      </c>
      <c r="B4" s="10">
        <f>SUMIFS('Dealer Wise'!E$4:E$124,'Dealer Wise'!$C$4:$C$124,'Region Wise'!$A4)</f>
        <v>81981839.379114285</v>
      </c>
      <c r="C4" s="10">
        <f>SUMIFS('Dealer Wise'!F$4:F$124,'Dealer Wise'!$C$4:$C$124,'Region Wise'!$A4)</f>
        <v>49376446.078800008</v>
      </c>
      <c r="D4" s="11">
        <f t="shared" ref="D4:D14" si="0">C4/B4</f>
        <v>0.60228517013951222</v>
      </c>
      <c r="E4" s="10">
        <f>(B4*0.8)-C4</f>
        <v>16209025.42449142</v>
      </c>
      <c r="F4" s="10">
        <f>E4/$N$2</f>
        <v>2315575.0606416315</v>
      </c>
      <c r="G4" s="10">
        <f>(B4*0.86)-C4</f>
        <v>21127935.78723827</v>
      </c>
      <c r="H4" s="10">
        <f>G4/$N$2</f>
        <v>3018276.5410340386</v>
      </c>
      <c r="I4" s="10">
        <f>(B4*0.91)-C4</f>
        <v>25227027.756193995</v>
      </c>
      <c r="J4" s="10">
        <f>I4/$N$2</f>
        <v>3603861.1080277138</v>
      </c>
      <c r="K4" s="59">
        <f>(B4*0.96)-C4</f>
        <v>29326119.725149706</v>
      </c>
      <c r="L4" s="10">
        <f>K4/$N$2</f>
        <v>4189445.6750213867</v>
      </c>
      <c r="M4" s="10">
        <f t="shared" ref="M4:M13" si="1">B4-C4</f>
        <v>32605393.300314277</v>
      </c>
      <c r="N4" s="10">
        <f>M4/$N$2</f>
        <v>4657913.3286163257</v>
      </c>
    </row>
    <row r="5" spans="1:14" x14ac:dyDescent="0.25">
      <c r="A5" s="2" t="s">
        <v>173</v>
      </c>
      <c r="B5" s="10">
        <f>SUMIFS('Dealer Wise'!E$4:E$124,'Dealer Wise'!$C$4:$C$124,'Region Wise'!$A5)</f>
        <v>153857270.99606666</v>
      </c>
      <c r="C5" s="10">
        <f>SUMIFS('Dealer Wise'!F$4:F$124,'Dealer Wise'!$C$4:$C$124,'Region Wise'!$A5)</f>
        <v>92103774.513800025</v>
      </c>
      <c r="D5" s="11">
        <f t="shared" si="0"/>
        <v>0.59863127636102842</v>
      </c>
      <c r="E5" s="10">
        <f t="shared" ref="E5:E13" si="2">(B5*0.8)-C5</f>
        <v>30982042.283053309</v>
      </c>
      <c r="F5" s="10">
        <f t="shared" ref="F5:F13" si="3">E5/$N$2</f>
        <v>4426006.0404361868</v>
      </c>
      <c r="G5" s="10">
        <f t="shared" ref="G5:G13" si="4">(B5*0.86)-C5</f>
        <v>40213478.542817295</v>
      </c>
      <c r="H5" s="10">
        <f t="shared" ref="H5:H13" si="5">G5/$N$2</f>
        <v>5744782.648973899</v>
      </c>
      <c r="I5" s="10">
        <f t="shared" ref="I5:I13" si="6">(B5*0.91)-C5</f>
        <v>47906342.092620641</v>
      </c>
      <c r="J5" s="10">
        <f t="shared" ref="J5:J14" si="7">I5/$N$2</f>
        <v>6843763.1560886633</v>
      </c>
      <c r="K5" s="59">
        <f t="shared" ref="K5:K13" si="8">(B5*0.96)-C5</f>
        <v>55599205.642423958</v>
      </c>
      <c r="L5" s="10">
        <f t="shared" ref="L5:L14" si="9">K5/$N$2</f>
        <v>7942743.6632034229</v>
      </c>
      <c r="M5" s="10">
        <f t="shared" si="1"/>
        <v>61753496.482266635</v>
      </c>
      <c r="N5" s="10">
        <f t="shared" ref="N5:N13" si="10">M5/$N$2</f>
        <v>8821928.0688952338</v>
      </c>
    </row>
    <row r="6" spans="1:14" x14ac:dyDescent="0.25">
      <c r="A6" s="2" t="s">
        <v>26</v>
      </c>
      <c r="B6" s="10">
        <f>SUMIFS('Dealer Wise'!E$4:E$124,'Dealer Wise'!$C$4:$C$124,'Region Wise'!$A6)</f>
        <v>134548890.72690475</v>
      </c>
      <c r="C6" s="10">
        <f>SUMIFS('Dealer Wise'!F$4:F$124,'Dealer Wise'!$C$4:$C$124,'Region Wise'!$A6)</f>
        <v>78170864.560900003</v>
      </c>
      <c r="D6" s="11">
        <f t="shared" si="0"/>
        <v>0.5809848311537863</v>
      </c>
      <c r="E6" s="10">
        <f t="shared" si="2"/>
        <v>29468248.020623803</v>
      </c>
      <c r="F6" s="10">
        <f t="shared" si="3"/>
        <v>4209749.7172319721</v>
      </c>
      <c r="G6" s="10">
        <f t="shared" si="4"/>
        <v>37541181.464238077</v>
      </c>
      <c r="H6" s="10">
        <f t="shared" si="5"/>
        <v>5363025.9234625828</v>
      </c>
      <c r="I6" s="10">
        <f t="shared" si="6"/>
        <v>44268626.000583321</v>
      </c>
      <c r="J6" s="10">
        <f t="shared" si="7"/>
        <v>6324089.4286547601</v>
      </c>
      <c r="K6" s="59">
        <f t="shared" si="8"/>
        <v>50996070.536928549</v>
      </c>
      <c r="L6" s="10">
        <f t="shared" si="9"/>
        <v>7285152.9338469356</v>
      </c>
      <c r="M6" s="10">
        <f t="shared" si="1"/>
        <v>56378026.166004747</v>
      </c>
      <c r="N6" s="10">
        <f t="shared" si="10"/>
        <v>8054003.7380006779</v>
      </c>
    </row>
    <row r="7" spans="1:14" x14ac:dyDescent="0.25">
      <c r="A7" s="2" t="s">
        <v>41</v>
      </c>
      <c r="B7" s="10">
        <f>SUMIFS('Dealer Wise'!E$4:E$124,'Dealer Wise'!$C$4:$C$124,'Region Wise'!$A7)</f>
        <v>122047364.37657619</v>
      </c>
      <c r="C7" s="10">
        <f>SUMIFS('Dealer Wise'!F$4:F$124,'Dealer Wise'!$C$4:$C$124,'Region Wise'!$A7)</f>
        <v>53099625.029299997</v>
      </c>
      <c r="D7" s="11">
        <f t="shared" si="0"/>
        <v>0.4350739182327733</v>
      </c>
      <c r="E7" s="10">
        <f t="shared" si="2"/>
        <v>44538266.471960954</v>
      </c>
      <c r="F7" s="10">
        <f t="shared" si="3"/>
        <v>6362609.4959944217</v>
      </c>
      <c r="G7" s="10">
        <f t="shared" si="4"/>
        <v>51861108.334555514</v>
      </c>
      <c r="H7" s="10">
        <f t="shared" si="5"/>
        <v>7408729.762079359</v>
      </c>
      <c r="I7" s="10">
        <f t="shared" si="6"/>
        <v>57963476.553384341</v>
      </c>
      <c r="J7" s="10">
        <f t="shared" si="7"/>
        <v>8280496.6504834769</v>
      </c>
      <c r="K7" s="59">
        <f t="shared" si="8"/>
        <v>64065844.772213139</v>
      </c>
      <c r="L7" s="10">
        <f t="shared" si="9"/>
        <v>9152263.538887592</v>
      </c>
      <c r="M7" s="10">
        <f t="shared" si="1"/>
        <v>68947739.347276181</v>
      </c>
      <c r="N7" s="10">
        <f t="shared" si="10"/>
        <v>9849677.049610883</v>
      </c>
    </row>
    <row r="8" spans="1:14" x14ac:dyDescent="0.25">
      <c r="A8" s="2" t="s">
        <v>172</v>
      </c>
      <c r="B8" s="10">
        <f>SUMIFS('Dealer Wise'!E$4:E$124,'Dealer Wise'!$C$4:$C$124,'Region Wise'!$A8)</f>
        <v>125742333.85209046</v>
      </c>
      <c r="C8" s="10">
        <f>SUMIFS('Dealer Wise'!F$4:F$124,'Dealer Wise'!$C$4:$C$124,'Region Wise'!$A8)</f>
        <v>67059686.3244</v>
      </c>
      <c r="D8" s="11">
        <f t="shared" si="0"/>
        <v>0.53331033606614686</v>
      </c>
      <c r="E8" s="10">
        <f t="shared" si="2"/>
        <v>33534180.75727237</v>
      </c>
      <c r="F8" s="10">
        <f t="shared" si="3"/>
        <v>4790597.2510389099</v>
      </c>
      <c r="G8" s="10">
        <f t="shared" si="4"/>
        <v>41078720.788397796</v>
      </c>
      <c r="H8" s="10">
        <f t="shared" si="5"/>
        <v>5868388.6840568278</v>
      </c>
      <c r="I8" s="10">
        <f t="shared" si="6"/>
        <v>47365837.481002323</v>
      </c>
      <c r="J8" s="10">
        <f t="shared" si="7"/>
        <v>6766548.2115717605</v>
      </c>
      <c r="K8" s="59">
        <f t="shared" si="8"/>
        <v>53652954.173606835</v>
      </c>
      <c r="L8" s="10">
        <f t="shared" si="9"/>
        <v>7664707.7390866904</v>
      </c>
      <c r="M8" s="10">
        <f t="shared" si="1"/>
        <v>58682647.527690463</v>
      </c>
      <c r="N8" s="10">
        <f t="shared" si="10"/>
        <v>8383235.3610986378</v>
      </c>
    </row>
    <row r="9" spans="1:14" x14ac:dyDescent="0.25">
      <c r="A9" s="2" t="s">
        <v>66</v>
      </c>
      <c r="B9" s="10">
        <f>SUMIFS('Dealer Wise'!E$4:E$124,'Dealer Wise'!$C$4:$C$124,'Region Wise'!$A9)</f>
        <v>165943342.46452859</v>
      </c>
      <c r="C9" s="10">
        <f>SUMIFS('Dealer Wise'!F$4:F$124,'Dealer Wise'!$C$4:$C$124,'Region Wise'!$A9)</f>
        <v>99031608.173700005</v>
      </c>
      <c r="D9" s="11">
        <f t="shared" si="0"/>
        <v>0.59677963998386152</v>
      </c>
      <c r="E9" s="10">
        <f t="shared" si="2"/>
        <v>33723065.797922879</v>
      </c>
      <c r="F9" s="10">
        <f t="shared" si="3"/>
        <v>4817580.8282746971</v>
      </c>
      <c r="G9" s="10">
        <f t="shared" si="4"/>
        <v>43679666.345794588</v>
      </c>
      <c r="H9" s="10">
        <f t="shared" si="5"/>
        <v>6239952.3351135124</v>
      </c>
      <c r="I9" s="10">
        <f t="shared" si="6"/>
        <v>51976833.469021022</v>
      </c>
      <c r="J9" s="10">
        <f t="shared" si="7"/>
        <v>7425261.9241458606</v>
      </c>
      <c r="K9" s="59">
        <f t="shared" si="8"/>
        <v>60274000.592247427</v>
      </c>
      <c r="L9" s="10">
        <f t="shared" si="9"/>
        <v>8610571.5131782033</v>
      </c>
      <c r="M9" s="10">
        <f t="shared" si="1"/>
        <v>66911734.290828586</v>
      </c>
      <c r="N9" s="10">
        <f t="shared" si="10"/>
        <v>9558819.1844040845</v>
      </c>
    </row>
    <row r="10" spans="1:14" x14ac:dyDescent="0.25">
      <c r="A10" s="2" t="s">
        <v>90</v>
      </c>
      <c r="B10" s="10">
        <f>SUMIFS('Dealer Wise'!E$4:E$124,'Dealer Wise'!$C$4:$C$124,'Region Wise'!$A10)</f>
        <v>103613966.56454763</v>
      </c>
      <c r="C10" s="10">
        <f>SUMIFS('Dealer Wise'!F$4:F$124,'Dealer Wise'!$C$4:$C$124,'Region Wise'!$A10)</f>
        <v>48530683.926700003</v>
      </c>
      <c r="D10" s="11">
        <f t="shared" si="0"/>
        <v>0.46837975164735346</v>
      </c>
      <c r="E10" s="10">
        <f t="shared" si="2"/>
        <v>34360489.324938111</v>
      </c>
      <c r="F10" s="10">
        <f t="shared" si="3"/>
        <v>4908641.3321340159</v>
      </c>
      <c r="G10" s="10">
        <f t="shared" si="4"/>
        <v>40577327.318810962</v>
      </c>
      <c r="H10" s="10">
        <f t="shared" si="5"/>
        <v>5796761.0455444232</v>
      </c>
      <c r="I10" s="10">
        <f t="shared" si="6"/>
        <v>45758025.647038348</v>
      </c>
      <c r="J10" s="10">
        <f t="shared" si="7"/>
        <v>6536860.8067197641</v>
      </c>
      <c r="K10" s="59">
        <f t="shared" si="8"/>
        <v>50938723.975265719</v>
      </c>
      <c r="L10" s="10">
        <f t="shared" si="9"/>
        <v>7276960.5678951023</v>
      </c>
      <c r="M10" s="10">
        <f t="shared" si="1"/>
        <v>55083282.637847625</v>
      </c>
      <c r="N10" s="10">
        <f t="shared" si="10"/>
        <v>7869040.3768353751</v>
      </c>
    </row>
    <row r="11" spans="1:14" x14ac:dyDescent="0.25">
      <c r="A11" s="2" t="s">
        <v>108</v>
      </c>
      <c r="B11" s="10">
        <f>SUMIFS('Dealer Wise'!E$4:E$124,'Dealer Wise'!$C$4:$C$124,'Region Wise'!$A11)</f>
        <v>112407239.85626191</v>
      </c>
      <c r="C11" s="10">
        <f>SUMIFS('Dealer Wise'!F$4:F$124,'Dealer Wise'!$C$4:$C$124,'Region Wise'!$A11)</f>
        <v>53873702.075900011</v>
      </c>
      <c r="D11" s="11">
        <f t="shared" si="0"/>
        <v>0.4792725285736909</v>
      </c>
      <c r="E11" s="10">
        <f t="shared" si="2"/>
        <v>36052089.809109516</v>
      </c>
      <c r="F11" s="10">
        <f t="shared" si="3"/>
        <v>5150298.5441585025</v>
      </c>
      <c r="G11" s="10">
        <f t="shared" si="4"/>
        <v>42796524.200485222</v>
      </c>
      <c r="H11" s="10">
        <f t="shared" si="5"/>
        <v>6113789.1714978889</v>
      </c>
      <c r="I11" s="10">
        <f t="shared" si="6"/>
        <v>48416886.193298332</v>
      </c>
      <c r="J11" s="10">
        <f t="shared" si="7"/>
        <v>6916698.0276140478</v>
      </c>
      <c r="K11" s="59">
        <f t="shared" si="8"/>
        <v>54037248.186111413</v>
      </c>
      <c r="L11" s="10">
        <f t="shared" si="9"/>
        <v>7719606.883730202</v>
      </c>
      <c r="M11" s="10">
        <f t="shared" si="1"/>
        <v>58533537.780361898</v>
      </c>
      <c r="N11" s="10">
        <f t="shared" si="10"/>
        <v>8361933.9686231287</v>
      </c>
    </row>
    <row r="12" spans="1:14" x14ac:dyDescent="0.25">
      <c r="A12" s="2" t="s">
        <v>124</v>
      </c>
      <c r="B12" s="10">
        <f>SUMIFS('Dealer Wise'!E$4:E$124,'Dealer Wise'!$C$4:$C$124,'Region Wise'!$A12)</f>
        <v>107600800.25774288</v>
      </c>
      <c r="C12" s="10">
        <f>SUMIFS('Dealer Wise'!F$4:F$124,'Dealer Wise'!$C$4:$C$124,'Region Wise'!$A12)</f>
        <v>49179681.066</v>
      </c>
      <c r="D12" s="11">
        <f t="shared" si="0"/>
        <v>0.4570568336684937</v>
      </c>
      <c r="E12" s="10">
        <f t="shared" si="2"/>
        <v>36900959.140194312</v>
      </c>
      <c r="F12" s="10">
        <f t="shared" si="3"/>
        <v>5271565.5914563304</v>
      </c>
      <c r="G12" s="10">
        <f t="shared" si="4"/>
        <v>43357007.155658871</v>
      </c>
      <c r="H12" s="10">
        <f t="shared" si="5"/>
        <v>6193858.1650941242</v>
      </c>
      <c r="I12" s="10">
        <f t="shared" si="6"/>
        <v>48737047.168546021</v>
      </c>
      <c r="J12" s="10">
        <f t="shared" si="7"/>
        <v>6962435.3097922886</v>
      </c>
      <c r="K12" s="59">
        <f t="shared" si="8"/>
        <v>54117087.181433156</v>
      </c>
      <c r="L12" s="10">
        <f t="shared" si="9"/>
        <v>7731012.4544904511</v>
      </c>
      <c r="M12" s="10">
        <f t="shared" si="1"/>
        <v>58421119.191742882</v>
      </c>
      <c r="N12" s="10">
        <f t="shared" si="10"/>
        <v>8345874.1702489834</v>
      </c>
    </row>
    <row r="13" spans="1:14" x14ac:dyDescent="0.25">
      <c r="A13" s="46" t="s">
        <v>180</v>
      </c>
      <c r="B13" s="47">
        <f>SUMIF('Dealer Wise'!B125,'Region Wise'!A13,'Dealer Wise'!E125)</f>
        <v>20449572.09765714</v>
      </c>
      <c r="C13" s="47">
        <f>SUMIF('Dealer Wise'!B125,'Region Wise'!A13,'Dealer Wise'!F125)</f>
        <v>14883857</v>
      </c>
      <c r="D13" s="48">
        <f t="shared" si="0"/>
        <v>0.72783219760892737</v>
      </c>
      <c r="E13" s="47">
        <f t="shared" si="2"/>
        <v>1475800.678125713</v>
      </c>
      <c r="F13" s="47">
        <f t="shared" si="3"/>
        <v>210828.6683036733</v>
      </c>
      <c r="G13" s="47">
        <f t="shared" si="4"/>
        <v>2702775.0039851405</v>
      </c>
      <c r="H13" s="47">
        <f t="shared" si="5"/>
        <v>386110.71485502005</v>
      </c>
      <c r="I13" s="47">
        <f t="shared" si="6"/>
        <v>3725253.6088679992</v>
      </c>
      <c r="J13" s="47">
        <f t="shared" si="7"/>
        <v>532179.08698114275</v>
      </c>
      <c r="K13" s="59">
        <f t="shared" si="8"/>
        <v>4747732.2137508541</v>
      </c>
      <c r="L13" s="47">
        <f t="shared" si="9"/>
        <v>678247.45910726488</v>
      </c>
      <c r="M13" s="47">
        <f t="shared" si="1"/>
        <v>5565715.0976571403</v>
      </c>
      <c r="N13" s="47">
        <f t="shared" si="10"/>
        <v>795102.15680816292</v>
      </c>
    </row>
    <row r="14" spans="1:14" x14ac:dyDescent="0.25">
      <c r="A14" s="25" t="s">
        <v>174</v>
      </c>
      <c r="B14" s="30">
        <f>SUM(B4:B13)</f>
        <v>1128192620.5714905</v>
      </c>
      <c r="C14" s="30">
        <f>SUM(C4:C13)</f>
        <v>605309928.74950004</v>
      </c>
      <c r="D14" s="31">
        <f t="shared" si="0"/>
        <v>0.53653065771949282</v>
      </c>
      <c r="E14" s="32">
        <f>SUM(E4:E13)</f>
        <v>297244167.70769238</v>
      </c>
      <c r="F14" s="32">
        <f>SUM(F4:F13)</f>
        <v>42463452.529670343</v>
      </c>
      <c r="G14" s="32">
        <f>SUM(G4:G13)</f>
        <v>364935724.94198179</v>
      </c>
      <c r="H14" s="32">
        <f>SUM(H4:H13)</f>
        <v>52133674.991711676</v>
      </c>
      <c r="I14" s="32">
        <f>SUM(I4:I13)</f>
        <v>421345355.97055632</v>
      </c>
      <c r="J14" s="32">
        <f t="shared" si="7"/>
        <v>60192193.710079476</v>
      </c>
      <c r="K14" s="32">
        <f>SUM(K4:K13)</f>
        <v>477754986.99913073</v>
      </c>
      <c r="L14" s="32">
        <f t="shared" si="9"/>
        <v>68250712.428447247</v>
      </c>
      <c r="M14" s="30">
        <f>SUM(M4:M13)</f>
        <v>522882691.82199043</v>
      </c>
      <c r="N14" s="33">
        <f>M14/N2</f>
        <v>74697527.403141484</v>
      </c>
    </row>
    <row r="15" spans="1:14" x14ac:dyDescent="0.25">
      <c r="N15" s="27"/>
    </row>
    <row r="16" spans="1:14" x14ac:dyDescent="0.25">
      <c r="B16" s="27"/>
      <c r="C16" s="27"/>
      <c r="F16" s="28"/>
      <c r="G16" s="28"/>
      <c r="H16" s="28"/>
      <c r="I16" s="28"/>
      <c r="J16" s="28"/>
      <c r="K16" s="28"/>
      <c r="L16" s="28"/>
    </row>
  </sheetData>
  <mergeCells count="1">
    <mergeCell ref="A2:L2"/>
  </mergeCells>
  <pageMargins left="0.7" right="0.7" top="0.75" bottom="0.75" header="0.3" footer="0.3"/>
  <pageSetup scale="57" orientation="landscape" r:id="rId1"/>
  <ignoredErrors>
    <ignoredError sqref="M4:M13 G4:G13 I5:I13 K4:K13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8"/>
  <sheetViews>
    <sheetView showGridLines="0" zoomScale="80" zoomScaleNormal="80" workbookViewId="0">
      <pane ySplit="3" topLeftCell="A4" activePane="bottomLeft" state="frozen"/>
      <selection activeCell="C1" sqref="C1"/>
      <selection pane="bottomLeft" activeCell="B1" sqref="B1"/>
    </sheetView>
  </sheetViews>
  <sheetFormatPr defaultRowHeight="15" x14ac:dyDescent="0.25"/>
  <cols>
    <col min="1" max="1" width="3" bestFit="1" customWidth="1"/>
    <col min="2" max="2" width="16.42578125" bestFit="1" customWidth="1"/>
    <col min="3" max="3" width="15.85546875" bestFit="1" customWidth="1"/>
    <col min="4" max="4" width="13.7109375" bestFit="1" customWidth="1"/>
    <col min="5" max="5" width="13.42578125" bestFit="1" customWidth="1"/>
    <col min="6" max="6" width="13.28515625" bestFit="1" customWidth="1"/>
    <col min="7" max="7" width="15.85546875" bestFit="1" customWidth="1"/>
    <col min="8" max="8" width="16.85546875" bestFit="1" customWidth="1"/>
    <col min="9" max="9" width="15.85546875" bestFit="1" customWidth="1"/>
    <col min="10" max="10" width="16.85546875" bestFit="1" customWidth="1"/>
    <col min="11" max="11" width="15.85546875" bestFit="1" customWidth="1"/>
    <col min="12" max="12" width="12.5703125" customWidth="1"/>
    <col min="13" max="13" width="15.85546875" bestFit="1" customWidth="1"/>
    <col min="14" max="14" width="12.5703125" customWidth="1"/>
    <col min="15" max="15" width="17" bestFit="1" customWidth="1"/>
    <col min="16" max="16" width="12.5703125" customWidth="1"/>
  </cols>
  <sheetData>
    <row r="1" spans="1:16" ht="32.25" customHeight="1" x14ac:dyDescent="0.25">
      <c r="B1" s="45" t="str">
        <f>'Dealer Wise'!B1</f>
        <v xml:space="preserve">Up to 18.02.2020 </v>
      </c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0"/>
      <c r="P1" s="40"/>
    </row>
    <row r="2" spans="1:16" ht="32.25" customHeight="1" x14ac:dyDescent="0.25">
      <c r="A2" s="219" t="s">
        <v>1445</v>
      </c>
      <c r="B2" s="220"/>
      <c r="C2" s="220"/>
      <c r="D2" s="220"/>
      <c r="E2" s="220"/>
      <c r="F2" s="220"/>
      <c r="G2" s="220"/>
      <c r="H2" s="220"/>
      <c r="I2" s="220"/>
      <c r="J2" s="220"/>
      <c r="K2" s="220"/>
      <c r="L2" s="220"/>
      <c r="M2" s="220"/>
      <c r="N2" s="220"/>
      <c r="O2" s="6" t="s">
        <v>185</v>
      </c>
      <c r="P2" s="6">
        <f>'Dealer Wise'!Q2</f>
        <v>7</v>
      </c>
    </row>
    <row r="3" spans="1:16" ht="44.25" customHeight="1" x14ac:dyDescent="0.25">
      <c r="A3" s="37" t="s">
        <v>1262</v>
      </c>
      <c r="B3" s="37" t="s">
        <v>0</v>
      </c>
      <c r="C3" s="38" t="s">
        <v>1</v>
      </c>
      <c r="D3" s="39" t="s">
        <v>1438</v>
      </c>
      <c r="E3" s="39" t="s">
        <v>1439</v>
      </c>
      <c r="F3" s="39" t="s">
        <v>1442</v>
      </c>
      <c r="G3" s="39" t="s">
        <v>182</v>
      </c>
      <c r="H3" s="39" t="s">
        <v>184</v>
      </c>
      <c r="I3" s="39" t="s">
        <v>1093</v>
      </c>
      <c r="J3" s="39" t="s">
        <v>1097</v>
      </c>
      <c r="K3" s="39" t="s">
        <v>1095</v>
      </c>
      <c r="L3" s="39" t="s">
        <v>1098</v>
      </c>
      <c r="M3" s="39" t="s">
        <v>1117</v>
      </c>
      <c r="N3" s="39" t="s">
        <v>1119</v>
      </c>
      <c r="O3" s="23" t="s">
        <v>175</v>
      </c>
      <c r="P3" s="24" t="s">
        <v>177</v>
      </c>
    </row>
    <row r="4" spans="1:16" x14ac:dyDescent="0.25">
      <c r="A4" s="73">
        <v>1</v>
      </c>
      <c r="B4" s="2" t="s">
        <v>3</v>
      </c>
      <c r="C4" s="2" t="s">
        <v>3</v>
      </c>
      <c r="D4" s="8">
        <f>SUMIFS('Dealer Wise'!E$4:E$124,'Dealer Wise'!$D$4:$D$124,'Zone Wise'!$C4)</f>
        <v>15459820.422928572</v>
      </c>
      <c r="E4" s="8">
        <f>SUMIFS('Dealer Wise'!F$4:F$124,'Dealer Wise'!$D$4:$D$124,'Zone Wise'!$C4)</f>
        <v>8345453.7923000017</v>
      </c>
      <c r="F4" s="9">
        <f t="shared" ref="F4:F34" si="0">E4/D4</f>
        <v>0.53981570057067407</v>
      </c>
      <c r="G4" s="50">
        <f>(D4*0.8)-E4</f>
        <v>4022402.5460428568</v>
      </c>
      <c r="H4" s="8">
        <f t="shared" ref="H4:H35" si="1">G4/$P$2</f>
        <v>574628.93514897954</v>
      </c>
      <c r="I4" s="50">
        <f>(D4*0.86)-E4</f>
        <v>4949991.7714185705</v>
      </c>
      <c r="J4" s="8">
        <f t="shared" ref="J4:J35" si="2">I4/$P$2</f>
        <v>707141.68163122435</v>
      </c>
      <c r="K4" s="8">
        <f>(D4*0.91)-E4</f>
        <v>5722982.7925649984</v>
      </c>
      <c r="L4" s="8">
        <f t="shared" ref="L4:L34" si="3">K4/$P$2</f>
        <v>817568.97036642837</v>
      </c>
      <c r="M4" s="60">
        <f>(D4*0.96)-E4</f>
        <v>6495973.8137114262</v>
      </c>
      <c r="N4" s="8">
        <f t="shared" ref="N4:N35" si="4">M4/$P$2</f>
        <v>927996.25910163228</v>
      </c>
      <c r="O4" s="8">
        <f t="shared" ref="O4:O34" si="5">D4-E4</f>
        <v>7114366.63062857</v>
      </c>
      <c r="P4" s="35">
        <f t="shared" ref="P4:P35" si="6">O4/$P$2</f>
        <v>1016338.0900897958</v>
      </c>
    </row>
    <row r="5" spans="1:16" x14ac:dyDescent="0.25">
      <c r="A5" s="73">
        <v>2</v>
      </c>
      <c r="B5" s="2" t="s">
        <v>3</v>
      </c>
      <c r="C5" s="2" t="s">
        <v>5</v>
      </c>
      <c r="D5" s="8">
        <f>SUMIFS('Dealer Wise'!E$4:E$124,'Dealer Wise'!$D$4:$D$124,'Zone Wise'!$C5)</f>
        <v>24657330.54195714</v>
      </c>
      <c r="E5" s="8">
        <f>SUMIFS('Dealer Wise'!F$4:F$124,'Dealer Wise'!$D$4:$D$124,'Zone Wise'!$C5)</f>
        <v>15067544.888599996</v>
      </c>
      <c r="F5" s="9">
        <f t="shared" si="0"/>
        <v>0.61107770214463897</v>
      </c>
      <c r="G5" s="50">
        <f t="shared" ref="G5:G53" si="7">(D5*0.8)-E5</f>
        <v>4658319.5449657179</v>
      </c>
      <c r="H5" s="8">
        <f t="shared" si="1"/>
        <v>665474.22070938826</v>
      </c>
      <c r="I5" s="50">
        <f t="shared" ref="I5:I53" si="8">(D5*0.86)-E5</f>
        <v>6137759.3774831444</v>
      </c>
      <c r="J5" s="8">
        <f t="shared" si="2"/>
        <v>876822.76821187779</v>
      </c>
      <c r="K5" s="8">
        <f t="shared" ref="K5:K53" si="9">(D5*0.91)-E5</f>
        <v>7370625.9045810029</v>
      </c>
      <c r="L5" s="8">
        <f t="shared" si="3"/>
        <v>1052946.5577972862</v>
      </c>
      <c r="M5" s="60">
        <f t="shared" ref="M5:M53" si="10">(D5*0.96)-E5</f>
        <v>8603492.4316788577</v>
      </c>
      <c r="N5" s="8">
        <f t="shared" si="4"/>
        <v>1229070.347382694</v>
      </c>
      <c r="O5" s="34">
        <f t="shared" si="5"/>
        <v>9589785.6533571444</v>
      </c>
      <c r="P5" s="8">
        <f t="shared" si="6"/>
        <v>1369969.3790510206</v>
      </c>
    </row>
    <row r="6" spans="1:16" x14ac:dyDescent="0.25">
      <c r="A6" s="73">
        <v>3</v>
      </c>
      <c r="B6" s="2" t="s">
        <v>3</v>
      </c>
      <c r="C6" s="2" t="s">
        <v>8</v>
      </c>
      <c r="D6" s="8">
        <f>SUMIFS('Dealer Wise'!E$4:E$124,'Dealer Wise'!$D$4:$D$124,'Zone Wise'!$C6)</f>
        <v>19716217.076838095</v>
      </c>
      <c r="E6" s="8">
        <f>SUMIFS('Dealer Wise'!F$4:F$124,'Dealer Wise'!$D$4:$D$124,'Zone Wise'!$C6)</f>
        <v>9667204.5688999984</v>
      </c>
      <c r="F6" s="9">
        <f t="shared" si="0"/>
        <v>0.49031741389460981</v>
      </c>
      <c r="G6" s="50">
        <f t="shared" si="7"/>
        <v>6105769.0925704781</v>
      </c>
      <c r="H6" s="8">
        <f t="shared" si="1"/>
        <v>872252.72751006833</v>
      </c>
      <c r="I6" s="50">
        <f t="shared" si="8"/>
        <v>7288742.1171807628</v>
      </c>
      <c r="J6" s="8">
        <f t="shared" si="2"/>
        <v>1041248.8738829661</v>
      </c>
      <c r="K6" s="8">
        <f t="shared" si="9"/>
        <v>8274552.9710226674</v>
      </c>
      <c r="L6" s="8">
        <f t="shared" si="3"/>
        <v>1182078.9958603811</v>
      </c>
      <c r="M6" s="60">
        <f t="shared" si="10"/>
        <v>9260363.8248645719</v>
      </c>
      <c r="N6" s="8">
        <f t="shared" si="4"/>
        <v>1322909.117837796</v>
      </c>
      <c r="O6" s="8">
        <f t="shared" si="5"/>
        <v>10049012.507938096</v>
      </c>
      <c r="P6" s="36">
        <f t="shared" si="6"/>
        <v>1435573.2154197281</v>
      </c>
    </row>
    <row r="7" spans="1:16" x14ac:dyDescent="0.25">
      <c r="A7" s="73">
        <v>4</v>
      </c>
      <c r="B7" s="2" t="s">
        <v>3</v>
      </c>
      <c r="C7" s="2" t="s">
        <v>13</v>
      </c>
      <c r="D7" s="8">
        <f>SUMIFS('Dealer Wise'!E$4:E$124,'Dealer Wise'!$D$4:$D$124,'Zone Wise'!$C7)</f>
        <v>22148471.337390475</v>
      </c>
      <c r="E7" s="8">
        <f>SUMIFS('Dealer Wise'!F$4:F$124,'Dealer Wise'!$D$4:$D$124,'Zone Wise'!$C7)</f>
        <v>16296242.829000004</v>
      </c>
      <c r="F7" s="9">
        <f t="shared" si="0"/>
        <v>0.73577280259017741</v>
      </c>
      <c r="G7" s="50">
        <f t="shared" si="7"/>
        <v>1422534.2409123778</v>
      </c>
      <c r="H7" s="8">
        <f t="shared" si="1"/>
        <v>203219.17727319684</v>
      </c>
      <c r="I7" s="50">
        <f t="shared" si="8"/>
        <v>2751442.5211558044</v>
      </c>
      <c r="J7" s="8">
        <f t="shared" si="2"/>
        <v>393063.21730797208</v>
      </c>
      <c r="K7" s="8">
        <f t="shared" si="9"/>
        <v>3858866.0880253278</v>
      </c>
      <c r="L7" s="8">
        <f t="shared" si="3"/>
        <v>551266.58400361822</v>
      </c>
      <c r="M7" s="60">
        <f t="shared" si="10"/>
        <v>4966289.6548948511</v>
      </c>
      <c r="N7" s="8">
        <f t="shared" si="4"/>
        <v>709469.95069926442</v>
      </c>
      <c r="O7" s="8">
        <f t="shared" si="5"/>
        <v>5852228.5083904713</v>
      </c>
      <c r="P7" s="8">
        <f t="shared" si="6"/>
        <v>836032.64405578165</v>
      </c>
    </row>
    <row r="8" spans="1:16" x14ac:dyDescent="0.25">
      <c r="A8" s="73">
        <v>5</v>
      </c>
      <c r="B8" s="2" t="s">
        <v>173</v>
      </c>
      <c r="C8" s="2" t="s">
        <v>19</v>
      </c>
      <c r="D8" s="8">
        <f>SUMIFS('Dealer Wise'!E$4:E$124,'Dealer Wise'!$D$4:$D$124,'Zone Wise'!$C8)</f>
        <v>25425955.229357146</v>
      </c>
      <c r="E8" s="8">
        <f>SUMIFS('Dealer Wise'!F$4:F$124,'Dealer Wise'!$D$4:$D$124,'Zone Wise'!$C8)</f>
        <v>4431296.7345999992</v>
      </c>
      <c r="F8" s="9">
        <f t="shared" si="0"/>
        <v>0.17428240923997085</v>
      </c>
      <c r="G8" s="50">
        <f t="shared" si="7"/>
        <v>15909467.448885716</v>
      </c>
      <c r="H8" s="8">
        <f t="shared" si="1"/>
        <v>2272781.0641265311</v>
      </c>
      <c r="I8" s="50">
        <f t="shared" si="8"/>
        <v>17435024.762647144</v>
      </c>
      <c r="J8" s="8">
        <f t="shared" si="2"/>
        <v>2490717.8232353064</v>
      </c>
      <c r="K8" s="8">
        <f t="shared" si="9"/>
        <v>18706322.524115004</v>
      </c>
      <c r="L8" s="8">
        <f t="shared" si="3"/>
        <v>2672331.7891592863</v>
      </c>
      <c r="M8" s="60">
        <f t="shared" si="10"/>
        <v>19977620.285582859</v>
      </c>
      <c r="N8" s="8">
        <f t="shared" si="4"/>
        <v>2853945.7550832657</v>
      </c>
      <c r="O8" s="8">
        <f t="shared" si="5"/>
        <v>20994658.494757146</v>
      </c>
      <c r="P8" s="8">
        <f t="shared" si="6"/>
        <v>2999236.9278224492</v>
      </c>
    </row>
    <row r="9" spans="1:16" x14ac:dyDescent="0.25">
      <c r="A9" s="73">
        <v>6</v>
      </c>
      <c r="B9" s="2" t="s">
        <v>173</v>
      </c>
      <c r="C9" s="2" t="s">
        <v>24</v>
      </c>
      <c r="D9" s="8">
        <f>SUMIFS('Dealer Wise'!E$4:E$124,'Dealer Wise'!$D$4:$D$124,'Zone Wise'!$C9)</f>
        <v>20757514.347966664</v>
      </c>
      <c r="E9" s="8">
        <f>SUMIFS('Dealer Wise'!F$4:F$124,'Dealer Wise'!$D$4:$D$124,'Zone Wise'!$C9)</f>
        <v>15603540.535</v>
      </c>
      <c r="F9" s="9">
        <f t="shared" si="0"/>
        <v>0.75170563649536726</v>
      </c>
      <c r="G9" s="50">
        <f t="shared" si="7"/>
        <v>1002470.9433733318</v>
      </c>
      <c r="H9" s="8">
        <f t="shared" si="1"/>
        <v>143210.13476761882</v>
      </c>
      <c r="I9" s="50">
        <f t="shared" si="8"/>
        <v>2247921.8042513318</v>
      </c>
      <c r="J9" s="8">
        <f t="shared" si="2"/>
        <v>321131.68632161885</v>
      </c>
      <c r="K9" s="8">
        <f t="shared" si="9"/>
        <v>3285797.5216496661</v>
      </c>
      <c r="L9" s="8">
        <f t="shared" si="3"/>
        <v>469399.6459499523</v>
      </c>
      <c r="M9" s="60">
        <f t="shared" si="10"/>
        <v>4323673.2390479967</v>
      </c>
      <c r="N9" s="8">
        <f t="shared" si="4"/>
        <v>617667.60557828529</v>
      </c>
      <c r="O9" s="8">
        <f t="shared" si="5"/>
        <v>5153973.8129666634</v>
      </c>
      <c r="P9" s="8">
        <f t="shared" si="6"/>
        <v>736281.97328095196</v>
      </c>
    </row>
    <row r="10" spans="1:16" x14ac:dyDescent="0.25">
      <c r="A10" s="73">
        <v>7</v>
      </c>
      <c r="B10" s="2" t="s">
        <v>173</v>
      </c>
      <c r="C10" s="2" t="s">
        <v>23</v>
      </c>
      <c r="D10" s="8">
        <f>SUMIFS('Dealer Wise'!E$4:E$124,'Dealer Wise'!$D$4:$D$124,'Zone Wise'!$C10)</f>
        <v>34284676.609490484</v>
      </c>
      <c r="E10" s="8">
        <f>SUMIFS('Dealer Wise'!F$4:F$124,'Dealer Wise'!$D$4:$D$124,'Zone Wise'!$C10)</f>
        <v>35032565.483600013</v>
      </c>
      <c r="F10" s="9">
        <f t="shared" si="0"/>
        <v>1.0218140857103055</v>
      </c>
      <c r="G10" s="50">
        <f t="shared" si="7"/>
        <v>-7604824.1960076243</v>
      </c>
      <c r="H10" s="8">
        <f t="shared" si="1"/>
        <v>-1086403.4565725178</v>
      </c>
      <c r="I10" s="50">
        <f t="shared" si="8"/>
        <v>-5547743.5994381979</v>
      </c>
      <c r="J10" s="8">
        <f t="shared" si="2"/>
        <v>-792534.79991974251</v>
      </c>
      <c r="K10" s="8">
        <f t="shared" si="9"/>
        <v>-3833509.7689636722</v>
      </c>
      <c r="L10" s="8">
        <f t="shared" si="3"/>
        <v>-547644.25270909606</v>
      </c>
      <c r="M10" s="60">
        <f t="shared" si="10"/>
        <v>-2119275.9384891503</v>
      </c>
      <c r="N10" s="8">
        <f t="shared" si="4"/>
        <v>-302753.70549845003</v>
      </c>
      <c r="O10" s="8">
        <f t="shared" si="5"/>
        <v>-747888.87410952896</v>
      </c>
      <c r="P10" s="8">
        <f t="shared" si="6"/>
        <v>-106841.2677299327</v>
      </c>
    </row>
    <row r="11" spans="1:16" x14ac:dyDescent="0.25">
      <c r="A11" s="73">
        <v>8</v>
      </c>
      <c r="B11" s="2" t="s">
        <v>173</v>
      </c>
      <c r="C11" s="2" t="s">
        <v>20</v>
      </c>
      <c r="D11" s="8">
        <f>SUMIFS('Dealer Wise'!E$4:E$124,'Dealer Wise'!$D$4:$D$124,'Zone Wise'!$C11)</f>
        <v>23084525.453666665</v>
      </c>
      <c r="E11" s="8">
        <f>SUMIFS('Dealer Wise'!F$4:F$124,'Dealer Wise'!$D$4:$D$124,'Zone Wise'!$C11)</f>
        <v>12740877.272</v>
      </c>
      <c r="F11" s="9">
        <f t="shared" si="0"/>
        <v>0.5519228583482223</v>
      </c>
      <c r="G11" s="50">
        <f t="shared" si="7"/>
        <v>5726743.0909333341</v>
      </c>
      <c r="H11" s="8">
        <f t="shared" si="1"/>
        <v>818106.15584761917</v>
      </c>
      <c r="I11" s="50">
        <f t="shared" si="8"/>
        <v>7111814.6181533299</v>
      </c>
      <c r="J11" s="8">
        <f t="shared" si="2"/>
        <v>1015973.5168790472</v>
      </c>
      <c r="K11" s="8">
        <f t="shared" si="9"/>
        <v>8266040.8908366673</v>
      </c>
      <c r="L11" s="8">
        <f t="shared" si="3"/>
        <v>1180862.9844052382</v>
      </c>
      <c r="M11" s="60">
        <f t="shared" si="10"/>
        <v>9420267.1635199971</v>
      </c>
      <c r="N11" s="8">
        <f t="shared" si="4"/>
        <v>1345752.4519314282</v>
      </c>
      <c r="O11" s="8">
        <f t="shared" si="5"/>
        <v>10343648.181666665</v>
      </c>
      <c r="P11" s="8">
        <f t="shared" si="6"/>
        <v>1477664.0259523806</v>
      </c>
    </row>
    <row r="12" spans="1:16" x14ac:dyDescent="0.25">
      <c r="A12" s="73">
        <v>9</v>
      </c>
      <c r="B12" s="2" t="s">
        <v>173</v>
      </c>
      <c r="C12" s="2" t="s">
        <v>21</v>
      </c>
      <c r="D12" s="8">
        <f>SUMIFS('Dealer Wise'!E$4:E$124,'Dealer Wise'!$D$4:$D$124,'Zone Wise'!$C12)</f>
        <v>33064797.823909521</v>
      </c>
      <c r="E12" s="8">
        <f>SUMIFS('Dealer Wise'!F$4:F$124,'Dealer Wise'!$D$4:$D$124,'Zone Wise'!$C12)</f>
        <v>14966356.159100002</v>
      </c>
      <c r="F12" s="9">
        <f t="shared" si="0"/>
        <v>0.45263715927752213</v>
      </c>
      <c r="G12" s="50">
        <f t="shared" si="7"/>
        <v>11485482.100027615</v>
      </c>
      <c r="H12" s="8">
        <f t="shared" si="1"/>
        <v>1640783.1571468022</v>
      </c>
      <c r="I12" s="50">
        <f t="shared" si="8"/>
        <v>13469369.969462184</v>
      </c>
      <c r="J12" s="8">
        <f t="shared" si="2"/>
        <v>1924195.7099231691</v>
      </c>
      <c r="K12" s="8">
        <f t="shared" si="9"/>
        <v>15122609.860657664</v>
      </c>
      <c r="L12" s="8">
        <f t="shared" si="3"/>
        <v>2160372.8372368091</v>
      </c>
      <c r="M12" s="60">
        <f t="shared" si="10"/>
        <v>16775849.751853136</v>
      </c>
      <c r="N12" s="8">
        <f t="shared" si="4"/>
        <v>2396549.9645504481</v>
      </c>
      <c r="O12" s="8">
        <f t="shared" si="5"/>
        <v>18098441.664809518</v>
      </c>
      <c r="P12" s="8">
        <f t="shared" si="6"/>
        <v>2585491.6664013597</v>
      </c>
    </row>
    <row r="13" spans="1:16" x14ac:dyDescent="0.25">
      <c r="A13" s="73">
        <v>10</v>
      </c>
      <c r="B13" s="2" t="s">
        <v>173</v>
      </c>
      <c r="C13" s="2" t="s">
        <v>22</v>
      </c>
      <c r="D13" s="8">
        <f>SUMIFS('Dealer Wise'!E$4:E$124,'Dealer Wise'!$D$4:$D$124,'Zone Wise'!$C13)</f>
        <v>17239801.531676196</v>
      </c>
      <c r="E13" s="8">
        <f>SUMIFS('Dealer Wise'!F$4:F$124,'Dealer Wise'!$D$4:$D$124,'Zone Wise'!$C13)</f>
        <v>9329138.3295000009</v>
      </c>
      <c r="F13" s="9">
        <f t="shared" si="0"/>
        <v>0.54113954341984505</v>
      </c>
      <c r="G13" s="50">
        <f t="shared" si="7"/>
        <v>4462702.8958409559</v>
      </c>
      <c r="H13" s="8">
        <f t="shared" si="1"/>
        <v>637528.98512013652</v>
      </c>
      <c r="I13" s="50">
        <f t="shared" si="8"/>
        <v>5497090.9877415262</v>
      </c>
      <c r="J13" s="8">
        <f t="shared" si="2"/>
        <v>785298.71253450378</v>
      </c>
      <c r="K13" s="8">
        <f t="shared" si="9"/>
        <v>6359081.0643253382</v>
      </c>
      <c r="L13" s="8">
        <f t="shared" si="3"/>
        <v>908440.15204647684</v>
      </c>
      <c r="M13" s="60">
        <f t="shared" si="10"/>
        <v>7221071.1409091465</v>
      </c>
      <c r="N13" s="8">
        <f t="shared" si="4"/>
        <v>1031581.5915584496</v>
      </c>
      <c r="O13" s="8">
        <f t="shared" si="5"/>
        <v>7910663.2021761946</v>
      </c>
      <c r="P13" s="8">
        <f t="shared" si="6"/>
        <v>1130094.7431680278</v>
      </c>
    </row>
    <row r="14" spans="1:16" x14ac:dyDescent="0.25">
      <c r="A14" s="73">
        <v>11</v>
      </c>
      <c r="B14" s="2" t="s">
        <v>26</v>
      </c>
      <c r="C14" s="2" t="s">
        <v>28</v>
      </c>
      <c r="D14" s="8">
        <f>SUMIFS('Dealer Wise'!E$4:E$124,'Dealer Wise'!$D$4:$D$124,'Zone Wise'!$C14)</f>
        <v>19945423.849390477</v>
      </c>
      <c r="E14" s="8">
        <f>SUMIFS('Dealer Wise'!F$4:F$124,'Dealer Wise'!$D$4:$D$124,'Zone Wise'!$C14)</f>
        <v>10549121.527900003</v>
      </c>
      <c r="F14" s="9">
        <f t="shared" si="0"/>
        <v>0.52889934089931001</v>
      </c>
      <c r="G14" s="50">
        <f t="shared" si="7"/>
        <v>5407217.551612379</v>
      </c>
      <c r="H14" s="8">
        <f t="shared" si="1"/>
        <v>772459.65023033984</v>
      </c>
      <c r="I14" s="50">
        <f t="shared" si="8"/>
        <v>6603942.9825758077</v>
      </c>
      <c r="J14" s="8">
        <f t="shared" si="2"/>
        <v>943420.42608225823</v>
      </c>
      <c r="K14" s="8">
        <f t="shared" si="9"/>
        <v>7601214.1750453301</v>
      </c>
      <c r="L14" s="8">
        <f t="shared" si="3"/>
        <v>1085887.7392921899</v>
      </c>
      <c r="M14" s="60">
        <f t="shared" si="10"/>
        <v>8598485.3675148524</v>
      </c>
      <c r="N14" s="8">
        <f t="shared" si="4"/>
        <v>1228355.0525021218</v>
      </c>
      <c r="O14" s="8">
        <f t="shared" si="5"/>
        <v>9396302.321490474</v>
      </c>
      <c r="P14" s="8">
        <f t="shared" si="6"/>
        <v>1342328.9030700678</v>
      </c>
    </row>
    <row r="15" spans="1:16" x14ac:dyDescent="0.25">
      <c r="A15" s="73">
        <v>12</v>
      </c>
      <c r="B15" s="2" t="s">
        <v>26</v>
      </c>
      <c r="C15" s="2" t="s">
        <v>31</v>
      </c>
      <c r="D15" s="8">
        <f>SUMIFS('Dealer Wise'!E$4:E$124,'Dealer Wise'!$D$4:$D$124,'Zone Wise'!$C15)</f>
        <v>25762885.098033324</v>
      </c>
      <c r="E15" s="8">
        <f>SUMIFS('Dealer Wise'!F$4:F$124,'Dealer Wise'!$D$4:$D$124,'Zone Wise'!$C15)</f>
        <v>21504105.828000002</v>
      </c>
      <c r="F15" s="9">
        <f t="shared" si="0"/>
        <v>0.8346932319952618</v>
      </c>
      <c r="G15" s="50">
        <f t="shared" si="7"/>
        <v>-893797.7495733425</v>
      </c>
      <c r="H15" s="8">
        <f t="shared" si="1"/>
        <v>-127685.39279619178</v>
      </c>
      <c r="I15" s="50">
        <f t="shared" si="8"/>
        <v>651975.35630865768</v>
      </c>
      <c r="J15" s="8">
        <f t="shared" si="2"/>
        <v>93139.336615522523</v>
      </c>
      <c r="K15" s="8">
        <f t="shared" si="9"/>
        <v>1940119.6112103239</v>
      </c>
      <c r="L15" s="8">
        <f t="shared" si="3"/>
        <v>277159.94445861771</v>
      </c>
      <c r="M15" s="60">
        <f t="shared" si="10"/>
        <v>3228263.8661119901</v>
      </c>
      <c r="N15" s="8">
        <f t="shared" si="4"/>
        <v>461180.55230171286</v>
      </c>
      <c r="O15" s="8">
        <f t="shared" si="5"/>
        <v>4258779.2700333223</v>
      </c>
      <c r="P15" s="8">
        <f t="shared" si="6"/>
        <v>608397.03857618885</v>
      </c>
    </row>
    <row r="16" spans="1:16" x14ac:dyDescent="0.25">
      <c r="A16" s="73">
        <v>13</v>
      </c>
      <c r="B16" s="2" t="s">
        <v>26</v>
      </c>
      <c r="C16" s="2" t="s">
        <v>33</v>
      </c>
      <c r="D16" s="8">
        <f>SUMIFS('Dealer Wise'!E$4:E$124,'Dealer Wise'!$D$4:$D$124,'Zone Wise'!$C16)</f>
        <v>25134353.601466656</v>
      </c>
      <c r="E16" s="8">
        <f>SUMIFS('Dealer Wise'!F$4:F$124,'Dealer Wise'!$D$4:$D$124,'Zone Wise'!$C16)</f>
        <v>10523278.569000004</v>
      </c>
      <c r="F16" s="9">
        <f t="shared" si="0"/>
        <v>0.41868109026626976</v>
      </c>
      <c r="G16" s="50">
        <f t="shared" si="7"/>
        <v>9584204.31217332</v>
      </c>
      <c r="H16" s="8">
        <f t="shared" si="1"/>
        <v>1369172.0445961885</v>
      </c>
      <c r="I16" s="50">
        <f t="shared" si="8"/>
        <v>11092265.528261321</v>
      </c>
      <c r="J16" s="8">
        <f t="shared" si="2"/>
        <v>1584609.3611801886</v>
      </c>
      <c r="K16" s="8">
        <f t="shared" si="9"/>
        <v>12348983.208334653</v>
      </c>
      <c r="L16" s="8">
        <f t="shared" si="3"/>
        <v>1764140.4583335218</v>
      </c>
      <c r="M16" s="60">
        <f t="shared" si="10"/>
        <v>13605700.888407985</v>
      </c>
      <c r="N16" s="8">
        <f t="shared" si="4"/>
        <v>1943671.5554868549</v>
      </c>
      <c r="O16" s="8">
        <f t="shared" si="5"/>
        <v>14611075.032466652</v>
      </c>
      <c r="P16" s="8">
        <f t="shared" si="6"/>
        <v>2087296.4332095217</v>
      </c>
    </row>
    <row r="17" spans="1:16" x14ac:dyDescent="0.25">
      <c r="A17" s="73">
        <v>14</v>
      </c>
      <c r="B17" s="2" t="s">
        <v>26</v>
      </c>
      <c r="C17" s="2" t="s">
        <v>35</v>
      </c>
      <c r="D17" s="8">
        <f>SUMIFS('Dealer Wise'!E$4:E$124,'Dealer Wise'!$D$4:$D$124,'Zone Wise'!$C17)</f>
        <v>22771796.758209523</v>
      </c>
      <c r="E17" s="8">
        <f>SUMIFS('Dealer Wise'!F$4:F$124,'Dealer Wise'!$D$4:$D$124,'Zone Wise'!$C17)</f>
        <v>18361750.584000006</v>
      </c>
      <c r="F17" s="9">
        <f t="shared" si="0"/>
        <v>0.80633736454635985</v>
      </c>
      <c r="G17" s="50">
        <f t="shared" si="7"/>
        <v>-144313.17743238807</v>
      </c>
      <c r="H17" s="8">
        <f t="shared" si="1"/>
        <v>-20616.168204626865</v>
      </c>
      <c r="I17" s="50">
        <f t="shared" si="8"/>
        <v>1221994.6280601844</v>
      </c>
      <c r="J17" s="8">
        <f t="shared" si="2"/>
        <v>174570.66115145493</v>
      </c>
      <c r="K17" s="8">
        <f t="shared" si="9"/>
        <v>2360584.4659706615</v>
      </c>
      <c r="L17" s="8">
        <f t="shared" si="3"/>
        <v>337226.35228152305</v>
      </c>
      <c r="M17" s="60">
        <f t="shared" si="10"/>
        <v>3499174.3038811348</v>
      </c>
      <c r="N17" s="8">
        <f t="shared" si="4"/>
        <v>499882.04341159068</v>
      </c>
      <c r="O17" s="8">
        <f t="shared" si="5"/>
        <v>4410046.1742095165</v>
      </c>
      <c r="P17" s="8">
        <f t="shared" si="6"/>
        <v>630006.59631564526</v>
      </c>
    </row>
    <row r="18" spans="1:16" x14ac:dyDescent="0.25">
      <c r="A18" s="73">
        <v>15</v>
      </c>
      <c r="B18" s="2" t="s">
        <v>26</v>
      </c>
      <c r="C18" s="2" t="s">
        <v>37</v>
      </c>
      <c r="D18" s="8">
        <f>SUMIFS('Dealer Wise'!E$4:E$124,'Dealer Wise'!$D$4:$D$124,'Zone Wise'!$C18)</f>
        <v>40934431.419804767</v>
      </c>
      <c r="E18" s="8">
        <f>SUMIFS('Dealer Wise'!F$4:F$124,'Dealer Wise'!$D$4:$D$124,'Zone Wise'!$C18)</f>
        <v>17232608.052000001</v>
      </c>
      <c r="F18" s="9">
        <f t="shared" si="0"/>
        <v>0.42098076006651397</v>
      </c>
      <c r="G18" s="50">
        <f t="shared" si="7"/>
        <v>15514937.083843812</v>
      </c>
      <c r="H18" s="8">
        <f t="shared" si="1"/>
        <v>2216419.5834062588</v>
      </c>
      <c r="I18" s="50">
        <f t="shared" si="8"/>
        <v>17971002.969032101</v>
      </c>
      <c r="J18" s="8">
        <f t="shared" si="2"/>
        <v>2567286.1384331575</v>
      </c>
      <c r="K18" s="8">
        <f t="shared" si="9"/>
        <v>20017724.540022336</v>
      </c>
      <c r="L18" s="8">
        <f t="shared" si="3"/>
        <v>2859674.934288905</v>
      </c>
      <c r="M18" s="60">
        <f t="shared" si="10"/>
        <v>22064446.111012571</v>
      </c>
      <c r="N18" s="8">
        <f t="shared" si="4"/>
        <v>3152063.730144653</v>
      </c>
      <c r="O18" s="8">
        <f t="shared" si="5"/>
        <v>23701823.367804766</v>
      </c>
      <c r="P18" s="8">
        <f t="shared" si="6"/>
        <v>3385974.7668292522</v>
      </c>
    </row>
    <row r="19" spans="1:16" x14ac:dyDescent="0.25">
      <c r="A19" s="73">
        <v>16</v>
      </c>
      <c r="B19" s="2" t="s">
        <v>41</v>
      </c>
      <c r="C19" s="2" t="s">
        <v>42</v>
      </c>
      <c r="D19" s="8">
        <f>SUMIFS('Dealer Wise'!E$4:E$124,'Dealer Wise'!$D$4:$D$124,'Zone Wise'!$C19)</f>
        <v>23080163.673757143</v>
      </c>
      <c r="E19" s="8">
        <f>SUMIFS('Dealer Wise'!F$4:F$124,'Dealer Wise'!$D$4:$D$124,'Zone Wise'!$C19)</f>
        <v>8428081.3476000018</v>
      </c>
      <c r="F19" s="9">
        <f t="shared" si="0"/>
        <v>0.36516557970440172</v>
      </c>
      <c r="G19" s="50">
        <f t="shared" si="7"/>
        <v>10036049.591405712</v>
      </c>
      <c r="H19" s="8">
        <f t="shared" si="1"/>
        <v>1433721.3702008161</v>
      </c>
      <c r="I19" s="50">
        <f t="shared" si="8"/>
        <v>11420859.411831141</v>
      </c>
      <c r="J19" s="8">
        <f t="shared" si="2"/>
        <v>1631551.3445473057</v>
      </c>
      <c r="K19" s="8">
        <f t="shared" si="9"/>
        <v>12574867.595518999</v>
      </c>
      <c r="L19" s="8">
        <f t="shared" si="3"/>
        <v>1796409.6565027141</v>
      </c>
      <c r="M19" s="60">
        <f t="shared" si="10"/>
        <v>13728875.779206853</v>
      </c>
      <c r="N19" s="8">
        <f t="shared" si="4"/>
        <v>1961267.9684581219</v>
      </c>
      <c r="O19" s="8">
        <f t="shared" si="5"/>
        <v>14652082.326157141</v>
      </c>
      <c r="P19" s="8">
        <f t="shared" si="6"/>
        <v>2093154.6180224488</v>
      </c>
    </row>
    <row r="20" spans="1:16" x14ac:dyDescent="0.25">
      <c r="A20" s="73">
        <v>17</v>
      </c>
      <c r="B20" s="2" t="s">
        <v>41</v>
      </c>
      <c r="C20" s="2" t="s">
        <v>44</v>
      </c>
      <c r="D20" s="8">
        <f>SUMIFS('Dealer Wise'!E$4:E$124,'Dealer Wise'!$D$4:$D$124,'Zone Wise'!$C20)</f>
        <v>13170201.478923811</v>
      </c>
      <c r="E20" s="8">
        <f>SUMIFS('Dealer Wise'!F$4:F$124,'Dealer Wise'!$D$4:$D$124,'Zone Wise'!$C20)</f>
        <v>3807652.2819999997</v>
      </c>
      <c r="F20" s="9">
        <f t="shared" si="0"/>
        <v>0.28911116417568566</v>
      </c>
      <c r="G20" s="50">
        <f t="shared" si="7"/>
        <v>6728508.9011390489</v>
      </c>
      <c r="H20" s="8">
        <f t="shared" si="1"/>
        <v>961215.55730557838</v>
      </c>
      <c r="I20" s="50">
        <f t="shared" si="8"/>
        <v>7518720.9898744766</v>
      </c>
      <c r="J20" s="8">
        <f t="shared" si="2"/>
        <v>1074102.9985534966</v>
      </c>
      <c r="K20" s="8">
        <f t="shared" si="9"/>
        <v>8177231.0638206676</v>
      </c>
      <c r="L20" s="8">
        <f t="shared" si="3"/>
        <v>1168175.8662600953</v>
      </c>
      <c r="M20" s="60">
        <f t="shared" si="10"/>
        <v>8835741.1377668586</v>
      </c>
      <c r="N20" s="8">
        <f t="shared" si="4"/>
        <v>1262248.733966694</v>
      </c>
      <c r="O20" s="8">
        <f t="shared" si="5"/>
        <v>9362549.196923811</v>
      </c>
      <c r="P20" s="8">
        <f t="shared" si="6"/>
        <v>1337507.028131973</v>
      </c>
    </row>
    <row r="21" spans="1:16" x14ac:dyDescent="0.25">
      <c r="A21" s="73">
        <v>18</v>
      </c>
      <c r="B21" s="2" t="s">
        <v>41</v>
      </c>
      <c r="C21" s="2" t="s">
        <v>46</v>
      </c>
      <c r="D21" s="8">
        <f>SUMIFS('Dealer Wise'!E$4:E$124,'Dealer Wise'!$D$4:$D$124,'Zone Wise'!$C21)</f>
        <v>16048974.996009527</v>
      </c>
      <c r="E21" s="8">
        <f>SUMIFS('Dealer Wise'!F$4:F$124,'Dealer Wise'!$D$4:$D$124,'Zone Wise'!$C21)</f>
        <v>9119965.0452000014</v>
      </c>
      <c r="F21" s="9">
        <f t="shared" si="0"/>
        <v>0.56825841198379468</v>
      </c>
      <c r="G21" s="50">
        <f t="shared" si="7"/>
        <v>3719214.9516076203</v>
      </c>
      <c r="H21" s="8">
        <f t="shared" si="1"/>
        <v>531316.42165823153</v>
      </c>
      <c r="I21" s="50">
        <f t="shared" si="8"/>
        <v>4682153.4513681922</v>
      </c>
      <c r="J21" s="8">
        <f t="shared" si="2"/>
        <v>668879.06448117027</v>
      </c>
      <c r="K21" s="8">
        <f t="shared" si="9"/>
        <v>5484602.2011686675</v>
      </c>
      <c r="L21" s="8">
        <f t="shared" si="3"/>
        <v>783514.60016695247</v>
      </c>
      <c r="M21" s="60">
        <f t="shared" si="10"/>
        <v>6287050.9509691428</v>
      </c>
      <c r="N21" s="8">
        <f t="shared" si="4"/>
        <v>898150.13585273467</v>
      </c>
      <c r="O21" s="8">
        <f t="shared" si="5"/>
        <v>6929009.9508095253</v>
      </c>
      <c r="P21" s="8">
        <f t="shared" si="6"/>
        <v>989858.56440136081</v>
      </c>
    </row>
    <row r="22" spans="1:16" x14ac:dyDescent="0.25">
      <c r="A22" s="73">
        <v>19</v>
      </c>
      <c r="B22" s="2" t="s">
        <v>41</v>
      </c>
      <c r="C22" s="2" t="s">
        <v>51</v>
      </c>
      <c r="D22" s="8">
        <f>SUMIFS('Dealer Wise'!E$4:E$124,'Dealer Wise'!$D$4:$D$124,'Zone Wise'!$C22)</f>
        <v>11059255.570685714</v>
      </c>
      <c r="E22" s="8">
        <f>SUMIFS('Dealer Wise'!F$4:F$124,'Dealer Wise'!$D$4:$D$124,'Zone Wise'!$C22)</f>
        <v>2715882.545799999</v>
      </c>
      <c r="F22" s="9">
        <f t="shared" si="0"/>
        <v>0.24557552978510327</v>
      </c>
      <c r="G22" s="50">
        <f t="shared" si="7"/>
        <v>6131521.910748573</v>
      </c>
      <c r="H22" s="8">
        <f t="shared" si="1"/>
        <v>875931.70153551048</v>
      </c>
      <c r="I22" s="50">
        <f t="shared" si="8"/>
        <v>6795077.2449897155</v>
      </c>
      <c r="J22" s="8">
        <f t="shared" si="2"/>
        <v>970725.32071281655</v>
      </c>
      <c r="K22" s="8">
        <f t="shared" si="9"/>
        <v>7348040.0235240012</v>
      </c>
      <c r="L22" s="8">
        <f t="shared" si="3"/>
        <v>1049720.0033605716</v>
      </c>
      <c r="M22" s="60">
        <f t="shared" si="10"/>
        <v>7901002.802058287</v>
      </c>
      <c r="N22" s="8">
        <f t="shared" si="4"/>
        <v>1128714.6860083267</v>
      </c>
      <c r="O22" s="8">
        <f t="shared" si="5"/>
        <v>8343373.0248857159</v>
      </c>
      <c r="P22" s="8">
        <f t="shared" si="6"/>
        <v>1191910.4321265309</v>
      </c>
    </row>
    <row r="23" spans="1:16" x14ac:dyDescent="0.25">
      <c r="A23" s="73">
        <v>20</v>
      </c>
      <c r="B23" s="2" t="s">
        <v>41</v>
      </c>
      <c r="C23" s="2" t="s">
        <v>49</v>
      </c>
      <c r="D23" s="8">
        <f>SUMIFS('Dealer Wise'!E$4:E$124,'Dealer Wise'!$D$4:$D$124,'Zone Wise'!$C23)</f>
        <v>12336360.363919048</v>
      </c>
      <c r="E23" s="8">
        <f>SUMIFS('Dealer Wise'!F$4:F$124,'Dealer Wise'!$D$4:$D$124,'Zone Wise'!$C23)</f>
        <v>3551563.0879999995</v>
      </c>
      <c r="F23" s="9">
        <f t="shared" si="0"/>
        <v>0.28789391548478804</v>
      </c>
      <c r="G23" s="50">
        <f t="shared" si="7"/>
        <v>6317525.203135239</v>
      </c>
      <c r="H23" s="8">
        <f t="shared" si="1"/>
        <v>902503.60044789128</v>
      </c>
      <c r="I23" s="50">
        <f t="shared" si="8"/>
        <v>7057706.8249703813</v>
      </c>
      <c r="J23" s="8">
        <f t="shared" si="2"/>
        <v>1008243.8321386259</v>
      </c>
      <c r="K23" s="8">
        <f t="shared" si="9"/>
        <v>7674524.8431663346</v>
      </c>
      <c r="L23" s="8">
        <f t="shared" si="3"/>
        <v>1096360.6918809048</v>
      </c>
      <c r="M23" s="60">
        <f t="shared" si="10"/>
        <v>8291342.8613622859</v>
      </c>
      <c r="N23" s="8">
        <f t="shared" si="4"/>
        <v>1184477.5516231838</v>
      </c>
      <c r="O23" s="8">
        <f t="shared" si="5"/>
        <v>8784797.2759190481</v>
      </c>
      <c r="P23" s="8">
        <f t="shared" si="6"/>
        <v>1254971.0394170068</v>
      </c>
    </row>
    <row r="24" spans="1:16" x14ac:dyDescent="0.25">
      <c r="A24" s="73">
        <v>21</v>
      </c>
      <c r="B24" s="2" t="s">
        <v>41</v>
      </c>
      <c r="C24" s="2" t="s">
        <v>54</v>
      </c>
      <c r="D24" s="8">
        <f>SUMIFS('Dealer Wise'!E$4:E$124,'Dealer Wise'!$D$4:$D$124,'Zone Wise'!$C24)</f>
        <v>20404787.442304764</v>
      </c>
      <c r="E24" s="8">
        <f>SUMIFS('Dealer Wise'!F$4:F$124,'Dealer Wise'!$D$4:$D$124,'Zone Wise'!$C24)</f>
        <v>9353512.9286999963</v>
      </c>
      <c r="F24" s="9">
        <f t="shared" si="0"/>
        <v>0.45839795955470619</v>
      </c>
      <c r="G24" s="50">
        <f t="shared" si="7"/>
        <v>6970317.0251438152</v>
      </c>
      <c r="H24" s="8">
        <f t="shared" si="1"/>
        <v>995759.57502054505</v>
      </c>
      <c r="I24" s="50">
        <f t="shared" si="8"/>
        <v>8194604.2716821022</v>
      </c>
      <c r="J24" s="8">
        <f t="shared" si="2"/>
        <v>1170657.7530974431</v>
      </c>
      <c r="K24" s="8">
        <f t="shared" si="9"/>
        <v>9214843.643797338</v>
      </c>
      <c r="L24" s="8">
        <f t="shared" si="3"/>
        <v>1316406.2348281911</v>
      </c>
      <c r="M24" s="60">
        <f t="shared" si="10"/>
        <v>10235083.015912578</v>
      </c>
      <c r="N24" s="8">
        <f t="shared" si="4"/>
        <v>1462154.7165589395</v>
      </c>
      <c r="O24" s="8">
        <f t="shared" si="5"/>
        <v>11051274.513604768</v>
      </c>
      <c r="P24" s="8">
        <f t="shared" si="6"/>
        <v>1578753.5019435382</v>
      </c>
    </row>
    <row r="25" spans="1:16" x14ac:dyDescent="0.25">
      <c r="A25" s="73">
        <v>22</v>
      </c>
      <c r="B25" s="2" t="s">
        <v>41</v>
      </c>
      <c r="C25" s="2" t="s">
        <v>56</v>
      </c>
      <c r="D25" s="8">
        <f>SUMIFS('Dealer Wise'!E$4:E$124,'Dealer Wise'!$D$4:$D$124,'Zone Wise'!$C25)</f>
        <v>25947620.850976188</v>
      </c>
      <c r="E25" s="8">
        <f>SUMIFS('Dealer Wise'!F$4:F$124,'Dealer Wise'!$D$4:$D$124,'Zone Wise'!$C25)</f>
        <v>16122967.792000001</v>
      </c>
      <c r="F25" s="9">
        <f t="shared" si="0"/>
        <v>0.62136593888889935</v>
      </c>
      <c r="G25" s="50">
        <f t="shared" si="7"/>
        <v>4635128.8887809496</v>
      </c>
      <c r="H25" s="8">
        <f t="shared" si="1"/>
        <v>662161.26982584991</v>
      </c>
      <c r="I25" s="50">
        <f t="shared" si="8"/>
        <v>6191986.1398395207</v>
      </c>
      <c r="J25" s="8">
        <f t="shared" si="2"/>
        <v>884569.44854850299</v>
      </c>
      <c r="K25" s="8">
        <f t="shared" si="9"/>
        <v>7489367.1823883299</v>
      </c>
      <c r="L25" s="8">
        <f t="shared" si="3"/>
        <v>1069909.5974840471</v>
      </c>
      <c r="M25" s="60">
        <f t="shared" si="10"/>
        <v>8786748.2249371391</v>
      </c>
      <c r="N25" s="8">
        <f t="shared" si="4"/>
        <v>1255249.7464195914</v>
      </c>
      <c r="O25" s="8">
        <f t="shared" si="5"/>
        <v>9824653.0589761864</v>
      </c>
      <c r="P25" s="8">
        <f t="shared" si="6"/>
        <v>1403521.8655680267</v>
      </c>
    </row>
    <row r="26" spans="1:16" x14ac:dyDescent="0.25">
      <c r="A26" s="73">
        <v>23</v>
      </c>
      <c r="B26" s="2" t="s">
        <v>172</v>
      </c>
      <c r="C26" s="2" t="s">
        <v>61</v>
      </c>
      <c r="D26" s="8">
        <f>SUMIFS('Dealer Wise'!E$4:E$124,'Dealer Wise'!$D$4:$D$124,'Zone Wise'!$C26)</f>
        <v>27029543.949414276</v>
      </c>
      <c r="E26" s="8">
        <f>SUMIFS('Dealer Wise'!F$4:F$124,'Dealer Wise'!$D$4:$D$124,'Zone Wise'!$C26)</f>
        <v>14276903.876800001</v>
      </c>
      <c r="F26" s="9">
        <f t="shared" si="0"/>
        <v>0.52819625456941455</v>
      </c>
      <c r="G26" s="50">
        <f t="shared" si="7"/>
        <v>7346731.2827314213</v>
      </c>
      <c r="H26" s="8">
        <f t="shared" si="1"/>
        <v>1049533.040390203</v>
      </c>
      <c r="I26" s="50">
        <f t="shared" si="8"/>
        <v>8968503.9196962751</v>
      </c>
      <c r="J26" s="8">
        <f t="shared" si="2"/>
        <v>1281214.8456708963</v>
      </c>
      <c r="K26" s="8">
        <f t="shared" si="9"/>
        <v>10319981.117166992</v>
      </c>
      <c r="L26" s="8">
        <f t="shared" si="3"/>
        <v>1474283.0167381417</v>
      </c>
      <c r="M26" s="60">
        <f t="shared" si="10"/>
        <v>11671458.314637702</v>
      </c>
      <c r="N26" s="8">
        <f t="shared" si="4"/>
        <v>1667351.187805386</v>
      </c>
      <c r="O26" s="8">
        <f t="shared" si="5"/>
        <v>12752640.072614275</v>
      </c>
      <c r="P26" s="8">
        <f t="shared" si="6"/>
        <v>1821805.7246591821</v>
      </c>
    </row>
    <row r="27" spans="1:16" x14ac:dyDescent="0.25">
      <c r="A27" s="73">
        <v>24</v>
      </c>
      <c r="B27" s="2" t="s">
        <v>172</v>
      </c>
      <c r="C27" s="2" t="s">
        <v>62</v>
      </c>
      <c r="D27" s="8">
        <f>SUMIFS('Dealer Wise'!E$4:E$124,'Dealer Wise'!$D$4:$D$124,'Zone Wise'!$C27)</f>
        <v>23025374.18341428</v>
      </c>
      <c r="E27" s="8">
        <f>SUMIFS('Dealer Wise'!F$4:F$124,'Dealer Wise'!$D$4:$D$124,'Zone Wise'!$C27)</f>
        <v>15770455.894099999</v>
      </c>
      <c r="F27" s="9">
        <f t="shared" si="0"/>
        <v>0.68491637827366258</v>
      </c>
      <c r="G27" s="50">
        <f t="shared" si="7"/>
        <v>2649843.4526314251</v>
      </c>
      <c r="H27" s="8">
        <f t="shared" si="1"/>
        <v>378549.06466163218</v>
      </c>
      <c r="I27" s="50">
        <f t="shared" si="8"/>
        <v>4031365.9036362804</v>
      </c>
      <c r="J27" s="8">
        <f t="shared" si="2"/>
        <v>575909.41480518295</v>
      </c>
      <c r="K27" s="8">
        <f t="shared" si="9"/>
        <v>5182634.6128069982</v>
      </c>
      <c r="L27" s="8">
        <f t="shared" si="3"/>
        <v>740376.37325814262</v>
      </c>
      <c r="M27" s="60">
        <f t="shared" si="10"/>
        <v>6333903.3219777085</v>
      </c>
      <c r="N27" s="8">
        <f t="shared" si="4"/>
        <v>904843.33171110123</v>
      </c>
      <c r="O27" s="8">
        <f t="shared" si="5"/>
        <v>7254918.2893142812</v>
      </c>
      <c r="P27" s="8">
        <f t="shared" si="6"/>
        <v>1036416.8984734687</v>
      </c>
    </row>
    <row r="28" spans="1:16" x14ac:dyDescent="0.25">
      <c r="A28" s="73">
        <v>25</v>
      </c>
      <c r="B28" s="2" t="s">
        <v>172</v>
      </c>
      <c r="C28" s="2" t="s">
        <v>60</v>
      </c>
      <c r="D28" s="8">
        <f>SUMIFS('Dealer Wise'!E$4:E$124,'Dealer Wise'!$D$4:$D$124,'Zone Wise'!$C28)</f>
        <v>19984123.291090477</v>
      </c>
      <c r="E28" s="8">
        <f>SUMIFS('Dealer Wise'!F$4:F$124,'Dealer Wise'!$D$4:$D$124,'Zone Wise'!$C28)</f>
        <v>9412007.9109999985</v>
      </c>
      <c r="F28" s="9">
        <f t="shared" si="0"/>
        <v>0.47097427162071975</v>
      </c>
      <c r="G28" s="50">
        <f t="shared" si="7"/>
        <v>6575290.7218723837</v>
      </c>
      <c r="H28" s="8">
        <f t="shared" si="1"/>
        <v>939327.24598176905</v>
      </c>
      <c r="I28" s="50">
        <f t="shared" si="8"/>
        <v>7774338.1193378121</v>
      </c>
      <c r="J28" s="8">
        <f t="shared" si="2"/>
        <v>1110619.7313339731</v>
      </c>
      <c r="K28" s="8">
        <f t="shared" si="9"/>
        <v>8773544.2838923372</v>
      </c>
      <c r="L28" s="8">
        <f t="shared" si="3"/>
        <v>1253363.4691274767</v>
      </c>
      <c r="M28" s="60">
        <f t="shared" si="10"/>
        <v>9772750.4484468587</v>
      </c>
      <c r="N28" s="8">
        <f t="shared" si="4"/>
        <v>1396107.2069209798</v>
      </c>
      <c r="O28" s="8">
        <f t="shared" si="5"/>
        <v>10572115.380090479</v>
      </c>
      <c r="P28" s="8">
        <f t="shared" si="6"/>
        <v>1510302.1971557827</v>
      </c>
    </row>
    <row r="29" spans="1:16" x14ac:dyDescent="0.25">
      <c r="A29" s="73">
        <v>26</v>
      </c>
      <c r="B29" s="2" t="s">
        <v>172</v>
      </c>
      <c r="C29" s="2" t="s">
        <v>63</v>
      </c>
      <c r="D29" s="8">
        <f>SUMIFS('Dealer Wise'!E$4:E$124,'Dealer Wise'!$D$4:$D$124,'Zone Wise'!$C29)</f>
        <v>22585854.425657146</v>
      </c>
      <c r="E29" s="8">
        <f>SUMIFS('Dealer Wise'!F$4:F$124,'Dealer Wise'!$D$4:$D$124,'Zone Wise'!$C29)</f>
        <v>13100573.076700002</v>
      </c>
      <c r="F29" s="9">
        <f t="shared" si="0"/>
        <v>0.58003442463606669</v>
      </c>
      <c r="G29" s="50">
        <f t="shared" si="7"/>
        <v>4968110.4638257138</v>
      </c>
      <c r="H29" s="8">
        <f t="shared" si="1"/>
        <v>709730.0662608163</v>
      </c>
      <c r="I29" s="50">
        <f t="shared" si="8"/>
        <v>6323261.7293651439</v>
      </c>
      <c r="J29" s="8">
        <f t="shared" si="2"/>
        <v>903323.10419502051</v>
      </c>
      <c r="K29" s="8">
        <f t="shared" si="9"/>
        <v>7452554.4506480023</v>
      </c>
      <c r="L29" s="8">
        <f t="shared" si="3"/>
        <v>1064650.6358068574</v>
      </c>
      <c r="M29" s="60">
        <f t="shared" si="10"/>
        <v>8581847.171930857</v>
      </c>
      <c r="N29" s="8">
        <f t="shared" si="4"/>
        <v>1225978.1674186939</v>
      </c>
      <c r="O29" s="8">
        <f t="shared" si="5"/>
        <v>9485281.3489571437</v>
      </c>
      <c r="P29" s="8">
        <f t="shared" si="6"/>
        <v>1355040.1927081633</v>
      </c>
    </row>
    <row r="30" spans="1:16" x14ac:dyDescent="0.25">
      <c r="A30" s="73">
        <v>27</v>
      </c>
      <c r="B30" s="2" t="s">
        <v>172</v>
      </c>
      <c r="C30" s="2" t="s">
        <v>64</v>
      </c>
      <c r="D30" s="8">
        <f>SUMIFS('Dealer Wise'!E$4:E$124,'Dealer Wise'!$D$4:$D$124,'Zone Wise'!$C30)</f>
        <v>16669923.625109525</v>
      </c>
      <c r="E30" s="8">
        <f>SUMIFS('Dealer Wise'!F$4:F$124,'Dealer Wise'!$D$4:$D$124,'Zone Wise'!$C30)</f>
        <v>7210933.5466999998</v>
      </c>
      <c r="F30" s="9">
        <f t="shared" si="0"/>
        <v>0.43257148076181556</v>
      </c>
      <c r="G30" s="50">
        <f t="shared" si="7"/>
        <v>6125005.3533876212</v>
      </c>
      <c r="H30" s="8">
        <f t="shared" si="1"/>
        <v>875000.76476966019</v>
      </c>
      <c r="I30" s="50">
        <f t="shared" si="8"/>
        <v>7125200.7708941912</v>
      </c>
      <c r="J30" s="8">
        <f t="shared" si="2"/>
        <v>1017885.8244134559</v>
      </c>
      <c r="K30" s="8">
        <f t="shared" si="9"/>
        <v>7958696.9521496696</v>
      </c>
      <c r="L30" s="8">
        <f t="shared" si="3"/>
        <v>1136956.7074499528</v>
      </c>
      <c r="M30" s="60">
        <f t="shared" si="10"/>
        <v>8792193.1334051453</v>
      </c>
      <c r="N30" s="8">
        <f t="shared" si="4"/>
        <v>1256027.5904864494</v>
      </c>
      <c r="O30" s="8">
        <f t="shared" si="5"/>
        <v>9458990.0784095265</v>
      </c>
      <c r="P30" s="8">
        <f t="shared" si="6"/>
        <v>1351284.2969156466</v>
      </c>
    </row>
    <row r="31" spans="1:16" x14ac:dyDescent="0.25">
      <c r="A31" s="73">
        <v>28</v>
      </c>
      <c r="B31" s="2" t="s">
        <v>172</v>
      </c>
      <c r="C31" s="29" t="s">
        <v>178</v>
      </c>
      <c r="D31" s="8">
        <f>SUMIFS('Dealer Wise'!E$4:E$124,'Dealer Wise'!$D$4:$D$124,'Zone Wise'!$C31)</f>
        <v>16447514.377404761</v>
      </c>
      <c r="E31" s="8">
        <f>SUMIFS('Dealer Wise'!F$4:F$124,'Dealer Wise'!$D$4:$D$124,'Zone Wise'!$C31)</f>
        <v>7288812.0191000011</v>
      </c>
      <c r="F31" s="9">
        <f t="shared" si="0"/>
        <v>0.44315583813157894</v>
      </c>
      <c r="G31" s="50">
        <f t="shared" si="7"/>
        <v>5869199.4828238077</v>
      </c>
      <c r="H31" s="8">
        <f t="shared" si="1"/>
        <v>838457.06897482963</v>
      </c>
      <c r="I31" s="50">
        <f t="shared" si="8"/>
        <v>6856050.3454680927</v>
      </c>
      <c r="J31" s="8">
        <f t="shared" si="2"/>
        <v>979435.76363829896</v>
      </c>
      <c r="K31" s="8">
        <f t="shared" si="9"/>
        <v>7678426.064338332</v>
      </c>
      <c r="L31" s="8">
        <f t="shared" si="3"/>
        <v>1096918.0091911904</v>
      </c>
      <c r="M31" s="60">
        <f t="shared" si="10"/>
        <v>8500801.7832085676</v>
      </c>
      <c r="N31" s="8">
        <f t="shared" si="4"/>
        <v>1214400.2547440811</v>
      </c>
      <c r="O31" s="8">
        <f t="shared" si="5"/>
        <v>9158702.3583047595</v>
      </c>
      <c r="P31" s="8">
        <f t="shared" si="6"/>
        <v>1308386.0511863942</v>
      </c>
    </row>
    <row r="32" spans="1:16" x14ac:dyDescent="0.25">
      <c r="A32" s="73">
        <v>29</v>
      </c>
      <c r="B32" s="2" t="s">
        <v>66</v>
      </c>
      <c r="C32" s="29" t="s">
        <v>67</v>
      </c>
      <c r="D32" s="8">
        <f>SUMIFS('Dealer Wise'!E$4:E$124,'Dealer Wise'!$D$4:$D$124,'Zone Wise'!$C32)</f>
        <v>16801628.448561907</v>
      </c>
      <c r="E32" s="8">
        <f>SUMIFS('Dealer Wise'!F$4:F$124,'Dealer Wise'!$D$4:$D$124,'Zone Wise'!$C32)</f>
        <v>8755454.5230000019</v>
      </c>
      <c r="F32" s="9">
        <f t="shared" si="0"/>
        <v>0.52110749561001057</v>
      </c>
      <c r="G32" s="50">
        <f t="shared" si="7"/>
        <v>4685848.2358495239</v>
      </c>
      <c r="H32" s="8">
        <f t="shared" si="1"/>
        <v>669406.89083564631</v>
      </c>
      <c r="I32" s="50">
        <f t="shared" si="8"/>
        <v>5693945.9427632373</v>
      </c>
      <c r="J32" s="8">
        <f t="shared" si="2"/>
        <v>813420.84896617674</v>
      </c>
      <c r="K32" s="8">
        <f t="shared" si="9"/>
        <v>6534027.365191333</v>
      </c>
      <c r="L32" s="8">
        <f t="shared" si="3"/>
        <v>933432.48074161902</v>
      </c>
      <c r="M32" s="60">
        <f t="shared" si="10"/>
        <v>7374108.7876194287</v>
      </c>
      <c r="N32" s="8">
        <f t="shared" si="4"/>
        <v>1053444.1125170612</v>
      </c>
      <c r="O32" s="8">
        <f t="shared" si="5"/>
        <v>8046173.9255619049</v>
      </c>
      <c r="P32" s="8">
        <f t="shared" si="6"/>
        <v>1149453.417937415</v>
      </c>
    </row>
    <row r="33" spans="1:16" x14ac:dyDescent="0.25">
      <c r="A33" s="73">
        <v>30</v>
      </c>
      <c r="B33" s="2" t="s">
        <v>66</v>
      </c>
      <c r="C33" s="2" t="s">
        <v>71</v>
      </c>
      <c r="D33" s="8">
        <f>SUMIFS('Dealer Wise'!E$4:E$124,'Dealer Wise'!$D$4:$D$124,'Zone Wise'!$C33)</f>
        <v>40898120.896657147</v>
      </c>
      <c r="E33" s="8">
        <f>SUMIFS('Dealer Wise'!F$4:F$124,'Dealer Wise'!$D$4:$D$124,'Zone Wise'!$C33)</f>
        <v>26602169.7654</v>
      </c>
      <c r="F33" s="9">
        <f t="shared" si="0"/>
        <v>0.65044968282575444</v>
      </c>
      <c r="G33" s="50">
        <f t="shared" si="7"/>
        <v>6116326.9519257173</v>
      </c>
      <c r="H33" s="8">
        <f t="shared" si="1"/>
        <v>873760.99313224538</v>
      </c>
      <c r="I33" s="50">
        <f t="shared" si="8"/>
        <v>8570214.2057251483</v>
      </c>
      <c r="J33" s="8">
        <f t="shared" si="2"/>
        <v>1224316.3151035926</v>
      </c>
      <c r="K33" s="8">
        <f t="shared" si="9"/>
        <v>10615120.250558004</v>
      </c>
      <c r="L33" s="8">
        <f t="shared" si="3"/>
        <v>1516445.7500797149</v>
      </c>
      <c r="M33" s="60">
        <f t="shared" si="10"/>
        <v>12660026.295390859</v>
      </c>
      <c r="N33" s="8">
        <f t="shared" si="4"/>
        <v>1808575.185055837</v>
      </c>
      <c r="O33" s="8">
        <f t="shared" si="5"/>
        <v>14295951.131257147</v>
      </c>
      <c r="P33" s="8">
        <f t="shared" si="6"/>
        <v>2042278.7330367353</v>
      </c>
    </row>
    <row r="34" spans="1:16" x14ac:dyDescent="0.25">
      <c r="A34" s="73">
        <v>31</v>
      </c>
      <c r="B34" s="2" t="s">
        <v>66</v>
      </c>
      <c r="C34" s="2" t="s">
        <v>75</v>
      </c>
      <c r="D34" s="8">
        <f>SUMIFS('Dealer Wise'!E$4:E$124,'Dealer Wise'!$D$4:$D$124,'Zone Wise'!$C34)</f>
        <v>26391198.818647623</v>
      </c>
      <c r="E34" s="8">
        <f>SUMIFS('Dealer Wise'!F$4:F$124,'Dealer Wise'!$D$4:$D$124,'Zone Wise'!$C34)</f>
        <v>13223853.614499999</v>
      </c>
      <c r="F34" s="9">
        <f t="shared" si="0"/>
        <v>0.5010705919564451</v>
      </c>
      <c r="G34" s="50">
        <f t="shared" si="7"/>
        <v>7889105.4404181</v>
      </c>
      <c r="H34" s="8">
        <f t="shared" si="1"/>
        <v>1127015.0629168714</v>
      </c>
      <c r="I34" s="50">
        <f t="shared" si="8"/>
        <v>9472577.3695369568</v>
      </c>
      <c r="J34" s="8">
        <f t="shared" si="2"/>
        <v>1353225.3385052795</v>
      </c>
      <c r="K34" s="8">
        <f t="shared" si="9"/>
        <v>10792137.310469339</v>
      </c>
      <c r="L34" s="8">
        <f t="shared" si="3"/>
        <v>1541733.9014956199</v>
      </c>
      <c r="M34" s="60">
        <f t="shared" si="10"/>
        <v>12111697.251401717</v>
      </c>
      <c r="N34" s="8">
        <f t="shared" si="4"/>
        <v>1730242.4644859596</v>
      </c>
      <c r="O34" s="8">
        <f t="shared" si="5"/>
        <v>13167345.204147624</v>
      </c>
      <c r="P34" s="8">
        <f t="shared" si="6"/>
        <v>1881049.3148782321</v>
      </c>
    </row>
    <row r="35" spans="1:16" x14ac:dyDescent="0.25">
      <c r="A35" s="73">
        <v>32</v>
      </c>
      <c r="B35" s="2" t="s">
        <v>66</v>
      </c>
      <c r="C35" s="2" t="s">
        <v>66</v>
      </c>
      <c r="D35" s="8">
        <f>SUMIFS('Dealer Wise'!E$4:E$124,'Dealer Wise'!$D$4:$D$124,'Zone Wise'!$C35)</f>
        <v>18309957.713500008</v>
      </c>
      <c r="E35" s="8">
        <f>SUMIFS('Dealer Wise'!F$4:F$124,'Dealer Wise'!$D$4:$D$124,'Zone Wise'!$C35)</f>
        <v>12643204.534800004</v>
      </c>
      <c r="F35" s="9">
        <f t="shared" ref="F35:F54" si="11">E35/D35</f>
        <v>0.6905097615533059</v>
      </c>
      <c r="G35" s="50">
        <f t="shared" si="7"/>
        <v>2004761.6360000037</v>
      </c>
      <c r="H35" s="8">
        <f t="shared" si="1"/>
        <v>286394.51942857198</v>
      </c>
      <c r="I35" s="50">
        <f t="shared" si="8"/>
        <v>3103359.0988100022</v>
      </c>
      <c r="J35" s="8">
        <f t="shared" si="2"/>
        <v>443337.01411571458</v>
      </c>
      <c r="K35" s="8">
        <f t="shared" si="9"/>
        <v>4018856.9844850041</v>
      </c>
      <c r="L35" s="8">
        <f t="shared" ref="L35:L53" si="12">K35/$P$2</f>
        <v>574122.42635500059</v>
      </c>
      <c r="M35" s="60">
        <f t="shared" si="10"/>
        <v>4934354.8701600023</v>
      </c>
      <c r="N35" s="8">
        <f t="shared" si="4"/>
        <v>704907.838594286</v>
      </c>
      <c r="O35" s="8">
        <f t="shared" ref="O35:O53" si="13">D35-E35</f>
        <v>5666753.1787000038</v>
      </c>
      <c r="P35" s="8">
        <f t="shared" si="6"/>
        <v>809536.16838571487</v>
      </c>
    </row>
    <row r="36" spans="1:16" x14ac:dyDescent="0.25">
      <c r="A36" s="73">
        <v>33</v>
      </c>
      <c r="B36" s="2" t="s">
        <v>66</v>
      </c>
      <c r="C36" s="2" t="s">
        <v>138</v>
      </c>
      <c r="D36" s="8">
        <f>SUMIFS('Dealer Wise'!E$4:E$124,'Dealer Wise'!$D$4:$D$124,'Zone Wise'!$C36)</f>
        <v>14316811.742652383</v>
      </c>
      <c r="E36" s="8">
        <f>SUMIFS('Dealer Wise'!F$4:F$124,'Dealer Wise'!$D$4:$D$124,'Zone Wise'!$C36)</f>
        <v>10402427.845900001</v>
      </c>
      <c r="F36" s="9">
        <f t="shared" si="11"/>
        <v>0.72658829583609585</v>
      </c>
      <c r="G36" s="50">
        <f t="shared" si="7"/>
        <v>1051021.5482219066</v>
      </c>
      <c r="H36" s="8">
        <f t="shared" ref="H36:H53" si="14">G36/$P$2</f>
        <v>150145.93546027239</v>
      </c>
      <c r="I36" s="50">
        <f t="shared" si="8"/>
        <v>1910030.2527810484</v>
      </c>
      <c r="J36" s="8">
        <f t="shared" ref="J36:J53" si="15">I36/$P$2</f>
        <v>272861.46468300693</v>
      </c>
      <c r="K36" s="8">
        <f t="shared" si="9"/>
        <v>2625870.8399136681</v>
      </c>
      <c r="L36" s="8">
        <f t="shared" si="12"/>
        <v>375124.40570195258</v>
      </c>
      <c r="M36" s="60">
        <f t="shared" si="10"/>
        <v>3341711.4270462859</v>
      </c>
      <c r="N36" s="8">
        <f t="shared" ref="N36:N53" si="16">M36/$P$2</f>
        <v>477387.346720898</v>
      </c>
      <c r="O36" s="8">
        <f t="shared" si="13"/>
        <v>3914383.8967523817</v>
      </c>
      <c r="P36" s="8">
        <f t="shared" ref="P36:P53" si="17">O36/$P$2</f>
        <v>559197.69953605451</v>
      </c>
    </row>
    <row r="37" spans="1:16" x14ac:dyDescent="0.25">
      <c r="A37" s="73">
        <v>34</v>
      </c>
      <c r="B37" s="2" t="s">
        <v>66</v>
      </c>
      <c r="C37" s="2" t="s">
        <v>82</v>
      </c>
      <c r="D37" s="8">
        <f>SUMIFS('Dealer Wise'!E$4:E$124,'Dealer Wise'!$D$4:$D$124,'Zone Wise'!$C37)</f>
        <v>27725818.356780954</v>
      </c>
      <c r="E37" s="8">
        <f>SUMIFS('Dealer Wise'!F$4:F$124,'Dealer Wise'!$D$4:$D$124,'Zone Wise'!$C37)</f>
        <v>14902940.114300001</v>
      </c>
      <c r="F37" s="9">
        <f t="shared" si="11"/>
        <v>0.5375112800107904</v>
      </c>
      <c r="G37" s="50">
        <f t="shared" si="7"/>
        <v>7277714.5711247623</v>
      </c>
      <c r="H37" s="8">
        <f t="shared" si="14"/>
        <v>1039673.5101606803</v>
      </c>
      <c r="I37" s="50">
        <f t="shared" si="8"/>
        <v>8941263.6725316197</v>
      </c>
      <c r="J37" s="8">
        <f t="shared" si="15"/>
        <v>1277323.3817902314</v>
      </c>
      <c r="K37" s="8">
        <f t="shared" si="9"/>
        <v>10327554.590370666</v>
      </c>
      <c r="L37" s="8">
        <f t="shared" si="12"/>
        <v>1475364.9414815237</v>
      </c>
      <c r="M37" s="60">
        <f t="shared" si="10"/>
        <v>11713845.508209713</v>
      </c>
      <c r="N37" s="8">
        <f t="shared" si="16"/>
        <v>1673406.5011728161</v>
      </c>
      <c r="O37" s="8">
        <f t="shared" si="13"/>
        <v>12822878.242480952</v>
      </c>
      <c r="P37" s="8">
        <f t="shared" si="17"/>
        <v>1831839.7489258503</v>
      </c>
    </row>
    <row r="38" spans="1:16" x14ac:dyDescent="0.25">
      <c r="A38" s="73">
        <v>35</v>
      </c>
      <c r="B38" s="2" t="s">
        <v>66</v>
      </c>
      <c r="C38" s="2" t="s">
        <v>87</v>
      </c>
      <c r="D38" s="8">
        <f>SUMIFS('Dealer Wise'!E$4:E$124,'Dealer Wise'!$D$4:$D$124,'Zone Wise'!$C38)</f>
        <v>21499806.487728566</v>
      </c>
      <c r="E38" s="8">
        <f>SUMIFS('Dealer Wise'!F$4:F$124,'Dealer Wise'!$D$4:$D$124,'Zone Wise'!$C38)</f>
        <v>12501557.775799999</v>
      </c>
      <c r="F38" s="9">
        <f t="shared" si="11"/>
        <v>0.58147303711479947</v>
      </c>
      <c r="G38" s="50">
        <f t="shared" si="7"/>
        <v>4698287.4143828545</v>
      </c>
      <c r="H38" s="8">
        <f t="shared" si="14"/>
        <v>671183.9163404078</v>
      </c>
      <c r="I38" s="50">
        <f t="shared" si="8"/>
        <v>5988275.8036465663</v>
      </c>
      <c r="J38" s="8">
        <f t="shared" si="15"/>
        <v>855467.97194950946</v>
      </c>
      <c r="K38" s="8">
        <f t="shared" si="9"/>
        <v>7063266.1280329954</v>
      </c>
      <c r="L38" s="8">
        <f t="shared" si="12"/>
        <v>1009038.0182904279</v>
      </c>
      <c r="M38" s="60">
        <f t="shared" si="10"/>
        <v>8138256.4524194244</v>
      </c>
      <c r="N38" s="8">
        <f t="shared" si="16"/>
        <v>1162608.0646313464</v>
      </c>
      <c r="O38" s="8">
        <f t="shared" si="13"/>
        <v>8998248.7119285669</v>
      </c>
      <c r="P38" s="8">
        <f t="shared" si="17"/>
        <v>1285464.1017040811</v>
      </c>
    </row>
    <row r="39" spans="1:16" x14ac:dyDescent="0.25">
      <c r="A39" s="73">
        <v>36</v>
      </c>
      <c r="B39" s="2" t="s">
        <v>90</v>
      </c>
      <c r="C39" s="2" t="s">
        <v>105</v>
      </c>
      <c r="D39" s="8">
        <f>SUMIFS('Dealer Wise'!E$4:E$124,'Dealer Wise'!$D$4:$D$124,'Zone Wise'!$C39)</f>
        <v>22678798.249785718</v>
      </c>
      <c r="E39" s="8">
        <f>SUMIFS('Dealer Wise'!F$4:F$124,'Dealer Wise'!$D$4:$D$124,'Zone Wise'!$C39)</f>
        <v>10408813.673999999</v>
      </c>
      <c r="F39" s="9">
        <f t="shared" si="11"/>
        <v>0.4589667212237909</v>
      </c>
      <c r="G39" s="50">
        <f t="shared" si="7"/>
        <v>7734224.9258285761</v>
      </c>
      <c r="H39" s="8">
        <f t="shared" si="14"/>
        <v>1104889.275118368</v>
      </c>
      <c r="I39" s="50">
        <f t="shared" si="8"/>
        <v>9094952.8208157197</v>
      </c>
      <c r="J39" s="8">
        <f t="shared" si="15"/>
        <v>1299278.9744022456</v>
      </c>
      <c r="K39" s="8">
        <f t="shared" si="9"/>
        <v>10228892.733305003</v>
      </c>
      <c r="L39" s="8">
        <f t="shared" si="12"/>
        <v>1461270.3904721434</v>
      </c>
      <c r="M39" s="60">
        <f t="shared" si="10"/>
        <v>11362832.645794291</v>
      </c>
      <c r="N39" s="8">
        <f t="shared" si="16"/>
        <v>1623261.8065420415</v>
      </c>
      <c r="O39" s="8">
        <f t="shared" si="13"/>
        <v>12269984.575785719</v>
      </c>
      <c r="P39" s="8">
        <f t="shared" si="17"/>
        <v>1752854.9393979597</v>
      </c>
    </row>
    <row r="40" spans="1:16" x14ac:dyDescent="0.25">
      <c r="A40" s="73">
        <v>37</v>
      </c>
      <c r="B40" s="2" t="s">
        <v>90</v>
      </c>
      <c r="C40" s="2" t="s">
        <v>91</v>
      </c>
      <c r="D40" s="8">
        <f>SUMIFS('Dealer Wise'!E$4:E$124,'Dealer Wise'!$D$4:$D$124,'Zone Wise'!$C40)</f>
        <v>17415266.500857145</v>
      </c>
      <c r="E40" s="8">
        <f>SUMIFS('Dealer Wise'!F$4:F$124,'Dealer Wise'!$D$4:$D$124,'Zone Wise'!$C40)</f>
        <v>10747013.6768</v>
      </c>
      <c r="F40" s="9">
        <f t="shared" si="11"/>
        <v>0.61710302717854204</v>
      </c>
      <c r="G40" s="50">
        <f t="shared" si="7"/>
        <v>3185199.5238857176</v>
      </c>
      <c r="H40" s="8">
        <f t="shared" si="14"/>
        <v>455028.50341224537</v>
      </c>
      <c r="I40" s="50">
        <f t="shared" si="8"/>
        <v>4230115.5139371455</v>
      </c>
      <c r="J40" s="8">
        <f t="shared" si="15"/>
        <v>604302.21627673507</v>
      </c>
      <c r="K40" s="8">
        <f t="shared" si="9"/>
        <v>5100878.8389800023</v>
      </c>
      <c r="L40" s="8">
        <f t="shared" si="12"/>
        <v>728696.97699714324</v>
      </c>
      <c r="M40" s="60">
        <f t="shared" si="10"/>
        <v>5971642.1640228592</v>
      </c>
      <c r="N40" s="8">
        <f t="shared" si="16"/>
        <v>853091.7377175513</v>
      </c>
      <c r="O40" s="8">
        <f t="shared" si="13"/>
        <v>6668252.824057145</v>
      </c>
      <c r="P40" s="8">
        <f t="shared" si="17"/>
        <v>952607.54629387788</v>
      </c>
    </row>
    <row r="41" spans="1:16" x14ac:dyDescent="0.25">
      <c r="A41" s="73">
        <v>38</v>
      </c>
      <c r="B41" s="2" t="s">
        <v>90</v>
      </c>
      <c r="C41" s="2" t="s">
        <v>96</v>
      </c>
      <c r="D41" s="8">
        <f>SUMIFS('Dealer Wise'!E$4:E$124,'Dealer Wise'!$D$4:$D$124,'Zone Wise'!$C41)</f>
        <v>30920687.051214285</v>
      </c>
      <c r="E41" s="8">
        <f>SUMIFS('Dealer Wise'!F$4:F$124,'Dealer Wise'!$D$4:$D$124,'Zone Wise'!$C41)</f>
        <v>11145972.827100001</v>
      </c>
      <c r="F41" s="9">
        <f t="shared" si="11"/>
        <v>0.36046976603847125</v>
      </c>
      <c r="G41" s="50">
        <f t="shared" si="7"/>
        <v>13590576.813871428</v>
      </c>
      <c r="H41" s="8">
        <f t="shared" si="14"/>
        <v>1941510.9734102041</v>
      </c>
      <c r="I41" s="50">
        <f t="shared" si="8"/>
        <v>15445818.036944285</v>
      </c>
      <c r="J41" s="8">
        <f t="shared" si="15"/>
        <v>2206545.4338491834</v>
      </c>
      <c r="K41" s="8">
        <f t="shared" si="9"/>
        <v>16991852.389504999</v>
      </c>
      <c r="L41" s="8">
        <f t="shared" si="12"/>
        <v>2427407.4842149997</v>
      </c>
      <c r="M41" s="60">
        <f t="shared" si="10"/>
        <v>18537886.742065713</v>
      </c>
      <c r="N41" s="8">
        <f t="shared" si="16"/>
        <v>2648269.534580816</v>
      </c>
      <c r="O41" s="8">
        <f t="shared" si="13"/>
        <v>19774714.224114284</v>
      </c>
      <c r="P41" s="8">
        <f t="shared" si="17"/>
        <v>2824959.1748734689</v>
      </c>
    </row>
    <row r="42" spans="1:16" x14ac:dyDescent="0.25">
      <c r="A42" s="73">
        <v>39</v>
      </c>
      <c r="B42" s="2" t="s">
        <v>90</v>
      </c>
      <c r="C42" s="2" t="s">
        <v>90</v>
      </c>
      <c r="D42" s="8">
        <f>SUMIFS('Dealer Wise'!E$4:E$124,'Dealer Wise'!$D$4:$D$124,'Zone Wise'!$C42)</f>
        <v>15907269.179057147</v>
      </c>
      <c r="E42" s="8">
        <f>SUMIFS('Dealer Wise'!F$4:F$124,'Dealer Wise'!$D$4:$D$124,'Zone Wise'!$C42)</f>
        <v>9366620.0030000005</v>
      </c>
      <c r="F42" s="9">
        <f t="shared" si="11"/>
        <v>0.58882639738891862</v>
      </c>
      <c r="G42" s="50">
        <f t="shared" si="7"/>
        <v>3359195.3402457181</v>
      </c>
      <c r="H42" s="8">
        <f t="shared" si="14"/>
        <v>479885.04860653117</v>
      </c>
      <c r="I42" s="50">
        <f t="shared" si="8"/>
        <v>4313631.4909891468</v>
      </c>
      <c r="J42" s="8">
        <f t="shared" si="15"/>
        <v>616233.07014130673</v>
      </c>
      <c r="K42" s="8">
        <f t="shared" si="9"/>
        <v>5108994.9499420039</v>
      </c>
      <c r="L42" s="8">
        <f t="shared" si="12"/>
        <v>729856.42142028629</v>
      </c>
      <c r="M42" s="60">
        <f t="shared" si="10"/>
        <v>5904358.4088948611</v>
      </c>
      <c r="N42" s="8">
        <f t="shared" si="16"/>
        <v>843479.77269926586</v>
      </c>
      <c r="O42" s="8">
        <f t="shared" si="13"/>
        <v>6540649.1760571469</v>
      </c>
      <c r="P42" s="8">
        <f t="shared" si="17"/>
        <v>934378.4537224496</v>
      </c>
    </row>
    <row r="43" spans="1:16" x14ac:dyDescent="0.25">
      <c r="A43" s="73">
        <v>40</v>
      </c>
      <c r="B43" s="2" t="s">
        <v>90</v>
      </c>
      <c r="C43" s="2" t="s">
        <v>102</v>
      </c>
      <c r="D43" s="8">
        <f>SUMIFS('Dealer Wise'!E$4:E$124,'Dealer Wise'!$D$4:$D$124,'Zone Wise'!$C43)</f>
        <v>16691945.583633333</v>
      </c>
      <c r="E43" s="8">
        <f>SUMIFS('Dealer Wise'!F$4:F$124,'Dealer Wise'!$D$4:$D$124,'Zone Wise'!$C43)</f>
        <v>6862263.7457999997</v>
      </c>
      <c r="F43" s="9">
        <f t="shared" si="11"/>
        <v>0.41111227636211189</v>
      </c>
      <c r="G43" s="50">
        <f t="shared" si="7"/>
        <v>6491292.7211066671</v>
      </c>
      <c r="H43" s="8">
        <f t="shared" si="14"/>
        <v>927327.53158666671</v>
      </c>
      <c r="I43" s="50">
        <f t="shared" si="8"/>
        <v>7492809.4561246671</v>
      </c>
      <c r="J43" s="8">
        <f t="shared" si="15"/>
        <v>1070401.3508749525</v>
      </c>
      <c r="K43" s="8">
        <f t="shared" si="9"/>
        <v>8327406.7353063338</v>
      </c>
      <c r="L43" s="8">
        <f t="shared" si="12"/>
        <v>1189629.5336151905</v>
      </c>
      <c r="M43" s="60">
        <f t="shared" si="10"/>
        <v>9162004.0144880004</v>
      </c>
      <c r="N43" s="8">
        <f t="shared" si="16"/>
        <v>1308857.7163554286</v>
      </c>
      <c r="O43" s="8">
        <f t="shared" si="13"/>
        <v>9829681.8378333338</v>
      </c>
      <c r="P43" s="8">
        <f t="shared" si="17"/>
        <v>1404240.2625476192</v>
      </c>
    </row>
    <row r="44" spans="1:16" x14ac:dyDescent="0.25">
      <c r="A44" s="73">
        <v>41</v>
      </c>
      <c r="B44" s="2" t="s">
        <v>108</v>
      </c>
      <c r="C44" s="2" t="s">
        <v>121</v>
      </c>
      <c r="D44" s="8">
        <f>SUMIFS('Dealer Wise'!E$4:E$124,'Dealer Wise'!$D$4:$D$124,'Zone Wise'!$C44)</f>
        <v>18993018.537376191</v>
      </c>
      <c r="E44" s="8">
        <f>SUMIFS('Dealer Wise'!F$4:F$124,'Dealer Wise'!$D$4:$D$124,'Zone Wise'!$C44)</f>
        <v>9072453.1653000005</v>
      </c>
      <c r="F44" s="9">
        <f t="shared" si="11"/>
        <v>0.47767305378270447</v>
      </c>
      <c r="G44" s="50">
        <f t="shared" si="7"/>
        <v>6121961.6646009535</v>
      </c>
      <c r="H44" s="8">
        <f t="shared" si="14"/>
        <v>874565.95208585053</v>
      </c>
      <c r="I44" s="50">
        <f t="shared" si="8"/>
        <v>7261542.7768435236</v>
      </c>
      <c r="J44" s="8">
        <f t="shared" si="15"/>
        <v>1037363.253834789</v>
      </c>
      <c r="K44" s="8">
        <f t="shared" si="9"/>
        <v>8211193.703712333</v>
      </c>
      <c r="L44" s="8">
        <f t="shared" si="12"/>
        <v>1173027.6719589047</v>
      </c>
      <c r="M44" s="60">
        <f t="shared" si="10"/>
        <v>9160844.6305811442</v>
      </c>
      <c r="N44" s="8">
        <f t="shared" si="16"/>
        <v>1308692.0900830205</v>
      </c>
      <c r="O44" s="8">
        <f t="shared" si="13"/>
        <v>9920565.372076191</v>
      </c>
      <c r="P44" s="8">
        <f t="shared" si="17"/>
        <v>1417223.624582313</v>
      </c>
    </row>
    <row r="45" spans="1:16" x14ac:dyDescent="0.25">
      <c r="A45" s="73">
        <v>42</v>
      </c>
      <c r="B45" s="2" t="s">
        <v>108</v>
      </c>
      <c r="C45" s="2" t="s">
        <v>111</v>
      </c>
      <c r="D45" s="8">
        <f>SUMIFS('Dealer Wise'!E$4:E$124,'Dealer Wise'!$D$4:$D$124,'Zone Wise'!$C45)</f>
        <v>18570735.748252384</v>
      </c>
      <c r="E45" s="8">
        <f>SUMIFS('Dealer Wise'!F$4:F$124,'Dealer Wise'!$D$4:$D$124,'Zone Wise'!$C45)</f>
        <v>8249573.5442000013</v>
      </c>
      <c r="F45" s="9">
        <f t="shared" si="11"/>
        <v>0.44422437840010376</v>
      </c>
      <c r="G45" s="50">
        <f t="shared" si="7"/>
        <v>6607015.0544019062</v>
      </c>
      <c r="H45" s="8">
        <f t="shared" si="14"/>
        <v>943859.29348598665</v>
      </c>
      <c r="I45" s="50">
        <f t="shared" si="8"/>
        <v>7721259.1992970482</v>
      </c>
      <c r="J45" s="8">
        <f t="shared" si="15"/>
        <v>1103037.0284710068</v>
      </c>
      <c r="K45" s="8">
        <f t="shared" si="9"/>
        <v>8649795.9867096674</v>
      </c>
      <c r="L45" s="8">
        <f t="shared" si="12"/>
        <v>1235685.1409585238</v>
      </c>
      <c r="M45" s="60">
        <f t="shared" si="10"/>
        <v>9578332.7741222885</v>
      </c>
      <c r="N45" s="8">
        <f t="shared" si="16"/>
        <v>1368333.2534460411</v>
      </c>
      <c r="O45" s="8">
        <f t="shared" si="13"/>
        <v>10321162.204052383</v>
      </c>
      <c r="P45" s="8">
        <f t="shared" si="17"/>
        <v>1474451.7434360548</v>
      </c>
    </row>
    <row r="46" spans="1:16" x14ac:dyDescent="0.25">
      <c r="A46" s="73">
        <v>43</v>
      </c>
      <c r="B46" s="2" t="s">
        <v>108</v>
      </c>
      <c r="C46" s="29" t="s">
        <v>1302</v>
      </c>
      <c r="D46" s="8">
        <f>SUMIFS('Dealer Wise'!E$4:E$124,'Dealer Wise'!$D$4:$D$124,'Zone Wise'!$C46)</f>
        <v>17590961.19865714</v>
      </c>
      <c r="E46" s="8">
        <f>SUMIFS('Dealer Wise'!F$4:F$124,'Dealer Wise'!$D$4:$D$124,'Zone Wise'!$C46)</f>
        <v>12016577.349400001</v>
      </c>
      <c r="F46" s="9">
        <f t="shared" si="11"/>
        <v>0.68311090074585135</v>
      </c>
      <c r="G46" s="50">
        <f t="shared" si="7"/>
        <v>2056191.6095257122</v>
      </c>
      <c r="H46" s="8">
        <f t="shared" si="14"/>
        <v>293741.65850367316</v>
      </c>
      <c r="I46" s="50">
        <f t="shared" si="8"/>
        <v>3111649.28144514</v>
      </c>
      <c r="J46" s="8">
        <f t="shared" si="15"/>
        <v>444521.32592073426</v>
      </c>
      <c r="K46" s="8">
        <f t="shared" si="9"/>
        <v>3991197.3413779978</v>
      </c>
      <c r="L46" s="8">
        <f t="shared" si="12"/>
        <v>570171.04876828543</v>
      </c>
      <c r="M46" s="60">
        <f t="shared" si="10"/>
        <v>4870745.4013108518</v>
      </c>
      <c r="N46" s="8">
        <f t="shared" si="16"/>
        <v>695820.77161583595</v>
      </c>
      <c r="O46" s="8">
        <f t="shared" si="13"/>
        <v>5574383.8492571395</v>
      </c>
      <c r="P46" s="8">
        <f t="shared" si="17"/>
        <v>796340.54989387712</v>
      </c>
    </row>
    <row r="47" spans="1:16" x14ac:dyDescent="0.25">
      <c r="A47" s="73">
        <v>44</v>
      </c>
      <c r="B47" s="2" t="s">
        <v>108</v>
      </c>
      <c r="C47" s="2" t="s">
        <v>108</v>
      </c>
      <c r="D47" s="8">
        <f>SUMIFS('Dealer Wise'!E$4:E$124,'Dealer Wise'!$D$4:$D$124,'Zone Wise'!$C47)</f>
        <v>39180014.230523802</v>
      </c>
      <c r="E47" s="8">
        <f>SUMIFS('Dealer Wise'!F$4:F$124,'Dealer Wise'!$D$4:$D$124,'Zone Wise'!$C47)</f>
        <v>18318374.172500003</v>
      </c>
      <c r="F47" s="9">
        <f t="shared" si="11"/>
        <v>0.46754383662854282</v>
      </c>
      <c r="G47" s="50">
        <f t="shared" si="7"/>
        <v>13025637.211919039</v>
      </c>
      <c r="H47" s="8">
        <f t="shared" si="14"/>
        <v>1860805.3159884342</v>
      </c>
      <c r="I47" s="50">
        <f t="shared" si="8"/>
        <v>15376438.065750469</v>
      </c>
      <c r="J47" s="8">
        <f t="shared" si="15"/>
        <v>2196634.0093929241</v>
      </c>
      <c r="K47" s="8">
        <f t="shared" si="9"/>
        <v>17335438.777276661</v>
      </c>
      <c r="L47" s="8">
        <f t="shared" si="12"/>
        <v>2476491.2538966658</v>
      </c>
      <c r="M47" s="60">
        <f t="shared" si="10"/>
        <v>19294439.488802847</v>
      </c>
      <c r="N47" s="8">
        <f t="shared" si="16"/>
        <v>2756348.4984004064</v>
      </c>
      <c r="O47" s="8">
        <f t="shared" si="13"/>
        <v>20861640.058023799</v>
      </c>
      <c r="P47" s="8">
        <f t="shared" si="17"/>
        <v>2980234.2940034</v>
      </c>
    </row>
    <row r="48" spans="1:16" x14ac:dyDescent="0.25">
      <c r="A48" s="73">
        <v>45</v>
      </c>
      <c r="B48" s="2" t="s">
        <v>108</v>
      </c>
      <c r="C48" s="2" t="s">
        <v>117</v>
      </c>
      <c r="D48" s="8">
        <f>SUMIFS('Dealer Wise'!E$4:E$124,'Dealer Wise'!$D$4:$D$124,'Zone Wise'!$C48)</f>
        <v>18072510.14145238</v>
      </c>
      <c r="E48" s="8">
        <f>SUMIFS('Dealer Wise'!F$4:F$124,'Dealer Wise'!$D$4:$D$124,'Zone Wise'!$C48)</f>
        <v>6216723.8445000025</v>
      </c>
      <c r="F48" s="9">
        <f t="shared" si="11"/>
        <v>0.34398784650511205</v>
      </c>
      <c r="G48" s="50">
        <f t="shared" si="7"/>
        <v>8241284.2686619023</v>
      </c>
      <c r="H48" s="8">
        <f t="shared" si="14"/>
        <v>1177326.3240945574</v>
      </c>
      <c r="I48" s="50">
        <f t="shared" si="8"/>
        <v>9325634.8771490455</v>
      </c>
      <c r="J48" s="8">
        <f t="shared" si="15"/>
        <v>1332233.5538784352</v>
      </c>
      <c r="K48" s="8">
        <f t="shared" si="9"/>
        <v>10229260.384221662</v>
      </c>
      <c r="L48" s="8">
        <f t="shared" si="12"/>
        <v>1461322.9120316659</v>
      </c>
      <c r="M48" s="60">
        <f t="shared" si="10"/>
        <v>11132885.891294282</v>
      </c>
      <c r="N48" s="8">
        <f t="shared" si="16"/>
        <v>1590412.2701848974</v>
      </c>
      <c r="O48" s="8">
        <f t="shared" si="13"/>
        <v>11855786.296952378</v>
      </c>
      <c r="P48" s="8">
        <f t="shared" si="17"/>
        <v>1693683.7567074825</v>
      </c>
    </row>
    <row r="49" spans="1:16" x14ac:dyDescent="0.25">
      <c r="A49" s="73">
        <v>46</v>
      </c>
      <c r="B49" s="2" t="s">
        <v>124</v>
      </c>
      <c r="C49" s="2" t="s">
        <v>131</v>
      </c>
      <c r="D49" s="8">
        <f>SUMIFS('Dealer Wise'!E$4:E$124,'Dealer Wise'!$D$4:$D$124,'Zone Wise'!$C49)</f>
        <v>12413719.352209523</v>
      </c>
      <c r="E49" s="8">
        <f>SUMIFS('Dealer Wise'!F$4:F$124,'Dealer Wise'!$D$4:$D$124,'Zone Wise'!$C49)</f>
        <v>5260880.7241000012</v>
      </c>
      <c r="F49" s="9">
        <f t="shared" si="11"/>
        <v>0.42379568724208466</v>
      </c>
      <c r="G49" s="50">
        <f t="shared" si="7"/>
        <v>4670094.7576676179</v>
      </c>
      <c r="H49" s="8">
        <f t="shared" si="14"/>
        <v>667156.39395251684</v>
      </c>
      <c r="I49" s="50">
        <f t="shared" si="8"/>
        <v>5414917.9188001882</v>
      </c>
      <c r="J49" s="8">
        <f t="shared" si="15"/>
        <v>773559.70268574113</v>
      </c>
      <c r="K49" s="8">
        <f t="shared" si="9"/>
        <v>6035603.8864106648</v>
      </c>
      <c r="L49" s="8">
        <f t="shared" si="12"/>
        <v>862229.12663009495</v>
      </c>
      <c r="M49" s="60">
        <f t="shared" si="10"/>
        <v>6656289.8540211413</v>
      </c>
      <c r="N49" s="8">
        <f t="shared" si="16"/>
        <v>950898.55057444877</v>
      </c>
      <c r="O49" s="8">
        <f t="shared" si="13"/>
        <v>7152838.6281095222</v>
      </c>
      <c r="P49" s="8">
        <f t="shared" si="17"/>
        <v>1021834.0897299318</v>
      </c>
    </row>
    <row r="50" spans="1:16" x14ac:dyDescent="0.25">
      <c r="A50" s="73">
        <v>47</v>
      </c>
      <c r="B50" s="2" t="s">
        <v>124</v>
      </c>
      <c r="C50" s="2" t="s">
        <v>125</v>
      </c>
      <c r="D50" s="8">
        <f>SUMIFS('Dealer Wise'!E$4:E$124,'Dealer Wise'!$D$4:$D$124,'Zone Wise'!$C50)</f>
        <v>28711298.745452382</v>
      </c>
      <c r="E50" s="8">
        <f>SUMIFS('Dealer Wise'!F$4:F$124,'Dealer Wise'!$D$4:$D$124,'Zone Wise'!$C50)</f>
        <v>12690322.168200003</v>
      </c>
      <c r="F50" s="9">
        <f t="shared" si="11"/>
        <v>0.44199749655037945</v>
      </c>
      <c r="G50" s="50">
        <f t="shared" si="7"/>
        <v>10278716.828161905</v>
      </c>
      <c r="H50" s="8">
        <f t="shared" si="14"/>
        <v>1468388.1183088436</v>
      </c>
      <c r="I50" s="50">
        <f t="shared" si="8"/>
        <v>12001394.752889046</v>
      </c>
      <c r="J50" s="8">
        <f t="shared" si="15"/>
        <v>1714484.9646984353</v>
      </c>
      <c r="K50" s="8">
        <f t="shared" si="9"/>
        <v>13436959.690161666</v>
      </c>
      <c r="L50" s="8">
        <f t="shared" si="12"/>
        <v>1919565.6700230951</v>
      </c>
      <c r="M50" s="60">
        <f t="shared" si="10"/>
        <v>14872524.627434282</v>
      </c>
      <c r="N50" s="8">
        <f t="shared" si="16"/>
        <v>2124646.3753477545</v>
      </c>
      <c r="O50" s="8">
        <f t="shared" si="13"/>
        <v>16020976.577252379</v>
      </c>
      <c r="P50" s="8">
        <f t="shared" si="17"/>
        <v>2288710.9396074829</v>
      </c>
    </row>
    <row r="51" spans="1:16" x14ac:dyDescent="0.25">
      <c r="A51" s="73">
        <v>48</v>
      </c>
      <c r="B51" s="2" t="s">
        <v>124</v>
      </c>
      <c r="C51" s="2" t="s">
        <v>133</v>
      </c>
      <c r="D51" s="8">
        <f>SUMIFS('Dealer Wise'!E$4:E$124,'Dealer Wise'!$D$4:$D$124,'Zone Wise'!$C51)</f>
        <v>16195246.875871431</v>
      </c>
      <c r="E51" s="8">
        <f>SUMIFS('Dealer Wise'!F$4:F$124,'Dealer Wise'!$D$4:$D$124,'Zone Wise'!$C51)</f>
        <v>7648050.2926000003</v>
      </c>
      <c r="F51" s="9">
        <f t="shared" si="11"/>
        <v>0.4722404265411036</v>
      </c>
      <c r="G51" s="50">
        <f t="shared" si="7"/>
        <v>5308147.208097145</v>
      </c>
      <c r="H51" s="8">
        <f t="shared" si="14"/>
        <v>758306.74401387782</v>
      </c>
      <c r="I51" s="50">
        <f t="shared" si="8"/>
        <v>6279862.0206494294</v>
      </c>
      <c r="J51" s="8">
        <f t="shared" si="15"/>
        <v>897123.14580706134</v>
      </c>
      <c r="K51" s="8">
        <f t="shared" si="9"/>
        <v>7089624.3644430023</v>
      </c>
      <c r="L51" s="8">
        <f t="shared" si="12"/>
        <v>1012803.4806347146</v>
      </c>
      <c r="M51" s="60">
        <f t="shared" si="10"/>
        <v>7899386.7082365733</v>
      </c>
      <c r="N51" s="8">
        <f t="shared" si="16"/>
        <v>1128483.8154623676</v>
      </c>
      <c r="O51" s="8">
        <f t="shared" si="13"/>
        <v>8547196.5832714308</v>
      </c>
      <c r="P51" s="8">
        <f t="shared" si="17"/>
        <v>1221028.0833244901</v>
      </c>
    </row>
    <row r="52" spans="1:16" x14ac:dyDescent="0.25">
      <c r="A52" s="73">
        <v>49</v>
      </c>
      <c r="B52" s="2" t="s">
        <v>124</v>
      </c>
      <c r="C52" s="2" t="s">
        <v>128</v>
      </c>
      <c r="D52" s="8">
        <f>SUMIFS('Dealer Wise'!E$4:E$124,'Dealer Wise'!$D$4:$D$124,'Zone Wise'!$C52)</f>
        <v>22504780.423495244</v>
      </c>
      <c r="E52" s="8">
        <f>SUMIFS('Dealer Wise'!F$4:F$124,'Dealer Wise'!$D$4:$D$124,'Zone Wise'!$C52)</f>
        <v>8514275.0319999978</v>
      </c>
      <c r="F52" s="9">
        <f t="shared" si="11"/>
        <v>0.37833184202548359</v>
      </c>
      <c r="G52" s="50">
        <f t="shared" si="7"/>
        <v>9489549.3067961968</v>
      </c>
      <c r="H52" s="8">
        <f t="shared" si="14"/>
        <v>1355649.9009708853</v>
      </c>
      <c r="I52" s="50">
        <f t="shared" si="8"/>
        <v>10839836.132205911</v>
      </c>
      <c r="J52" s="8">
        <f t="shared" si="15"/>
        <v>1548548.0188865587</v>
      </c>
      <c r="K52" s="8">
        <f t="shared" si="9"/>
        <v>11965075.153380673</v>
      </c>
      <c r="L52" s="8">
        <f t="shared" si="12"/>
        <v>1709296.4504829533</v>
      </c>
      <c r="M52" s="60">
        <f t="shared" si="10"/>
        <v>13090314.174555436</v>
      </c>
      <c r="N52" s="8">
        <f t="shared" si="16"/>
        <v>1870044.882079348</v>
      </c>
      <c r="O52" s="8">
        <f t="shared" si="13"/>
        <v>13990505.391495246</v>
      </c>
      <c r="P52" s="8">
        <f t="shared" si="17"/>
        <v>1998643.6273564638</v>
      </c>
    </row>
    <row r="53" spans="1:16" x14ac:dyDescent="0.25">
      <c r="A53" s="73">
        <v>50</v>
      </c>
      <c r="B53" s="2" t="s">
        <v>124</v>
      </c>
      <c r="C53" s="2" t="s">
        <v>124</v>
      </c>
      <c r="D53" s="8">
        <f>SUMIFS('Dealer Wise'!E$4:E$124,'Dealer Wise'!$D$4:$D$124,'Zone Wise'!$C53)</f>
        <v>27775754.860714287</v>
      </c>
      <c r="E53" s="8">
        <f>SUMIFS('Dealer Wise'!F$4:F$124,'Dealer Wise'!$D$4:$D$124,'Zone Wise'!$C53)</f>
        <v>15066152.849099997</v>
      </c>
      <c r="F53" s="9">
        <f t="shared" si="11"/>
        <v>0.54242100438499308</v>
      </c>
      <c r="G53" s="50">
        <f t="shared" si="7"/>
        <v>7154451.0394714326</v>
      </c>
      <c r="H53" s="8">
        <f t="shared" si="14"/>
        <v>1022064.4342102046</v>
      </c>
      <c r="I53" s="50">
        <f t="shared" si="8"/>
        <v>8820996.3311142884</v>
      </c>
      <c r="J53" s="8">
        <f t="shared" si="15"/>
        <v>1260142.3330163269</v>
      </c>
      <c r="K53" s="8">
        <f t="shared" si="9"/>
        <v>10209784.074150003</v>
      </c>
      <c r="L53" s="8">
        <f t="shared" si="12"/>
        <v>1458540.582021429</v>
      </c>
      <c r="M53" s="60">
        <f t="shared" si="10"/>
        <v>11598571.817185715</v>
      </c>
      <c r="N53" s="8">
        <f t="shared" si="16"/>
        <v>1656938.8310265306</v>
      </c>
      <c r="O53" s="8">
        <f t="shared" si="13"/>
        <v>12709602.011614289</v>
      </c>
      <c r="P53" s="8">
        <f t="shared" si="17"/>
        <v>1815657.4302306126</v>
      </c>
    </row>
    <row r="54" spans="1:16" x14ac:dyDescent="0.25">
      <c r="A54" s="217" t="s">
        <v>174</v>
      </c>
      <c r="B54" s="217"/>
      <c r="C54" s="218"/>
      <c r="D54" s="21">
        <f>SUM(D4:D53)</f>
        <v>1107743048.4738336</v>
      </c>
      <c r="E54" s="21">
        <f>SUM(E4:E53)</f>
        <v>590426071.74950004</v>
      </c>
      <c r="F54" s="20">
        <f t="shared" si="11"/>
        <v>0.53299912155887186</v>
      </c>
      <c r="G54" s="19">
        <f t="shared" ref="G54:P54" si="18">SUM(G4:G53)</f>
        <v>295768367.02956671</v>
      </c>
      <c r="H54" s="19">
        <f t="shared" si="18"/>
        <v>42252623.861366659</v>
      </c>
      <c r="I54" s="19">
        <f t="shared" si="18"/>
        <v>362232949.93799669</v>
      </c>
      <c r="J54" s="19">
        <f t="shared" si="18"/>
        <v>51747564.276856676</v>
      </c>
      <c r="K54" s="19">
        <f t="shared" si="18"/>
        <v>417620102.36168832</v>
      </c>
      <c r="L54" s="19">
        <f t="shared" si="18"/>
        <v>59660014.623098344</v>
      </c>
      <c r="M54" s="19">
        <f t="shared" si="18"/>
        <v>473007254.78537983</v>
      </c>
      <c r="N54" s="19">
        <f t="shared" si="18"/>
        <v>67572464.969339982</v>
      </c>
      <c r="O54" s="19">
        <f t="shared" si="18"/>
        <v>517316976.72433335</v>
      </c>
      <c r="P54" s="26">
        <f t="shared" si="18"/>
        <v>73902425.246333346</v>
      </c>
    </row>
    <row r="58" spans="1:16" x14ac:dyDescent="0.25">
      <c r="D58" s="27"/>
    </row>
  </sheetData>
  <mergeCells count="2">
    <mergeCell ref="A54:C54"/>
    <mergeCell ref="A2:N2"/>
  </mergeCells>
  <pageMargins left="0.7" right="0.7" top="0.75" bottom="0.75" header="0.3" footer="0.3"/>
  <pageSetup orientation="portrait" r:id="rId1"/>
  <ignoredErrors>
    <ignoredError sqref="K54 O4:O29 F54 I4:I29 K4:K29 M4:M29 O30:O53 I30:I53 K30:K53 M30:M53 O54" formula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34"/>
  <sheetViews>
    <sheetView zoomScale="90" zoomScaleNormal="90" workbookViewId="0">
      <pane ySplit="3" topLeftCell="A4" activePane="bottomLeft" state="frozen"/>
      <selection pane="bottomLeft" activeCell="H4" sqref="H4"/>
    </sheetView>
  </sheetViews>
  <sheetFormatPr defaultRowHeight="15" x14ac:dyDescent="0.25"/>
  <cols>
    <col min="1" max="1" width="4.85546875" style="3" customWidth="1"/>
    <col min="2" max="2" width="28" style="61" customWidth="1"/>
    <col min="3" max="3" width="14.28515625" style="61" customWidth="1"/>
    <col min="4" max="4" width="10.7109375" style="150" bestFit="1" customWidth="1"/>
    <col min="5" max="5" width="28.42578125" style="61" customWidth="1"/>
    <col min="6" max="6" width="10.140625" customWidth="1"/>
    <col min="7" max="7" width="16.28515625" customWidth="1"/>
    <col min="8" max="8" width="10.140625" bestFit="1" customWidth="1"/>
    <col min="9" max="9" width="12.140625" bestFit="1" customWidth="1"/>
    <col min="10" max="10" width="8.7109375" bestFit="1" customWidth="1"/>
    <col min="11" max="11" width="8.5703125" bestFit="1" customWidth="1"/>
    <col min="12" max="12" width="11.85546875" customWidth="1"/>
    <col min="13" max="13" width="10.28515625" customWidth="1"/>
    <col min="14" max="14" width="8.5703125" bestFit="1" customWidth="1"/>
  </cols>
  <sheetData>
    <row r="1" spans="1:16" s="5" customFormat="1" x14ac:dyDescent="0.25">
      <c r="A1" s="221" t="s">
        <v>1081</v>
      </c>
      <c r="B1" s="224" t="s">
        <v>186</v>
      </c>
      <c r="C1" s="224" t="s">
        <v>0</v>
      </c>
      <c r="D1" s="227" t="s">
        <v>187</v>
      </c>
      <c r="E1" s="224" t="s">
        <v>188</v>
      </c>
      <c r="F1" s="224" t="s">
        <v>1467</v>
      </c>
      <c r="G1" s="224"/>
      <c r="H1" s="224"/>
      <c r="I1" s="224"/>
      <c r="J1" s="224"/>
      <c r="K1" s="224"/>
      <c r="L1" s="230" t="s">
        <v>189</v>
      </c>
      <c r="M1" s="230"/>
      <c r="N1" s="232" t="s">
        <v>190</v>
      </c>
    </row>
    <row r="2" spans="1:16" s="5" customFormat="1" x14ac:dyDescent="0.25">
      <c r="A2" s="222"/>
      <c r="B2" s="225"/>
      <c r="C2" s="225"/>
      <c r="D2" s="228"/>
      <c r="E2" s="225"/>
      <c r="F2" s="225" t="s">
        <v>1447</v>
      </c>
      <c r="G2" s="225"/>
      <c r="H2" s="235" t="s">
        <v>1448</v>
      </c>
      <c r="I2" s="235"/>
      <c r="J2" s="225" t="s">
        <v>191</v>
      </c>
      <c r="K2" s="225"/>
      <c r="L2" s="231"/>
      <c r="M2" s="231"/>
      <c r="N2" s="233"/>
    </row>
    <row r="3" spans="1:16" s="5" customFormat="1" x14ac:dyDescent="0.25">
      <c r="A3" s="223"/>
      <c r="B3" s="226"/>
      <c r="C3" s="226"/>
      <c r="D3" s="229"/>
      <c r="E3" s="226"/>
      <c r="F3" s="146" t="s">
        <v>192</v>
      </c>
      <c r="G3" s="146" t="s">
        <v>193</v>
      </c>
      <c r="H3" s="209" t="s">
        <v>192</v>
      </c>
      <c r="I3" s="209" t="s">
        <v>193</v>
      </c>
      <c r="J3" s="146" t="s">
        <v>192</v>
      </c>
      <c r="K3" s="146" t="s">
        <v>193</v>
      </c>
      <c r="L3" s="146" t="s">
        <v>194</v>
      </c>
      <c r="M3" s="146" t="s">
        <v>195</v>
      </c>
      <c r="N3" s="234"/>
    </row>
    <row r="4" spans="1:16" x14ac:dyDescent="0.25">
      <c r="A4" s="179">
        <v>1</v>
      </c>
      <c r="B4" s="184" t="s">
        <v>17</v>
      </c>
      <c r="C4" s="184" t="s">
        <v>1330</v>
      </c>
      <c r="D4" s="184" t="s">
        <v>202</v>
      </c>
      <c r="E4" s="163" t="s">
        <v>1421</v>
      </c>
      <c r="F4" s="160">
        <v>586</v>
      </c>
      <c r="G4" s="160">
        <v>1133541.4750000001</v>
      </c>
      <c r="H4" s="10">
        <v>504</v>
      </c>
      <c r="I4" s="10">
        <v>781885</v>
      </c>
      <c r="J4" s="53">
        <f t="shared" ref="J4:J67" si="0">IFERROR(H4/F4,0)</f>
        <v>0.86006825938566556</v>
      </c>
      <c r="K4" s="53">
        <f t="shared" ref="K4:K67" si="1">IFERROR(I4/G4,0)</f>
        <v>0.68977184976844352</v>
      </c>
      <c r="L4" s="53">
        <f>IF((J4*0.3)&gt;30%,30%,(J4*0.3))</f>
        <v>0.25802047781569964</v>
      </c>
      <c r="M4" s="53">
        <f>IF((K4*0.7)&gt;70%,70%,(K4*0.7))</f>
        <v>0.48284029483791041</v>
      </c>
      <c r="N4" s="148">
        <f>L4+M4</f>
        <v>0.74086077265361006</v>
      </c>
      <c r="O4" s="51"/>
      <c r="P4" s="51"/>
    </row>
    <row r="5" spans="1:16" x14ac:dyDescent="0.25">
      <c r="A5" s="179">
        <v>2</v>
      </c>
      <c r="B5" s="184" t="s">
        <v>17</v>
      </c>
      <c r="C5" s="184" t="s">
        <v>1330</v>
      </c>
      <c r="D5" s="184" t="s">
        <v>198</v>
      </c>
      <c r="E5" s="163" t="s">
        <v>992</v>
      </c>
      <c r="F5" s="160">
        <v>632</v>
      </c>
      <c r="G5" s="160">
        <v>1217152.45</v>
      </c>
      <c r="H5" s="10">
        <v>559</v>
      </c>
      <c r="I5" s="10">
        <v>871225</v>
      </c>
      <c r="J5" s="53">
        <f t="shared" si="0"/>
        <v>0.884493670886076</v>
      </c>
      <c r="K5" s="53">
        <f t="shared" si="1"/>
        <v>0.71578954633004277</v>
      </c>
      <c r="L5" s="53">
        <f t="shared" ref="L5:L68" si="2">IF((J5*0.3)&gt;30%,30%,(J5*0.3))</f>
        <v>0.26534810126582281</v>
      </c>
      <c r="M5" s="53">
        <f t="shared" ref="M5:M68" si="3">IF((K5*0.7)&gt;70%,70%,(K5*0.7))</f>
        <v>0.50105268243102996</v>
      </c>
      <c r="N5" s="148">
        <f t="shared" ref="N5:N68" si="4">L5+M5</f>
        <v>0.76640078369685272</v>
      </c>
      <c r="O5" s="51"/>
      <c r="P5" s="51"/>
    </row>
    <row r="6" spans="1:16" x14ac:dyDescent="0.25">
      <c r="A6" s="179">
        <v>3</v>
      </c>
      <c r="B6" s="184" t="s">
        <v>17</v>
      </c>
      <c r="C6" s="184" t="s">
        <v>1330</v>
      </c>
      <c r="D6" s="184" t="s">
        <v>196</v>
      </c>
      <c r="E6" s="163" t="s">
        <v>993</v>
      </c>
      <c r="F6" s="160">
        <v>1488</v>
      </c>
      <c r="G6" s="160">
        <v>2886197.625</v>
      </c>
      <c r="H6" s="10">
        <v>882</v>
      </c>
      <c r="I6" s="10">
        <v>1274960</v>
      </c>
      <c r="J6" s="53">
        <f t="shared" si="0"/>
        <v>0.592741935483871</v>
      </c>
      <c r="K6" s="53">
        <f t="shared" si="1"/>
        <v>0.44174383242381055</v>
      </c>
      <c r="L6" s="53">
        <f t="shared" si="2"/>
        <v>0.17782258064516129</v>
      </c>
      <c r="M6" s="53">
        <f t="shared" si="3"/>
        <v>0.30922068269666736</v>
      </c>
      <c r="N6" s="148">
        <f t="shared" si="4"/>
        <v>0.48704326334182868</v>
      </c>
      <c r="O6" s="51"/>
      <c r="P6" s="51"/>
    </row>
    <row r="7" spans="1:16" x14ac:dyDescent="0.25">
      <c r="A7" s="179">
        <v>4</v>
      </c>
      <c r="B7" s="184" t="s">
        <v>17</v>
      </c>
      <c r="C7" s="184" t="s">
        <v>1330</v>
      </c>
      <c r="D7" s="184" t="s">
        <v>199</v>
      </c>
      <c r="E7" s="163" t="s">
        <v>1120</v>
      </c>
      <c r="F7" s="160">
        <v>426</v>
      </c>
      <c r="G7" s="160">
        <v>823751.4</v>
      </c>
      <c r="H7" s="10">
        <v>304</v>
      </c>
      <c r="I7" s="10">
        <v>365815</v>
      </c>
      <c r="J7" s="53">
        <f t="shared" si="0"/>
        <v>0.71361502347417838</v>
      </c>
      <c r="K7" s="53">
        <f t="shared" si="1"/>
        <v>0.44408422249722429</v>
      </c>
      <c r="L7" s="53">
        <f t="shared" si="2"/>
        <v>0.21408450704225351</v>
      </c>
      <c r="M7" s="53">
        <f t="shared" si="3"/>
        <v>0.310858955748057</v>
      </c>
      <c r="N7" s="148">
        <f t="shared" si="4"/>
        <v>0.52494346279031046</v>
      </c>
      <c r="O7" s="51"/>
      <c r="P7" s="51"/>
    </row>
    <row r="8" spans="1:16" x14ac:dyDescent="0.25">
      <c r="A8" s="179">
        <v>5</v>
      </c>
      <c r="B8" s="184" t="s">
        <v>17</v>
      </c>
      <c r="C8" s="184" t="s">
        <v>1330</v>
      </c>
      <c r="D8" s="184" t="s">
        <v>201</v>
      </c>
      <c r="E8" s="163" t="s">
        <v>886</v>
      </c>
      <c r="F8" s="160">
        <v>262</v>
      </c>
      <c r="G8" s="160">
        <v>504089.17499999999</v>
      </c>
      <c r="H8" s="10">
        <v>145</v>
      </c>
      <c r="I8" s="10">
        <v>196220</v>
      </c>
      <c r="J8" s="53">
        <f t="shared" si="0"/>
        <v>0.55343511450381677</v>
      </c>
      <c r="K8" s="53">
        <f t="shared" si="1"/>
        <v>0.38925652390769949</v>
      </c>
      <c r="L8" s="53">
        <f t="shared" si="2"/>
        <v>0.16603053435114504</v>
      </c>
      <c r="M8" s="53">
        <f t="shared" si="3"/>
        <v>0.27247956673538964</v>
      </c>
      <c r="N8" s="148">
        <f t="shared" si="4"/>
        <v>0.43851010108653465</v>
      </c>
      <c r="O8" s="51"/>
      <c r="P8" s="51"/>
    </row>
    <row r="9" spans="1:16" x14ac:dyDescent="0.25">
      <c r="A9" s="179">
        <v>6</v>
      </c>
      <c r="B9" s="184" t="s">
        <v>17</v>
      </c>
      <c r="C9" s="184" t="s">
        <v>1330</v>
      </c>
      <c r="D9" s="184" t="s">
        <v>197</v>
      </c>
      <c r="E9" s="163" t="s">
        <v>1422</v>
      </c>
      <c r="F9" s="160">
        <v>1281</v>
      </c>
      <c r="G9" s="160">
        <v>2476861.5750000002</v>
      </c>
      <c r="H9" s="10">
        <v>469</v>
      </c>
      <c r="I9" s="10">
        <v>1055345</v>
      </c>
      <c r="J9" s="53">
        <f t="shared" si="0"/>
        <v>0.36612021857923499</v>
      </c>
      <c r="K9" s="53">
        <f t="shared" si="1"/>
        <v>0.42608154232438278</v>
      </c>
      <c r="L9" s="53">
        <f t="shared" si="2"/>
        <v>0.1098360655737705</v>
      </c>
      <c r="M9" s="53">
        <f t="shared" si="3"/>
        <v>0.29825707962706793</v>
      </c>
      <c r="N9" s="148">
        <f t="shared" si="4"/>
        <v>0.40809314520083845</v>
      </c>
      <c r="O9" s="51"/>
      <c r="P9" s="51"/>
    </row>
    <row r="10" spans="1:16" x14ac:dyDescent="0.25">
      <c r="A10" s="179">
        <v>7</v>
      </c>
      <c r="B10" s="184" t="s">
        <v>17</v>
      </c>
      <c r="C10" s="184" t="s">
        <v>1330</v>
      </c>
      <c r="D10" s="184" t="s">
        <v>200</v>
      </c>
      <c r="E10" s="163" t="s">
        <v>1423</v>
      </c>
      <c r="F10" s="160">
        <v>632</v>
      </c>
      <c r="G10" s="160">
        <v>1217152.45</v>
      </c>
      <c r="H10" s="10">
        <v>431</v>
      </c>
      <c r="I10" s="10">
        <v>629370</v>
      </c>
      <c r="J10" s="53">
        <f t="shared" si="0"/>
        <v>0.68196202531645567</v>
      </c>
      <c r="K10" s="53">
        <f t="shared" si="1"/>
        <v>0.5170839527949026</v>
      </c>
      <c r="L10" s="53">
        <f t="shared" si="2"/>
        <v>0.20458860759493669</v>
      </c>
      <c r="M10" s="53">
        <f t="shared" si="3"/>
        <v>0.36195876695643181</v>
      </c>
      <c r="N10" s="148">
        <f t="shared" si="4"/>
        <v>0.5665473745513685</v>
      </c>
      <c r="O10" s="51"/>
      <c r="P10" s="51"/>
    </row>
    <row r="11" spans="1:16" x14ac:dyDescent="0.25">
      <c r="A11" s="179">
        <v>8</v>
      </c>
      <c r="B11" s="184" t="s">
        <v>1261</v>
      </c>
      <c r="C11" s="184" t="s">
        <v>1330</v>
      </c>
      <c r="D11" s="184" t="s">
        <v>233</v>
      </c>
      <c r="E11" s="163" t="s">
        <v>1306</v>
      </c>
      <c r="F11" s="160">
        <v>550</v>
      </c>
      <c r="G11" s="160">
        <v>1138631.4750000001</v>
      </c>
      <c r="H11" s="10">
        <v>356</v>
      </c>
      <c r="I11" s="10">
        <v>612390</v>
      </c>
      <c r="J11" s="53">
        <f t="shared" si="0"/>
        <v>0.64727272727272722</v>
      </c>
      <c r="K11" s="53">
        <f t="shared" si="1"/>
        <v>0.53782985403596006</v>
      </c>
      <c r="L11" s="53">
        <f t="shared" si="2"/>
        <v>0.19418181818181815</v>
      </c>
      <c r="M11" s="53">
        <f t="shared" si="3"/>
        <v>0.37648089782517202</v>
      </c>
      <c r="N11" s="148">
        <f t="shared" si="4"/>
        <v>0.57066271600699014</v>
      </c>
      <c r="O11" s="51"/>
      <c r="P11" s="51"/>
    </row>
    <row r="12" spans="1:16" x14ac:dyDescent="0.25">
      <c r="A12" s="179">
        <v>9</v>
      </c>
      <c r="B12" s="184" t="s">
        <v>1261</v>
      </c>
      <c r="C12" s="184" t="s">
        <v>1330</v>
      </c>
      <c r="D12" s="184" t="s">
        <v>234</v>
      </c>
      <c r="E12" s="163" t="s">
        <v>1305</v>
      </c>
      <c r="F12" s="160">
        <v>597</v>
      </c>
      <c r="G12" s="160">
        <v>1216757.45</v>
      </c>
      <c r="H12" s="10">
        <v>665</v>
      </c>
      <c r="I12" s="10">
        <v>911675</v>
      </c>
      <c r="J12" s="53">
        <f t="shared" si="0"/>
        <v>1.1139028475711892</v>
      </c>
      <c r="K12" s="53">
        <f t="shared" si="1"/>
        <v>0.74926601024715322</v>
      </c>
      <c r="L12" s="53">
        <f t="shared" si="2"/>
        <v>0.3</v>
      </c>
      <c r="M12" s="53">
        <f t="shared" si="3"/>
        <v>0.5244862071730072</v>
      </c>
      <c r="N12" s="148">
        <f t="shared" si="4"/>
        <v>0.82448620717300725</v>
      </c>
      <c r="O12" s="51"/>
      <c r="P12" s="51"/>
    </row>
    <row r="13" spans="1:16" x14ac:dyDescent="0.25">
      <c r="A13" s="179">
        <v>10</v>
      </c>
      <c r="B13" s="184" t="s">
        <v>1261</v>
      </c>
      <c r="C13" s="184" t="s">
        <v>1330</v>
      </c>
      <c r="D13" s="184" t="s">
        <v>235</v>
      </c>
      <c r="E13" s="163" t="s">
        <v>1424</v>
      </c>
      <c r="F13" s="160">
        <v>514</v>
      </c>
      <c r="G13" s="160">
        <v>1059842.175</v>
      </c>
      <c r="H13" s="10">
        <v>412</v>
      </c>
      <c r="I13" s="10">
        <v>556925</v>
      </c>
      <c r="J13" s="53">
        <f t="shared" si="0"/>
        <v>0.80155642023346307</v>
      </c>
      <c r="K13" s="53">
        <f t="shared" si="1"/>
        <v>0.52547918278492733</v>
      </c>
      <c r="L13" s="53">
        <f t="shared" si="2"/>
        <v>0.24046692607003892</v>
      </c>
      <c r="M13" s="53">
        <f t="shared" si="3"/>
        <v>0.36783542794944912</v>
      </c>
      <c r="N13" s="148">
        <f t="shared" si="4"/>
        <v>0.60830235401948807</v>
      </c>
      <c r="O13" s="51"/>
      <c r="P13" s="51"/>
    </row>
    <row r="14" spans="1:16" x14ac:dyDescent="0.25">
      <c r="A14" s="179">
        <v>11</v>
      </c>
      <c r="B14" s="184" t="s">
        <v>1304</v>
      </c>
      <c r="C14" s="184" t="s">
        <v>1330</v>
      </c>
      <c r="D14" s="184" t="s">
        <v>209</v>
      </c>
      <c r="E14" s="169" t="s">
        <v>210</v>
      </c>
      <c r="F14" s="160">
        <v>240</v>
      </c>
      <c r="G14" s="160">
        <v>476177.02500000002</v>
      </c>
      <c r="H14" s="10">
        <v>146</v>
      </c>
      <c r="I14" s="10">
        <v>215915</v>
      </c>
      <c r="J14" s="53">
        <f t="shared" si="0"/>
        <v>0.60833333333333328</v>
      </c>
      <c r="K14" s="53">
        <f t="shared" si="1"/>
        <v>0.45343430838562609</v>
      </c>
      <c r="L14" s="53">
        <f t="shared" si="2"/>
        <v>0.18249999999999997</v>
      </c>
      <c r="M14" s="53">
        <f t="shared" si="3"/>
        <v>0.31740401586993827</v>
      </c>
      <c r="N14" s="148">
        <f t="shared" si="4"/>
        <v>0.49990401586993827</v>
      </c>
      <c r="O14" s="51"/>
      <c r="P14" s="51"/>
    </row>
    <row r="15" spans="1:16" x14ac:dyDescent="0.25">
      <c r="A15" s="179">
        <v>12</v>
      </c>
      <c r="B15" s="184" t="s">
        <v>1304</v>
      </c>
      <c r="C15" s="184" t="s">
        <v>1330</v>
      </c>
      <c r="D15" s="184" t="s">
        <v>208</v>
      </c>
      <c r="E15" s="169" t="s">
        <v>1425</v>
      </c>
      <c r="F15" s="160">
        <v>841</v>
      </c>
      <c r="G15" s="160">
        <v>1655807.325</v>
      </c>
      <c r="H15" s="10">
        <v>598</v>
      </c>
      <c r="I15" s="10">
        <v>903455</v>
      </c>
      <c r="J15" s="53">
        <f t="shared" si="0"/>
        <v>0.71105826397146255</v>
      </c>
      <c r="K15" s="53">
        <f t="shared" si="1"/>
        <v>0.54562809715798311</v>
      </c>
      <c r="L15" s="53">
        <f t="shared" si="2"/>
        <v>0.21331747919143876</v>
      </c>
      <c r="M15" s="53">
        <f t="shared" si="3"/>
        <v>0.38193966801058815</v>
      </c>
      <c r="N15" s="148">
        <f t="shared" si="4"/>
        <v>0.59525714720202694</v>
      </c>
      <c r="O15" s="51"/>
      <c r="P15" s="51"/>
    </row>
    <row r="16" spans="1:16" x14ac:dyDescent="0.25">
      <c r="A16" s="179">
        <v>13</v>
      </c>
      <c r="B16" s="184" t="s">
        <v>4</v>
      </c>
      <c r="C16" s="184" t="s">
        <v>1330</v>
      </c>
      <c r="D16" s="184" t="s">
        <v>218</v>
      </c>
      <c r="E16" s="184" t="s">
        <v>219</v>
      </c>
      <c r="F16" s="160">
        <v>708</v>
      </c>
      <c r="G16" s="160">
        <v>1391421.55</v>
      </c>
      <c r="H16" s="10">
        <v>231</v>
      </c>
      <c r="I16" s="10">
        <v>359400</v>
      </c>
      <c r="J16" s="53">
        <f t="shared" si="0"/>
        <v>0.32627118644067798</v>
      </c>
      <c r="K16" s="53">
        <f t="shared" si="1"/>
        <v>0.25829699130360601</v>
      </c>
      <c r="L16" s="53">
        <f t="shared" si="2"/>
        <v>9.7881355932203387E-2</v>
      </c>
      <c r="M16" s="53">
        <f t="shared" si="3"/>
        <v>0.18080789391252419</v>
      </c>
      <c r="N16" s="148">
        <f t="shared" si="4"/>
        <v>0.27868924984472759</v>
      </c>
      <c r="O16" s="51"/>
      <c r="P16" s="51"/>
    </row>
    <row r="17" spans="1:16" x14ac:dyDescent="0.25">
      <c r="A17" s="179">
        <v>14</v>
      </c>
      <c r="B17" s="184" t="s">
        <v>4</v>
      </c>
      <c r="C17" s="184" t="s">
        <v>1330</v>
      </c>
      <c r="D17" s="184" t="s">
        <v>216</v>
      </c>
      <c r="E17" s="184" t="s">
        <v>217</v>
      </c>
      <c r="F17" s="160">
        <v>708</v>
      </c>
      <c r="G17" s="160">
        <v>1391421.55</v>
      </c>
      <c r="H17" s="10">
        <v>448</v>
      </c>
      <c r="I17" s="10">
        <v>614395</v>
      </c>
      <c r="J17" s="53">
        <f t="shared" si="0"/>
        <v>0.63276836158192096</v>
      </c>
      <c r="K17" s="53">
        <f t="shared" si="1"/>
        <v>0.44155920971613527</v>
      </c>
      <c r="L17" s="53">
        <f t="shared" si="2"/>
        <v>0.18983050847457628</v>
      </c>
      <c r="M17" s="53">
        <f t="shared" si="3"/>
        <v>0.30909144680129469</v>
      </c>
      <c r="N17" s="148">
        <f t="shared" si="4"/>
        <v>0.49892195527587097</v>
      </c>
      <c r="O17" s="51"/>
      <c r="P17" s="51"/>
    </row>
    <row r="18" spans="1:16" x14ac:dyDescent="0.25">
      <c r="A18" s="179">
        <v>15</v>
      </c>
      <c r="B18" s="184" t="s">
        <v>4</v>
      </c>
      <c r="C18" s="184" t="s">
        <v>1330</v>
      </c>
      <c r="D18" s="184" t="s">
        <v>214</v>
      </c>
      <c r="E18" s="184" t="s">
        <v>215</v>
      </c>
      <c r="F18" s="160">
        <v>1366</v>
      </c>
      <c r="G18" s="160">
        <v>2699739.5</v>
      </c>
      <c r="H18" s="10">
        <v>865</v>
      </c>
      <c r="I18" s="10">
        <v>1099530</v>
      </c>
      <c r="J18" s="53">
        <f t="shared" si="0"/>
        <v>0.63323572474377743</v>
      </c>
      <c r="K18" s="53">
        <f t="shared" si="1"/>
        <v>0.40727262759981103</v>
      </c>
      <c r="L18" s="53">
        <f t="shared" si="2"/>
        <v>0.18997071742313323</v>
      </c>
      <c r="M18" s="53">
        <f t="shared" si="3"/>
        <v>0.28509083931986773</v>
      </c>
      <c r="N18" s="148">
        <f t="shared" si="4"/>
        <v>0.47506155674300099</v>
      </c>
      <c r="O18" s="51"/>
      <c r="P18" s="51"/>
    </row>
    <row r="19" spans="1:16" x14ac:dyDescent="0.25">
      <c r="A19" s="179">
        <v>16</v>
      </c>
      <c r="B19" s="184" t="s">
        <v>4</v>
      </c>
      <c r="C19" s="184" t="s">
        <v>1330</v>
      </c>
      <c r="D19" s="184" t="s">
        <v>212</v>
      </c>
      <c r="E19" s="184" t="s">
        <v>213</v>
      </c>
      <c r="F19" s="160">
        <v>946</v>
      </c>
      <c r="G19" s="160">
        <v>1870523.575</v>
      </c>
      <c r="H19" s="10">
        <v>516</v>
      </c>
      <c r="I19" s="10">
        <v>1009775</v>
      </c>
      <c r="J19" s="53">
        <f t="shared" si="0"/>
        <v>0.54545454545454541</v>
      </c>
      <c r="K19" s="53">
        <f t="shared" si="1"/>
        <v>0.5398354842974914</v>
      </c>
      <c r="L19" s="53">
        <f t="shared" si="2"/>
        <v>0.16363636363636361</v>
      </c>
      <c r="M19" s="53">
        <f t="shared" si="3"/>
        <v>0.37788483900824393</v>
      </c>
      <c r="N19" s="148">
        <f t="shared" si="4"/>
        <v>0.54152120264460757</v>
      </c>
      <c r="O19" s="51"/>
      <c r="P19" s="51"/>
    </row>
    <row r="20" spans="1:16" x14ac:dyDescent="0.25">
      <c r="A20" s="179">
        <v>17</v>
      </c>
      <c r="B20" s="184" t="s">
        <v>4</v>
      </c>
      <c r="C20" s="184" t="s">
        <v>1330</v>
      </c>
      <c r="D20" s="184" t="s">
        <v>220</v>
      </c>
      <c r="E20" s="184" t="s">
        <v>221</v>
      </c>
      <c r="F20" s="160">
        <v>427</v>
      </c>
      <c r="G20" s="160">
        <v>843123.07499999995</v>
      </c>
      <c r="H20" s="10">
        <v>146</v>
      </c>
      <c r="I20" s="10">
        <v>301895</v>
      </c>
      <c r="J20" s="53">
        <f t="shared" si="0"/>
        <v>0.34192037470725994</v>
      </c>
      <c r="K20" s="53">
        <f t="shared" si="1"/>
        <v>0.35806753361601451</v>
      </c>
      <c r="L20" s="53">
        <f t="shared" si="2"/>
        <v>0.10257611241217798</v>
      </c>
      <c r="M20" s="53">
        <f t="shared" si="3"/>
        <v>0.25064727353121014</v>
      </c>
      <c r="N20" s="148">
        <f t="shared" si="4"/>
        <v>0.35322338594338809</v>
      </c>
      <c r="O20" s="51"/>
      <c r="P20" s="51"/>
    </row>
    <row r="21" spans="1:16" x14ac:dyDescent="0.25">
      <c r="A21" s="179">
        <v>18</v>
      </c>
      <c r="B21" s="184" t="s">
        <v>4</v>
      </c>
      <c r="C21" s="184" t="s">
        <v>1330</v>
      </c>
      <c r="D21" s="184" t="s">
        <v>211</v>
      </c>
      <c r="E21" s="184" t="s">
        <v>997</v>
      </c>
      <c r="F21" s="160">
        <v>567</v>
      </c>
      <c r="G21" s="160">
        <v>1128431.4750000001</v>
      </c>
      <c r="H21" s="10">
        <v>406</v>
      </c>
      <c r="I21" s="10">
        <v>553645</v>
      </c>
      <c r="J21" s="53">
        <f t="shared" si="0"/>
        <v>0.71604938271604934</v>
      </c>
      <c r="K21" s="53">
        <f t="shared" si="1"/>
        <v>0.49063236205813909</v>
      </c>
      <c r="L21" s="53">
        <f t="shared" si="2"/>
        <v>0.21481481481481479</v>
      </c>
      <c r="M21" s="53">
        <f t="shared" si="3"/>
        <v>0.34344265344069735</v>
      </c>
      <c r="N21" s="148">
        <f t="shared" si="4"/>
        <v>0.55825746825551215</v>
      </c>
      <c r="O21" s="51"/>
      <c r="P21" s="51"/>
    </row>
    <row r="22" spans="1:16" x14ac:dyDescent="0.25">
      <c r="A22" s="179">
        <v>19</v>
      </c>
      <c r="B22" s="184" t="s">
        <v>7</v>
      </c>
      <c r="C22" s="184" t="s">
        <v>1330</v>
      </c>
      <c r="D22" s="184" t="s">
        <v>248</v>
      </c>
      <c r="E22" s="184" t="s">
        <v>249</v>
      </c>
      <c r="F22" s="160">
        <v>610</v>
      </c>
      <c r="G22" s="160">
        <v>1193267.45</v>
      </c>
      <c r="H22" s="10">
        <v>562</v>
      </c>
      <c r="I22" s="10">
        <v>739200</v>
      </c>
      <c r="J22" s="53">
        <f t="shared" si="0"/>
        <v>0.92131147540983604</v>
      </c>
      <c r="K22" s="53">
        <f t="shared" si="1"/>
        <v>0.61947554171531283</v>
      </c>
      <c r="L22" s="53">
        <f t="shared" si="2"/>
        <v>0.27639344262295079</v>
      </c>
      <c r="M22" s="53">
        <f t="shared" si="3"/>
        <v>0.43363287920071897</v>
      </c>
      <c r="N22" s="148">
        <f t="shared" si="4"/>
        <v>0.71002632182366976</v>
      </c>
      <c r="O22" s="51"/>
      <c r="P22" s="51"/>
    </row>
    <row r="23" spans="1:16" x14ac:dyDescent="0.25">
      <c r="A23" s="179">
        <v>20</v>
      </c>
      <c r="B23" s="184" t="s">
        <v>7</v>
      </c>
      <c r="C23" s="184" t="s">
        <v>1330</v>
      </c>
      <c r="D23" s="184" t="s">
        <v>244</v>
      </c>
      <c r="E23" s="184" t="s">
        <v>245</v>
      </c>
      <c r="F23" s="160">
        <v>808</v>
      </c>
      <c r="G23" s="160">
        <v>1579523.5</v>
      </c>
      <c r="H23" s="10">
        <v>512</v>
      </c>
      <c r="I23" s="10">
        <v>859195</v>
      </c>
      <c r="J23" s="53">
        <f t="shared" si="0"/>
        <v>0.63366336633663367</v>
      </c>
      <c r="K23" s="53">
        <f t="shared" si="1"/>
        <v>0.54395835199666231</v>
      </c>
      <c r="L23" s="53">
        <f t="shared" si="2"/>
        <v>0.1900990099009901</v>
      </c>
      <c r="M23" s="53">
        <f t="shared" si="3"/>
        <v>0.38077084639766362</v>
      </c>
      <c r="N23" s="148">
        <f t="shared" si="4"/>
        <v>0.57086985629865372</v>
      </c>
      <c r="O23" s="51"/>
      <c r="P23" s="51"/>
    </row>
    <row r="24" spans="1:16" x14ac:dyDescent="0.25">
      <c r="A24" s="179">
        <v>21</v>
      </c>
      <c r="B24" s="184" t="s">
        <v>7</v>
      </c>
      <c r="C24" s="184" t="s">
        <v>1330</v>
      </c>
      <c r="D24" s="184" t="s">
        <v>242</v>
      </c>
      <c r="E24" s="184" t="s">
        <v>243</v>
      </c>
      <c r="F24" s="160">
        <v>578</v>
      </c>
      <c r="G24" s="160">
        <v>1143041.4750000001</v>
      </c>
      <c r="H24" s="10">
        <v>451</v>
      </c>
      <c r="I24" s="10">
        <v>566325</v>
      </c>
      <c r="J24" s="53">
        <f t="shared" si="0"/>
        <v>0.7802768166089965</v>
      </c>
      <c r="K24" s="53">
        <f t="shared" si="1"/>
        <v>0.49545446284002947</v>
      </c>
      <c r="L24" s="53">
        <f t="shared" si="2"/>
        <v>0.23408304498269894</v>
      </c>
      <c r="M24" s="53">
        <f t="shared" si="3"/>
        <v>0.34681812398802059</v>
      </c>
      <c r="N24" s="148">
        <f t="shared" si="4"/>
        <v>0.58090116897071953</v>
      </c>
      <c r="O24" s="51"/>
      <c r="P24" s="51"/>
    </row>
    <row r="25" spans="1:16" x14ac:dyDescent="0.25">
      <c r="A25" s="179">
        <v>22</v>
      </c>
      <c r="B25" s="184" t="s">
        <v>7</v>
      </c>
      <c r="C25" s="184" t="s">
        <v>1330</v>
      </c>
      <c r="D25" s="184" t="s">
        <v>246</v>
      </c>
      <c r="E25" s="184" t="s">
        <v>1399</v>
      </c>
      <c r="F25" s="160">
        <v>1848</v>
      </c>
      <c r="G25" s="160">
        <v>3627889.7250000001</v>
      </c>
      <c r="H25" s="10">
        <v>1068</v>
      </c>
      <c r="I25" s="10">
        <v>1583550</v>
      </c>
      <c r="J25" s="53">
        <f t="shared" si="0"/>
        <v>0.57792207792207795</v>
      </c>
      <c r="K25" s="53">
        <f t="shared" si="1"/>
        <v>0.43649342180597839</v>
      </c>
      <c r="L25" s="53">
        <f t="shared" si="2"/>
        <v>0.17337662337662338</v>
      </c>
      <c r="M25" s="53">
        <f t="shared" si="3"/>
        <v>0.30554539526418484</v>
      </c>
      <c r="N25" s="148">
        <f t="shared" si="4"/>
        <v>0.47892201864080819</v>
      </c>
      <c r="O25" s="51"/>
      <c r="P25" s="51"/>
    </row>
    <row r="26" spans="1:16" x14ac:dyDescent="0.25">
      <c r="A26" s="179">
        <v>23</v>
      </c>
      <c r="B26" s="184" t="s">
        <v>15</v>
      </c>
      <c r="C26" s="184" t="s">
        <v>1330</v>
      </c>
      <c r="D26" s="184" t="s">
        <v>224</v>
      </c>
      <c r="E26" s="184" t="s">
        <v>1366</v>
      </c>
      <c r="F26" s="160">
        <v>610</v>
      </c>
      <c r="G26" s="160">
        <v>1204520.3</v>
      </c>
      <c r="H26" s="10">
        <v>691</v>
      </c>
      <c r="I26" s="10">
        <v>890595</v>
      </c>
      <c r="J26" s="53">
        <f t="shared" si="0"/>
        <v>1.1327868852459015</v>
      </c>
      <c r="K26" s="53">
        <f t="shared" si="1"/>
        <v>0.73937732722312777</v>
      </c>
      <c r="L26" s="53">
        <f t="shared" si="2"/>
        <v>0.3</v>
      </c>
      <c r="M26" s="53">
        <f t="shared" si="3"/>
        <v>0.51756412905618943</v>
      </c>
      <c r="N26" s="148">
        <f t="shared" si="4"/>
        <v>0.81756412905618947</v>
      </c>
      <c r="O26" s="51"/>
      <c r="P26" s="51"/>
    </row>
    <row r="27" spans="1:16" x14ac:dyDescent="0.25">
      <c r="A27" s="179">
        <v>24</v>
      </c>
      <c r="B27" s="184" t="s">
        <v>15</v>
      </c>
      <c r="C27" s="184" t="s">
        <v>1330</v>
      </c>
      <c r="D27" s="184" t="s">
        <v>222</v>
      </c>
      <c r="E27" s="184" t="s">
        <v>223</v>
      </c>
      <c r="F27" s="160">
        <v>610</v>
      </c>
      <c r="G27" s="160">
        <v>1204520.3</v>
      </c>
      <c r="H27" s="10">
        <v>518</v>
      </c>
      <c r="I27" s="10">
        <v>692100</v>
      </c>
      <c r="J27" s="53">
        <f t="shared" si="0"/>
        <v>0.84918032786885245</v>
      </c>
      <c r="K27" s="53">
        <f t="shared" si="1"/>
        <v>0.57458558398725201</v>
      </c>
      <c r="L27" s="53">
        <f t="shared" si="2"/>
        <v>0.25475409836065571</v>
      </c>
      <c r="M27" s="53">
        <f t="shared" si="3"/>
        <v>0.40220990879107638</v>
      </c>
      <c r="N27" s="148">
        <f t="shared" si="4"/>
        <v>0.65696400715173209</v>
      </c>
      <c r="O27" s="51"/>
      <c r="P27" s="51"/>
    </row>
    <row r="28" spans="1:16" x14ac:dyDescent="0.25">
      <c r="A28" s="179">
        <v>25</v>
      </c>
      <c r="B28" s="184" t="s">
        <v>15</v>
      </c>
      <c r="C28" s="184" t="s">
        <v>1330</v>
      </c>
      <c r="D28" s="184" t="s">
        <v>226</v>
      </c>
      <c r="E28" s="184" t="s">
        <v>227</v>
      </c>
      <c r="F28" s="160">
        <v>723</v>
      </c>
      <c r="G28" s="160">
        <v>1426499.4</v>
      </c>
      <c r="H28" s="10">
        <v>626</v>
      </c>
      <c r="I28" s="10">
        <v>999360</v>
      </c>
      <c r="J28" s="53">
        <f t="shared" si="0"/>
        <v>0.8658367911479945</v>
      </c>
      <c r="K28" s="53">
        <f t="shared" si="1"/>
        <v>0.70056811800972374</v>
      </c>
      <c r="L28" s="53">
        <f t="shared" si="2"/>
        <v>0.25975103734439836</v>
      </c>
      <c r="M28" s="53">
        <f t="shared" si="3"/>
        <v>0.49039768260680661</v>
      </c>
      <c r="N28" s="148">
        <f t="shared" si="4"/>
        <v>0.75014871995120491</v>
      </c>
      <c r="O28" s="51"/>
      <c r="P28" s="51"/>
    </row>
    <row r="29" spans="1:16" x14ac:dyDescent="0.25">
      <c r="A29" s="179">
        <v>26</v>
      </c>
      <c r="B29" s="184" t="s">
        <v>15</v>
      </c>
      <c r="C29" s="184" t="s">
        <v>1330</v>
      </c>
      <c r="D29" s="184" t="s">
        <v>228</v>
      </c>
      <c r="E29" s="184" t="s">
        <v>229</v>
      </c>
      <c r="F29" s="160">
        <v>833</v>
      </c>
      <c r="G29" s="160">
        <v>1653125.65</v>
      </c>
      <c r="H29" s="10">
        <v>527</v>
      </c>
      <c r="I29" s="10">
        <v>1011720</v>
      </c>
      <c r="J29" s="53">
        <f t="shared" si="0"/>
        <v>0.63265306122448983</v>
      </c>
      <c r="K29" s="53">
        <f t="shared" si="1"/>
        <v>0.61200429622515384</v>
      </c>
      <c r="L29" s="53">
        <f t="shared" si="2"/>
        <v>0.18979591836734694</v>
      </c>
      <c r="M29" s="53">
        <f t="shared" si="3"/>
        <v>0.42840300735760767</v>
      </c>
      <c r="N29" s="148">
        <f t="shared" si="4"/>
        <v>0.61819892572495461</v>
      </c>
      <c r="O29" s="51"/>
      <c r="P29" s="51"/>
    </row>
    <row r="30" spans="1:16" x14ac:dyDescent="0.25">
      <c r="A30" s="179">
        <v>27</v>
      </c>
      <c r="B30" s="184" t="s">
        <v>6</v>
      </c>
      <c r="C30" s="184" t="s">
        <v>1330</v>
      </c>
      <c r="D30" s="184" t="s">
        <v>232</v>
      </c>
      <c r="E30" s="184" t="s">
        <v>1367</v>
      </c>
      <c r="F30" s="160">
        <v>750</v>
      </c>
      <c r="G30" s="160">
        <v>1375720.575</v>
      </c>
      <c r="H30" s="10">
        <v>618</v>
      </c>
      <c r="I30" s="10">
        <v>899010</v>
      </c>
      <c r="J30" s="53">
        <f t="shared" si="0"/>
        <v>0.82399999999999995</v>
      </c>
      <c r="K30" s="53">
        <f t="shared" si="1"/>
        <v>0.65348299381217001</v>
      </c>
      <c r="L30" s="53">
        <f t="shared" si="2"/>
        <v>0.24719999999999998</v>
      </c>
      <c r="M30" s="53">
        <f t="shared" si="3"/>
        <v>0.45743809566851895</v>
      </c>
      <c r="N30" s="148">
        <f t="shared" si="4"/>
        <v>0.70463809566851898</v>
      </c>
      <c r="O30" s="51"/>
      <c r="P30" s="51"/>
    </row>
    <row r="31" spans="1:16" x14ac:dyDescent="0.25">
      <c r="A31" s="179">
        <v>28</v>
      </c>
      <c r="B31" s="184" t="s">
        <v>6</v>
      </c>
      <c r="C31" s="184" t="s">
        <v>1330</v>
      </c>
      <c r="D31" s="184" t="s">
        <v>230</v>
      </c>
      <c r="E31" s="184" t="s">
        <v>1400</v>
      </c>
      <c r="F31" s="160">
        <v>809</v>
      </c>
      <c r="G31" s="160">
        <v>1479491.55</v>
      </c>
      <c r="H31" s="10">
        <v>594</v>
      </c>
      <c r="I31" s="10">
        <v>890060</v>
      </c>
      <c r="J31" s="53">
        <f t="shared" si="0"/>
        <v>0.7342398022249691</v>
      </c>
      <c r="K31" s="53">
        <f t="shared" si="1"/>
        <v>0.60159856945448587</v>
      </c>
      <c r="L31" s="53">
        <f t="shared" si="2"/>
        <v>0.22027194066749073</v>
      </c>
      <c r="M31" s="53">
        <f t="shared" si="3"/>
        <v>0.42111899861814006</v>
      </c>
      <c r="N31" s="148">
        <f t="shared" si="4"/>
        <v>0.64139093928563073</v>
      </c>
      <c r="O31" s="51"/>
      <c r="P31" s="51"/>
    </row>
    <row r="32" spans="1:16" x14ac:dyDescent="0.25">
      <c r="A32" s="179">
        <v>29</v>
      </c>
      <c r="B32" s="184" t="s">
        <v>9</v>
      </c>
      <c r="C32" s="184" t="s">
        <v>1330</v>
      </c>
      <c r="D32" s="184" t="s">
        <v>251</v>
      </c>
      <c r="E32" s="184" t="s">
        <v>1125</v>
      </c>
      <c r="F32" s="160">
        <v>927</v>
      </c>
      <c r="G32" s="160">
        <v>1782262.6</v>
      </c>
      <c r="H32" s="10">
        <v>574</v>
      </c>
      <c r="I32" s="10">
        <v>817715</v>
      </c>
      <c r="J32" s="53">
        <f t="shared" si="0"/>
        <v>0.61920172599784251</v>
      </c>
      <c r="K32" s="53">
        <f t="shared" si="1"/>
        <v>0.45880724871856704</v>
      </c>
      <c r="L32" s="53">
        <f t="shared" si="2"/>
        <v>0.18576051779935274</v>
      </c>
      <c r="M32" s="53">
        <f t="shared" si="3"/>
        <v>0.32116507410299688</v>
      </c>
      <c r="N32" s="148">
        <f t="shared" si="4"/>
        <v>0.50692559190234965</v>
      </c>
      <c r="O32" s="51"/>
      <c r="P32" s="51"/>
    </row>
    <row r="33" spans="1:16" x14ac:dyDescent="0.25">
      <c r="A33" s="179">
        <v>30</v>
      </c>
      <c r="B33" s="184" t="s">
        <v>9</v>
      </c>
      <c r="C33" s="184" t="s">
        <v>1330</v>
      </c>
      <c r="D33" s="184" t="s">
        <v>250</v>
      </c>
      <c r="E33" s="184" t="s">
        <v>1307</v>
      </c>
      <c r="F33" s="160">
        <v>1233</v>
      </c>
      <c r="G33" s="160">
        <v>2363187.75</v>
      </c>
      <c r="H33" s="10">
        <v>302</v>
      </c>
      <c r="I33" s="10">
        <v>578520</v>
      </c>
      <c r="J33" s="53">
        <f t="shared" si="0"/>
        <v>0.24493106244931062</v>
      </c>
      <c r="K33" s="53">
        <f t="shared" si="1"/>
        <v>0.24480492504245591</v>
      </c>
      <c r="L33" s="53">
        <f t="shared" si="2"/>
        <v>7.3479318734793186E-2</v>
      </c>
      <c r="M33" s="53">
        <f t="shared" si="3"/>
        <v>0.17136344752971913</v>
      </c>
      <c r="N33" s="148">
        <f t="shared" si="4"/>
        <v>0.24484276626451232</v>
      </c>
      <c r="O33" s="51"/>
      <c r="P33" s="51"/>
    </row>
    <row r="34" spans="1:16" x14ac:dyDescent="0.25">
      <c r="A34" s="179">
        <v>31</v>
      </c>
      <c r="B34" s="184" t="s">
        <v>16</v>
      </c>
      <c r="C34" s="184" t="s">
        <v>1330</v>
      </c>
      <c r="D34" s="184" t="s">
        <v>240</v>
      </c>
      <c r="E34" s="184" t="s">
        <v>1126</v>
      </c>
      <c r="F34" s="160">
        <v>548</v>
      </c>
      <c r="G34" s="160">
        <v>1081529.325</v>
      </c>
      <c r="H34" s="10">
        <v>368</v>
      </c>
      <c r="I34" s="10">
        <v>469065</v>
      </c>
      <c r="J34" s="53">
        <f t="shared" si="0"/>
        <v>0.67153284671532842</v>
      </c>
      <c r="K34" s="53">
        <f t="shared" si="1"/>
        <v>0.43370529966905891</v>
      </c>
      <c r="L34" s="53">
        <f t="shared" si="2"/>
        <v>0.20145985401459851</v>
      </c>
      <c r="M34" s="53">
        <f t="shared" si="3"/>
        <v>0.30359370976834121</v>
      </c>
      <c r="N34" s="148">
        <f t="shared" si="4"/>
        <v>0.50505356378293975</v>
      </c>
      <c r="O34" s="51"/>
      <c r="P34" s="51"/>
    </row>
    <row r="35" spans="1:16" x14ac:dyDescent="0.25">
      <c r="A35" s="179">
        <v>32</v>
      </c>
      <c r="B35" s="184" t="s">
        <v>16</v>
      </c>
      <c r="C35" s="184" t="s">
        <v>1330</v>
      </c>
      <c r="D35" s="184" t="s">
        <v>238</v>
      </c>
      <c r="E35" s="184" t="s">
        <v>239</v>
      </c>
      <c r="F35" s="160">
        <v>548</v>
      </c>
      <c r="G35" s="160">
        <v>1081529.325</v>
      </c>
      <c r="H35" s="10">
        <v>554</v>
      </c>
      <c r="I35" s="10">
        <v>820735</v>
      </c>
      <c r="J35" s="53">
        <f t="shared" si="0"/>
        <v>1.0109489051094891</v>
      </c>
      <c r="K35" s="53">
        <f t="shared" si="1"/>
        <v>0.75886523002970818</v>
      </c>
      <c r="L35" s="53">
        <f t="shared" si="2"/>
        <v>0.3</v>
      </c>
      <c r="M35" s="53">
        <f t="shared" si="3"/>
        <v>0.53120566102079569</v>
      </c>
      <c r="N35" s="148">
        <f t="shared" si="4"/>
        <v>0.83120566102079563</v>
      </c>
      <c r="O35" s="51"/>
      <c r="P35" s="51"/>
    </row>
    <row r="36" spans="1:16" x14ac:dyDescent="0.25">
      <c r="A36" s="179">
        <v>33</v>
      </c>
      <c r="B36" s="184" t="s">
        <v>16</v>
      </c>
      <c r="C36" s="184" t="s">
        <v>1330</v>
      </c>
      <c r="D36" s="184" t="s">
        <v>236</v>
      </c>
      <c r="E36" s="184" t="s">
        <v>237</v>
      </c>
      <c r="F36" s="160">
        <v>548</v>
      </c>
      <c r="G36" s="160">
        <v>1081529.325</v>
      </c>
      <c r="H36" s="10">
        <v>540</v>
      </c>
      <c r="I36" s="10">
        <v>677530</v>
      </c>
      <c r="J36" s="53">
        <f t="shared" si="0"/>
        <v>0.98540145985401462</v>
      </c>
      <c r="K36" s="53">
        <f t="shared" si="1"/>
        <v>0.62645550549449969</v>
      </c>
      <c r="L36" s="53">
        <f t="shared" si="2"/>
        <v>0.29562043795620435</v>
      </c>
      <c r="M36" s="53">
        <f t="shared" si="3"/>
        <v>0.43851885384614975</v>
      </c>
      <c r="N36" s="148">
        <f t="shared" si="4"/>
        <v>0.73413929180235415</v>
      </c>
      <c r="O36" s="51"/>
      <c r="P36" s="51"/>
    </row>
    <row r="37" spans="1:16" x14ac:dyDescent="0.25">
      <c r="A37" s="179">
        <v>34</v>
      </c>
      <c r="B37" s="184" t="s">
        <v>16</v>
      </c>
      <c r="C37" s="184" t="s">
        <v>1330</v>
      </c>
      <c r="D37" s="184" t="s">
        <v>241</v>
      </c>
      <c r="E37" s="184" t="s">
        <v>1264</v>
      </c>
      <c r="F37" s="160">
        <v>967</v>
      </c>
      <c r="G37" s="160">
        <v>1913940.25</v>
      </c>
      <c r="H37" s="10">
        <v>470</v>
      </c>
      <c r="I37" s="10">
        <v>721175</v>
      </c>
      <c r="J37" s="53">
        <f t="shared" si="0"/>
        <v>0.48603929679420887</v>
      </c>
      <c r="K37" s="53">
        <f t="shared" si="1"/>
        <v>0.37680120891966196</v>
      </c>
      <c r="L37" s="53">
        <f t="shared" si="2"/>
        <v>0.14581178903826267</v>
      </c>
      <c r="M37" s="53">
        <f t="shared" si="3"/>
        <v>0.26376084624376334</v>
      </c>
      <c r="N37" s="148">
        <f t="shared" si="4"/>
        <v>0.40957263528202603</v>
      </c>
      <c r="O37" s="51"/>
      <c r="P37" s="51"/>
    </row>
    <row r="38" spans="1:16" x14ac:dyDescent="0.25">
      <c r="A38" s="179">
        <v>35</v>
      </c>
      <c r="B38" s="184" t="s">
        <v>10</v>
      </c>
      <c r="C38" s="184" t="s">
        <v>1330</v>
      </c>
      <c r="D38" s="184" t="s">
        <v>252</v>
      </c>
      <c r="E38" s="184" t="s">
        <v>253</v>
      </c>
      <c r="F38" s="160">
        <v>830</v>
      </c>
      <c r="G38" s="160">
        <v>1630630.65</v>
      </c>
      <c r="H38" s="10">
        <v>478</v>
      </c>
      <c r="I38" s="10">
        <v>574295</v>
      </c>
      <c r="J38" s="53">
        <f t="shared" si="0"/>
        <v>0.57590361445783134</v>
      </c>
      <c r="K38" s="53">
        <f t="shared" si="1"/>
        <v>0.35219195714247126</v>
      </c>
      <c r="L38" s="53">
        <f t="shared" si="2"/>
        <v>0.17277108433734939</v>
      </c>
      <c r="M38" s="53">
        <f t="shared" si="3"/>
        <v>0.24653436999972986</v>
      </c>
      <c r="N38" s="148">
        <f t="shared" si="4"/>
        <v>0.41930545433707922</v>
      </c>
      <c r="O38" s="51"/>
      <c r="P38" s="51"/>
    </row>
    <row r="39" spans="1:16" x14ac:dyDescent="0.25">
      <c r="A39" s="179">
        <v>36</v>
      </c>
      <c r="B39" s="184" t="s">
        <v>10</v>
      </c>
      <c r="C39" s="184" t="s">
        <v>1330</v>
      </c>
      <c r="D39" s="184" t="s">
        <v>255</v>
      </c>
      <c r="E39" s="184" t="s">
        <v>1308</v>
      </c>
      <c r="F39" s="160">
        <v>1765</v>
      </c>
      <c r="G39" s="160">
        <v>3461169.9249999998</v>
      </c>
      <c r="H39" s="10">
        <v>832</v>
      </c>
      <c r="I39" s="10">
        <v>1317770</v>
      </c>
      <c r="J39" s="53">
        <f t="shared" si="0"/>
        <v>0.47138810198300285</v>
      </c>
      <c r="K39" s="53">
        <f t="shared" si="1"/>
        <v>0.38072964591589653</v>
      </c>
      <c r="L39" s="53">
        <f t="shared" si="2"/>
        <v>0.14141643059490086</v>
      </c>
      <c r="M39" s="53">
        <f t="shared" si="3"/>
        <v>0.26651075214112757</v>
      </c>
      <c r="N39" s="148">
        <f t="shared" si="4"/>
        <v>0.40792718273602846</v>
      </c>
      <c r="O39" s="51"/>
      <c r="P39" s="51"/>
    </row>
    <row r="40" spans="1:16" x14ac:dyDescent="0.25">
      <c r="A40" s="179">
        <v>37</v>
      </c>
      <c r="B40" s="184" t="s">
        <v>11</v>
      </c>
      <c r="C40" s="184" t="s">
        <v>1330</v>
      </c>
      <c r="D40" s="184" t="s">
        <v>257</v>
      </c>
      <c r="E40" s="184" t="s">
        <v>1383</v>
      </c>
      <c r="F40" s="160">
        <v>1539</v>
      </c>
      <c r="G40" s="160">
        <v>3011972.9</v>
      </c>
      <c r="H40" s="10">
        <v>1116</v>
      </c>
      <c r="I40" s="10">
        <v>1651785</v>
      </c>
      <c r="J40" s="53">
        <f t="shared" si="0"/>
        <v>0.72514619883040932</v>
      </c>
      <c r="K40" s="53">
        <f t="shared" si="1"/>
        <v>0.54840632862267791</v>
      </c>
      <c r="L40" s="53">
        <f t="shared" si="2"/>
        <v>0.21754385964912279</v>
      </c>
      <c r="M40" s="53">
        <f t="shared" si="3"/>
        <v>0.38388443003587452</v>
      </c>
      <c r="N40" s="148">
        <f t="shared" si="4"/>
        <v>0.60142828968499729</v>
      </c>
      <c r="O40" s="51"/>
      <c r="P40" s="51"/>
    </row>
    <row r="41" spans="1:16" x14ac:dyDescent="0.25">
      <c r="A41" s="179">
        <v>38</v>
      </c>
      <c r="B41" s="184" t="s">
        <v>11</v>
      </c>
      <c r="C41" s="184" t="s">
        <v>1330</v>
      </c>
      <c r="D41" s="184" t="s">
        <v>256</v>
      </c>
      <c r="E41" s="184" t="s">
        <v>1133</v>
      </c>
      <c r="F41" s="160">
        <v>1421</v>
      </c>
      <c r="G41" s="160">
        <v>2771126.65</v>
      </c>
      <c r="H41" s="10">
        <v>584</v>
      </c>
      <c r="I41" s="10">
        <v>745130</v>
      </c>
      <c r="J41" s="53">
        <f t="shared" si="0"/>
        <v>0.41097818437719913</v>
      </c>
      <c r="K41" s="53">
        <f t="shared" si="1"/>
        <v>0.26889063334582708</v>
      </c>
      <c r="L41" s="53">
        <f t="shared" si="2"/>
        <v>0.12329345531315973</v>
      </c>
      <c r="M41" s="53">
        <f t="shared" si="3"/>
        <v>0.18822344334207894</v>
      </c>
      <c r="N41" s="148">
        <f t="shared" si="4"/>
        <v>0.31151689865523868</v>
      </c>
      <c r="O41" s="51"/>
      <c r="P41" s="51"/>
    </row>
    <row r="42" spans="1:16" x14ac:dyDescent="0.25">
      <c r="A42" s="179">
        <v>39</v>
      </c>
      <c r="B42" s="184" t="s">
        <v>12</v>
      </c>
      <c r="C42" s="184" t="s">
        <v>1330</v>
      </c>
      <c r="D42" s="184" t="s">
        <v>258</v>
      </c>
      <c r="E42" s="184" t="s">
        <v>1001</v>
      </c>
      <c r="F42" s="160">
        <v>1655</v>
      </c>
      <c r="G42" s="160">
        <v>3203657.7</v>
      </c>
      <c r="H42" s="10">
        <v>1102</v>
      </c>
      <c r="I42" s="10">
        <v>1757770</v>
      </c>
      <c r="J42" s="53">
        <f t="shared" si="0"/>
        <v>0.66586102719033236</v>
      </c>
      <c r="K42" s="53">
        <f t="shared" si="1"/>
        <v>0.54867597121877276</v>
      </c>
      <c r="L42" s="53">
        <f t="shared" si="2"/>
        <v>0.19975830815709969</v>
      </c>
      <c r="M42" s="53">
        <f t="shared" si="3"/>
        <v>0.38407317985314093</v>
      </c>
      <c r="N42" s="148">
        <f t="shared" si="4"/>
        <v>0.58383148801024065</v>
      </c>
      <c r="O42" s="51"/>
      <c r="P42" s="51"/>
    </row>
    <row r="43" spans="1:16" x14ac:dyDescent="0.25">
      <c r="A43" s="179">
        <v>40</v>
      </c>
      <c r="B43" s="184" t="s">
        <v>12</v>
      </c>
      <c r="C43" s="184" t="s">
        <v>1330</v>
      </c>
      <c r="D43" s="184" t="s">
        <v>259</v>
      </c>
      <c r="E43" s="184" t="s">
        <v>1099</v>
      </c>
      <c r="F43" s="160">
        <v>772</v>
      </c>
      <c r="G43" s="160">
        <v>1493375.375</v>
      </c>
      <c r="H43" s="10">
        <v>549</v>
      </c>
      <c r="I43" s="10">
        <v>757475</v>
      </c>
      <c r="J43" s="53">
        <f t="shared" si="0"/>
        <v>0.71113989637305697</v>
      </c>
      <c r="K43" s="53">
        <f t="shared" si="1"/>
        <v>0.50722344340250014</v>
      </c>
      <c r="L43" s="53">
        <f t="shared" si="2"/>
        <v>0.21334196891191709</v>
      </c>
      <c r="M43" s="53">
        <f t="shared" si="3"/>
        <v>0.35505641038175006</v>
      </c>
      <c r="N43" s="148">
        <f t="shared" si="4"/>
        <v>0.5683983792936671</v>
      </c>
      <c r="O43" s="51"/>
      <c r="P43" s="51"/>
    </row>
    <row r="44" spans="1:16" x14ac:dyDescent="0.25">
      <c r="A44" s="179">
        <v>41</v>
      </c>
      <c r="B44" s="184" t="s">
        <v>12</v>
      </c>
      <c r="C44" s="184" t="s">
        <v>1330</v>
      </c>
      <c r="D44" s="184" t="s">
        <v>260</v>
      </c>
      <c r="E44" s="184" t="s">
        <v>1002</v>
      </c>
      <c r="F44" s="160">
        <v>983</v>
      </c>
      <c r="G44" s="160">
        <v>1904761.425</v>
      </c>
      <c r="H44" s="10">
        <v>827</v>
      </c>
      <c r="I44" s="10">
        <v>1089945</v>
      </c>
      <c r="J44" s="53">
        <f t="shared" si="0"/>
        <v>0.8413021363173957</v>
      </c>
      <c r="K44" s="53">
        <f t="shared" si="1"/>
        <v>0.57222126912823212</v>
      </c>
      <c r="L44" s="53">
        <f t="shared" si="2"/>
        <v>0.25239064089521868</v>
      </c>
      <c r="M44" s="53">
        <f t="shared" si="3"/>
        <v>0.40055488838976244</v>
      </c>
      <c r="N44" s="148">
        <f t="shared" si="4"/>
        <v>0.65294552928498106</v>
      </c>
      <c r="O44" s="51"/>
      <c r="P44" s="51"/>
    </row>
    <row r="45" spans="1:16" x14ac:dyDescent="0.25">
      <c r="A45" s="179">
        <v>42</v>
      </c>
      <c r="B45" s="184" t="s">
        <v>12</v>
      </c>
      <c r="C45" s="184" t="s">
        <v>1330</v>
      </c>
      <c r="D45" s="184" t="s">
        <v>261</v>
      </c>
      <c r="E45" s="184" t="s">
        <v>1003</v>
      </c>
      <c r="F45" s="160">
        <v>1037</v>
      </c>
      <c r="G45" s="160">
        <v>2004094.55</v>
      </c>
      <c r="H45" s="10">
        <v>889</v>
      </c>
      <c r="I45" s="10">
        <v>1273740</v>
      </c>
      <c r="J45" s="53">
        <f t="shared" si="0"/>
        <v>0.85728061716489878</v>
      </c>
      <c r="K45" s="53">
        <f t="shared" si="1"/>
        <v>0.63556881585252556</v>
      </c>
      <c r="L45" s="53">
        <f t="shared" si="2"/>
        <v>0.25718418514946961</v>
      </c>
      <c r="M45" s="53">
        <f t="shared" si="3"/>
        <v>0.44489817109676788</v>
      </c>
      <c r="N45" s="148">
        <f t="shared" si="4"/>
        <v>0.70208235624623749</v>
      </c>
      <c r="O45" s="51"/>
      <c r="P45" s="51"/>
    </row>
    <row r="46" spans="1:16" x14ac:dyDescent="0.25">
      <c r="A46" s="179">
        <v>43</v>
      </c>
      <c r="B46" s="184" t="s">
        <v>12</v>
      </c>
      <c r="C46" s="184" t="s">
        <v>1330</v>
      </c>
      <c r="D46" s="184" t="s">
        <v>1309</v>
      </c>
      <c r="E46" s="184" t="s">
        <v>1310</v>
      </c>
      <c r="F46" s="160">
        <v>256</v>
      </c>
      <c r="G46" s="160">
        <v>495394.17499999999</v>
      </c>
      <c r="H46" s="10">
        <v>147</v>
      </c>
      <c r="I46" s="10">
        <v>189230</v>
      </c>
      <c r="J46" s="53">
        <f t="shared" si="0"/>
        <v>0.57421875</v>
      </c>
      <c r="K46" s="53">
        <f t="shared" si="1"/>
        <v>0.38197865366503353</v>
      </c>
      <c r="L46" s="53">
        <f t="shared" si="2"/>
        <v>0.17226562500000001</v>
      </c>
      <c r="M46" s="53">
        <f t="shared" si="3"/>
        <v>0.26738505756552344</v>
      </c>
      <c r="N46" s="148">
        <f t="shared" si="4"/>
        <v>0.43965068256552342</v>
      </c>
      <c r="O46" s="51"/>
      <c r="P46" s="51"/>
    </row>
    <row r="47" spans="1:16" x14ac:dyDescent="0.25">
      <c r="A47" s="179">
        <v>44</v>
      </c>
      <c r="B47" s="184" t="s">
        <v>12</v>
      </c>
      <c r="C47" s="184" t="s">
        <v>1330</v>
      </c>
      <c r="D47" s="184" t="s">
        <v>1130</v>
      </c>
      <c r="E47" s="184" t="s">
        <v>1311</v>
      </c>
      <c r="F47" s="160">
        <v>460</v>
      </c>
      <c r="G47" s="160">
        <v>877835.22499999998</v>
      </c>
      <c r="H47" s="10">
        <v>142</v>
      </c>
      <c r="I47" s="10">
        <v>223040</v>
      </c>
      <c r="J47" s="53">
        <f t="shared" si="0"/>
        <v>0.30869565217391304</v>
      </c>
      <c r="K47" s="53">
        <f t="shared" si="1"/>
        <v>0.25407957398838715</v>
      </c>
      <c r="L47" s="53">
        <f t="shared" si="2"/>
        <v>9.2608695652173903E-2</v>
      </c>
      <c r="M47" s="53">
        <f t="shared" si="3"/>
        <v>0.17785570179187099</v>
      </c>
      <c r="N47" s="148">
        <f t="shared" si="4"/>
        <v>0.27046439744404488</v>
      </c>
      <c r="O47" s="51"/>
      <c r="P47" s="51"/>
    </row>
    <row r="48" spans="1:16" x14ac:dyDescent="0.25">
      <c r="A48" s="179">
        <v>45</v>
      </c>
      <c r="B48" s="184" t="s">
        <v>14</v>
      </c>
      <c r="C48" s="184" t="s">
        <v>1330</v>
      </c>
      <c r="D48" s="184" t="s">
        <v>262</v>
      </c>
      <c r="E48" s="184" t="s">
        <v>1100</v>
      </c>
      <c r="F48" s="160">
        <v>1023</v>
      </c>
      <c r="G48" s="160">
        <v>2028063.375</v>
      </c>
      <c r="H48" s="10">
        <v>946</v>
      </c>
      <c r="I48" s="10">
        <v>1243500</v>
      </c>
      <c r="J48" s="53">
        <f t="shared" si="0"/>
        <v>0.92473118279569888</v>
      </c>
      <c r="K48" s="53">
        <f t="shared" si="1"/>
        <v>0.61314651964463385</v>
      </c>
      <c r="L48" s="53">
        <f t="shared" si="2"/>
        <v>0.27741935483870966</v>
      </c>
      <c r="M48" s="53">
        <f t="shared" si="3"/>
        <v>0.42920256375124366</v>
      </c>
      <c r="N48" s="148">
        <f t="shared" si="4"/>
        <v>0.70662191858995338</v>
      </c>
      <c r="O48" s="51"/>
      <c r="P48" s="51"/>
    </row>
    <row r="49" spans="1:16" x14ac:dyDescent="0.25">
      <c r="A49" s="179">
        <v>46</v>
      </c>
      <c r="B49" s="184" t="s">
        <v>14</v>
      </c>
      <c r="C49" s="184" t="s">
        <v>1330</v>
      </c>
      <c r="D49" s="184" t="s">
        <v>263</v>
      </c>
      <c r="E49" s="184" t="s">
        <v>1004</v>
      </c>
      <c r="F49" s="160">
        <v>523</v>
      </c>
      <c r="G49" s="160">
        <v>1047205.025</v>
      </c>
      <c r="H49" s="10">
        <v>402</v>
      </c>
      <c r="I49" s="10">
        <v>641205</v>
      </c>
      <c r="J49" s="53">
        <f t="shared" si="0"/>
        <v>0.768642447418738</v>
      </c>
      <c r="K49" s="53">
        <f t="shared" si="1"/>
        <v>0.61230130174365804</v>
      </c>
      <c r="L49" s="53">
        <f t="shared" si="2"/>
        <v>0.23059273422562138</v>
      </c>
      <c r="M49" s="53">
        <f t="shared" si="3"/>
        <v>0.42861091122056061</v>
      </c>
      <c r="N49" s="148">
        <f t="shared" si="4"/>
        <v>0.65920364544618204</v>
      </c>
      <c r="O49" s="51"/>
      <c r="P49" s="51"/>
    </row>
    <row r="50" spans="1:16" x14ac:dyDescent="0.25">
      <c r="A50" s="179">
        <v>47</v>
      </c>
      <c r="B50" s="184" t="s">
        <v>14</v>
      </c>
      <c r="C50" s="184" t="s">
        <v>1330</v>
      </c>
      <c r="D50" s="184" t="s">
        <v>264</v>
      </c>
      <c r="E50" s="184" t="s">
        <v>1005</v>
      </c>
      <c r="F50" s="160">
        <v>635</v>
      </c>
      <c r="G50" s="160">
        <v>1255281.2749999999</v>
      </c>
      <c r="H50" s="10">
        <v>438</v>
      </c>
      <c r="I50" s="10">
        <v>648685</v>
      </c>
      <c r="J50" s="53">
        <f t="shared" si="0"/>
        <v>0.68976377952755907</v>
      </c>
      <c r="K50" s="53">
        <f t="shared" si="1"/>
        <v>0.51676465898051416</v>
      </c>
      <c r="L50" s="53">
        <f t="shared" si="2"/>
        <v>0.20692913385826772</v>
      </c>
      <c r="M50" s="53">
        <f t="shared" si="3"/>
        <v>0.36173526128635991</v>
      </c>
      <c r="N50" s="148">
        <f t="shared" si="4"/>
        <v>0.56866439514462763</v>
      </c>
      <c r="O50" s="51"/>
      <c r="P50" s="51"/>
    </row>
    <row r="51" spans="1:16" x14ac:dyDescent="0.25">
      <c r="A51" s="179">
        <v>48</v>
      </c>
      <c r="B51" s="184" t="s">
        <v>2</v>
      </c>
      <c r="C51" s="184" t="s">
        <v>1330</v>
      </c>
      <c r="D51" s="184" t="s">
        <v>204</v>
      </c>
      <c r="E51" s="184" t="s">
        <v>205</v>
      </c>
      <c r="F51" s="160">
        <v>1187</v>
      </c>
      <c r="G51" s="160">
        <v>2273450.7999999998</v>
      </c>
      <c r="H51" s="10">
        <v>1168</v>
      </c>
      <c r="I51" s="10">
        <v>1614015</v>
      </c>
      <c r="J51" s="53">
        <f t="shared" si="0"/>
        <v>0.98399326032013479</v>
      </c>
      <c r="K51" s="53">
        <f t="shared" si="1"/>
        <v>0.70994058899361279</v>
      </c>
      <c r="L51" s="53">
        <f t="shared" si="2"/>
        <v>0.29519797809604043</v>
      </c>
      <c r="M51" s="53">
        <f t="shared" si="3"/>
        <v>0.4969584122955289</v>
      </c>
      <c r="N51" s="148">
        <f t="shared" si="4"/>
        <v>0.79215639039156938</v>
      </c>
      <c r="O51" s="51"/>
      <c r="P51" s="51"/>
    </row>
    <row r="52" spans="1:16" x14ac:dyDescent="0.25">
      <c r="A52" s="179">
        <v>49</v>
      </c>
      <c r="B52" s="184" t="s">
        <v>2</v>
      </c>
      <c r="C52" s="184" t="s">
        <v>1330</v>
      </c>
      <c r="D52" s="184" t="s">
        <v>203</v>
      </c>
      <c r="E52" s="184" t="s">
        <v>995</v>
      </c>
      <c r="F52" s="160">
        <v>1402</v>
      </c>
      <c r="G52" s="160">
        <v>2680968.5249999999</v>
      </c>
      <c r="H52" s="10">
        <v>1544</v>
      </c>
      <c r="I52" s="10">
        <v>1928755</v>
      </c>
      <c r="J52" s="53">
        <f t="shared" si="0"/>
        <v>1.1012838801711839</v>
      </c>
      <c r="K52" s="53">
        <f t="shared" si="1"/>
        <v>0.71942470865076646</v>
      </c>
      <c r="L52" s="53">
        <f t="shared" si="2"/>
        <v>0.3</v>
      </c>
      <c r="M52" s="53">
        <f t="shared" si="3"/>
        <v>0.50359729605553649</v>
      </c>
      <c r="N52" s="148">
        <f t="shared" si="4"/>
        <v>0.80359729605553643</v>
      </c>
      <c r="O52" s="51"/>
      <c r="P52" s="51"/>
    </row>
    <row r="53" spans="1:16" x14ac:dyDescent="0.25">
      <c r="A53" s="179">
        <v>50</v>
      </c>
      <c r="B53" s="184" t="s">
        <v>2</v>
      </c>
      <c r="C53" s="184" t="s">
        <v>1330</v>
      </c>
      <c r="D53" s="184" t="s">
        <v>206</v>
      </c>
      <c r="E53" s="184" t="s">
        <v>1128</v>
      </c>
      <c r="F53" s="160">
        <v>964</v>
      </c>
      <c r="G53" s="160">
        <v>1850642.6</v>
      </c>
      <c r="H53" s="10">
        <v>584</v>
      </c>
      <c r="I53" s="10">
        <v>898895</v>
      </c>
      <c r="J53" s="53">
        <f t="shared" si="0"/>
        <v>0.60580912863070535</v>
      </c>
      <c r="K53" s="53">
        <f t="shared" si="1"/>
        <v>0.4857204735263308</v>
      </c>
      <c r="L53" s="53">
        <f t="shared" si="2"/>
        <v>0.18174273858921161</v>
      </c>
      <c r="M53" s="53">
        <f t="shared" si="3"/>
        <v>0.34000433146843156</v>
      </c>
      <c r="N53" s="148">
        <f t="shared" si="4"/>
        <v>0.5217470700576432</v>
      </c>
      <c r="O53" s="51"/>
      <c r="P53" s="51"/>
    </row>
    <row r="54" spans="1:16" x14ac:dyDescent="0.25">
      <c r="A54" s="179">
        <v>51</v>
      </c>
      <c r="B54" s="184" t="s">
        <v>2</v>
      </c>
      <c r="C54" s="184" t="s">
        <v>1330</v>
      </c>
      <c r="D54" s="184" t="s">
        <v>207</v>
      </c>
      <c r="E54" s="185" t="s">
        <v>1426</v>
      </c>
      <c r="F54" s="160">
        <v>837</v>
      </c>
      <c r="G54" s="160">
        <v>1600516.35</v>
      </c>
      <c r="H54" s="10">
        <v>1074</v>
      </c>
      <c r="I54" s="10">
        <v>1552625</v>
      </c>
      <c r="J54" s="53">
        <f t="shared" si="0"/>
        <v>1.2831541218637992</v>
      </c>
      <c r="K54" s="53">
        <f t="shared" si="1"/>
        <v>0.97007756278153601</v>
      </c>
      <c r="L54" s="53">
        <f t="shared" si="2"/>
        <v>0.3</v>
      </c>
      <c r="M54" s="53">
        <f t="shared" si="3"/>
        <v>0.67905429394707517</v>
      </c>
      <c r="N54" s="148">
        <f t="shared" si="4"/>
        <v>0.97905429394707522</v>
      </c>
      <c r="O54" s="51"/>
      <c r="P54" s="51"/>
    </row>
    <row r="55" spans="1:16" x14ac:dyDescent="0.25">
      <c r="A55" s="179">
        <v>52</v>
      </c>
      <c r="B55" s="189" t="s">
        <v>142</v>
      </c>
      <c r="C55" s="189" t="s">
        <v>173</v>
      </c>
      <c r="D55" s="161" t="s">
        <v>300</v>
      </c>
      <c r="E55" s="162" t="s">
        <v>301</v>
      </c>
      <c r="F55" s="181">
        <v>708.64499999999998</v>
      </c>
      <c r="G55" s="181">
        <v>1389026.6924999999</v>
      </c>
      <c r="H55" s="10">
        <v>422</v>
      </c>
      <c r="I55" s="10">
        <v>485210</v>
      </c>
      <c r="J55" s="53">
        <f t="shared" si="0"/>
        <v>0.59550268470108447</v>
      </c>
      <c r="K55" s="53">
        <f t="shared" si="1"/>
        <v>0.34931654130181522</v>
      </c>
      <c r="L55" s="53">
        <f t="shared" si="2"/>
        <v>0.17865080541032533</v>
      </c>
      <c r="M55" s="53">
        <f t="shared" si="3"/>
        <v>0.24452157891127063</v>
      </c>
      <c r="N55" s="148">
        <f t="shared" si="4"/>
        <v>0.42317238432159598</v>
      </c>
      <c r="O55" s="51"/>
      <c r="P55" s="51"/>
    </row>
    <row r="56" spans="1:16" x14ac:dyDescent="0.25">
      <c r="A56" s="179">
        <v>53</v>
      </c>
      <c r="B56" s="189" t="s">
        <v>142</v>
      </c>
      <c r="C56" s="189" t="s">
        <v>173</v>
      </c>
      <c r="D56" s="189" t="s">
        <v>304</v>
      </c>
      <c r="E56" s="165" t="s">
        <v>305</v>
      </c>
      <c r="F56" s="181">
        <v>944.8599999999999</v>
      </c>
      <c r="G56" s="181">
        <v>1852035.59</v>
      </c>
      <c r="H56" s="10">
        <v>624</v>
      </c>
      <c r="I56" s="10">
        <v>762515</v>
      </c>
      <c r="J56" s="53">
        <f t="shared" si="0"/>
        <v>0.66041529962110801</v>
      </c>
      <c r="K56" s="53">
        <f t="shared" si="1"/>
        <v>0.41171724999086001</v>
      </c>
      <c r="L56" s="53">
        <f t="shared" si="2"/>
        <v>0.19812458988633239</v>
      </c>
      <c r="M56" s="53">
        <f t="shared" si="3"/>
        <v>0.28820207499360201</v>
      </c>
      <c r="N56" s="148">
        <f t="shared" si="4"/>
        <v>0.48632666487993437</v>
      </c>
      <c r="O56" s="51"/>
      <c r="P56" s="51"/>
    </row>
    <row r="57" spans="1:16" x14ac:dyDescent="0.25">
      <c r="A57" s="179">
        <v>54</v>
      </c>
      <c r="B57" s="189" t="s">
        <v>142</v>
      </c>
      <c r="C57" s="189" t="s">
        <v>173</v>
      </c>
      <c r="D57" s="161" t="s">
        <v>298</v>
      </c>
      <c r="E57" s="165" t="s">
        <v>299</v>
      </c>
      <c r="F57" s="181">
        <v>444.63999999999993</v>
      </c>
      <c r="G57" s="181">
        <v>871546.16</v>
      </c>
      <c r="H57" s="10">
        <v>516</v>
      </c>
      <c r="I57" s="10">
        <v>626435</v>
      </c>
      <c r="J57" s="53">
        <f t="shared" si="0"/>
        <v>1.1604893846707451</v>
      </c>
      <c r="K57" s="53">
        <f t="shared" si="1"/>
        <v>0.71876284785650368</v>
      </c>
      <c r="L57" s="53">
        <f t="shared" si="2"/>
        <v>0.3</v>
      </c>
      <c r="M57" s="53">
        <f t="shared" si="3"/>
        <v>0.50313399349955257</v>
      </c>
      <c r="N57" s="148">
        <f t="shared" si="4"/>
        <v>0.8031339934995525</v>
      </c>
      <c r="O57" s="51"/>
      <c r="P57" s="51"/>
    </row>
    <row r="58" spans="1:16" x14ac:dyDescent="0.25">
      <c r="A58" s="179">
        <v>55</v>
      </c>
      <c r="B58" s="189" t="s">
        <v>142</v>
      </c>
      <c r="C58" s="189" t="s">
        <v>173</v>
      </c>
      <c r="D58" s="161" t="s">
        <v>302</v>
      </c>
      <c r="E58" s="162" t="s">
        <v>303</v>
      </c>
      <c r="F58" s="181">
        <v>680.85500000000002</v>
      </c>
      <c r="G58" s="181">
        <v>1334555.0574999999</v>
      </c>
      <c r="H58" s="10">
        <v>442</v>
      </c>
      <c r="I58" s="10">
        <v>455700</v>
      </c>
      <c r="J58" s="53">
        <f t="shared" si="0"/>
        <v>0.64918374690646319</v>
      </c>
      <c r="K58" s="53">
        <f t="shared" si="1"/>
        <v>0.34146212060644043</v>
      </c>
      <c r="L58" s="53">
        <f t="shared" si="2"/>
        <v>0.19475512407193896</v>
      </c>
      <c r="M58" s="53">
        <f t="shared" si="3"/>
        <v>0.2390234844245083</v>
      </c>
      <c r="N58" s="148">
        <f t="shared" si="4"/>
        <v>0.43377860849644723</v>
      </c>
      <c r="O58" s="51"/>
      <c r="P58" s="51"/>
    </row>
    <row r="59" spans="1:16" x14ac:dyDescent="0.25">
      <c r="A59" s="179">
        <v>56</v>
      </c>
      <c r="B59" s="189" t="s">
        <v>149</v>
      </c>
      <c r="C59" s="189" t="s">
        <v>173</v>
      </c>
      <c r="D59" s="161" t="s">
        <v>1339</v>
      </c>
      <c r="E59" s="162" t="s">
        <v>1340</v>
      </c>
      <c r="F59" s="181">
        <v>2139.3350000000005</v>
      </c>
      <c r="G59" s="181">
        <v>4179102.2766249999</v>
      </c>
      <c r="H59" s="10">
        <v>778</v>
      </c>
      <c r="I59" s="10">
        <v>1467190</v>
      </c>
      <c r="J59" s="53">
        <f t="shared" si="0"/>
        <v>0.36366440973480069</v>
      </c>
      <c r="K59" s="53">
        <f t="shared" si="1"/>
        <v>0.35107779204314843</v>
      </c>
      <c r="L59" s="53">
        <f t="shared" si="2"/>
        <v>0.10909932292044021</v>
      </c>
      <c r="M59" s="53">
        <f t="shared" si="3"/>
        <v>0.24575445443020388</v>
      </c>
      <c r="N59" s="148">
        <f t="shared" si="4"/>
        <v>0.35485377735064411</v>
      </c>
      <c r="O59" s="51"/>
      <c r="P59" s="51"/>
    </row>
    <row r="60" spans="1:16" x14ac:dyDescent="0.25">
      <c r="A60" s="179">
        <v>57</v>
      </c>
      <c r="B60" s="189" t="s">
        <v>149</v>
      </c>
      <c r="C60" s="189" t="s">
        <v>173</v>
      </c>
      <c r="D60" s="161" t="s">
        <v>1080</v>
      </c>
      <c r="E60" s="162" t="s">
        <v>348</v>
      </c>
      <c r="F60" s="181">
        <v>1036.5849999999998</v>
      </c>
      <c r="G60" s="181">
        <v>2024925.8453749996</v>
      </c>
      <c r="H60" s="10">
        <v>354</v>
      </c>
      <c r="I60" s="10">
        <v>588955</v>
      </c>
      <c r="J60" s="53">
        <f t="shared" si="0"/>
        <v>0.34150600288447169</v>
      </c>
      <c r="K60" s="53">
        <f t="shared" si="1"/>
        <v>0.29085262620613667</v>
      </c>
      <c r="L60" s="53">
        <f t="shared" si="2"/>
        <v>0.1024518008653415</v>
      </c>
      <c r="M60" s="53">
        <f t="shared" si="3"/>
        <v>0.20359683834429565</v>
      </c>
      <c r="N60" s="148">
        <f t="shared" si="4"/>
        <v>0.30604863920963715</v>
      </c>
      <c r="O60" s="51"/>
      <c r="P60" s="51"/>
    </row>
    <row r="61" spans="1:16" x14ac:dyDescent="0.25">
      <c r="A61" s="179">
        <v>58</v>
      </c>
      <c r="B61" s="189" t="s">
        <v>149</v>
      </c>
      <c r="C61" s="189" t="s">
        <v>173</v>
      </c>
      <c r="D61" s="161" t="s">
        <v>1079</v>
      </c>
      <c r="E61" s="162" t="s">
        <v>1318</v>
      </c>
      <c r="F61" s="181">
        <v>1235.0800000000002</v>
      </c>
      <c r="G61" s="181">
        <v>2412677.6030000006</v>
      </c>
      <c r="H61" s="10">
        <v>535</v>
      </c>
      <c r="I61" s="10">
        <v>1059070</v>
      </c>
      <c r="J61" s="53">
        <f t="shared" si="0"/>
        <v>0.43317032095086955</v>
      </c>
      <c r="K61" s="53">
        <f t="shared" si="1"/>
        <v>0.43896043080232455</v>
      </c>
      <c r="L61" s="53">
        <f t="shared" si="2"/>
        <v>0.12995109628526086</v>
      </c>
      <c r="M61" s="53">
        <f t="shared" si="3"/>
        <v>0.30727230156162716</v>
      </c>
      <c r="N61" s="148">
        <f t="shared" si="4"/>
        <v>0.43722339784688802</v>
      </c>
      <c r="O61" s="51"/>
      <c r="P61" s="51"/>
    </row>
    <row r="62" spans="1:16" x14ac:dyDescent="0.25">
      <c r="A62" s="179">
        <v>59</v>
      </c>
      <c r="B62" s="189" t="s">
        <v>144</v>
      </c>
      <c r="C62" s="189" t="s">
        <v>173</v>
      </c>
      <c r="D62" s="161" t="s">
        <v>321</v>
      </c>
      <c r="E62" s="162" t="s">
        <v>322</v>
      </c>
      <c r="F62" s="181">
        <v>1524.0499999999997</v>
      </c>
      <c r="G62" s="181">
        <v>2964388.9137499998</v>
      </c>
      <c r="H62" s="10">
        <v>800</v>
      </c>
      <c r="I62" s="10">
        <v>1340065</v>
      </c>
      <c r="J62" s="53">
        <f t="shared" si="0"/>
        <v>0.5249171615104492</v>
      </c>
      <c r="K62" s="53">
        <f t="shared" si="1"/>
        <v>0.45205438253538605</v>
      </c>
      <c r="L62" s="53">
        <f t="shared" si="2"/>
        <v>0.15747514845313476</v>
      </c>
      <c r="M62" s="53">
        <f t="shared" si="3"/>
        <v>0.31643806777477024</v>
      </c>
      <c r="N62" s="148">
        <f t="shared" si="4"/>
        <v>0.473913216227905</v>
      </c>
      <c r="O62" s="51"/>
      <c r="P62" s="51"/>
    </row>
    <row r="63" spans="1:16" x14ac:dyDescent="0.25">
      <c r="A63" s="179">
        <v>60</v>
      </c>
      <c r="B63" s="189" t="s">
        <v>144</v>
      </c>
      <c r="C63" s="189" t="s">
        <v>173</v>
      </c>
      <c r="D63" s="161" t="s">
        <v>320</v>
      </c>
      <c r="E63" s="162" t="s">
        <v>1007</v>
      </c>
      <c r="F63" s="181">
        <v>1246.9500000000003</v>
      </c>
      <c r="G63" s="181">
        <v>2425409.1112500001</v>
      </c>
      <c r="H63" s="10">
        <v>680</v>
      </c>
      <c r="I63" s="10">
        <v>878180</v>
      </c>
      <c r="J63" s="53">
        <f t="shared" si="0"/>
        <v>0.54533060668029987</v>
      </c>
      <c r="K63" s="53">
        <f t="shared" si="1"/>
        <v>0.36207499836899937</v>
      </c>
      <c r="L63" s="53">
        <f t="shared" si="2"/>
        <v>0.16359918200408996</v>
      </c>
      <c r="M63" s="53">
        <f t="shared" si="3"/>
        <v>0.25345249885829957</v>
      </c>
      <c r="N63" s="148">
        <f t="shared" si="4"/>
        <v>0.41705168086238953</v>
      </c>
      <c r="O63" s="51"/>
      <c r="P63" s="51"/>
    </row>
    <row r="64" spans="1:16" x14ac:dyDescent="0.25">
      <c r="A64" s="179">
        <v>61</v>
      </c>
      <c r="B64" s="189" t="s">
        <v>1082</v>
      </c>
      <c r="C64" s="189" t="s">
        <v>173</v>
      </c>
      <c r="D64" s="161" t="s">
        <v>1192</v>
      </c>
      <c r="E64" s="162" t="s">
        <v>1341</v>
      </c>
      <c r="F64" s="181">
        <v>889.35</v>
      </c>
      <c r="G64" s="181">
        <v>1725867.8202500006</v>
      </c>
      <c r="H64" s="10">
        <v>466</v>
      </c>
      <c r="I64" s="10">
        <v>618605</v>
      </c>
      <c r="J64" s="53">
        <f t="shared" si="0"/>
        <v>0.52397818631584869</v>
      </c>
      <c r="K64" s="53">
        <f t="shared" si="1"/>
        <v>0.35843127309158124</v>
      </c>
      <c r="L64" s="53">
        <f t="shared" si="2"/>
        <v>0.15719345589475461</v>
      </c>
      <c r="M64" s="53">
        <f t="shared" si="3"/>
        <v>0.25090189116410683</v>
      </c>
      <c r="N64" s="148">
        <f t="shared" si="4"/>
        <v>0.40809534705886141</v>
      </c>
      <c r="O64" s="51"/>
      <c r="P64" s="51"/>
    </row>
    <row r="65" spans="1:16" x14ac:dyDescent="0.25">
      <c r="A65" s="179">
        <v>62</v>
      </c>
      <c r="B65" s="189" t="s">
        <v>1082</v>
      </c>
      <c r="C65" s="189" t="s">
        <v>173</v>
      </c>
      <c r="D65" s="161" t="s">
        <v>1193</v>
      </c>
      <c r="E65" s="162" t="s">
        <v>1319</v>
      </c>
      <c r="F65" s="181">
        <v>925.64999999999975</v>
      </c>
      <c r="G65" s="181">
        <v>1796311.4047499998</v>
      </c>
      <c r="H65" s="10">
        <v>259</v>
      </c>
      <c r="I65" s="10">
        <v>458720</v>
      </c>
      <c r="J65" s="53">
        <f t="shared" si="0"/>
        <v>0.27980338140765953</v>
      </c>
      <c r="K65" s="53">
        <f t="shared" si="1"/>
        <v>0.25536774903672227</v>
      </c>
      <c r="L65" s="53">
        <f t="shared" si="2"/>
        <v>8.3941014422297858E-2</v>
      </c>
      <c r="M65" s="53">
        <f t="shared" si="3"/>
        <v>0.17875742432570557</v>
      </c>
      <c r="N65" s="148">
        <f t="shared" si="4"/>
        <v>0.26269843874800342</v>
      </c>
      <c r="O65" s="51"/>
      <c r="P65" s="51"/>
    </row>
    <row r="66" spans="1:16" x14ac:dyDescent="0.25">
      <c r="A66" s="179">
        <v>63</v>
      </c>
      <c r="B66" s="189" t="s">
        <v>158</v>
      </c>
      <c r="C66" s="189" t="s">
        <v>173</v>
      </c>
      <c r="D66" s="161" t="s">
        <v>288</v>
      </c>
      <c r="E66" s="162" t="s">
        <v>1165</v>
      </c>
      <c r="F66" s="181">
        <v>4921.6500000000015</v>
      </c>
      <c r="G66" s="181">
        <v>9606323.6437500007</v>
      </c>
      <c r="H66" s="10">
        <v>6357</v>
      </c>
      <c r="I66" s="10">
        <v>6999400</v>
      </c>
      <c r="J66" s="53">
        <f t="shared" si="0"/>
        <v>1.2916399987808962</v>
      </c>
      <c r="K66" s="53">
        <f t="shared" si="1"/>
        <v>0.72862421250546772</v>
      </c>
      <c r="L66" s="53">
        <f t="shared" si="2"/>
        <v>0.3</v>
      </c>
      <c r="M66" s="53">
        <f t="shared" si="3"/>
        <v>0.51003694875382732</v>
      </c>
      <c r="N66" s="148">
        <f t="shared" si="4"/>
        <v>0.81003694875382726</v>
      </c>
      <c r="O66" s="51"/>
      <c r="P66" s="51"/>
    </row>
    <row r="67" spans="1:16" x14ac:dyDescent="0.25">
      <c r="A67" s="179">
        <v>64</v>
      </c>
      <c r="B67" s="189" t="s">
        <v>158</v>
      </c>
      <c r="C67" s="189" t="s">
        <v>173</v>
      </c>
      <c r="D67" s="161" t="s">
        <v>289</v>
      </c>
      <c r="E67" s="165" t="s">
        <v>290</v>
      </c>
      <c r="F67" s="181">
        <v>5249.7599999999984</v>
      </c>
      <c r="G67" s="181">
        <v>10246745.219999999</v>
      </c>
      <c r="H67" s="10">
        <v>7605</v>
      </c>
      <c r="I67" s="10">
        <v>8979535</v>
      </c>
      <c r="J67" s="53">
        <f t="shared" si="0"/>
        <v>1.4486376520069493</v>
      </c>
      <c r="K67" s="53">
        <f t="shared" si="1"/>
        <v>0.87633046467022446</v>
      </c>
      <c r="L67" s="53">
        <f t="shared" si="2"/>
        <v>0.3</v>
      </c>
      <c r="M67" s="53">
        <f t="shared" si="3"/>
        <v>0.61343132526915711</v>
      </c>
      <c r="N67" s="148">
        <f t="shared" si="4"/>
        <v>0.91343132526915705</v>
      </c>
      <c r="O67" s="51"/>
      <c r="P67" s="51"/>
    </row>
    <row r="68" spans="1:16" x14ac:dyDescent="0.25">
      <c r="A68" s="179">
        <v>65</v>
      </c>
      <c r="B68" s="189" t="s">
        <v>158</v>
      </c>
      <c r="C68" s="189" t="s">
        <v>173</v>
      </c>
      <c r="D68" s="161" t="s">
        <v>291</v>
      </c>
      <c r="E68" s="162" t="s">
        <v>1346</v>
      </c>
      <c r="F68" s="181">
        <v>765.59000000000026</v>
      </c>
      <c r="G68" s="181">
        <v>1494317.0112500002</v>
      </c>
      <c r="H68" s="10">
        <v>486</v>
      </c>
      <c r="I68" s="10">
        <v>839405</v>
      </c>
      <c r="J68" s="53">
        <f t="shared" ref="J68:J131" si="5">IFERROR(H68/F68,0)</f>
        <v>0.63480452983973124</v>
      </c>
      <c r="K68" s="53">
        <f t="shared" ref="K68:K131" si="6">IFERROR(I68/G68,0)</f>
        <v>0.56173154269175818</v>
      </c>
      <c r="L68" s="53">
        <f t="shared" si="2"/>
        <v>0.19044135895191935</v>
      </c>
      <c r="M68" s="53">
        <f t="shared" si="3"/>
        <v>0.39321207988423068</v>
      </c>
      <c r="N68" s="148">
        <f t="shared" si="4"/>
        <v>0.58365343883615006</v>
      </c>
      <c r="O68" s="51"/>
      <c r="P68" s="51"/>
    </row>
    <row r="69" spans="1:16" x14ac:dyDescent="0.25">
      <c r="A69" s="179">
        <v>66</v>
      </c>
      <c r="B69" s="189" t="s">
        <v>156</v>
      </c>
      <c r="C69" s="189" t="s">
        <v>173</v>
      </c>
      <c r="D69" s="161" t="s">
        <v>271</v>
      </c>
      <c r="E69" s="162" t="s">
        <v>1312</v>
      </c>
      <c r="F69" s="181">
        <v>2410.5649999999991</v>
      </c>
      <c r="G69" s="181">
        <v>4708075.8587499987</v>
      </c>
      <c r="H69" s="10">
        <v>677</v>
      </c>
      <c r="I69" s="10">
        <v>1466580</v>
      </c>
      <c r="J69" s="53">
        <f t="shared" si="5"/>
        <v>0.28084702134146983</v>
      </c>
      <c r="K69" s="53">
        <f t="shared" si="6"/>
        <v>0.31150305220217483</v>
      </c>
      <c r="L69" s="53">
        <f t="shared" ref="L69:L132" si="7">IF((J69*0.3)&gt;30%,30%,(J69*0.3))</f>
        <v>8.4254106402440951E-2</v>
      </c>
      <c r="M69" s="53">
        <f t="shared" ref="M69:M132" si="8">IF((K69*0.7)&gt;70%,70%,(K69*0.7))</f>
        <v>0.21805213654152236</v>
      </c>
      <c r="N69" s="148">
        <f t="shared" ref="N69:N132" si="9">L69+M69</f>
        <v>0.3023062429439633</v>
      </c>
      <c r="O69" s="51"/>
      <c r="P69" s="51"/>
    </row>
    <row r="70" spans="1:16" x14ac:dyDescent="0.25">
      <c r="A70" s="179">
        <v>67</v>
      </c>
      <c r="B70" s="189" t="s">
        <v>156</v>
      </c>
      <c r="C70" s="189" t="s">
        <v>173</v>
      </c>
      <c r="D70" s="161" t="s">
        <v>274</v>
      </c>
      <c r="E70" s="162" t="s">
        <v>1335</v>
      </c>
      <c r="F70" s="181">
        <v>1029.2299999999998</v>
      </c>
      <c r="G70" s="181">
        <v>2010189.6925000004</v>
      </c>
      <c r="H70" s="10">
        <v>303</v>
      </c>
      <c r="I70" s="10">
        <v>595815</v>
      </c>
      <c r="J70" s="53">
        <f t="shared" si="5"/>
        <v>0.2943948388601188</v>
      </c>
      <c r="K70" s="53">
        <f t="shared" si="6"/>
        <v>0.29639740081395322</v>
      </c>
      <c r="L70" s="53">
        <f t="shared" si="7"/>
        <v>8.8318451658035632E-2</v>
      </c>
      <c r="M70" s="53">
        <f t="shared" si="8"/>
        <v>0.20747818056976725</v>
      </c>
      <c r="N70" s="148">
        <f t="shared" si="9"/>
        <v>0.29579663222780289</v>
      </c>
      <c r="O70" s="51"/>
      <c r="P70" s="51"/>
    </row>
    <row r="71" spans="1:16" x14ac:dyDescent="0.25">
      <c r="A71" s="179">
        <v>68</v>
      </c>
      <c r="B71" s="189" t="s">
        <v>156</v>
      </c>
      <c r="C71" s="189" t="s">
        <v>173</v>
      </c>
      <c r="D71" s="161" t="s">
        <v>276</v>
      </c>
      <c r="E71" s="162" t="s">
        <v>1368</v>
      </c>
      <c r="F71" s="181">
        <v>1002.1450000000001</v>
      </c>
      <c r="G71" s="181">
        <v>1957289.9637499996</v>
      </c>
      <c r="H71" s="10">
        <v>274</v>
      </c>
      <c r="I71" s="10">
        <v>557315</v>
      </c>
      <c r="J71" s="53">
        <f t="shared" si="5"/>
        <v>0.27341352798247753</v>
      </c>
      <c r="K71" s="53">
        <f t="shared" si="6"/>
        <v>0.28473808700895409</v>
      </c>
      <c r="L71" s="53">
        <f t="shared" si="7"/>
        <v>8.2024058394743263E-2</v>
      </c>
      <c r="M71" s="53">
        <f t="shared" si="8"/>
        <v>0.19931666090626785</v>
      </c>
      <c r="N71" s="148">
        <f t="shared" si="9"/>
        <v>0.28134071930101112</v>
      </c>
      <c r="O71" s="51"/>
      <c r="P71" s="51"/>
    </row>
    <row r="72" spans="1:16" x14ac:dyDescent="0.25">
      <c r="A72" s="179">
        <v>69</v>
      </c>
      <c r="B72" s="189" t="s">
        <v>156</v>
      </c>
      <c r="C72" s="189" t="s">
        <v>173</v>
      </c>
      <c r="D72" s="161" t="s">
        <v>273</v>
      </c>
      <c r="E72" s="162" t="s">
        <v>1018</v>
      </c>
      <c r="F72" s="181">
        <v>975.06000000000006</v>
      </c>
      <c r="G72" s="181">
        <v>1904390.2349999996</v>
      </c>
      <c r="H72" s="10">
        <v>397</v>
      </c>
      <c r="I72" s="10">
        <v>762410</v>
      </c>
      <c r="J72" s="53">
        <f t="shared" si="5"/>
        <v>0.40715443152216274</v>
      </c>
      <c r="K72" s="53">
        <f t="shared" si="6"/>
        <v>0.40034336765017081</v>
      </c>
      <c r="L72" s="53">
        <f t="shared" si="7"/>
        <v>0.12214632945664881</v>
      </c>
      <c r="M72" s="53">
        <f t="shared" si="8"/>
        <v>0.28024035735511954</v>
      </c>
      <c r="N72" s="148">
        <f t="shared" si="9"/>
        <v>0.40238668681176837</v>
      </c>
      <c r="O72" s="51"/>
      <c r="P72" s="51"/>
    </row>
    <row r="73" spans="1:16" x14ac:dyDescent="0.25">
      <c r="A73" s="179">
        <v>70</v>
      </c>
      <c r="B73" s="189" t="s">
        <v>1162</v>
      </c>
      <c r="C73" s="189" t="s">
        <v>173</v>
      </c>
      <c r="D73" s="161" t="s">
        <v>278</v>
      </c>
      <c r="E73" s="162" t="s">
        <v>1014</v>
      </c>
      <c r="F73" s="181">
        <v>1255.0500000000002</v>
      </c>
      <c r="G73" s="181">
        <v>2442488.5462500001</v>
      </c>
      <c r="H73" s="10">
        <v>264</v>
      </c>
      <c r="I73" s="10">
        <v>469245</v>
      </c>
      <c r="J73" s="53">
        <f t="shared" si="5"/>
        <v>0.21035018525158358</v>
      </c>
      <c r="K73" s="53">
        <f t="shared" si="6"/>
        <v>0.19211758463327941</v>
      </c>
      <c r="L73" s="53">
        <f t="shared" si="7"/>
        <v>6.3105055575475077E-2</v>
      </c>
      <c r="M73" s="53">
        <f t="shared" si="8"/>
        <v>0.13448230924329557</v>
      </c>
      <c r="N73" s="148">
        <f t="shared" si="9"/>
        <v>0.19758736481877065</v>
      </c>
      <c r="O73" s="51"/>
      <c r="P73" s="51"/>
    </row>
    <row r="74" spans="1:16" x14ac:dyDescent="0.25">
      <c r="A74" s="179">
        <v>71</v>
      </c>
      <c r="B74" s="189" t="s">
        <v>1162</v>
      </c>
      <c r="C74" s="189" t="s">
        <v>173</v>
      </c>
      <c r="D74" s="161" t="s">
        <v>279</v>
      </c>
      <c r="E74" s="162" t="s">
        <v>1313</v>
      </c>
      <c r="F74" s="181">
        <v>1031.93</v>
      </c>
      <c r="G74" s="181">
        <v>2008268.3602499997</v>
      </c>
      <c r="H74" s="10">
        <v>316</v>
      </c>
      <c r="I74" s="10">
        <v>656050</v>
      </c>
      <c r="J74" s="53">
        <f t="shared" si="5"/>
        <v>0.30622232128148225</v>
      </c>
      <c r="K74" s="53">
        <f t="shared" si="6"/>
        <v>0.32667446890331503</v>
      </c>
      <c r="L74" s="53">
        <f t="shared" si="7"/>
        <v>9.1866696384444668E-2</v>
      </c>
      <c r="M74" s="53">
        <f t="shared" si="8"/>
        <v>0.2286721282323205</v>
      </c>
      <c r="N74" s="148">
        <f t="shared" si="9"/>
        <v>0.32053882461676519</v>
      </c>
      <c r="O74" s="51"/>
      <c r="P74" s="51"/>
    </row>
    <row r="75" spans="1:16" x14ac:dyDescent="0.25">
      <c r="A75" s="179">
        <v>72</v>
      </c>
      <c r="B75" s="189" t="s">
        <v>1162</v>
      </c>
      <c r="C75" s="189" t="s">
        <v>173</v>
      </c>
      <c r="D75" s="161" t="s">
        <v>277</v>
      </c>
      <c r="E75" s="162" t="s">
        <v>1314</v>
      </c>
      <c r="F75" s="181">
        <v>502.02</v>
      </c>
      <c r="G75" s="181">
        <v>976995.41850000003</v>
      </c>
      <c r="H75" s="10">
        <v>239</v>
      </c>
      <c r="I75" s="10">
        <v>398890</v>
      </c>
      <c r="J75" s="53">
        <f t="shared" si="5"/>
        <v>0.47607665033265606</v>
      </c>
      <c r="K75" s="53">
        <f t="shared" si="6"/>
        <v>0.4082823649392579</v>
      </c>
      <c r="L75" s="53">
        <f t="shared" si="7"/>
        <v>0.14282299509979682</v>
      </c>
      <c r="M75" s="53">
        <f t="shared" si="8"/>
        <v>0.28579765545748054</v>
      </c>
      <c r="N75" s="148">
        <f t="shared" si="9"/>
        <v>0.42862065055727738</v>
      </c>
      <c r="O75" s="51"/>
      <c r="P75" s="51"/>
    </row>
    <row r="76" spans="1:16" x14ac:dyDescent="0.25">
      <c r="A76" s="179">
        <v>73</v>
      </c>
      <c r="B76" s="189" t="s">
        <v>155</v>
      </c>
      <c r="C76" s="189" t="s">
        <v>173</v>
      </c>
      <c r="D76" s="189" t="s">
        <v>314</v>
      </c>
      <c r="E76" s="165" t="s">
        <v>315</v>
      </c>
      <c r="F76" s="181">
        <v>821.69999999999959</v>
      </c>
      <c r="G76" s="181">
        <v>1620867.0825</v>
      </c>
      <c r="H76" s="10">
        <v>659</v>
      </c>
      <c r="I76" s="10">
        <v>733165</v>
      </c>
      <c r="J76" s="53">
        <f t="shared" si="5"/>
        <v>0.80199586223682651</v>
      </c>
      <c r="K76" s="53">
        <f t="shared" si="6"/>
        <v>0.45232888490102335</v>
      </c>
      <c r="L76" s="53">
        <f t="shared" si="7"/>
        <v>0.24059875867104794</v>
      </c>
      <c r="M76" s="53">
        <f t="shared" si="8"/>
        <v>0.31663021943071634</v>
      </c>
      <c r="N76" s="148">
        <f t="shared" si="9"/>
        <v>0.55722897810176431</v>
      </c>
      <c r="O76" s="51"/>
      <c r="P76" s="51"/>
    </row>
    <row r="77" spans="1:16" x14ac:dyDescent="0.25">
      <c r="A77" s="179">
        <v>74</v>
      </c>
      <c r="B77" s="189" t="s">
        <v>155</v>
      </c>
      <c r="C77" s="189" t="s">
        <v>173</v>
      </c>
      <c r="D77" s="161" t="s">
        <v>318</v>
      </c>
      <c r="E77" s="165" t="s">
        <v>319</v>
      </c>
      <c r="F77" s="181">
        <v>474.75999999999982</v>
      </c>
      <c r="G77" s="181">
        <v>936500.98100000003</v>
      </c>
      <c r="H77" s="10">
        <v>380</v>
      </c>
      <c r="I77" s="10">
        <v>421175</v>
      </c>
      <c r="J77" s="53">
        <f t="shared" si="5"/>
        <v>0.80040441486224645</v>
      </c>
      <c r="K77" s="53">
        <f t="shared" si="6"/>
        <v>0.44973257748247891</v>
      </c>
      <c r="L77" s="53">
        <f t="shared" si="7"/>
        <v>0.24012132445867393</v>
      </c>
      <c r="M77" s="53">
        <f t="shared" si="8"/>
        <v>0.31481280423773522</v>
      </c>
      <c r="N77" s="148">
        <f t="shared" si="9"/>
        <v>0.55493412869640912</v>
      </c>
      <c r="O77" s="51"/>
      <c r="P77" s="51"/>
    </row>
    <row r="78" spans="1:16" x14ac:dyDescent="0.25">
      <c r="A78" s="179">
        <v>75</v>
      </c>
      <c r="B78" s="189" t="s">
        <v>155</v>
      </c>
      <c r="C78" s="189" t="s">
        <v>173</v>
      </c>
      <c r="D78" s="161" t="s">
        <v>316</v>
      </c>
      <c r="E78" s="165" t="s">
        <v>317</v>
      </c>
      <c r="F78" s="181">
        <v>529.53999999999985</v>
      </c>
      <c r="G78" s="181">
        <v>1044558.7864999999</v>
      </c>
      <c r="H78" s="10">
        <v>436</v>
      </c>
      <c r="I78" s="10">
        <v>448575</v>
      </c>
      <c r="J78" s="53">
        <f t="shared" si="5"/>
        <v>0.82335612040639072</v>
      </c>
      <c r="K78" s="53">
        <f t="shared" si="6"/>
        <v>0.42943968860100151</v>
      </c>
      <c r="L78" s="53">
        <f t="shared" si="7"/>
        <v>0.24700683612191721</v>
      </c>
      <c r="M78" s="53">
        <f t="shared" si="8"/>
        <v>0.30060778202070104</v>
      </c>
      <c r="N78" s="148">
        <f t="shared" si="9"/>
        <v>0.54761461814261825</v>
      </c>
      <c r="O78" s="51"/>
      <c r="P78" s="51"/>
    </row>
    <row r="79" spans="1:16" s="183" customFormat="1" x14ac:dyDescent="0.25">
      <c r="A79" s="179">
        <v>76</v>
      </c>
      <c r="B79" s="186" t="s">
        <v>1446</v>
      </c>
      <c r="C79" s="187" t="s">
        <v>173</v>
      </c>
      <c r="D79" s="161" t="s">
        <v>1195</v>
      </c>
      <c r="E79" s="180" t="s">
        <v>397</v>
      </c>
      <c r="F79" s="181">
        <v>1621.8000000000002</v>
      </c>
      <c r="G79" s="181">
        <v>3147348.5775000001</v>
      </c>
      <c r="H79" s="10">
        <v>501</v>
      </c>
      <c r="I79" s="10">
        <v>778485</v>
      </c>
      <c r="J79" s="53">
        <f t="shared" si="5"/>
        <v>0.30891601923788381</v>
      </c>
      <c r="K79" s="53">
        <f t="shared" si="6"/>
        <v>0.24734629191227547</v>
      </c>
      <c r="L79" s="53">
        <f t="shared" si="7"/>
        <v>9.2674805771365137E-2</v>
      </c>
      <c r="M79" s="53">
        <f t="shared" si="8"/>
        <v>0.17314240433859282</v>
      </c>
      <c r="N79" s="148">
        <f t="shared" si="9"/>
        <v>0.26581721010995796</v>
      </c>
      <c r="O79" s="182"/>
      <c r="P79" s="182"/>
    </row>
    <row r="80" spans="1:16" x14ac:dyDescent="0.25">
      <c r="A80" s="179">
        <v>77</v>
      </c>
      <c r="B80" s="186" t="s">
        <v>1446</v>
      </c>
      <c r="C80" s="187" t="s">
        <v>173</v>
      </c>
      <c r="D80" s="161" t="s">
        <v>1196</v>
      </c>
      <c r="E80" s="180" t="s">
        <v>1021</v>
      </c>
      <c r="F80" s="181">
        <v>1405.56</v>
      </c>
      <c r="G80" s="181">
        <v>2727702.1004999997</v>
      </c>
      <c r="H80" s="10">
        <v>198</v>
      </c>
      <c r="I80" s="10">
        <v>326575</v>
      </c>
      <c r="J80" s="53">
        <f t="shared" si="5"/>
        <v>0.14086911978143943</v>
      </c>
      <c r="K80" s="53">
        <f t="shared" si="6"/>
        <v>0.11972531748981584</v>
      </c>
      <c r="L80" s="53">
        <f t="shared" si="7"/>
        <v>4.2260735934431824E-2</v>
      </c>
      <c r="M80" s="53">
        <f t="shared" si="8"/>
        <v>8.3807722242871086E-2</v>
      </c>
      <c r="N80" s="148">
        <f t="shared" si="9"/>
        <v>0.12606845817730292</v>
      </c>
      <c r="O80" s="51"/>
      <c r="P80" s="51"/>
    </row>
    <row r="81" spans="1:16" x14ac:dyDescent="0.25">
      <c r="A81" s="179">
        <v>78</v>
      </c>
      <c r="B81" s="186" t="s">
        <v>1446</v>
      </c>
      <c r="C81" s="187" t="s">
        <v>173</v>
      </c>
      <c r="D81" s="161" t="s">
        <v>1194</v>
      </c>
      <c r="E81" s="180" t="s">
        <v>1274</v>
      </c>
      <c r="F81" s="181">
        <v>2378.6400000000003</v>
      </c>
      <c r="G81" s="181">
        <v>4616111.2470000014</v>
      </c>
      <c r="H81" s="10">
        <v>501</v>
      </c>
      <c r="I81" s="10">
        <v>814725</v>
      </c>
      <c r="J81" s="53">
        <f t="shared" si="5"/>
        <v>0.2106245585712844</v>
      </c>
      <c r="K81" s="53">
        <f t="shared" si="6"/>
        <v>0.17649596303154255</v>
      </c>
      <c r="L81" s="53">
        <f t="shared" si="7"/>
        <v>6.3187367571385322E-2</v>
      </c>
      <c r="M81" s="53">
        <f t="shared" si="8"/>
        <v>0.12354717412207977</v>
      </c>
      <c r="N81" s="148">
        <f t="shared" si="9"/>
        <v>0.18673454169346509</v>
      </c>
      <c r="O81" s="51"/>
      <c r="P81" s="51"/>
    </row>
    <row r="82" spans="1:16" x14ac:dyDescent="0.25">
      <c r="A82" s="179">
        <v>79</v>
      </c>
      <c r="B82" s="189" t="s">
        <v>145</v>
      </c>
      <c r="C82" s="189" t="s">
        <v>173</v>
      </c>
      <c r="D82" s="161" t="s">
        <v>323</v>
      </c>
      <c r="E82" s="190" t="s">
        <v>324</v>
      </c>
      <c r="F82" s="181">
        <v>1185.5149999999994</v>
      </c>
      <c r="G82" s="181">
        <v>2311010.4843749995</v>
      </c>
      <c r="H82" s="10">
        <v>440</v>
      </c>
      <c r="I82" s="10">
        <v>773385</v>
      </c>
      <c r="J82" s="53">
        <f t="shared" si="5"/>
        <v>0.37114671682770795</v>
      </c>
      <c r="K82" s="53">
        <f t="shared" si="6"/>
        <v>0.33465231128501688</v>
      </c>
      <c r="L82" s="53">
        <f t="shared" si="7"/>
        <v>0.11134401504831239</v>
      </c>
      <c r="M82" s="53">
        <f t="shared" si="8"/>
        <v>0.2342566178995118</v>
      </c>
      <c r="N82" s="148">
        <f t="shared" si="9"/>
        <v>0.34560063294782417</v>
      </c>
      <c r="O82" s="51"/>
      <c r="P82" s="51"/>
    </row>
    <row r="83" spans="1:16" x14ac:dyDescent="0.25">
      <c r="A83" s="179">
        <v>80</v>
      </c>
      <c r="B83" s="189" t="s">
        <v>145</v>
      </c>
      <c r="C83" s="189" t="s">
        <v>173</v>
      </c>
      <c r="D83" s="161" t="s">
        <v>327</v>
      </c>
      <c r="E83" s="190" t="s">
        <v>1320</v>
      </c>
      <c r="F83" s="181">
        <v>1590.3249999999998</v>
      </c>
      <c r="G83" s="181">
        <v>3100136.015625</v>
      </c>
      <c r="H83" s="10">
        <v>729</v>
      </c>
      <c r="I83" s="10">
        <v>1077150</v>
      </c>
      <c r="J83" s="53">
        <f t="shared" si="5"/>
        <v>0.4583968685646016</v>
      </c>
      <c r="K83" s="53">
        <f t="shared" si="6"/>
        <v>0.34745249710691878</v>
      </c>
      <c r="L83" s="53">
        <f t="shared" si="7"/>
        <v>0.13751906056938049</v>
      </c>
      <c r="M83" s="53">
        <f t="shared" si="8"/>
        <v>0.24321674797484313</v>
      </c>
      <c r="N83" s="148">
        <f t="shared" si="9"/>
        <v>0.38073580854422362</v>
      </c>
      <c r="O83" s="51"/>
      <c r="P83" s="51"/>
    </row>
    <row r="84" spans="1:16" x14ac:dyDescent="0.25">
      <c r="A84" s="179">
        <v>81</v>
      </c>
      <c r="B84" s="189" t="s">
        <v>145</v>
      </c>
      <c r="C84" s="189" t="s">
        <v>173</v>
      </c>
      <c r="D84" s="161" t="s">
        <v>331</v>
      </c>
      <c r="E84" s="162" t="s">
        <v>332</v>
      </c>
      <c r="F84" s="181">
        <v>780.70500000000015</v>
      </c>
      <c r="G84" s="181">
        <v>1521884.9531250005</v>
      </c>
      <c r="H84" s="10">
        <v>321</v>
      </c>
      <c r="I84" s="10">
        <v>458690</v>
      </c>
      <c r="J84" s="53">
        <f t="shared" si="5"/>
        <v>0.41116682998059439</v>
      </c>
      <c r="K84" s="53">
        <f t="shared" si="6"/>
        <v>0.30139597546985231</v>
      </c>
      <c r="L84" s="53">
        <f t="shared" si="7"/>
        <v>0.12335004899417831</v>
      </c>
      <c r="M84" s="53">
        <f t="shared" si="8"/>
        <v>0.2109771828288966</v>
      </c>
      <c r="N84" s="148">
        <f t="shared" si="9"/>
        <v>0.33432723182307489</v>
      </c>
      <c r="O84" s="51"/>
      <c r="P84" s="51"/>
    </row>
    <row r="85" spans="1:16" x14ac:dyDescent="0.25">
      <c r="A85" s="179">
        <v>82</v>
      </c>
      <c r="B85" s="189" t="s">
        <v>145</v>
      </c>
      <c r="C85" s="189" t="s">
        <v>173</v>
      </c>
      <c r="D85" s="161" t="s">
        <v>333</v>
      </c>
      <c r="E85" s="165" t="s">
        <v>1167</v>
      </c>
      <c r="F85" s="181">
        <v>751.79000000000019</v>
      </c>
      <c r="G85" s="181">
        <v>1465518.8437500002</v>
      </c>
      <c r="H85" s="10">
        <v>424</v>
      </c>
      <c r="I85" s="10">
        <v>640195</v>
      </c>
      <c r="J85" s="53">
        <f t="shared" si="5"/>
        <v>0.56398728368294326</v>
      </c>
      <c r="K85" s="53">
        <f t="shared" si="6"/>
        <v>0.43683846354500339</v>
      </c>
      <c r="L85" s="53">
        <f t="shared" si="7"/>
        <v>0.16919618510488296</v>
      </c>
      <c r="M85" s="53">
        <f t="shared" si="8"/>
        <v>0.30578692448150235</v>
      </c>
      <c r="N85" s="148">
        <f t="shared" si="9"/>
        <v>0.47498310958638534</v>
      </c>
      <c r="O85" s="51"/>
      <c r="P85" s="51"/>
    </row>
    <row r="86" spans="1:16" x14ac:dyDescent="0.25">
      <c r="A86" s="179">
        <v>83</v>
      </c>
      <c r="B86" s="189" t="s">
        <v>145</v>
      </c>
      <c r="C86" s="189" t="s">
        <v>173</v>
      </c>
      <c r="D86" s="161" t="s">
        <v>325</v>
      </c>
      <c r="E86" s="162" t="s">
        <v>1362</v>
      </c>
      <c r="F86" s="181">
        <v>751.79000000000019</v>
      </c>
      <c r="G86" s="181">
        <v>1465518.8437500002</v>
      </c>
      <c r="H86" s="10">
        <v>396</v>
      </c>
      <c r="I86" s="10">
        <v>608930</v>
      </c>
      <c r="J86" s="53">
        <f t="shared" si="5"/>
        <v>0.52674284042086206</v>
      </c>
      <c r="K86" s="53">
        <f t="shared" si="6"/>
        <v>0.41550472216505741</v>
      </c>
      <c r="L86" s="53">
        <f t="shared" si="7"/>
        <v>0.15802285212625861</v>
      </c>
      <c r="M86" s="53">
        <f t="shared" si="8"/>
        <v>0.29085330551554017</v>
      </c>
      <c r="N86" s="148">
        <f t="shared" si="9"/>
        <v>0.44887615764179878</v>
      </c>
      <c r="O86" s="51"/>
      <c r="P86" s="51"/>
    </row>
    <row r="87" spans="1:16" x14ac:dyDescent="0.25">
      <c r="A87" s="179">
        <v>84</v>
      </c>
      <c r="B87" s="189" t="s">
        <v>145</v>
      </c>
      <c r="C87" s="189" t="s">
        <v>173</v>
      </c>
      <c r="D87" s="161" t="s">
        <v>329</v>
      </c>
      <c r="E87" s="162" t="s">
        <v>1427</v>
      </c>
      <c r="F87" s="181">
        <v>722.875</v>
      </c>
      <c r="G87" s="181">
        <v>1409152.734375</v>
      </c>
      <c r="H87" s="10">
        <v>344</v>
      </c>
      <c r="I87" s="10">
        <v>509130</v>
      </c>
      <c r="J87" s="53">
        <f t="shared" si="5"/>
        <v>0.47587757219436277</v>
      </c>
      <c r="K87" s="53">
        <f t="shared" si="6"/>
        <v>0.36130221201736085</v>
      </c>
      <c r="L87" s="53">
        <f t="shared" si="7"/>
        <v>0.14276327165830882</v>
      </c>
      <c r="M87" s="53">
        <f t="shared" si="8"/>
        <v>0.25291154841215258</v>
      </c>
      <c r="N87" s="148">
        <f t="shared" si="9"/>
        <v>0.3956748200704614</v>
      </c>
      <c r="O87" s="51"/>
      <c r="P87" s="51"/>
    </row>
    <row r="88" spans="1:16" x14ac:dyDescent="0.25">
      <c r="A88" s="179">
        <v>85</v>
      </c>
      <c r="B88" s="189" t="s">
        <v>146</v>
      </c>
      <c r="C88" s="189" t="s">
        <v>173</v>
      </c>
      <c r="D88" s="189" t="s">
        <v>334</v>
      </c>
      <c r="E88" s="165" t="s">
        <v>1336</v>
      </c>
      <c r="F88" s="181">
        <v>1076</v>
      </c>
      <c r="G88" s="181">
        <v>2003275.7749999999</v>
      </c>
      <c r="H88" s="10">
        <v>784</v>
      </c>
      <c r="I88" s="10">
        <v>1156760</v>
      </c>
      <c r="J88" s="53">
        <f t="shared" si="5"/>
        <v>0.72862453531598514</v>
      </c>
      <c r="K88" s="53">
        <f t="shared" si="6"/>
        <v>0.57743422769638397</v>
      </c>
      <c r="L88" s="53">
        <f t="shared" si="7"/>
        <v>0.21858736059479553</v>
      </c>
      <c r="M88" s="53">
        <f t="shared" si="8"/>
        <v>0.40420395938746878</v>
      </c>
      <c r="N88" s="148">
        <f t="shared" si="9"/>
        <v>0.62279131998226434</v>
      </c>
      <c r="O88" s="51"/>
      <c r="P88" s="51"/>
    </row>
    <row r="89" spans="1:16" x14ac:dyDescent="0.25">
      <c r="A89" s="179">
        <v>86</v>
      </c>
      <c r="B89" s="189" t="s">
        <v>147</v>
      </c>
      <c r="C89" s="189" t="s">
        <v>173</v>
      </c>
      <c r="D89" s="161" t="s">
        <v>337</v>
      </c>
      <c r="E89" s="163" t="s">
        <v>1347</v>
      </c>
      <c r="F89" s="181">
        <v>1103.52</v>
      </c>
      <c r="G89" s="181">
        <v>2137323.2999999998</v>
      </c>
      <c r="H89" s="10">
        <v>693</v>
      </c>
      <c r="I89" s="10">
        <v>1110450</v>
      </c>
      <c r="J89" s="53">
        <f t="shared" si="5"/>
        <v>0.62799043062200954</v>
      </c>
      <c r="K89" s="53">
        <f t="shared" si="6"/>
        <v>0.51955172153880513</v>
      </c>
      <c r="L89" s="53">
        <f t="shared" si="7"/>
        <v>0.18839712918660287</v>
      </c>
      <c r="M89" s="53">
        <f t="shared" si="8"/>
        <v>0.36368620507716359</v>
      </c>
      <c r="N89" s="148">
        <f t="shared" si="9"/>
        <v>0.55208333426376643</v>
      </c>
      <c r="O89" s="51"/>
      <c r="P89" s="51"/>
    </row>
    <row r="90" spans="1:16" x14ac:dyDescent="0.25">
      <c r="A90" s="179">
        <v>87</v>
      </c>
      <c r="B90" s="189" t="s">
        <v>147</v>
      </c>
      <c r="C90" s="189" t="s">
        <v>173</v>
      </c>
      <c r="D90" s="161" t="s">
        <v>339</v>
      </c>
      <c r="E90" s="162" t="s">
        <v>340</v>
      </c>
      <c r="F90" s="181">
        <v>832.48</v>
      </c>
      <c r="G90" s="181">
        <v>1612366.7000000004</v>
      </c>
      <c r="H90" s="10">
        <v>715</v>
      </c>
      <c r="I90" s="10">
        <v>766190</v>
      </c>
      <c r="J90" s="53">
        <f t="shared" si="5"/>
        <v>0.85887949260042284</v>
      </c>
      <c r="K90" s="53">
        <f t="shared" si="6"/>
        <v>0.47519587200603919</v>
      </c>
      <c r="L90" s="53">
        <f t="shared" si="7"/>
        <v>0.25766384778012685</v>
      </c>
      <c r="M90" s="53">
        <f t="shared" si="8"/>
        <v>0.33263711040422739</v>
      </c>
      <c r="N90" s="148">
        <f t="shared" si="9"/>
        <v>0.59030095818435424</v>
      </c>
      <c r="O90" s="51"/>
      <c r="P90" s="51"/>
    </row>
    <row r="91" spans="1:16" x14ac:dyDescent="0.25">
      <c r="A91" s="179">
        <v>88</v>
      </c>
      <c r="B91" s="165" t="s">
        <v>152</v>
      </c>
      <c r="C91" s="165" t="s">
        <v>173</v>
      </c>
      <c r="D91" s="162" t="s">
        <v>350</v>
      </c>
      <c r="E91" s="162" t="s">
        <v>351</v>
      </c>
      <c r="F91" s="181">
        <v>662.7</v>
      </c>
      <c r="G91" s="181">
        <v>1291282.8975</v>
      </c>
      <c r="H91" s="10">
        <v>601</v>
      </c>
      <c r="I91" s="10">
        <v>726300</v>
      </c>
      <c r="J91" s="53">
        <f t="shared" si="5"/>
        <v>0.90689603138675112</v>
      </c>
      <c r="K91" s="53">
        <f t="shared" si="6"/>
        <v>0.56246388874673381</v>
      </c>
      <c r="L91" s="53">
        <f t="shared" si="7"/>
        <v>0.27206880941602535</v>
      </c>
      <c r="M91" s="53">
        <f t="shared" si="8"/>
        <v>0.39372472212271364</v>
      </c>
      <c r="N91" s="148">
        <f t="shared" si="9"/>
        <v>0.66579353153873899</v>
      </c>
      <c r="O91" s="51"/>
      <c r="P91" s="51"/>
    </row>
    <row r="92" spans="1:16" x14ac:dyDescent="0.25">
      <c r="A92" s="179">
        <v>89</v>
      </c>
      <c r="B92" s="165" t="s">
        <v>152</v>
      </c>
      <c r="C92" s="165" t="s">
        <v>173</v>
      </c>
      <c r="D92" s="162" t="s">
        <v>354</v>
      </c>
      <c r="E92" s="163" t="s">
        <v>353</v>
      </c>
      <c r="F92" s="181">
        <v>640.6099999999999</v>
      </c>
      <c r="G92" s="181">
        <v>1248240.1342499999</v>
      </c>
      <c r="H92" s="10">
        <v>350</v>
      </c>
      <c r="I92" s="10">
        <v>435695</v>
      </c>
      <c r="J92" s="53">
        <f t="shared" si="5"/>
        <v>0.54635425609965516</v>
      </c>
      <c r="K92" s="53">
        <f t="shared" si="6"/>
        <v>0.34904742128147132</v>
      </c>
      <c r="L92" s="53">
        <f t="shared" si="7"/>
        <v>0.16390627682989653</v>
      </c>
      <c r="M92" s="53">
        <f t="shared" si="8"/>
        <v>0.2443331948970299</v>
      </c>
      <c r="N92" s="148">
        <f t="shared" si="9"/>
        <v>0.40823947172692643</v>
      </c>
      <c r="O92" s="51"/>
      <c r="P92" s="51"/>
    </row>
    <row r="93" spans="1:16" x14ac:dyDescent="0.25">
      <c r="A93" s="179">
        <v>90</v>
      </c>
      <c r="B93" s="165" t="s">
        <v>152</v>
      </c>
      <c r="C93" s="165" t="s">
        <v>173</v>
      </c>
      <c r="D93" s="162" t="s">
        <v>352</v>
      </c>
      <c r="E93" s="163" t="s">
        <v>1384</v>
      </c>
      <c r="F93" s="181">
        <v>905.6899999999996</v>
      </c>
      <c r="G93" s="181">
        <v>1764753.2932500003</v>
      </c>
      <c r="H93" s="10">
        <v>682</v>
      </c>
      <c r="I93" s="10">
        <v>1109135</v>
      </c>
      <c r="J93" s="53">
        <f t="shared" si="5"/>
        <v>0.75301703673442377</v>
      </c>
      <c r="K93" s="53">
        <f t="shared" si="6"/>
        <v>0.62849294813180245</v>
      </c>
      <c r="L93" s="53">
        <f t="shared" si="7"/>
        <v>0.22590511102032712</v>
      </c>
      <c r="M93" s="53">
        <f t="shared" si="8"/>
        <v>0.43994506369226166</v>
      </c>
      <c r="N93" s="148">
        <f t="shared" si="9"/>
        <v>0.66585017471258878</v>
      </c>
      <c r="O93" s="51"/>
      <c r="P93" s="51"/>
    </row>
    <row r="94" spans="1:16" x14ac:dyDescent="0.25">
      <c r="A94" s="179">
        <v>91</v>
      </c>
      <c r="B94" s="189" t="s">
        <v>148</v>
      </c>
      <c r="C94" s="189" t="s">
        <v>173</v>
      </c>
      <c r="D94" s="161" t="s">
        <v>345</v>
      </c>
      <c r="E94" s="162" t="s">
        <v>1337</v>
      </c>
      <c r="F94" s="181">
        <v>700.56000000000017</v>
      </c>
      <c r="G94" s="181">
        <v>1379418.2779999999</v>
      </c>
      <c r="H94" s="10">
        <v>486</v>
      </c>
      <c r="I94" s="10">
        <v>579015</v>
      </c>
      <c r="J94" s="53">
        <f t="shared" si="5"/>
        <v>0.6937307297019526</v>
      </c>
      <c r="K94" s="53">
        <f t="shared" si="6"/>
        <v>0.41975302867488901</v>
      </c>
      <c r="L94" s="53">
        <f t="shared" si="7"/>
        <v>0.20811921891058577</v>
      </c>
      <c r="M94" s="53">
        <f t="shared" si="8"/>
        <v>0.29382712007242229</v>
      </c>
      <c r="N94" s="148">
        <f t="shared" si="9"/>
        <v>0.50194633898300811</v>
      </c>
      <c r="O94" s="51"/>
      <c r="P94" s="51"/>
    </row>
    <row r="95" spans="1:16" x14ac:dyDescent="0.25">
      <c r="A95" s="179">
        <v>92</v>
      </c>
      <c r="B95" s="189" t="s">
        <v>148</v>
      </c>
      <c r="C95" s="189" t="s">
        <v>173</v>
      </c>
      <c r="D95" s="161" t="s">
        <v>346</v>
      </c>
      <c r="E95" s="162" t="s">
        <v>347</v>
      </c>
      <c r="F95" s="181">
        <v>1501.1999999999998</v>
      </c>
      <c r="G95" s="181">
        <v>2955896.3099999996</v>
      </c>
      <c r="H95" s="10">
        <v>927</v>
      </c>
      <c r="I95" s="10">
        <v>1110665</v>
      </c>
      <c r="J95" s="53">
        <f t="shared" si="5"/>
        <v>0.61750599520383698</v>
      </c>
      <c r="K95" s="53">
        <f t="shared" si="6"/>
        <v>0.37574558899192245</v>
      </c>
      <c r="L95" s="53">
        <f t="shared" si="7"/>
        <v>0.18525179856115109</v>
      </c>
      <c r="M95" s="53">
        <f t="shared" si="8"/>
        <v>0.26302191229434568</v>
      </c>
      <c r="N95" s="148">
        <f t="shared" si="9"/>
        <v>0.44827371085549678</v>
      </c>
      <c r="O95" s="51"/>
      <c r="P95" s="51"/>
    </row>
    <row r="96" spans="1:16" x14ac:dyDescent="0.25">
      <c r="A96" s="179">
        <v>93</v>
      </c>
      <c r="B96" s="189" t="s">
        <v>148</v>
      </c>
      <c r="C96" s="189" t="s">
        <v>173</v>
      </c>
      <c r="D96" s="161" t="s">
        <v>343</v>
      </c>
      <c r="E96" s="162" t="s">
        <v>344</v>
      </c>
      <c r="F96" s="181">
        <v>300.24</v>
      </c>
      <c r="G96" s="181">
        <v>591179.26199999999</v>
      </c>
      <c r="H96" s="10">
        <v>119</v>
      </c>
      <c r="I96" s="10">
        <v>115290</v>
      </c>
      <c r="J96" s="53">
        <f t="shared" si="5"/>
        <v>0.39634958699706901</v>
      </c>
      <c r="K96" s="53">
        <f t="shared" si="6"/>
        <v>0.19501698961828604</v>
      </c>
      <c r="L96" s="53">
        <f t="shared" si="7"/>
        <v>0.1189048760991207</v>
      </c>
      <c r="M96" s="53">
        <f t="shared" si="8"/>
        <v>0.13651189273280021</v>
      </c>
      <c r="N96" s="148">
        <f t="shared" si="9"/>
        <v>0.25541676883192088</v>
      </c>
      <c r="O96" s="51"/>
      <c r="P96" s="51"/>
    </row>
    <row r="97" spans="1:16" x14ac:dyDescent="0.25">
      <c r="A97" s="179">
        <v>94</v>
      </c>
      <c r="B97" s="189" t="s">
        <v>151</v>
      </c>
      <c r="C97" s="189" t="s">
        <v>173</v>
      </c>
      <c r="D97" s="161" t="s">
        <v>1197</v>
      </c>
      <c r="E97" s="162" t="s">
        <v>1315</v>
      </c>
      <c r="F97" s="181">
        <v>1270.0599999999997</v>
      </c>
      <c r="G97" s="181">
        <v>2485904.7124999994</v>
      </c>
      <c r="H97" s="10">
        <v>873</v>
      </c>
      <c r="I97" s="10">
        <v>1253705</v>
      </c>
      <c r="J97" s="53">
        <f t="shared" si="5"/>
        <v>0.68736910067240931</v>
      </c>
      <c r="K97" s="53">
        <f t="shared" si="6"/>
        <v>0.50432544485552167</v>
      </c>
      <c r="L97" s="53">
        <f t="shared" si="7"/>
        <v>0.20621073020172279</v>
      </c>
      <c r="M97" s="53">
        <f t="shared" si="8"/>
        <v>0.35302781139886513</v>
      </c>
      <c r="N97" s="148">
        <f t="shared" si="9"/>
        <v>0.55923854160058795</v>
      </c>
      <c r="O97" s="51"/>
      <c r="P97" s="51"/>
    </row>
    <row r="98" spans="1:16" x14ac:dyDescent="0.25">
      <c r="A98" s="179">
        <v>95</v>
      </c>
      <c r="B98" s="189" t="s">
        <v>151</v>
      </c>
      <c r="C98" s="189" t="s">
        <v>173</v>
      </c>
      <c r="D98" s="161" t="s">
        <v>1198</v>
      </c>
      <c r="E98" s="162" t="s">
        <v>1316</v>
      </c>
      <c r="F98" s="181">
        <v>2193.7399999999998</v>
      </c>
      <c r="G98" s="181">
        <v>4293835.4125000006</v>
      </c>
      <c r="H98" s="10">
        <v>685</v>
      </c>
      <c r="I98" s="10">
        <v>1278905</v>
      </c>
      <c r="J98" s="53">
        <f t="shared" si="5"/>
        <v>0.31225213562227067</v>
      </c>
      <c r="K98" s="53">
        <f t="shared" si="6"/>
        <v>0.29784676801465543</v>
      </c>
      <c r="L98" s="53">
        <f t="shared" si="7"/>
        <v>9.3675640686681202E-2</v>
      </c>
      <c r="M98" s="53">
        <f t="shared" si="8"/>
        <v>0.2084927376102588</v>
      </c>
      <c r="N98" s="148">
        <f t="shared" si="9"/>
        <v>0.30216837829693999</v>
      </c>
      <c r="O98" s="51"/>
      <c r="P98" s="51"/>
    </row>
    <row r="99" spans="1:16" x14ac:dyDescent="0.25">
      <c r="A99" s="179">
        <v>96</v>
      </c>
      <c r="B99" s="189" t="s">
        <v>151</v>
      </c>
      <c r="C99" s="189" t="s">
        <v>173</v>
      </c>
      <c r="D99" s="161" t="s">
        <v>1199</v>
      </c>
      <c r="E99" s="162" t="s">
        <v>1317</v>
      </c>
      <c r="F99" s="181">
        <v>2309.1999999999998</v>
      </c>
      <c r="G99" s="181">
        <v>4519826.75</v>
      </c>
      <c r="H99" s="10">
        <v>818</v>
      </c>
      <c r="I99" s="10">
        <v>1198570</v>
      </c>
      <c r="J99" s="53">
        <f t="shared" si="5"/>
        <v>0.35423523298111903</v>
      </c>
      <c r="K99" s="53">
        <f t="shared" si="6"/>
        <v>0.26518051825769651</v>
      </c>
      <c r="L99" s="53">
        <f t="shared" si="7"/>
        <v>0.10627056989433571</v>
      </c>
      <c r="M99" s="53">
        <f t="shared" si="8"/>
        <v>0.18562636278038755</v>
      </c>
      <c r="N99" s="148">
        <f t="shared" si="9"/>
        <v>0.29189693267472328</v>
      </c>
      <c r="O99" s="51"/>
      <c r="P99" s="51"/>
    </row>
    <row r="100" spans="1:16" x14ac:dyDescent="0.25">
      <c r="A100" s="179">
        <v>97</v>
      </c>
      <c r="B100" s="165" t="s">
        <v>153</v>
      </c>
      <c r="C100" s="165" t="s">
        <v>173</v>
      </c>
      <c r="D100" s="162" t="s">
        <v>355</v>
      </c>
      <c r="E100" s="162" t="s">
        <v>356</v>
      </c>
      <c r="F100" s="181">
        <v>974.75</v>
      </c>
      <c r="G100" s="181">
        <v>1898287.0874999999</v>
      </c>
      <c r="H100" s="10">
        <v>452</v>
      </c>
      <c r="I100" s="10">
        <v>767910</v>
      </c>
      <c r="J100" s="53">
        <f t="shared" si="5"/>
        <v>0.4637086432418569</v>
      </c>
      <c r="K100" s="53">
        <f t="shared" si="6"/>
        <v>0.40452785306110872</v>
      </c>
      <c r="L100" s="53">
        <f t="shared" si="7"/>
        <v>0.13911259297255707</v>
      </c>
      <c r="M100" s="53">
        <f t="shared" si="8"/>
        <v>0.28316949714277606</v>
      </c>
      <c r="N100" s="148">
        <f t="shared" si="9"/>
        <v>0.42228209011533313</v>
      </c>
      <c r="O100" s="51"/>
      <c r="P100" s="51"/>
    </row>
    <row r="101" spans="1:16" x14ac:dyDescent="0.25">
      <c r="A101" s="179">
        <v>98</v>
      </c>
      <c r="B101" s="165" t="s">
        <v>153</v>
      </c>
      <c r="C101" s="165" t="s">
        <v>173</v>
      </c>
      <c r="D101" s="162" t="s">
        <v>357</v>
      </c>
      <c r="E101" s="162" t="s">
        <v>1385</v>
      </c>
      <c r="F101" s="181">
        <v>1442.6299999999999</v>
      </c>
      <c r="G101" s="181">
        <v>2809464.8894999996</v>
      </c>
      <c r="H101" s="10">
        <v>982</v>
      </c>
      <c r="I101" s="10">
        <v>1414100</v>
      </c>
      <c r="J101" s="53">
        <f t="shared" si="5"/>
        <v>0.68070121930086025</v>
      </c>
      <c r="K101" s="53">
        <f t="shared" si="6"/>
        <v>0.50333428450556905</v>
      </c>
      <c r="L101" s="53">
        <f t="shared" si="7"/>
        <v>0.20421036579025806</v>
      </c>
      <c r="M101" s="53">
        <f t="shared" si="8"/>
        <v>0.35233399915389829</v>
      </c>
      <c r="N101" s="148">
        <f t="shared" si="9"/>
        <v>0.55654436494415638</v>
      </c>
      <c r="O101" s="51"/>
      <c r="P101" s="51"/>
    </row>
    <row r="102" spans="1:16" x14ac:dyDescent="0.25">
      <c r="A102" s="179">
        <v>99</v>
      </c>
      <c r="B102" s="189" t="s">
        <v>153</v>
      </c>
      <c r="C102" s="189" t="s">
        <v>173</v>
      </c>
      <c r="D102" s="161" t="s">
        <v>359</v>
      </c>
      <c r="E102" s="162" t="s">
        <v>360</v>
      </c>
      <c r="F102" s="181">
        <v>1481.62</v>
      </c>
      <c r="G102" s="181">
        <v>2885396.3730000006</v>
      </c>
      <c r="H102" s="10">
        <v>1364</v>
      </c>
      <c r="I102" s="10">
        <v>1771400</v>
      </c>
      <c r="J102" s="53">
        <f t="shared" si="5"/>
        <v>0.92061392259823716</v>
      </c>
      <c r="K102" s="53">
        <f t="shared" si="6"/>
        <v>0.6139191192502409</v>
      </c>
      <c r="L102" s="53">
        <f t="shared" si="7"/>
        <v>0.27618417677947116</v>
      </c>
      <c r="M102" s="53">
        <f t="shared" si="8"/>
        <v>0.42974338347516861</v>
      </c>
      <c r="N102" s="148">
        <f t="shared" si="9"/>
        <v>0.70592756025463976</v>
      </c>
      <c r="O102" s="51"/>
      <c r="P102" s="51"/>
    </row>
    <row r="103" spans="1:16" x14ac:dyDescent="0.25">
      <c r="A103" s="179">
        <v>100</v>
      </c>
      <c r="B103" s="189" t="s">
        <v>1329</v>
      </c>
      <c r="C103" s="189" t="s">
        <v>173</v>
      </c>
      <c r="D103" s="161" t="s">
        <v>1348</v>
      </c>
      <c r="E103" s="162" t="s">
        <v>1349</v>
      </c>
      <c r="F103" s="181">
        <v>857.33999999999992</v>
      </c>
      <c r="G103" s="181">
        <v>1692024.4000000004</v>
      </c>
      <c r="H103" s="10">
        <v>1015</v>
      </c>
      <c r="I103" s="10">
        <v>1209920</v>
      </c>
      <c r="J103" s="53">
        <f t="shared" si="5"/>
        <v>1.1838943709613456</v>
      </c>
      <c r="K103" s="53">
        <f t="shared" si="6"/>
        <v>0.71507243039757562</v>
      </c>
      <c r="L103" s="53">
        <f t="shared" si="7"/>
        <v>0.3</v>
      </c>
      <c r="M103" s="53">
        <f t="shared" si="8"/>
        <v>0.50055070127830292</v>
      </c>
      <c r="N103" s="148">
        <f t="shared" si="9"/>
        <v>0.80055070127830286</v>
      </c>
      <c r="O103" s="51"/>
      <c r="P103" s="51"/>
    </row>
    <row r="104" spans="1:16" x14ac:dyDescent="0.25">
      <c r="A104" s="179">
        <v>101</v>
      </c>
      <c r="B104" s="189" t="s">
        <v>1329</v>
      </c>
      <c r="C104" s="189" t="s">
        <v>173</v>
      </c>
      <c r="D104" s="161" t="s">
        <v>307</v>
      </c>
      <c r="E104" s="162" t="s">
        <v>1338</v>
      </c>
      <c r="F104" s="181">
        <v>1091.1600000000003</v>
      </c>
      <c r="G104" s="181">
        <v>2153485.6</v>
      </c>
      <c r="H104" s="10">
        <v>1742</v>
      </c>
      <c r="I104" s="10">
        <v>1911615</v>
      </c>
      <c r="J104" s="53">
        <f t="shared" si="5"/>
        <v>1.5964661461197254</v>
      </c>
      <c r="K104" s="53">
        <f t="shared" si="6"/>
        <v>0.88768413403832369</v>
      </c>
      <c r="L104" s="53">
        <f t="shared" si="7"/>
        <v>0.3</v>
      </c>
      <c r="M104" s="53">
        <f t="shared" si="8"/>
        <v>0.62137889382682654</v>
      </c>
      <c r="N104" s="148">
        <f t="shared" si="9"/>
        <v>0.92137889382682658</v>
      </c>
      <c r="O104" s="51"/>
      <c r="P104" s="51"/>
    </row>
    <row r="105" spans="1:16" x14ac:dyDescent="0.25">
      <c r="A105" s="179">
        <v>102</v>
      </c>
      <c r="B105" s="189" t="s">
        <v>1329</v>
      </c>
      <c r="C105" s="189" t="s">
        <v>173</v>
      </c>
      <c r="D105" s="161" t="s">
        <v>312</v>
      </c>
      <c r="E105" s="162" t="s">
        <v>313</v>
      </c>
      <c r="F105" s="181">
        <v>506.61</v>
      </c>
      <c r="G105" s="181">
        <v>999832.60000000009</v>
      </c>
      <c r="H105" s="10">
        <v>365</v>
      </c>
      <c r="I105" s="10">
        <v>446960</v>
      </c>
      <c r="J105" s="53">
        <f t="shared" si="5"/>
        <v>0.72047531631827244</v>
      </c>
      <c r="K105" s="53">
        <f t="shared" si="6"/>
        <v>0.44703483363114982</v>
      </c>
      <c r="L105" s="53">
        <f t="shared" si="7"/>
        <v>0.21614259489548174</v>
      </c>
      <c r="M105" s="53">
        <f t="shared" si="8"/>
        <v>0.31292438354180485</v>
      </c>
      <c r="N105" s="148">
        <f t="shared" si="9"/>
        <v>0.52906697843728656</v>
      </c>
      <c r="O105" s="51"/>
      <c r="P105" s="51"/>
    </row>
    <row r="106" spans="1:16" x14ac:dyDescent="0.25">
      <c r="A106" s="179">
        <v>103</v>
      </c>
      <c r="B106" s="189" t="s">
        <v>1329</v>
      </c>
      <c r="C106" s="189" t="s">
        <v>173</v>
      </c>
      <c r="D106" s="161" t="s">
        <v>308</v>
      </c>
      <c r="E106" s="165" t="s">
        <v>309</v>
      </c>
      <c r="F106" s="181">
        <v>1441.8899999999996</v>
      </c>
      <c r="G106" s="181">
        <v>2845677.4000000008</v>
      </c>
      <c r="H106" s="10">
        <v>1604</v>
      </c>
      <c r="I106" s="10">
        <v>1960640</v>
      </c>
      <c r="J106" s="53">
        <f t="shared" si="5"/>
        <v>1.1124288260546924</v>
      </c>
      <c r="K106" s="53">
        <f t="shared" si="6"/>
        <v>0.6889888502470447</v>
      </c>
      <c r="L106" s="53">
        <f t="shared" si="7"/>
        <v>0.3</v>
      </c>
      <c r="M106" s="53">
        <f t="shared" si="8"/>
        <v>0.48229219517293126</v>
      </c>
      <c r="N106" s="148">
        <f t="shared" si="9"/>
        <v>0.78229219517293125</v>
      </c>
      <c r="O106" s="51"/>
      <c r="P106" s="51"/>
    </row>
    <row r="107" spans="1:16" x14ac:dyDescent="0.25">
      <c r="A107" s="179">
        <v>104</v>
      </c>
      <c r="B107" s="189" t="s">
        <v>159</v>
      </c>
      <c r="C107" s="189" t="s">
        <v>173</v>
      </c>
      <c r="D107" s="161" t="s">
        <v>286</v>
      </c>
      <c r="E107" s="162" t="s">
        <v>287</v>
      </c>
      <c r="F107" s="181">
        <v>2418.2999999999997</v>
      </c>
      <c r="G107" s="181">
        <v>4768209</v>
      </c>
      <c r="H107" s="10">
        <v>3085</v>
      </c>
      <c r="I107" s="10">
        <v>3677710</v>
      </c>
      <c r="J107" s="53">
        <f t="shared" si="5"/>
        <v>1.2756895339701444</v>
      </c>
      <c r="K107" s="53">
        <f t="shared" si="6"/>
        <v>0.77129798630890545</v>
      </c>
      <c r="L107" s="53">
        <f t="shared" si="7"/>
        <v>0.3</v>
      </c>
      <c r="M107" s="53">
        <f t="shared" si="8"/>
        <v>0.53990859041623374</v>
      </c>
      <c r="N107" s="148">
        <f t="shared" si="9"/>
        <v>0.83990859041623378</v>
      </c>
      <c r="O107" s="51"/>
      <c r="P107" s="51"/>
    </row>
    <row r="108" spans="1:16" x14ac:dyDescent="0.25">
      <c r="A108" s="179">
        <v>105</v>
      </c>
      <c r="B108" s="189" t="s">
        <v>159</v>
      </c>
      <c r="C108" s="189" t="s">
        <v>173</v>
      </c>
      <c r="D108" s="161" t="s">
        <v>284</v>
      </c>
      <c r="E108" s="162" t="s">
        <v>285</v>
      </c>
      <c r="F108" s="181">
        <v>1047.9299999999998</v>
      </c>
      <c r="G108" s="181">
        <v>2066223.9</v>
      </c>
      <c r="H108" s="10">
        <v>783</v>
      </c>
      <c r="I108" s="10">
        <v>1402760</v>
      </c>
      <c r="J108" s="53">
        <f t="shared" si="5"/>
        <v>0.74718731212962708</v>
      </c>
      <c r="K108" s="53">
        <f t="shared" si="6"/>
        <v>0.67890028762129795</v>
      </c>
      <c r="L108" s="53">
        <f t="shared" si="7"/>
        <v>0.22415619363888811</v>
      </c>
      <c r="M108" s="53">
        <f t="shared" si="8"/>
        <v>0.47523020133490851</v>
      </c>
      <c r="N108" s="148">
        <f t="shared" si="9"/>
        <v>0.69938639497379662</v>
      </c>
      <c r="O108" s="51"/>
      <c r="P108" s="51"/>
    </row>
    <row r="109" spans="1:16" x14ac:dyDescent="0.25">
      <c r="A109" s="179">
        <v>106</v>
      </c>
      <c r="B109" s="189" t="s">
        <v>159</v>
      </c>
      <c r="C109" s="189" t="s">
        <v>173</v>
      </c>
      <c r="D109" s="161" t="s">
        <v>282</v>
      </c>
      <c r="E109" s="162" t="s">
        <v>283</v>
      </c>
      <c r="F109" s="181">
        <v>2377.9950000000003</v>
      </c>
      <c r="G109" s="181">
        <v>4688738.8499999996</v>
      </c>
      <c r="H109" s="10">
        <v>3285</v>
      </c>
      <c r="I109" s="10">
        <v>3968975</v>
      </c>
      <c r="J109" s="53">
        <f t="shared" si="5"/>
        <v>1.3814158566355268</v>
      </c>
      <c r="K109" s="53">
        <f t="shared" si="6"/>
        <v>0.8464909492666669</v>
      </c>
      <c r="L109" s="53">
        <f t="shared" si="7"/>
        <v>0.3</v>
      </c>
      <c r="M109" s="53">
        <f t="shared" si="8"/>
        <v>0.59254366448666684</v>
      </c>
      <c r="N109" s="148">
        <f t="shared" si="9"/>
        <v>0.89254366448666689</v>
      </c>
      <c r="O109" s="51"/>
      <c r="P109" s="51"/>
    </row>
    <row r="110" spans="1:16" x14ac:dyDescent="0.25">
      <c r="A110" s="179">
        <v>107</v>
      </c>
      <c r="B110" s="189" t="s">
        <v>159</v>
      </c>
      <c r="C110" s="189" t="s">
        <v>173</v>
      </c>
      <c r="D110" s="161" t="s">
        <v>1008</v>
      </c>
      <c r="E110" s="162" t="s">
        <v>1009</v>
      </c>
      <c r="F110" s="181">
        <v>1007.625</v>
      </c>
      <c r="G110" s="181">
        <v>1986753.75</v>
      </c>
      <c r="H110" s="10">
        <v>1020</v>
      </c>
      <c r="I110" s="10">
        <v>1309030</v>
      </c>
      <c r="J110" s="53">
        <f t="shared" si="5"/>
        <v>1.0122813546706364</v>
      </c>
      <c r="K110" s="53">
        <f t="shared" si="6"/>
        <v>0.65887883689662097</v>
      </c>
      <c r="L110" s="53">
        <f t="shared" si="7"/>
        <v>0.3</v>
      </c>
      <c r="M110" s="53">
        <f t="shared" si="8"/>
        <v>0.46121518582763465</v>
      </c>
      <c r="N110" s="148">
        <f t="shared" si="9"/>
        <v>0.76121518582763459</v>
      </c>
      <c r="O110" s="51"/>
      <c r="P110" s="51"/>
    </row>
    <row r="111" spans="1:16" x14ac:dyDescent="0.25">
      <c r="A111" s="179">
        <v>108</v>
      </c>
      <c r="B111" s="189" t="s">
        <v>159</v>
      </c>
      <c r="C111" s="189" t="s">
        <v>173</v>
      </c>
      <c r="D111" s="161" t="s">
        <v>281</v>
      </c>
      <c r="E111" s="162" t="s">
        <v>1134</v>
      </c>
      <c r="F111" s="181">
        <v>362.74499999999995</v>
      </c>
      <c r="G111" s="181">
        <v>715231.35</v>
      </c>
      <c r="H111" s="10">
        <v>409</v>
      </c>
      <c r="I111" s="10">
        <v>655530</v>
      </c>
      <c r="J111" s="53">
        <f t="shared" si="5"/>
        <v>1.1275138182469782</v>
      </c>
      <c r="K111" s="53">
        <f t="shared" si="6"/>
        <v>0.91652861692933341</v>
      </c>
      <c r="L111" s="53">
        <f t="shared" si="7"/>
        <v>0.3</v>
      </c>
      <c r="M111" s="53">
        <f t="shared" si="8"/>
        <v>0.6415700318505333</v>
      </c>
      <c r="N111" s="148">
        <f t="shared" si="9"/>
        <v>0.94157003185053334</v>
      </c>
      <c r="O111" s="51"/>
      <c r="P111" s="51"/>
    </row>
    <row r="112" spans="1:16" x14ac:dyDescent="0.25">
      <c r="A112" s="179">
        <v>109</v>
      </c>
      <c r="B112" s="189" t="s">
        <v>159</v>
      </c>
      <c r="C112" s="189" t="s">
        <v>173</v>
      </c>
      <c r="D112" s="161" t="s">
        <v>280</v>
      </c>
      <c r="E112" s="162" t="s">
        <v>1135</v>
      </c>
      <c r="F112" s="181">
        <v>846.40500000000009</v>
      </c>
      <c r="G112" s="181">
        <v>1668873.1499999997</v>
      </c>
      <c r="H112" s="10">
        <v>701</v>
      </c>
      <c r="I112" s="10">
        <v>985625</v>
      </c>
      <c r="J112" s="53">
        <f t="shared" si="5"/>
        <v>0.82820871804868823</v>
      </c>
      <c r="K112" s="53">
        <f t="shared" si="6"/>
        <v>0.59059311967479389</v>
      </c>
      <c r="L112" s="53">
        <f t="shared" si="7"/>
        <v>0.24846261541460646</v>
      </c>
      <c r="M112" s="53">
        <f t="shared" si="8"/>
        <v>0.4134151837723557</v>
      </c>
      <c r="N112" s="148">
        <f t="shared" si="9"/>
        <v>0.66187779918696221</v>
      </c>
      <c r="O112" s="51"/>
      <c r="P112" s="51"/>
    </row>
    <row r="113" spans="1:16" x14ac:dyDescent="0.25">
      <c r="A113" s="179">
        <v>110</v>
      </c>
      <c r="B113" s="191" t="s">
        <v>157</v>
      </c>
      <c r="C113" s="189" t="s">
        <v>173</v>
      </c>
      <c r="D113" s="161" t="s">
        <v>295</v>
      </c>
      <c r="E113" s="162" t="s">
        <v>1166</v>
      </c>
      <c r="F113" s="181">
        <v>1710.0599999999997</v>
      </c>
      <c r="G113" s="181">
        <v>3318812.400750001</v>
      </c>
      <c r="H113" s="10">
        <v>385</v>
      </c>
      <c r="I113" s="10">
        <v>859255</v>
      </c>
      <c r="J113" s="53">
        <f t="shared" si="5"/>
        <v>0.22513829924096235</v>
      </c>
      <c r="K113" s="53">
        <f t="shared" si="6"/>
        <v>0.25890435982637089</v>
      </c>
      <c r="L113" s="53">
        <f t="shared" si="7"/>
        <v>6.7541489772288701E-2</v>
      </c>
      <c r="M113" s="53">
        <f t="shared" si="8"/>
        <v>0.18123305187845962</v>
      </c>
      <c r="N113" s="148">
        <f t="shared" si="9"/>
        <v>0.2487745416507483</v>
      </c>
      <c r="O113" s="51"/>
      <c r="P113" s="51"/>
    </row>
    <row r="114" spans="1:16" x14ac:dyDescent="0.25">
      <c r="A114" s="179">
        <v>111</v>
      </c>
      <c r="B114" s="191" t="s">
        <v>157</v>
      </c>
      <c r="C114" s="189" t="s">
        <v>173</v>
      </c>
      <c r="D114" s="161" t="s">
        <v>293</v>
      </c>
      <c r="E114" s="162" t="s">
        <v>294</v>
      </c>
      <c r="F114" s="181">
        <v>1554.6000000000001</v>
      </c>
      <c r="G114" s="181">
        <v>3017102.1825000001</v>
      </c>
      <c r="H114" s="10">
        <v>644</v>
      </c>
      <c r="I114" s="10">
        <v>1047650</v>
      </c>
      <c r="J114" s="53">
        <f t="shared" si="5"/>
        <v>0.41425447060337062</v>
      </c>
      <c r="K114" s="53">
        <f t="shared" si="6"/>
        <v>0.34723716222693757</v>
      </c>
      <c r="L114" s="53">
        <f t="shared" si="7"/>
        <v>0.12427634118101118</v>
      </c>
      <c r="M114" s="53">
        <f t="shared" si="8"/>
        <v>0.24306601355885629</v>
      </c>
      <c r="N114" s="148">
        <f t="shared" si="9"/>
        <v>0.36734235473986748</v>
      </c>
      <c r="O114" s="51"/>
      <c r="P114" s="51"/>
    </row>
    <row r="115" spans="1:16" x14ac:dyDescent="0.25">
      <c r="A115" s="179">
        <v>112</v>
      </c>
      <c r="B115" s="189" t="s">
        <v>157</v>
      </c>
      <c r="C115" s="189" t="s">
        <v>173</v>
      </c>
      <c r="D115" s="161" t="s">
        <v>296</v>
      </c>
      <c r="E115" s="162" t="s">
        <v>297</v>
      </c>
      <c r="F115" s="181">
        <v>1917.34</v>
      </c>
      <c r="G115" s="181">
        <v>3721092.6917499988</v>
      </c>
      <c r="H115" s="10">
        <v>758</v>
      </c>
      <c r="I115" s="10">
        <v>1340280</v>
      </c>
      <c r="J115" s="53">
        <f t="shared" si="5"/>
        <v>0.39533937642775929</v>
      </c>
      <c r="K115" s="53">
        <f t="shared" si="6"/>
        <v>0.36018452401670153</v>
      </c>
      <c r="L115" s="53">
        <f t="shared" si="7"/>
        <v>0.11860181292832778</v>
      </c>
      <c r="M115" s="53">
        <f t="shared" si="8"/>
        <v>0.25212916681169106</v>
      </c>
      <c r="N115" s="148">
        <f t="shared" si="9"/>
        <v>0.37073097974001884</v>
      </c>
      <c r="O115" s="51"/>
      <c r="P115" s="51"/>
    </row>
    <row r="116" spans="1:16" x14ac:dyDescent="0.25">
      <c r="A116" s="179">
        <v>113</v>
      </c>
      <c r="B116" s="189" t="s">
        <v>154</v>
      </c>
      <c r="C116" s="189" t="s">
        <v>173</v>
      </c>
      <c r="D116" s="161" t="s">
        <v>361</v>
      </c>
      <c r="E116" s="162" t="s">
        <v>1267</v>
      </c>
      <c r="F116" s="181">
        <v>1925.9499999999998</v>
      </c>
      <c r="G116" s="181">
        <v>3756699.31</v>
      </c>
      <c r="H116" s="10">
        <v>1226</v>
      </c>
      <c r="I116" s="10">
        <v>1614610</v>
      </c>
      <c r="J116" s="53">
        <f t="shared" si="5"/>
        <v>0.63656896596484858</v>
      </c>
      <c r="K116" s="53">
        <f t="shared" si="6"/>
        <v>0.42979484562473541</v>
      </c>
      <c r="L116" s="53">
        <f t="shared" si="7"/>
        <v>0.19097068978945456</v>
      </c>
      <c r="M116" s="53">
        <f t="shared" si="8"/>
        <v>0.30085639193731478</v>
      </c>
      <c r="N116" s="148">
        <f t="shared" si="9"/>
        <v>0.49182708172676937</v>
      </c>
      <c r="O116" s="51"/>
      <c r="P116" s="51"/>
    </row>
    <row r="117" spans="1:16" x14ac:dyDescent="0.25">
      <c r="A117" s="179">
        <v>114</v>
      </c>
      <c r="B117" s="189" t="s">
        <v>154</v>
      </c>
      <c r="C117" s="189" t="s">
        <v>173</v>
      </c>
      <c r="D117" s="161" t="s">
        <v>363</v>
      </c>
      <c r="E117" s="162" t="s">
        <v>1369</v>
      </c>
      <c r="F117" s="181">
        <v>592.59999999999991</v>
      </c>
      <c r="G117" s="181">
        <v>1155907.48</v>
      </c>
      <c r="H117" s="10">
        <v>168</v>
      </c>
      <c r="I117" s="10">
        <v>175805</v>
      </c>
      <c r="J117" s="53">
        <f t="shared" si="5"/>
        <v>0.28349645629429637</v>
      </c>
      <c r="K117" s="53">
        <f t="shared" si="6"/>
        <v>0.15209262249951008</v>
      </c>
      <c r="L117" s="53">
        <f t="shared" si="7"/>
        <v>8.5048936888288906E-2</v>
      </c>
      <c r="M117" s="53">
        <f t="shared" si="8"/>
        <v>0.10646483574965705</v>
      </c>
      <c r="N117" s="148">
        <f t="shared" si="9"/>
        <v>0.19151377263794594</v>
      </c>
      <c r="O117" s="51"/>
      <c r="P117" s="51"/>
    </row>
    <row r="118" spans="1:16" x14ac:dyDescent="0.25">
      <c r="A118" s="179">
        <v>115</v>
      </c>
      <c r="B118" s="189" t="s">
        <v>154</v>
      </c>
      <c r="C118" s="189" t="s">
        <v>173</v>
      </c>
      <c r="D118" s="161" t="s">
        <v>364</v>
      </c>
      <c r="E118" s="162" t="s">
        <v>1268</v>
      </c>
      <c r="F118" s="181">
        <v>444.45000000000005</v>
      </c>
      <c r="G118" s="181">
        <v>866930.61</v>
      </c>
      <c r="H118" s="10">
        <v>358</v>
      </c>
      <c r="I118" s="10">
        <v>392930</v>
      </c>
      <c r="J118" s="53">
        <f t="shared" si="5"/>
        <v>0.80548993137585767</v>
      </c>
      <c r="K118" s="53">
        <f t="shared" si="6"/>
        <v>0.45324273415608202</v>
      </c>
      <c r="L118" s="53">
        <f t="shared" si="7"/>
        <v>0.24164697941275728</v>
      </c>
      <c r="M118" s="53">
        <f t="shared" si="8"/>
        <v>0.31726991390925741</v>
      </c>
      <c r="N118" s="148">
        <f t="shared" si="9"/>
        <v>0.55891689332201466</v>
      </c>
      <c r="O118" s="51"/>
      <c r="P118" s="51"/>
    </row>
    <row r="119" spans="1:16" x14ac:dyDescent="0.25">
      <c r="A119" s="179">
        <v>116</v>
      </c>
      <c r="B119" s="192" t="s">
        <v>1386</v>
      </c>
      <c r="C119" s="193" t="s">
        <v>26</v>
      </c>
      <c r="D119" s="194" t="s">
        <v>367</v>
      </c>
      <c r="E119" s="194" t="s">
        <v>1428</v>
      </c>
      <c r="F119" s="160">
        <v>1557</v>
      </c>
      <c r="G119" s="160">
        <v>2993184.5</v>
      </c>
      <c r="H119" s="10">
        <v>1063</v>
      </c>
      <c r="I119" s="10">
        <v>1957225</v>
      </c>
      <c r="J119" s="53">
        <f t="shared" si="5"/>
        <v>0.68272318561335898</v>
      </c>
      <c r="K119" s="53">
        <f t="shared" si="6"/>
        <v>0.65389387122644793</v>
      </c>
      <c r="L119" s="53">
        <f t="shared" si="7"/>
        <v>0.20481695568400768</v>
      </c>
      <c r="M119" s="53">
        <f t="shared" si="8"/>
        <v>0.45772570985851352</v>
      </c>
      <c r="N119" s="148">
        <f t="shared" si="9"/>
        <v>0.66254266554252117</v>
      </c>
      <c r="O119" s="51"/>
      <c r="P119" s="51"/>
    </row>
    <row r="120" spans="1:16" x14ac:dyDescent="0.25">
      <c r="A120" s="179">
        <v>117</v>
      </c>
      <c r="B120" s="192" t="s">
        <v>1386</v>
      </c>
      <c r="C120" s="193" t="s">
        <v>26</v>
      </c>
      <c r="D120" s="194" t="s">
        <v>366</v>
      </c>
      <c r="E120" s="194" t="s">
        <v>1138</v>
      </c>
      <c r="F120" s="160">
        <v>1626</v>
      </c>
      <c r="G120" s="160">
        <v>2897868.125</v>
      </c>
      <c r="H120" s="10">
        <v>1171</v>
      </c>
      <c r="I120" s="10">
        <v>2206095</v>
      </c>
      <c r="J120" s="53">
        <f t="shared" si="5"/>
        <v>0.72017220172201724</v>
      </c>
      <c r="K120" s="53">
        <f t="shared" si="6"/>
        <v>0.76128205454483888</v>
      </c>
      <c r="L120" s="53">
        <f t="shared" si="7"/>
        <v>0.21605166051660515</v>
      </c>
      <c r="M120" s="53">
        <f t="shared" si="8"/>
        <v>0.53289743818138713</v>
      </c>
      <c r="N120" s="148">
        <f t="shared" si="9"/>
        <v>0.74894909869799231</v>
      </c>
      <c r="O120" s="51"/>
      <c r="P120" s="51"/>
    </row>
    <row r="121" spans="1:16" x14ac:dyDescent="0.25">
      <c r="A121" s="179">
        <v>118</v>
      </c>
      <c r="B121" s="192" t="s">
        <v>1386</v>
      </c>
      <c r="C121" s="193" t="s">
        <v>26</v>
      </c>
      <c r="D121" s="194" t="s">
        <v>368</v>
      </c>
      <c r="E121" s="194" t="s">
        <v>1139</v>
      </c>
      <c r="F121" s="160">
        <v>2604</v>
      </c>
      <c r="G121" s="160">
        <v>6282959.8499999996</v>
      </c>
      <c r="H121" s="10">
        <v>1061</v>
      </c>
      <c r="I121" s="10">
        <v>2600220</v>
      </c>
      <c r="J121" s="53">
        <f t="shared" si="5"/>
        <v>0.40745007680491552</v>
      </c>
      <c r="K121" s="53">
        <f t="shared" si="6"/>
        <v>0.41385271624805947</v>
      </c>
      <c r="L121" s="53">
        <f t="shared" si="7"/>
        <v>0.12223502304147466</v>
      </c>
      <c r="M121" s="53">
        <f t="shared" si="8"/>
        <v>0.28969690137364162</v>
      </c>
      <c r="N121" s="148">
        <f t="shared" si="9"/>
        <v>0.41193192441511628</v>
      </c>
      <c r="O121" s="51"/>
      <c r="P121" s="51"/>
    </row>
    <row r="122" spans="1:16" x14ac:dyDescent="0.25">
      <c r="A122" s="179">
        <v>119</v>
      </c>
      <c r="B122" s="192" t="s">
        <v>1386</v>
      </c>
      <c r="C122" s="193" t="s">
        <v>26</v>
      </c>
      <c r="D122" s="194" t="s">
        <v>369</v>
      </c>
      <c r="E122" s="194" t="s">
        <v>1140</v>
      </c>
      <c r="F122" s="160">
        <v>1041</v>
      </c>
      <c r="G122" s="160">
        <v>2265623.7749999999</v>
      </c>
      <c r="H122" s="10">
        <v>985</v>
      </c>
      <c r="I122" s="10">
        <v>1439020</v>
      </c>
      <c r="J122" s="53">
        <f t="shared" si="5"/>
        <v>0.94620557156580209</v>
      </c>
      <c r="K122" s="53">
        <f t="shared" si="6"/>
        <v>0.63515399859361032</v>
      </c>
      <c r="L122" s="53">
        <f t="shared" si="7"/>
        <v>0.28386167146974062</v>
      </c>
      <c r="M122" s="53">
        <f t="shared" si="8"/>
        <v>0.44460779901552722</v>
      </c>
      <c r="N122" s="148">
        <f t="shared" si="9"/>
        <v>0.72846947048526789</v>
      </c>
      <c r="O122" s="51"/>
      <c r="P122" s="51"/>
    </row>
    <row r="123" spans="1:16" x14ac:dyDescent="0.25">
      <c r="A123" s="179">
        <v>120</v>
      </c>
      <c r="B123" s="195" t="s">
        <v>32</v>
      </c>
      <c r="C123" s="193" t="s">
        <v>26</v>
      </c>
      <c r="D123" s="194" t="s">
        <v>408</v>
      </c>
      <c r="E123" s="194" t="s">
        <v>1083</v>
      </c>
      <c r="F123" s="160">
        <v>2313</v>
      </c>
      <c r="G123" s="160">
        <v>5531129.125</v>
      </c>
      <c r="H123" s="10">
        <v>871</v>
      </c>
      <c r="I123" s="10">
        <v>3438685</v>
      </c>
      <c r="J123" s="53">
        <f t="shared" si="5"/>
        <v>0.37656722870730652</v>
      </c>
      <c r="K123" s="53">
        <f t="shared" si="6"/>
        <v>0.62169674984761814</v>
      </c>
      <c r="L123" s="53">
        <f t="shared" si="7"/>
        <v>0.11297016861219195</v>
      </c>
      <c r="M123" s="53">
        <f t="shared" si="8"/>
        <v>0.43518772489333268</v>
      </c>
      <c r="N123" s="148">
        <f t="shared" si="9"/>
        <v>0.54815789350552468</v>
      </c>
      <c r="O123" s="51"/>
      <c r="P123" s="51"/>
    </row>
    <row r="124" spans="1:16" x14ac:dyDescent="0.25">
      <c r="A124" s="179">
        <v>121</v>
      </c>
      <c r="B124" s="195" t="s">
        <v>32</v>
      </c>
      <c r="C124" s="193" t="s">
        <v>26</v>
      </c>
      <c r="D124" s="194" t="s">
        <v>406</v>
      </c>
      <c r="E124" s="194" t="s">
        <v>1085</v>
      </c>
      <c r="F124" s="160">
        <v>3054</v>
      </c>
      <c r="G124" s="160">
        <v>6481385.2000000002</v>
      </c>
      <c r="H124" s="10">
        <v>1243</v>
      </c>
      <c r="I124" s="10">
        <v>3319450</v>
      </c>
      <c r="J124" s="53">
        <f t="shared" si="5"/>
        <v>0.40700720366732157</v>
      </c>
      <c r="K124" s="53">
        <f t="shared" si="6"/>
        <v>0.51215132222044135</v>
      </c>
      <c r="L124" s="53">
        <f t="shared" si="7"/>
        <v>0.12210216110019646</v>
      </c>
      <c r="M124" s="53">
        <f t="shared" si="8"/>
        <v>0.35850592555430894</v>
      </c>
      <c r="N124" s="148">
        <f t="shared" si="9"/>
        <v>0.48060808665450538</v>
      </c>
      <c r="O124" s="51"/>
      <c r="P124" s="51"/>
    </row>
    <row r="125" spans="1:16" x14ac:dyDescent="0.25">
      <c r="A125" s="179">
        <v>122</v>
      </c>
      <c r="B125" s="195" t="s">
        <v>32</v>
      </c>
      <c r="C125" s="193" t="s">
        <v>26</v>
      </c>
      <c r="D125" s="194" t="s">
        <v>410</v>
      </c>
      <c r="E125" s="194" t="s">
        <v>1084</v>
      </c>
      <c r="F125" s="160">
        <v>1879</v>
      </c>
      <c r="G125" s="160">
        <v>2761345.1749999998</v>
      </c>
      <c r="H125" s="10">
        <v>843</v>
      </c>
      <c r="I125" s="10">
        <v>1354350</v>
      </c>
      <c r="J125" s="53">
        <f t="shared" si="5"/>
        <v>0.4486428951569984</v>
      </c>
      <c r="K125" s="53">
        <f t="shared" si="6"/>
        <v>0.49046747659861106</v>
      </c>
      <c r="L125" s="53">
        <f t="shared" si="7"/>
        <v>0.13459286854709951</v>
      </c>
      <c r="M125" s="53">
        <f t="shared" si="8"/>
        <v>0.34332723361902773</v>
      </c>
      <c r="N125" s="148">
        <f t="shared" si="9"/>
        <v>0.47792010216612724</v>
      </c>
      <c r="O125" s="51"/>
      <c r="P125" s="51"/>
    </row>
    <row r="126" spans="1:16" x14ac:dyDescent="0.25">
      <c r="A126" s="179">
        <v>123</v>
      </c>
      <c r="B126" s="195" t="s">
        <v>32</v>
      </c>
      <c r="C126" s="193" t="s">
        <v>26</v>
      </c>
      <c r="D126" s="194" t="s">
        <v>404</v>
      </c>
      <c r="E126" s="194" t="s">
        <v>405</v>
      </c>
      <c r="F126" s="160">
        <v>1229</v>
      </c>
      <c r="G126" s="160">
        <v>2464633.4500000002</v>
      </c>
      <c r="H126" s="10">
        <v>404</v>
      </c>
      <c r="I126" s="10">
        <v>827450</v>
      </c>
      <c r="J126" s="53">
        <f t="shared" si="5"/>
        <v>0.32872253864930839</v>
      </c>
      <c r="K126" s="53">
        <f t="shared" si="6"/>
        <v>0.33572943676472455</v>
      </c>
      <c r="L126" s="53">
        <f t="shared" si="7"/>
        <v>9.8616761594792518E-2</v>
      </c>
      <c r="M126" s="53">
        <f t="shared" si="8"/>
        <v>0.23501060573530716</v>
      </c>
      <c r="N126" s="148">
        <f t="shared" si="9"/>
        <v>0.33362736733009968</v>
      </c>
      <c r="O126" s="51"/>
      <c r="P126" s="51"/>
    </row>
    <row r="127" spans="1:16" x14ac:dyDescent="0.25">
      <c r="A127" s="179">
        <v>124</v>
      </c>
      <c r="B127" s="195" t="s">
        <v>32</v>
      </c>
      <c r="C127" s="193" t="s">
        <v>26</v>
      </c>
      <c r="D127" s="194" t="s">
        <v>409</v>
      </c>
      <c r="E127" s="194" t="s">
        <v>1282</v>
      </c>
      <c r="F127" s="160">
        <v>1219</v>
      </c>
      <c r="G127" s="160">
        <v>2233306.2749999999</v>
      </c>
      <c r="H127" s="10">
        <v>456</v>
      </c>
      <c r="I127" s="10">
        <v>721760</v>
      </c>
      <c r="J127" s="53">
        <f t="shared" si="5"/>
        <v>0.37407711238720265</v>
      </c>
      <c r="K127" s="53">
        <f t="shared" si="6"/>
        <v>0.3231800349461697</v>
      </c>
      <c r="L127" s="53">
        <f t="shared" si="7"/>
        <v>0.11222313371616079</v>
      </c>
      <c r="M127" s="53">
        <f t="shared" si="8"/>
        <v>0.22622602446231876</v>
      </c>
      <c r="N127" s="148">
        <f t="shared" si="9"/>
        <v>0.33844915817847954</v>
      </c>
      <c r="O127" s="51"/>
      <c r="P127" s="51"/>
    </row>
    <row r="128" spans="1:16" x14ac:dyDescent="0.25">
      <c r="A128" s="179">
        <v>125</v>
      </c>
      <c r="B128" s="195" t="s">
        <v>32</v>
      </c>
      <c r="C128" s="193" t="s">
        <v>26</v>
      </c>
      <c r="D128" s="194" t="s">
        <v>403</v>
      </c>
      <c r="E128" s="194" t="s">
        <v>1103</v>
      </c>
      <c r="F128" s="160">
        <v>1216</v>
      </c>
      <c r="G128" s="160">
        <v>1846874.1</v>
      </c>
      <c r="H128" s="10">
        <v>658</v>
      </c>
      <c r="I128" s="10">
        <v>821250</v>
      </c>
      <c r="J128" s="53">
        <f t="shared" si="5"/>
        <v>0.54111842105263153</v>
      </c>
      <c r="K128" s="53">
        <f t="shared" si="6"/>
        <v>0.44467026745353133</v>
      </c>
      <c r="L128" s="53">
        <f t="shared" si="7"/>
        <v>0.16233552631578946</v>
      </c>
      <c r="M128" s="53">
        <f t="shared" si="8"/>
        <v>0.31126918721747193</v>
      </c>
      <c r="N128" s="148">
        <f t="shared" si="9"/>
        <v>0.47360471353326139</v>
      </c>
      <c r="O128" s="51"/>
      <c r="P128" s="51"/>
    </row>
    <row r="129" spans="1:16" x14ac:dyDescent="0.25">
      <c r="A129" s="179">
        <v>126</v>
      </c>
      <c r="B129" s="195" t="s">
        <v>32</v>
      </c>
      <c r="C129" s="193" t="s">
        <v>26</v>
      </c>
      <c r="D129" s="194" t="s">
        <v>413</v>
      </c>
      <c r="E129" s="194" t="s">
        <v>1104</v>
      </c>
      <c r="F129" s="160">
        <v>547</v>
      </c>
      <c r="G129" s="160">
        <v>899244.67500000005</v>
      </c>
      <c r="H129" s="10">
        <v>127</v>
      </c>
      <c r="I129" s="10">
        <v>345440</v>
      </c>
      <c r="J129" s="53">
        <f t="shared" si="5"/>
        <v>0.23217550274223034</v>
      </c>
      <c r="K129" s="53">
        <f t="shared" si="6"/>
        <v>0.38414461559085683</v>
      </c>
      <c r="L129" s="53">
        <f t="shared" si="7"/>
        <v>6.9652650822669096E-2</v>
      </c>
      <c r="M129" s="53">
        <f t="shared" si="8"/>
        <v>0.26890123091359974</v>
      </c>
      <c r="N129" s="148">
        <f t="shared" si="9"/>
        <v>0.33855388173626882</v>
      </c>
      <c r="O129" s="51"/>
      <c r="P129" s="51"/>
    </row>
    <row r="130" spans="1:16" x14ac:dyDescent="0.25">
      <c r="A130" s="179">
        <v>127</v>
      </c>
      <c r="B130" s="195" t="s">
        <v>32</v>
      </c>
      <c r="C130" s="193" t="s">
        <v>26</v>
      </c>
      <c r="D130" s="194" t="s">
        <v>411</v>
      </c>
      <c r="E130" s="194" t="s">
        <v>1363</v>
      </c>
      <c r="F130" s="160">
        <v>677</v>
      </c>
      <c r="G130" s="160">
        <v>1111173.125</v>
      </c>
      <c r="H130" s="10">
        <v>289</v>
      </c>
      <c r="I130" s="10">
        <v>432420</v>
      </c>
      <c r="J130" s="53">
        <f t="shared" si="5"/>
        <v>0.42688330871491875</v>
      </c>
      <c r="K130" s="53">
        <f t="shared" si="6"/>
        <v>0.38915628021511051</v>
      </c>
      <c r="L130" s="53">
        <f t="shared" si="7"/>
        <v>0.12806499261447563</v>
      </c>
      <c r="M130" s="53">
        <f t="shared" si="8"/>
        <v>0.27240939615057735</v>
      </c>
      <c r="N130" s="148">
        <f t="shared" si="9"/>
        <v>0.40047438876505298</v>
      </c>
      <c r="O130" s="51"/>
      <c r="P130" s="51"/>
    </row>
    <row r="131" spans="1:16" x14ac:dyDescent="0.25">
      <c r="A131" s="179">
        <v>128</v>
      </c>
      <c r="B131" s="195" t="s">
        <v>32</v>
      </c>
      <c r="C131" s="193" t="s">
        <v>26</v>
      </c>
      <c r="D131" s="194" t="s">
        <v>412</v>
      </c>
      <c r="E131" s="194" t="s">
        <v>1321</v>
      </c>
      <c r="F131" s="160">
        <v>1165</v>
      </c>
      <c r="G131" s="160">
        <v>2010276.35</v>
      </c>
      <c r="H131" s="10">
        <v>689</v>
      </c>
      <c r="I131" s="10">
        <v>1026190</v>
      </c>
      <c r="J131" s="53">
        <f t="shared" si="5"/>
        <v>0.59141630901287556</v>
      </c>
      <c r="K131" s="53">
        <f t="shared" si="6"/>
        <v>0.51047210499193307</v>
      </c>
      <c r="L131" s="53">
        <f t="shared" si="7"/>
        <v>0.17742489270386266</v>
      </c>
      <c r="M131" s="53">
        <f t="shared" si="8"/>
        <v>0.35733047349435315</v>
      </c>
      <c r="N131" s="148">
        <f t="shared" si="9"/>
        <v>0.53475536619821584</v>
      </c>
      <c r="O131" s="51"/>
      <c r="P131" s="51"/>
    </row>
    <row r="132" spans="1:16" x14ac:dyDescent="0.25">
      <c r="A132" s="179">
        <v>129</v>
      </c>
      <c r="B132" s="195" t="s">
        <v>32</v>
      </c>
      <c r="C132" s="193" t="s">
        <v>26</v>
      </c>
      <c r="D132" s="194" t="s">
        <v>407</v>
      </c>
      <c r="E132" s="194" t="s">
        <v>1087</v>
      </c>
      <c r="F132" s="160">
        <v>1125</v>
      </c>
      <c r="G132" s="160">
        <v>1658535.7749999999</v>
      </c>
      <c r="H132" s="10">
        <v>701</v>
      </c>
      <c r="I132" s="10">
        <v>864930</v>
      </c>
      <c r="J132" s="53">
        <f t="shared" ref="J132:J195" si="10">IFERROR(H132/F132,0)</f>
        <v>0.62311111111111106</v>
      </c>
      <c r="K132" s="53">
        <f t="shared" ref="K132:K195" si="11">IFERROR(I132/G132,0)</f>
        <v>0.52150216657219828</v>
      </c>
      <c r="L132" s="53">
        <f t="shared" si="7"/>
        <v>0.18693333333333331</v>
      </c>
      <c r="M132" s="53">
        <f t="shared" si="8"/>
        <v>0.36505151660053875</v>
      </c>
      <c r="N132" s="148">
        <f t="shared" si="9"/>
        <v>0.55198484993387209</v>
      </c>
      <c r="O132" s="51"/>
      <c r="P132" s="51"/>
    </row>
    <row r="133" spans="1:16" x14ac:dyDescent="0.25">
      <c r="A133" s="179">
        <v>130</v>
      </c>
      <c r="B133" s="196" t="s">
        <v>30</v>
      </c>
      <c r="C133" s="193" t="s">
        <v>26</v>
      </c>
      <c r="D133" s="197" t="s">
        <v>395</v>
      </c>
      <c r="E133" s="197" t="s">
        <v>348</v>
      </c>
      <c r="F133" s="160">
        <v>5177</v>
      </c>
      <c r="G133" s="160">
        <v>9901604.7249999996</v>
      </c>
      <c r="H133" s="10">
        <v>3021</v>
      </c>
      <c r="I133" s="10">
        <v>5191175</v>
      </c>
      <c r="J133" s="53">
        <f t="shared" si="10"/>
        <v>0.58354259223488503</v>
      </c>
      <c r="K133" s="53">
        <f t="shared" si="11"/>
        <v>0.52427612939275359</v>
      </c>
      <c r="L133" s="53">
        <f t="shared" ref="L133:L196" si="12">IF((J133*0.3)&gt;30%,30%,(J133*0.3))</f>
        <v>0.17506277767046549</v>
      </c>
      <c r="M133" s="53">
        <f t="shared" ref="M133:M196" si="13">IF((K133*0.7)&gt;70%,70%,(K133*0.7))</f>
        <v>0.36699329057492747</v>
      </c>
      <c r="N133" s="148">
        <f t="shared" ref="N133:N196" si="14">L133+M133</f>
        <v>0.54205606824539299</v>
      </c>
      <c r="O133" s="51"/>
      <c r="P133" s="51"/>
    </row>
    <row r="134" spans="1:16" x14ac:dyDescent="0.25">
      <c r="A134" s="179">
        <v>131</v>
      </c>
      <c r="B134" s="196" t="s">
        <v>30</v>
      </c>
      <c r="C134" s="193" t="s">
        <v>26</v>
      </c>
      <c r="D134" s="197" t="s">
        <v>396</v>
      </c>
      <c r="E134" s="197" t="s">
        <v>1351</v>
      </c>
      <c r="F134" s="160">
        <v>1518</v>
      </c>
      <c r="G134" s="160">
        <v>2898568.375</v>
      </c>
      <c r="H134" s="10">
        <v>1143</v>
      </c>
      <c r="I134" s="10">
        <v>1993690</v>
      </c>
      <c r="J134" s="53">
        <f t="shared" si="10"/>
        <v>0.75296442687747034</v>
      </c>
      <c r="K134" s="53">
        <f t="shared" si="11"/>
        <v>0.68781886161301953</v>
      </c>
      <c r="L134" s="53">
        <f t="shared" si="12"/>
        <v>0.22588932806324108</v>
      </c>
      <c r="M134" s="53">
        <f t="shared" si="13"/>
        <v>0.48147320312911362</v>
      </c>
      <c r="N134" s="148">
        <f t="shared" si="14"/>
        <v>0.7073625311923547</v>
      </c>
      <c r="O134" s="51"/>
      <c r="P134" s="51"/>
    </row>
    <row r="135" spans="1:16" x14ac:dyDescent="0.25">
      <c r="A135" s="179">
        <v>132</v>
      </c>
      <c r="B135" s="196" t="s">
        <v>30</v>
      </c>
      <c r="C135" s="193" t="s">
        <v>26</v>
      </c>
      <c r="D135" s="197" t="s">
        <v>399</v>
      </c>
      <c r="E135" s="197" t="s">
        <v>400</v>
      </c>
      <c r="F135" s="160">
        <v>1975</v>
      </c>
      <c r="G135" s="160">
        <v>3774220.75</v>
      </c>
      <c r="H135" s="10">
        <v>951</v>
      </c>
      <c r="I135" s="10">
        <v>1792795</v>
      </c>
      <c r="J135" s="53">
        <f t="shared" si="10"/>
        <v>0.48151898734177218</v>
      </c>
      <c r="K135" s="53">
        <f t="shared" si="11"/>
        <v>0.4750106363015465</v>
      </c>
      <c r="L135" s="53">
        <f t="shared" si="12"/>
        <v>0.14445569620253165</v>
      </c>
      <c r="M135" s="53">
        <f t="shared" si="13"/>
        <v>0.33250744541108251</v>
      </c>
      <c r="N135" s="148">
        <f t="shared" si="14"/>
        <v>0.47696314161361419</v>
      </c>
      <c r="O135" s="51"/>
      <c r="P135" s="51"/>
    </row>
    <row r="136" spans="1:16" x14ac:dyDescent="0.25">
      <c r="A136" s="179">
        <v>133</v>
      </c>
      <c r="B136" s="196" t="s">
        <v>30</v>
      </c>
      <c r="C136" s="193" t="s">
        <v>26</v>
      </c>
      <c r="D136" s="197" t="s">
        <v>398</v>
      </c>
      <c r="E136" s="197" t="s">
        <v>362</v>
      </c>
      <c r="F136" s="160">
        <v>1518</v>
      </c>
      <c r="G136" s="160">
        <v>2898568.375</v>
      </c>
      <c r="H136" s="10">
        <v>757</v>
      </c>
      <c r="I136" s="10">
        <v>1337010</v>
      </c>
      <c r="J136" s="53">
        <f t="shared" si="10"/>
        <v>0.4986824769433465</v>
      </c>
      <c r="K136" s="53">
        <f t="shared" si="11"/>
        <v>0.46126564118053626</v>
      </c>
      <c r="L136" s="53">
        <f t="shared" si="12"/>
        <v>0.14960474308300395</v>
      </c>
      <c r="M136" s="53">
        <f t="shared" si="13"/>
        <v>0.32288594882637534</v>
      </c>
      <c r="N136" s="148">
        <f t="shared" si="14"/>
        <v>0.47249069190937931</v>
      </c>
      <c r="O136" s="51"/>
      <c r="P136" s="51"/>
    </row>
    <row r="137" spans="1:16" x14ac:dyDescent="0.25">
      <c r="A137" s="179">
        <v>134</v>
      </c>
      <c r="B137" s="196" t="s">
        <v>30</v>
      </c>
      <c r="C137" s="193" t="s">
        <v>26</v>
      </c>
      <c r="D137" s="197" t="s">
        <v>394</v>
      </c>
      <c r="E137" s="197" t="s">
        <v>1387</v>
      </c>
      <c r="F137" s="160">
        <v>1827</v>
      </c>
      <c r="G137" s="160">
        <v>3488868.5249999999</v>
      </c>
      <c r="H137" s="10">
        <v>1176</v>
      </c>
      <c r="I137" s="10">
        <v>2289535</v>
      </c>
      <c r="J137" s="53">
        <f t="shared" si="10"/>
        <v>0.64367816091954022</v>
      </c>
      <c r="K137" s="53">
        <f t="shared" si="11"/>
        <v>0.65623997682744439</v>
      </c>
      <c r="L137" s="53">
        <f t="shared" si="12"/>
        <v>0.19310344827586207</v>
      </c>
      <c r="M137" s="53">
        <f t="shared" si="13"/>
        <v>0.45936798377921106</v>
      </c>
      <c r="N137" s="148">
        <f t="shared" si="14"/>
        <v>0.65247143205507308</v>
      </c>
      <c r="O137" s="51"/>
      <c r="P137" s="51"/>
    </row>
    <row r="138" spans="1:16" x14ac:dyDescent="0.25">
      <c r="A138" s="179">
        <v>135</v>
      </c>
      <c r="B138" s="196" t="s">
        <v>30</v>
      </c>
      <c r="C138" s="193" t="s">
        <v>26</v>
      </c>
      <c r="D138" s="197" t="s">
        <v>401</v>
      </c>
      <c r="E138" s="197" t="s">
        <v>402</v>
      </c>
      <c r="F138" s="160">
        <v>1518</v>
      </c>
      <c r="G138" s="160">
        <v>2898568.375</v>
      </c>
      <c r="H138" s="10">
        <v>996</v>
      </c>
      <c r="I138" s="10">
        <v>1624500</v>
      </c>
      <c r="J138" s="53">
        <f t="shared" si="10"/>
        <v>0.65612648221343872</v>
      </c>
      <c r="K138" s="53">
        <f t="shared" si="11"/>
        <v>0.56044908721533959</v>
      </c>
      <c r="L138" s="53">
        <f t="shared" si="12"/>
        <v>0.19683794466403162</v>
      </c>
      <c r="M138" s="53">
        <f t="shared" si="13"/>
        <v>0.39231436105073769</v>
      </c>
      <c r="N138" s="148">
        <f t="shared" si="14"/>
        <v>0.58915230571476929</v>
      </c>
      <c r="O138" s="51"/>
      <c r="P138" s="51"/>
    </row>
    <row r="139" spans="1:16" x14ac:dyDescent="0.25">
      <c r="A139" s="179">
        <v>136</v>
      </c>
      <c r="B139" s="196" t="s">
        <v>30</v>
      </c>
      <c r="C139" s="193" t="s">
        <v>26</v>
      </c>
      <c r="D139" s="197" t="s">
        <v>392</v>
      </c>
      <c r="E139" s="197" t="s">
        <v>393</v>
      </c>
      <c r="F139" s="160">
        <v>1672</v>
      </c>
      <c r="G139" s="160">
        <v>3199058.45</v>
      </c>
      <c r="H139" s="10">
        <v>1515</v>
      </c>
      <c r="I139" s="10">
        <v>2162610</v>
      </c>
      <c r="J139" s="53">
        <f t="shared" si="10"/>
        <v>0.90610047846889952</v>
      </c>
      <c r="K139" s="53">
        <f t="shared" si="11"/>
        <v>0.67601453171322956</v>
      </c>
      <c r="L139" s="53">
        <f t="shared" si="12"/>
        <v>0.27183014354066987</v>
      </c>
      <c r="M139" s="53">
        <f t="shared" si="13"/>
        <v>0.47321017219926065</v>
      </c>
      <c r="N139" s="148">
        <f t="shared" si="14"/>
        <v>0.74504031573993057</v>
      </c>
      <c r="O139" s="51"/>
      <c r="P139" s="51"/>
    </row>
    <row r="140" spans="1:16" x14ac:dyDescent="0.25">
      <c r="A140" s="179">
        <v>137</v>
      </c>
      <c r="B140" s="196" t="s">
        <v>27</v>
      </c>
      <c r="C140" s="193" t="s">
        <v>26</v>
      </c>
      <c r="D140" s="165" t="s">
        <v>379</v>
      </c>
      <c r="E140" s="184" t="s">
        <v>1350</v>
      </c>
      <c r="F140" s="160">
        <v>2243</v>
      </c>
      <c r="G140" s="160">
        <v>5642385.4000000004</v>
      </c>
      <c r="H140" s="10">
        <v>1243</v>
      </c>
      <c r="I140" s="10">
        <v>2408855</v>
      </c>
      <c r="J140" s="53">
        <f t="shared" si="10"/>
        <v>0.55416852429781538</v>
      </c>
      <c r="K140" s="53">
        <f t="shared" si="11"/>
        <v>0.42692138683047065</v>
      </c>
      <c r="L140" s="53">
        <f t="shared" si="12"/>
        <v>0.1662505572893446</v>
      </c>
      <c r="M140" s="53">
        <f t="shared" si="13"/>
        <v>0.29884497078132943</v>
      </c>
      <c r="N140" s="148">
        <f t="shared" si="14"/>
        <v>0.465095528070674</v>
      </c>
      <c r="O140" s="51"/>
      <c r="P140" s="51"/>
    </row>
    <row r="141" spans="1:16" x14ac:dyDescent="0.25">
      <c r="A141" s="179">
        <v>138</v>
      </c>
      <c r="B141" s="196" t="s">
        <v>27</v>
      </c>
      <c r="C141" s="193" t="s">
        <v>26</v>
      </c>
      <c r="D141" s="165" t="s">
        <v>1200</v>
      </c>
      <c r="E141" s="184" t="s">
        <v>1101</v>
      </c>
      <c r="F141" s="160">
        <v>2227</v>
      </c>
      <c r="G141" s="160">
        <v>3750732.6</v>
      </c>
      <c r="H141" s="10">
        <v>1400</v>
      </c>
      <c r="I141" s="10">
        <v>1893930</v>
      </c>
      <c r="J141" s="53">
        <f t="shared" si="10"/>
        <v>0.62864840592725635</v>
      </c>
      <c r="K141" s="53">
        <f t="shared" si="11"/>
        <v>0.50494935309437949</v>
      </c>
      <c r="L141" s="53">
        <f t="shared" si="12"/>
        <v>0.1885945217781769</v>
      </c>
      <c r="M141" s="53">
        <f t="shared" si="13"/>
        <v>0.35346454716606562</v>
      </c>
      <c r="N141" s="148">
        <f t="shared" si="14"/>
        <v>0.54205906894424249</v>
      </c>
      <c r="O141" s="51"/>
      <c r="P141" s="51"/>
    </row>
    <row r="142" spans="1:16" x14ac:dyDescent="0.25">
      <c r="A142" s="179">
        <v>139</v>
      </c>
      <c r="B142" s="196" t="s">
        <v>27</v>
      </c>
      <c r="C142" s="193" t="s">
        <v>26</v>
      </c>
      <c r="D142" s="165" t="s">
        <v>381</v>
      </c>
      <c r="E142" s="184" t="s">
        <v>1281</v>
      </c>
      <c r="F142" s="160">
        <v>3320</v>
      </c>
      <c r="G142" s="160">
        <v>4970956.7249999996</v>
      </c>
      <c r="H142" s="10">
        <v>966</v>
      </c>
      <c r="I142" s="10">
        <v>1719055</v>
      </c>
      <c r="J142" s="53">
        <f t="shared" si="10"/>
        <v>0.29096385542168673</v>
      </c>
      <c r="K142" s="53">
        <f t="shared" si="11"/>
        <v>0.34581974760603051</v>
      </c>
      <c r="L142" s="53">
        <f t="shared" si="12"/>
        <v>8.728915662650602E-2</v>
      </c>
      <c r="M142" s="53">
        <f t="shared" si="13"/>
        <v>0.24207382332422134</v>
      </c>
      <c r="N142" s="148">
        <f t="shared" si="14"/>
        <v>0.32936297995072739</v>
      </c>
      <c r="O142" s="51"/>
      <c r="P142" s="51"/>
    </row>
    <row r="143" spans="1:16" x14ac:dyDescent="0.25">
      <c r="A143" s="179">
        <v>140</v>
      </c>
      <c r="B143" s="196" t="s">
        <v>39</v>
      </c>
      <c r="C143" s="193" t="s">
        <v>26</v>
      </c>
      <c r="D143" s="198" t="s">
        <v>374</v>
      </c>
      <c r="E143" s="198" t="s">
        <v>375</v>
      </c>
      <c r="F143" s="160">
        <v>1178</v>
      </c>
      <c r="G143" s="160">
        <v>3878626.625</v>
      </c>
      <c r="H143" s="10">
        <v>1204</v>
      </c>
      <c r="I143" s="10">
        <v>2175525</v>
      </c>
      <c r="J143" s="53">
        <f t="shared" si="10"/>
        <v>1.0220713073005094</v>
      </c>
      <c r="K143" s="53">
        <f t="shared" si="11"/>
        <v>0.56090085752969321</v>
      </c>
      <c r="L143" s="53">
        <f t="shared" si="12"/>
        <v>0.3</v>
      </c>
      <c r="M143" s="53">
        <f t="shared" si="13"/>
        <v>0.39263060027078522</v>
      </c>
      <c r="N143" s="148">
        <f t="shared" si="14"/>
        <v>0.69263060027078516</v>
      </c>
      <c r="O143" s="51"/>
      <c r="P143" s="51"/>
    </row>
    <row r="144" spans="1:16" x14ac:dyDescent="0.25">
      <c r="A144" s="179">
        <v>141</v>
      </c>
      <c r="B144" s="196" t="s">
        <v>39</v>
      </c>
      <c r="C144" s="193" t="s">
        <v>26</v>
      </c>
      <c r="D144" s="198" t="s">
        <v>372</v>
      </c>
      <c r="E144" s="199" t="s">
        <v>373</v>
      </c>
      <c r="F144" s="160">
        <v>1294</v>
      </c>
      <c r="G144" s="160">
        <v>1712814.325</v>
      </c>
      <c r="H144" s="10">
        <v>939</v>
      </c>
      <c r="I144" s="10">
        <v>1339915</v>
      </c>
      <c r="J144" s="53">
        <f t="shared" si="10"/>
        <v>0.72565687789799072</v>
      </c>
      <c r="K144" s="53">
        <f t="shared" si="11"/>
        <v>0.78228852972723706</v>
      </c>
      <c r="L144" s="53">
        <f t="shared" si="12"/>
        <v>0.2176970633693972</v>
      </c>
      <c r="M144" s="53">
        <f t="shared" si="13"/>
        <v>0.54760197080906592</v>
      </c>
      <c r="N144" s="148">
        <f t="shared" si="14"/>
        <v>0.76529903417846312</v>
      </c>
      <c r="O144" s="51"/>
      <c r="P144" s="51"/>
    </row>
    <row r="145" spans="1:16" x14ac:dyDescent="0.25">
      <c r="A145" s="179">
        <v>142</v>
      </c>
      <c r="B145" s="196" t="s">
        <v>39</v>
      </c>
      <c r="C145" s="193" t="s">
        <v>26</v>
      </c>
      <c r="D145" s="198" t="s">
        <v>370</v>
      </c>
      <c r="E145" s="198" t="s">
        <v>371</v>
      </c>
      <c r="F145" s="160">
        <v>2317</v>
      </c>
      <c r="G145" s="160">
        <v>4226141.2249999996</v>
      </c>
      <c r="H145" s="10">
        <v>1841</v>
      </c>
      <c r="I145" s="10">
        <v>2934045</v>
      </c>
      <c r="J145" s="53">
        <f t="shared" si="10"/>
        <v>0.79456193353474325</v>
      </c>
      <c r="K145" s="53">
        <f t="shared" si="11"/>
        <v>0.69426099218915716</v>
      </c>
      <c r="L145" s="53">
        <f t="shared" si="12"/>
        <v>0.23836858006042297</v>
      </c>
      <c r="M145" s="53">
        <f t="shared" si="13"/>
        <v>0.48598269453241</v>
      </c>
      <c r="N145" s="148">
        <f t="shared" si="14"/>
        <v>0.72435127459283299</v>
      </c>
      <c r="O145" s="51"/>
      <c r="P145" s="51"/>
    </row>
    <row r="146" spans="1:16" x14ac:dyDescent="0.25">
      <c r="A146" s="179">
        <v>143</v>
      </c>
      <c r="B146" s="196" t="s">
        <v>39</v>
      </c>
      <c r="C146" s="193" t="s">
        <v>26</v>
      </c>
      <c r="D146" s="198" t="s">
        <v>376</v>
      </c>
      <c r="E146" s="198" t="s">
        <v>377</v>
      </c>
      <c r="F146" s="160">
        <v>1605</v>
      </c>
      <c r="G146" s="160">
        <v>3012239.1749999998</v>
      </c>
      <c r="H146" s="10">
        <v>1223</v>
      </c>
      <c r="I146" s="10">
        <v>1929205</v>
      </c>
      <c r="J146" s="53">
        <f t="shared" si="10"/>
        <v>0.76199376947040498</v>
      </c>
      <c r="K146" s="53">
        <f t="shared" si="11"/>
        <v>0.6404554512176146</v>
      </c>
      <c r="L146" s="53">
        <f t="shared" si="12"/>
        <v>0.22859813084112149</v>
      </c>
      <c r="M146" s="53">
        <f t="shared" si="13"/>
        <v>0.44831881585233019</v>
      </c>
      <c r="N146" s="148">
        <f t="shared" si="14"/>
        <v>0.6769169466934517</v>
      </c>
      <c r="O146" s="51"/>
      <c r="P146" s="51"/>
    </row>
    <row r="147" spans="1:16" x14ac:dyDescent="0.25">
      <c r="A147" s="179">
        <v>144</v>
      </c>
      <c r="B147" s="196" t="s">
        <v>38</v>
      </c>
      <c r="C147" s="193" t="s">
        <v>26</v>
      </c>
      <c r="D147" s="184" t="s">
        <v>418</v>
      </c>
      <c r="E147" s="162" t="s">
        <v>419</v>
      </c>
      <c r="F147" s="160">
        <v>1511</v>
      </c>
      <c r="G147" s="160">
        <v>2956928.6</v>
      </c>
      <c r="H147" s="10">
        <v>1056</v>
      </c>
      <c r="I147" s="10">
        <v>2004460</v>
      </c>
      <c r="J147" s="53">
        <f t="shared" si="10"/>
        <v>0.69887491727332895</v>
      </c>
      <c r="K147" s="53">
        <f t="shared" si="11"/>
        <v>0.67788583058786067</v>
      </c>
      <c r="L147" s="53">
        <f t="shared" si="12"/>
        <v>0.20966247518199868</v>
      </c>
      <c r="M147" s="53">
        <f t="shared" si="13"/>
        <v>0.47452008141150243</v>
      </c>
      <c r="N147" s="148">
        <f t="shared" si="14"/>
        <v>0.68418255659350113</v>
      </c>
      <c r="O147" s="51"/>
      <c r="P147" s="51"/>
    </row>
    <row r="148" spans="1:16" x14ac:dyDescent="0.25">
      <c r="A148" s="179">
        <v>145</v>
      </c>
      <c r="B148" s="196" t="s">
        <v>38</v>
      </c>
      <c r="C148" s="193" t="s">
        <v>26</v>
      </c>
      <c r="D148" s="184" t="s">
        <v>416</v>
      </c>
      <c r="E148" s="162" t="s">
        <v>417</v>
      </c>
      <c r="F148" s="160">
        <v>1343</v>
      </c>
      <c r="G148" s="160">
        <v>2617466.85</v>
      </c>
      <c r="H148" s="10">
        <v>938</v>
      </c>
      <c r="I148" s="10">
        <v>1358000</v>
      </c>
      <c r="J148" s="53">
        <f t="shared" si="10"/>
        <v>0.69843633655994042</v>
      </c>
      <c r="K148" s="53">
        <f t="shared" si="11"/>
        <v>0.51882223455857712</v>
      </c>
      <c r="L148" s="53">
        <f t="shared" si="12"/>
        <v>0.20953090096798213</v>
      </c>
      <c r="M148" s="53">
        <f t="shared" si="13"/>
        <v>0.36317556419100394</v>
      </c>
      <c r="N148" s="148">
        <f t="shared" si="14"/>
        <v>0.57270646515898604</v>
      </c>
      <c r="O148" s="51"/>
      <c r="P148" s="51"/>
    </row>
    <row r="149" spans="1:16" x14ac:dyDescent="0.25">
      <c r="A149" s="179">
        <v>146</v>
      </c>
      <c r="B149" s="196" t="s">
        <v>38</v>
      </c>
      <c r="C149" s="193" t="s">
        <v>26</v>
      </c>
      <c r="D149" s="184" t="s">
        <v>414</v>
      </c>
      <c r="E149" s="162" t="s">
        <v>415</v>
      </c>
      <c r="F149" s="160">
        <v>976</v>
      </c>
      <c r="G149" s="160">
        <v>1906763.575</v>
      </c>
      <c r="H149" s="10">
        <v>666</v>
      </c>
      <c r="I149" s="10">
        <v>1091610</v>
      </c>
      <c r="J149" s="53">
        <f t="shared" si="10"/>
        <v>0.68237704918032782</v>
      </c>
      <c r="K149" s="53">
        <f t="shared" si="11"/>
        <v>0.57249362968348083</v>
      </c>
      <c r="L149" s="53">
        <f t="shared" si="12"/>
        <v>0.20471311475409834</v>
      </c>
      <c r="M149" s="53">
        <f t="shared" si="13"/>
        <v>0.40074554077843655</v>
      </c>
      <c r="N149" s="148">
        <f t="shared" si="14"/>
        <v>0.60545865553253486</v>
      </c>
      <c r="O149" s="51"/>
      <c r="P149" s="51"/>
    </row>
    <row r="150" spans="1:16" x14ac:dyDescent="0.25">
      <c r="A150" s="179">
        <v>147</v>
      </c>
      <c r="B150" s="196" t="s">
        <v>36</v>
      </c>
      <c r="C150" s="193" t="s">
        <v>26</v>
      </c>
      <c r="D150" s="194" t="s">
        <v>432</v>
      </c>
      <c r="E150" s="194" t="s">
        <v>1388</v>
      </c>
      <c r="F150" s="160">
        <v>1054</v>
      </c>
      <c r="G150" s="160">
        <v>1704519.4249999998</v>
      </c>
      <c r="H150" s="10">
        <v>495</v>
      </c>
      <c r="I150" s="10">
        <v>765160</v>
      </c>
      <c r="J150" s="53">
        <f t="shared" si="10"/>
        <v>0.46963946869070211</v>
      </c>
      <c r="K150" s="53">
        <f t="shared" si="11"/>
        <v>0.44890072167995393</v>
      </c>
      <c r="L150" s="53">
        <f t="shared" si="12"/>
        <v>0.14089184060721063</v>
      </c>
      <c r="M150" s="53">
        <f t="shared" si="13"/>
        <v>0.31423050517596773</v>
      </c>
      <c r="N150" s="148">
        <f t="shared" si="14"/>
        <v>0.45512234578317834</v>
      </c>
      <c r="O150" s="51"/>
      <c r="P150" s="51"/>
    </row>
    <row r="151" spans="1:16" x14ac:dyDescent="0.25">
      <c r="A151" s="179">
        <v>148</v>
      </c>
      <c r="B151" s="196" t="s">
        <v>36</v>
      </c>
      <c r="C151" s="193" t="s">
        <v>26</v>
      </c>
      <c r="D151" s="194" t="s">
        <v>438</v>
      </c>
      <c r="E151" s="194" t="s">
        <v>439</v>
      </c>
      <c r="F151" s="160">
        <v>510</v>
      </c>
      <c r="G151" s="160">
        <v>1181321.925</v>
      </c>
      <c r="H151" s="10">
        <v>164</v>
      </c>
      <c r="I151" s="10">
        <v>328280</v>
      </c>
      <c r="J151" s="53">
        <f t="shared" si="10"/>
        <v>0.32156862745098042</v>
      </c>
      <c r="K151" s="53">
        <f t="shared" si="11"/>
        <v>0.27789207416936751</v>
      </c>
      <c r="L151" s="53">
        <f t="shared" si="12"/>
        <v>9.6470588235294127E-2</v>
      </c>
      <c r="M151" s="53">
        <f t="shared" si="13"/>
        <v>0.19452445191855725</v>
      </c>
      <c r="N151" s="148">
        <f t="shared" si="14"/>
        <v>0.29099504015385136</v>
      </c>
      <c r="O151" s="51"/>
      <c r="P151" s="51"/>
    </row>
    <row r="152" spans="1:16" x14ac:dyDescent="0.25">
      <c r="A152" s="179">
        <v>149</v>
      </c>
      <c r="B152" s="196" t="s">
        <v>36</v>
      </c>
      <c r="C152" s="193" t="s">
        <v>26</v>
      </c>
      <c r="D152" s="194" t="s">
        <v>442</v>
      </c>
      <c r="E152" s="194" t="s">
        <v>1137</v>
      </c>
      <c r="F152" s="160">
        <v>1168</v>
      </c>
      <c r="G152" s="160">
        <v>4106976.375</v>
      </c>
      <c r="H152" s="10">
        <v>665</v>
      </c>
      <c r="I152" s="10">
        <v>2321270</v>
      </c>
      <c r="J152" s="53">
        <f t="shared" si="10"/>
        <v>0.56934931506849318</v>
      </c>
      <c r="K152" s="53">
        <f t="shared" si="11"/>
        <v>0.56520169293644895</v>
      </c>
      <c r="L152" s="53">
        <f t="shared" si="12"/>
        <v>0.17080479452054795</v>
      </c>
      <c r="M152" s="53">
        <f t="shared" si="13"/>
        <v>0.39564118505551427</v>
      </c>
      <c r="N152" s="148">
        <f t="shared" si="14"/>
        <v>0.56644597957606224</v>
      </c>
      <c r="O152" s="51"/>
      <c r="P152" s="51"/>
    </row>
    <row r="153" spans="1:16" x14ac:dyDescent="0.25">
      <c r="A153" s="179">
        <v>150</v>
      </c>
      <c r="B153" s="196" t="s">
        <v>36</v>
      </c>
      <c r="C153" s="193" t="s">
        <v>26</v>
      </c>
      <c r="D153" s="194" t="s">
        <v>433</v>
      </c>
      <c r="E153" s="194" t="s">
        <v>1027</v>
      </c>
      <c r="F153" s="160">
        <v>1911</v>
      </c>
      <c r="G153" s="160">
        <v>3730099.375</v>
      </c>
      <c r="H153" s="10">
        <v>1100</v>
      </c>
      <c r="I153" s="10">
        <v>2375575</v>
      </c>
      <c r="J153" s="53">
        <f t="shared" si="10"/>
        <v>0.57561486132914708</v>
      </c>
      <c r="K153" s="53">
        <f t="shared" si="11"/>
        <v>0.63686641056312343</v>
      </c>
      <c r="L153" s="53">
        <f t="shared" si="12"/>
        <v>0.17268445839874411</v>
      </c>
      <c r="M153" s="53">
        <f t="shared" si="13"/>
        <v>0.44580648739418638</v>
      </c>
      <c r="N153" s="148">
        <f t="shared" si="14"/>
        <v>0.61849094579293051</v>
      </c>
      <c r="O153" s="51"/>
      <c r="P153" s="51"/>
    </row>
    <row r="154" spans="1:16" x14ac:dyDescent="0.25">
      <c r="A154" s="179">
        <v>151</v>
      </c>
      <c r="B154" s="196" t="s">
        <v>36</v>
      </c>
      <c r="C154" s="193" t="s">
        <v>26</v>
      </c>
      <c r="D154" s="194" t="s">
        <v>436</v>
      </c>
      <c r="E154" s="194" t="s">
        <v>437</v>
      </c>
      <c r="F154" s="160">
        <v>1909</v>
      </c>
      <c r="G154" s="160">
        <v>3499586.3250000002</v>
      </c>
      <c r="H154" s="10">
        <v>850</v>
      </c>
      <c r="I154" s="10">
        <v>1417725</v>
      </c>
      <c r="J154" s="53">
        <f t="shared" si="10"/>
        <v>0.44525929806181247</v>
      </c>
      <c r="K154" s="53">
        <f t="shared" si="11"/>
        <v>0.40511216707877606</v>
      </c>
      <c r="L154" s="53">
        <f t="shared" si="12"/>
        <v>0.13357778941854373</v>
      </c>
      <c r="M154" s="53">
        <f t="shared" si="13"/>
        <v>0.28357851695514324</v>
      </c>
      <c r="N154" s="148">
        <f t="shared" si="14"/>
        <v>0.41715630637368695</v>
      </c>
      <c r="O154" s="51"/>
      <c r="P154" s="51"/>
    </row>
    <row r="155" spans="1:16" x14ac:dyDescent="0.25">
      <c r="A155" s="179">
        <v>152</v>
      </c>
      <c r="B155" s="196" t="s">
        <v>36</v>
      </c>
      <c r="C155" s="193" t="s">
        <v>26</v>
      </c>
      <c r="D155" s="194" t="s">
        <v>440</v>
      </c>
      <c r="E155" s="194" t="s">
        <v>441</v>
      </c>
      <c r="F155" s="160">
        <v>578</v>
      </c>
      <c r="G155" s="160">
        <v>1277912.675</v>
      </c>
      <c r="H155" s="10">
        <v>134</v>
      </c>
      <c r="I155" s="10">
        <v>251445</v>
      </c>
      <c r="J155" s="53">
        <f t="shared" si="10"/>
        <v>0.23183391003460208</v>
      </c>
      <c r="K155" s="53">
        <f t="shared" si="11"/>
        <v>0.19676227094312215</v>
      </c>
      <c r="L155" s="53">
        <f t="shared" si="12"/>
        <v>6.955017301038062E-2</v>
      </c>
      <c r="M155" s="53">
        <f t="shared" si="13"/>
        <v>0.13773358966018551</v>
      </c>
      <c r="N155" s="148">
        <f t="shared" si="14"/>
        <v>0.20728376267056614</v>
      </c>
      <c r="O155" s="51"/>
      <c r="P155" s="51"/>
    </row>
    <row r="156" spans="1:16" x14ac:dyDescent="0.25">
      <c r="A156" s="179">
        <v>153</v>
      </c>
      <c r="B156" s="196" t="s">
        <v>36</v>
      </c>
      <c r="C156" s="193" t="s">
        <v>26</v>
      </c>
      <c r="D156" s="194" t="s">
        <v>434</v>
      </c>
      <c r="E156" s="194" t="s">
        <v>435</v>
      </c>
      <c r="F156" s="160">
        <v>811</v>
      </c>
      <c r="G156" s="160">
        <v>1186850.25</v>
      </c>
      <c r="H156" s="10">
        <v>588</v>
      </c>
      <c r="I156" s="10">
        <v>650405</v>
      </c>
      <c r="J156" s="53">
        <f t="shared" si="10"/>
        <v>0.72503082614056724</v>
      </c>
      <c r="K156" s="53">
        <f t="shared" si="11"/>
        <v>0.54800932131075508</v>
      </c>
      <c r="L156" s="53">
        <f t="shared" si="12"/>
        <v>0.21750924784217016</v>
      </c>
      <c r="M156" s="53">
        <f t="shared" si="13"/>
        <v>0.38360652491752856</v>
      </c>
      <c r="N156" s="148">
        <f t="shared" si="14"/>
        <v>0.60111577275969874</v>
      </c>
      <c r="O156" s="51"/>
      <c r="P156" s="51"/>
    </row>
    <row r="157" spans="1:16" x14ac:dyDescent="0.25">
      <c r="A157" s="179">
        <v>154</v>
      </c>
      <c r="B157" s="200" t="s">
        <v>1102</v>
      </c>
      <c r="C157" s="193" t="s">
        <v>26</v>
      </c>
      <c r="D157" s="184" t="s">
        <v>382</v>
      </c>
      <c r="E157" s="162" t="s">
        <v>383</v>
      </c>
      <c r="F157" s="160">
        <v>1131</v>
      </c>
      <c r="G157" s="160">
        <v>1948944.4750000001</v>
      </c>
      <c r="H157" s="10">
        <v>745</v>
      </c>
      <c r="I157" s="10">
        <v>1186310</v>
      </c>
      <c r="J157" s="53">
        <f t="shared" si="10"/>
        <v>0.65870910698496909</v>
      </c>
      <c r="K157" s="53">
        <f t="shared" si="11"/>
        <v>0.60869358528030915</v>
      </c>
      <c r="L157" s="53">
        <f t="shared" si="12"/>
        <v>0.19761273209549071</v>
      </c>
      <c r="M157" s="53">
        <f t="shared" si="13"/>
        <v>0.42608550969621639</v>
      </c>
      <c r="N157" s="148">
        <f t="shared" si="14"/>
        <v>0.62369824179170708</v>
      </c>
      <c r="O157" s="51"/>
      <c r="P157" s="51"/>
    </row>
    <row r="158" spans="1:16" x14ac:dyDescent="0.25">
      <c r="A158" s="179">
        <v>155</v>
      </c>
      <c r="B158" s="200" t="s">
        <v>1102</v>
      </c>
      <c r="C158" s="193" t="s">
        <v>26</v>
      </c>
      <c r="D158" s="184" t="s">
        <v>387</v>
      </c>
      <c r="E158" s="162" t="s">
        <v>388</v>
      </c>
      <c r="F158" s="160">
        <v>765</v>
      </c>
      <c r="G158" s="160">
        <v>1501011.4</v>
      </c>
      <c r="H158" s="10">
        <v>590</v>
      </c>
      <c r="I158" s="10">
        <v>967995</v>
      </c>
      <c r="J158" s="53">
        <f t="shared" si="10"/>
        <v>0.77124183006535951</v>
      </c>
      <c r="K158" s="53">
        <f t="shared" si="11"/>
        <v>0.64489516868426189</v>
      </c>
      <c r="L158" s="53">
        <f t="shared" si="12"/>
        <v>0.23137254901960785</v>
      </c>
      <c r="M158" s="53">
        <f t="shared" si="13"/>
        <v>0.45142661807898327</v>
      </c>
      <c r="N158" s="148">
        <f t="shared" si="14"/>
        <v>0.68279916709859112</v>
      </c>
      <c r="O158" s="51"/>
      <c r="P158" s="51"/>
    </row>
    <row r="159" spans="1:16" x14ac:dyDescent="0.25">
      <c r="A159" s="179">
        <v>156</v>
      </c>
      <c r="B159" s="200" t="s">
        <v>1102</v>
      </c>
      <c r="C159" s="193" t="s">
        <v>26</v>
      </c>
      <c r="D159" s="184" t="s">
        <v>389</v>
      </c>
      <c r="E159" s="162" t="s">
        <v>513</v>
      </c>
      <c r="F159" s="160">
        <v>809</v>
      </c>
      <c r="G159" s="160">
        <v>1950396.05</v>
      </c>
      <c r="H159" s="10">
        <v>541</v>
      </c>
      <c r="I159" s="10">
        <v>955660</v>
      </c>
      <c r="J159" s="53">
        <f t="shared" si="10"/>
        <v>0.66872682323856614</v>
      </c>
      <c r="K159" s="53">
        <f t="shared" si="11"/>
        <v>0.48998253457291402</v>
      </c>
      <c r="L159" s="53">
        <f t="shared" si="12"/>
        <v>0.20061804697156985</v>
      </c>
      <c r="M159" s="53">
        <f t="shared" si="13"/>
        <v>0.34298777420103982</v>
      </c>
      <c r="N159" s="148">
        <f t="shared" si="14"/>
        <v>0.54360582117260969</v>
      </c>
      <c r="O159" s="51"/>
      <c r="P159" s="51"/>
    </row>
    <row r="160" spans="1:16" x14ac:dyDescent="0.25">
      <c r="A160" s="179">
        <v>157</v>
      </c>
      <c r="B160" s="200" t="s">
        <v>1102</v>
      </c>
      <c r="C160" s="193" t="s">
        <v>26</v>
      </c>
      <c r="D160" s="184" t="s">
        <v>386</v>
      </c>
      <c r="E160" s="162" t="s">
        <v>1026</v>
      </c>
      <c r="F160" s="160">
        <v>909</v>
      </c>
      <c r="G160" s="160">
        <v>1650888.9</v>
      </c>
      <c r="H160" s="10">
        <v>492</v>
      </c>
      <c r="I160" s="10">
        <v>797660</v>
      </c>
      <c r="J160" s="53">
        <f t="shared" si="10"/>
        <v>0.54125412541254125</v>
      </c>
      <c r="K160" s="53">
        <f t="shared" si="11"/>
        <v>0.48317000617061512</v>
      </c>
      <c r="L160" s="53">
        <f t="shared" si="12"/>
        <v>0.16237623762376238</v>
      </c>
      <c r="M160" s="53">
        <f t="shared" si="13"/>
        <v>0.33821900431943058</v>
      </c>
      <c r="N160" s="148">
        <f t="shared" si="14"/>
        <v>0.50059524194319294</v>
      </c>
      <c r="O160" s="51"/>
      <c r="P160" s="51"/>
    </row>
    <row r="161" spans="1:16" x14ac:dyDescent="0.25">
      <c r="A161" s="179">
        <v>158</v>
      </c>
      <c r="B161" s="200" t="s">
        <v>34</v>
      </c>
      <c r="C161" s="193" t="s">
        <v>26</v>
      </c>
      <c r="D161" s="184" t="s">
        <v>422</v>
      </c>
      <c r="E161" s="162" t="s">
        <v>423</v>
      </c>
      <c r="F161" s="160">
        <v>2298</v>
      </c>
      <c r="G161" s="160">
        <v>4786014</v>
      </c>
      <c r="H161" s="10">
        <v>3154</v>
      </c>
      <c r="I161" s="10">
        <v>5706005</v>
      </c>
      <c r="J161" s="53">
        <f t="shared" si="10"/>
        <v>1.3724978241949521</v>
      </c>
      <c r="K161" s="53">
        <f t="shared" si="11"/>
        <v>1.1922248869309617</v>
      </c>
      <c r="L161" s="53">
        <f t="shared" si="12"/>
        <v>0.3</v>
      </c>
      <c r="M161" s="53">
        <f t="shared" si="13"/>
        <v>0.7</v>
      </c>
      <c r="N161" s="148">
        <f t="shared" si="14"/>
        <v>1</v>
      </c>
      <c r="O161" s="51"/>
      <c r="P161" s="51"/>
    </row>
    <row r="162" spans="1:16" x14ac:dyDescent="0.25">
      <c r="A162" s="179">
        <v>159</v>
      </c>
      <c r="B162" s="200" t="s">
        <v>34</v>
      </c>
      <c r="C162" s="193" t="s">
        <v>26</v>
      </c>
      <c r="D162" s="184" t="s">
        <v>428</v>
      </c>
      <c r="E162" s="162" t="s">
        <v>429</v>
      </c>
      <c r="F162" s="160">
        <v>1727</v>
      </c>
      <c r="G162" s="160">
        <v>3359056.375</v>
      </c>
      <c r="H162" s="10">
        <v>1375</v>
      </c>
      <c r="I162" s="10">
        <v>2271415</v>
      </c>
      <c r="J162" s="53">
        <f t="shared" si="10"/>
        <v>0.79617834394904463</v>
      </c>
      <c r="K162" s="53">
        <f t="shared" si="11"/>
        <v>0.67620627534124078</v>
      </c>
      <c r="L162" s="53">
        <f t="shared" si="12"/>
        <v>0.23885350318471338</v>
      </c>
      <c r="M162" s="53">
        <f t="shared" si="13"/>
        <v>0.47334439273886852</v>
      </c>
      <c r="N162" s="148">
        <f t="shared" si="14"/>
        <v>0.71219789592358196</v>
      </c>
      <c r="O162" s="51"/>
      <c r="P162" s="51"/>
    </row>
    <row r="163" spans="1:16" x14ac:dyDescent="0.25">
      <c r="A163" s="179">
        <v>160</v>
      </c>
      <c r="B163" s="200" t="s">
        <v>34</v>
      </c>
      <c r="C163" s="193" t="s">
        <v>26</v>
      </c>
      <c r="D163" s="184" t="s">
        <v>420</v>
      </c>
      <c r="E163" s="162" t="s">
        <v>421</v>
      </c>
      <c r="F163" s="160">
        <v>1535</v>
      </c>
      <c r="G163" s="160">
        <v>2873663.65</v>
      </c>
      <c r="H163" s="10">
        <v>1035</v>
      </c>
      <c r="I163" s="10">
        <v>1769270</v>
      </c>
      <c r="J163" s="53">
        <f t="shared" si="10"/>
        <v>0.67426710097719866</v>
      </c>
      <c r="K163" s="53">
        <f t="shared" si="11"/>
        <v>0.61568444170562553</v>
      </c>
      <c r="L163" s="53">
        <f t="shared" si="12"/>
        <v>0.20228013029315958</v>
      </c>
      <c r="M163" s="53">
        <f t="shared" si="13"/>
        <v>0.43097910919393784</v>
      </c>
      <c r="N163" s="148">
        <f t="shared" si="14"/>
        <v>0.63325923948709739</v>
      </c>
      <c r="O163" s="51"/>
      <c r="P163" s="51"/>
    </row>
    <row r="164" spans="1:16" x14ac:dyDescent="0.25">
      <c r="A164" s="179">
        <v>161</v>
      </c>
      <c r="B164" s="200" t="s">
        <v>34</v>
      </c>
      <c r="C164" s="193" t="s">
        <v>26</v>
      </c>
      <c r="D164" s="184" t="s">
        <v>424</v>
      </c>
      <c r="E164" s="162" t="s">
        <v>425</v>
      </c>
      <c r="F164" s="160">
        <v>1083</v>
      </c>
      <c r="G164" s="160">
        <v>2023256.4249999998</v>
      </c>
      <c r="H164" s="10">
        <v>630</v>
      </c>
      <c r="I164" s="10">
        <v>1221970</v>
      </c>
      <c r="J164" s="53">
        <f t="shared" si="10"/>
        <v>0.5817174515235457</v>
      </c>
      <c r="K164" s="53">
        <f t="shared" si="11"/>
        <v>0.60396200150457946</v>
      </c>
      <c r="L164" s="53">
        <f t="shared" si="12"/>
        <v>0.17451523545706371</v>
      </c>
      <c r="M164" s="53">
        <f t="shared" si="13"/>
        <v>0.4227734010532056</v>
      </c>
      <c r="N164" s="148">
        <f t="shared" si="14"/>
        <v>0.59728863651026931</v>
      </c>
      <c r="O164" s="51"/>
      <c r="P164" s="51"/>
    </row>
    <row r="165" spans="1:16" x14ac:dyDescent="0.25">
      <c r="A165" s="179">
        <v>162</v>
      </c>
      <c r="B165" s="200" t="s">
        <v>34</v>
      </c>
      <c r="C165" s="193" t="s">
        <v>26</v>
      </c>
      <c r="D165" s="184" t="s">
        <v>430</v>
      </c>
      <c r="E165" s="162" t="s">
        <v>431</v>
      </c>
      <c r="F165" s="160">
        <v>1048</v>
      </c>
      <c r="G165" s="160">
        <v>1992316.4249999998</v>
      </c>
      <c r="H165" s="10">
        <v>579</v>
      </c>
      <c r="I165" s="10">
        <v>1011690</v>
      </c>
      <c r="J165" s="53">
        <f t="shared" si="10"/>
        <v>0.5524809160305344</v>
      </c>
      <c r="K165" s="53">
        <f t="shared" si="11"/>
        <v>0.50779584372497466</v>
      </c>
      <c r="L165" s="53">
        <f t="shared" si="12"/>
        <v>0.16574427480916032</v>
      </c>
      <c r="M165" s="53">
        <f t="shared" si="13"/>
        <v>0.35545709060748226</v>
      </c>
      <c r="N165" s="148">
        <f t="shared" si="14"/>
        <v>0.52120136541664253</v>
      </c>
      <c r="O165" s="51"/>
      <c r="P165" s="51"/>
    </row>
    <row r="166" spans="1:16" x14ac:dyDescent="0.25">
      <c r="A166" s="179">
        <v>163</v>
      </c>
      <c r="B166" s="201" t="s">
        <v>34</v>
      </c>
      <c r="C166" s="202" t="s">
        <v>26</v>
      </c>
      <c r="D166" s="203" t="s">
        <v>426</v>
      </c>
      <c r="E166" s="204" t="s">
        <v>1389</v>
      </c>
      <c r="F166" s="164">
        <v>993</v>
      </c>
      <c r="G166" s="164">
        <v>1933740.25</v>
      </c>
      <c r="H166" s="10">
        <v>457</v>
      </c>
      <c r="I166" s="10">
        <v>791040</v>
      </c>
      <c r="J166" s="53">
        <f t="shared" si="10"/>
        <v>0.46022155085599192</v>
      </c>
      <c r="K166" s="53">
        <f t="shared" si="11"/>
        <v>0.4090725215033405</v>
      </c>
      <c r="L166" s="53">
        <f t="shared" si="12"/>
        <v>0.13806646525679758</v>
      </c>
      <c r="M166" s="53">
        <f t="shared" si="13"/>
        <v>0.28635076505233831</v>
      </c>
      <c r="N166" s="148">
        <f t="shared" si="14"/>
        <v>0.42441723030913592</v>
      </c>
      <c r="O166" s="51"/>
      <c r="P166" s="51"/>
    </row>
    <row r="167" spans="1:16" x14ac:dyDescent="0.25">
      <c r="A167" s="179">
        <v>164</v>
      </c>
      <c r="B167" s="165" t="s">
        <v>59</v>
      </c>
      <c r="C167" s="165" t="s">
        <v>41</v>
      </c>
      <c r="D167" s="165" t="s">
        <v>443</v>
      </c>
      <c r="E167" s="165" t="s">
        <v>1141</v>
      </c>
      <c r="F167" s="166">
        <v>1004</v>
      </c>
      <c r="G167" s="167">
        <v>1965662.4</v>
      </c>
      <c r="H167" s="10">
        <v>184</v>
      </c>
      <c r="I167" s="10">
        <v>231035</v>
      </c>
      <c r="J167" s="53">
        <f t="shared" si="10"/>
        <v>0.18326693227091634</v>
      </c>
      <c r="K167" s="53">
        <f t="shared" si="11"/>
        <v>0.11753544250528473</v>
      </c>
      <c r="L167" s="53">
        <f t="shared" si="12"/>
        <v>5.4980079681274899E-2</v>
      </c>
      <c r="M167" s="53">
        <f t="shared" si="13"/>
        <v>8.2274809753699316E-2</v>
      </c>
      <c r="N167" s="148">
        <f t="shared" si="14"/>
        <v>0.13725488943497421</v>
      </c>
      <c r="O167" s="51"/>
      <c r="P167" s="51"/>
    </row>
    <row r="168" spans="1:16" x14ac:dyDescent="0.25">
      <c r="A168" s="179">
        <v>165</v>
      </c>
      <c r="B168" s="165" t="s">
        <v>59</v>
      </c>
      <c r="C168" s="165" t="s">
        <v>41</v>
      </c>
      <c r="D168" s="165" t="s">
        <v>446</v>
      </c>
      <c r="E168" s="165" t="s">
        <v>1142</v>
      </c>
      <c r="F168" s="166">
        <v>1860</v>
      </c>
      <c r="G168" s="167">
        <v>3626669.7250000001</v>
      </c>
      <c r="H168" s="10">
        <v>563</v>
      </c>
      <c r="I168" s="10">
        <v>948210</v>
      </c>
      <c r="J168" s="53">
        <f t="shared" si="10"/>
        <v>0.30268817204301074</v>
      </c>
      <c r="K168" s="53">
        <f t="shared" si="11"/>
        <v>0.26145474275300873</v>
      </c>
      <c r="L168" s="53">
        <f t="shared" si="12"/>
        <v>9.0806451612903225E-2</v>
      </c>
      <c r="M168" s="53">
        <f t="shared" si="13"/>
        <v>0.1830183199271061</v>
      </c>
      <c r="N168" s="148">
        <f t="shared" si="14"/>
        <v>0.27382477154000934</v>
      </c>
      <c r="O168" s="51"/>
      <c r="P168" s="51"/>
    </row>
    <row r="169" spans="1:16" x14ac:dyDescent="0.25">
      <c r="A169" s="179">
        <v>166</v>
      </c>
      <c r="B169" s="165" t="s">
        <v>59</v>
      </c>
      <c r="C169" s="165" t="s">
        <v>41</v>
      </c>
      <c r="D169" s="165" t="s">
        <v>445</v>
      </c>
      <c r="E169" s="165" t="s">
        <v>1143</v>
      </c>
      <c r="F169" s="166">
        <v>1285</v>
      </c>
      <c r="G169" s="167">
        <v>2502608.7250000001</v>
      </c>
      <c r="H169" s="10">
        <v>678</v>
      </c>
      <c r="I169" s="10">
        <v>1069840</v>
      </c>
      <c r="J169" s="53">
        <f t="shared" si="10"/>
        <v>0.52762645914396888</v>
      </c>
      <c r="K169" s="53">
        <f t="shared" si="11"/>
        <v>0.4274899185448976</v>
      </c>
      <c r="L169" s="53">
        <f t="shared" si="12"/>
        <v>0.15828793774319067</v>
      </c>
      <c r="M169" s="53">
        <f t="shared" si="13"/>
        <v>0.29924294298142828</v>
      </c>
      <c r="N169" s="148">
        <f t="shared" si="14"/>
        <v>0.45753088072461895</v>
      </c>
      <c r="O169" s="51"/>
      <c r="P169" s="51"/>
    </row>
    <row r="170" spans="1:16" x14ac:dyDescent="0.25">
      <c r="A170" s="179">
        <v>167</v>
      </c>
      <c r="B170" s="165" t="s">
        <v>59</v>
      </c>
      <c r="C170" s="165" t="s">
        <v>41</v>
      </c>
      <c r="D170" s="165" t="s">
        <v>444</v>
      </c>
      <c r="E170" s="165" t="s">
        <v>1144</v>
      </c>
      <c r="F170" s="166">
        <v>614</v>
      </c>
      <c r="G170" s="167">
        <v>1213205.3</v>
      </c>
      <c r="H170" s="10">
        <v>355</v>
      </c>
      <c r="I170" s="10">
        <v>508745</v>
      </c>
      <c r="J170" s="53">
        <f t="shared" si="10"/>
        <v>0.57817589576547235</v>
      </c>
      <c r="K170" s="53">
        <f t="shared" si="11"/>
        <v>0.419339579212191</v>
      </c>
      <c r="L170" s="53">
        <f t="shared" si="12"/>
        <v>0.17345276872964169</v>
      </c>
      <c r="M170" s="53">
        <f t="shared" si="13"/>
        <v>0.29353770544853369</v>
      </c>
      <c r="N170" s="148">
        <f t="shared" si="14"/>
        <v>0.46699047417817541</v>
      </c>
      <c r="O170" s="51"/>
      <c r="P170" s="51"/>
    </row>
    <row r="171" spans="1:16" x14ac:dyDescent="0.25">
      <c r="A171" s="179">
        <v>168</v>
      </c>
      <c r="B171" s="165" t="s">
        <v>48</v>
      </c>
      <c r="C171" s="165" t="s">
        <v>41</v>
      </c>
      <c r="D171" s="165" t="s">
        <v>479</v>
      </c>
      <c r="E171" s="165" t="s">
        <v>1323</v>
      </c>
      <c r="F171" s="166">
        <v>1137</v>
      </c>
      <c r="G171" s="167">
        <v>2033443.7749999999</v>
      </c>
      <c r="H171" s="10">
        <v>262</v>
      </c>
      <c r="I171" s="10">
        <v>484535</v>
      </c>
      <c r="J171" s="53">
        <f t="shared" si="10"/>
        <v>0.23043095866314864</v>
      </c>
      <c r="K171" s="53">
        <f t="shared" si="11"/>
        <v>0.23828295916369757</v>
      </c>
      <c r="L171" s="53">
        <f t="shared" si="12"/>
        <v>6.9129287598944586E-2</v>
      </c>
      <c r="M171" s="53">
        <f t="shared" si="13"/>
        <v>0.1667980714145883</v>
      </c>
      <c r="N171" s="148">
        <f t="shared" si="14"/>
        <v>0.2359273590135329</v>
      </c>
      <c r="O171" s="51"/>
      <c r="P171" s="51"/>
    </row>
    <row r="172" spans="1:16" x14ac:dyDescent="0.25">
      <c r="A172" s="179">
        <v>169</v>
      </c>
      <c r="B172" s="165" t="s">
        <v>48</v>
      </c>
      <c r="C172" s="165" t="s">
        <v>41</v>
      </c>
      <c r="D172" s="165" t="s">
        <v>481</v>
      </c>
      <c r="E172" s="165" t="s">
        <v>1449</v>
      </c>
      <c r="F172" s="166">
        <v>1088</v>
      </c>
      <c r="G172" s="167">
        <v>1943077.8</v>
      </c>
      <c r="H172" s="10">
        <v>430</v>
      </c>
      <c r="I172" s="10">
        <v>735780</v>
      </c>
      <c r="J172" s="53">
        <f t="shared" si="10"/>
        <v>0.3952205882352941</v>
      </c>
      <c r="K172" s="53">
        <f t="shared" si="11"/>
        <v>0.37866728753732865</v>
      </c>
      <c r="L172" s="53">
        <f t="shared" si="12"/>
        <v>0.11856617647058823</v>
      </c>
      <c r="M172" s="53">
        <f t="shared" si="13"/>
        <v>0.26506710127613003</v>
      </c>
      <c r="N172" s="148">
        <f t="shared" si="14"/>
        <v>0.38363327774671829</v>
      </c>
      <c r="O172" s="51"/>
      <c r="P172" s="51"/>
    </row>
    <row r="173" spans="1:16" x14ac:dyDescent="0.25">
      <c r="A173" s="179">
        <v>170</v>
      </c>
      <c r="B173" s="168" t="s">
        <v>50</v>
      </c>
      <c r="C173" s="168" t="s">
        <v>41</v>
      </c>
      <c r="D173" s="168" t="s">
        <v>475</v>
      </c>
      <c r="E173" s="168" t="s">
        <v>1170</v>
      </c>
      <c r="F173" s="166">
        <v>933</v>
      </c>
      <c r="G173" s="167">
        <v>1503206.85</v>
      </c>
      <c r="H173" s="10">
        <v>329</v>
      </c>
      <c r="I173" s="10">
        <v>436480</v>
      </c>
      <c r="J173" s="53">
        <f t="shared" si="10"/>
        <v>0.35262593783494106</v>
      </c>
      <c r="K173" s="53">
        <f t="shared" si="11"/>
        <v>0.29036589342311736</v>
      </c>
      <c r="L173" s="53">
        <f t="shared" si="12"/>
        <v>0.10578778135048232</v>
      </c>
      <c r="M173" s="53">
        <f t="shared" si="13"/>
        <v>0.20325612539618215</v>
      </c>
      <c r="N173" s="148">
        <f t="shared" si="14"/>
        <v>0.30904390674666449</v>
      </c>
      <c r="O173" s="51"/>
      <c r="P173" s="51"/>
    </row>
    <row r="174" spans="1:16" x14ac:dyDescent="0.25">
      <c r="A174" s="179">
        <v>171</v>
      </c>
      <c r="B174" s="168" t="s">
        <v>50</v>
      </c>
      <c r="C174" s="168" t="s">
        <v>41</v>
      </c>
      <c r="D174" s="168" t="s">
        <v>477</v>
      </c>
      <c r="E174" s="168" t="s">
        <v>1169</v>
      </c>
      <c r="F174" s="166">
        <v>2387</v>
      </c>
      <c r="G174" s="167">
        <v>4925212.8499999996</v>
      </c>
      <c r="H174" s="10">
        <v>824</v>
      </c>
      <c r="I174" s="10">
        <v>1377235</v>
      </c>
      <c r="J174" s="53">
        <f t="shared" si="10"/>
        <v>0.34520318391286131</v>
      </c>
      <c r="K174" s="53">
        <f t="shared" si="11"/>
        <v>0.27962953925940481</v>
      </c>
      <c r="L174" s="53">
        <f t="shared" si="12"/>
        <v>0.1035609551738584</v>
      </c>
      <c r="M174" s="53">
        <f t="shared" si="13"/>
        <v>0.19574067748158336</v>
      </c>
      <c r="N174" s="148">
        <f t="shared" si="14"/>
        <v>0.29930163265544174</v>
      </c>
      <c r="O174" s="51"/>
      <c r="P174" s="51"/>
    </row>
    <row r="175" spans="1:16" x14ac:dyDescent="0.25">
      <c r="A175" s="179">
        <v>172</v>
      </c>
      <c r="B175" s="168" t="s">
        <v>50</v>
      </c>
      <c r="C175" s="168" t="s">
        <v>41</v>
      </c>
      <c r="D175" s="168" t="s">
        <v>474</v>
      </c>
      <c r="E175" s="168" t="s">
        <v>478</v>
      </c>
      <c r="F175" s="166">
        <v>878</v>
      </c>
      <c r="G175" s="167">
        <v>1376008.7749999999</v>
      </c>
      <c r="H175" s="10">
        <v>218</v>
      </c>
      <c r="I175" s="10">
        <v>279305</v>
      </c>
      <c r="J175" s="53">
        <f t="shared" si="10"/>
        <v>0.24829157175398633</v>
      </c>
      <c r="K175" s="53">
        <f t="shared" si="11"/>
        <v>0.202981990430984</v>
      </c>
      <c r="L175" s="53">
        <f t="shared" si="12"/>
        <v>7.4487471526195892E-2</v>
      </c>
      <c r="M175" s="53">
        <f t="shared" si="13"/>
        <v>0.14208739330168879</v>
      </c>
      <c r="N175" s="148">
        <f t="shared" si="14"/>
        <v>0.21657486482788468</v>
      </c>
      <c r="O175" s="51"/>
      <c r="P175" s="51"/>
    </row>
    <row r="176" spans="1:16" x14ac:dyDescent="0.25">
      <c r="A176" s="179">
        <v>173</v>
      </c>
      <c r="B176" s="168" t="s">
        <v>50</v>
      </c>
      <c r="C176" s="168" t="s">
        <v>41</v>
      </c>
      <c r="D176" s="168" t="s">
        <v>1201</v>
      </c>
      <c r="E176" s="168" t="s">
        <v>476</v>
      </c>
      <c r="F176" s="166">
        <v>1190</v>
      </c>
      <c r="G176" s="167">
        <v>2309826.5</v>
      </c>
      <c r="H176" s="10">
        <v>536</v>
      </c>
      <c r="I176" s="10">
        <v>761705</v>
      </c>
      <c r="J176" s="53">
        <f t="shared" si="10"/>
        <v>0.4504201680672269</v>
      </c>
      <c r="K176" s="53">
        <f t="shared" si="11"/>
        <v>0.32976719247094965</v>
      </c>
      <c r="L176" s="53">
        <f t="shared" si="12"/>
        <v>0.13512605042016806</v>
      </c>
      <c r="M176" s="53">
        <f t="shared" si="13"/>
        <v>0.23083703472966474</v>
      </c>
      <c r="N176" s="148">
        <f t="shared" si="14"/>
        <v>0.36596308514983278</v>
      </c>
      <c r="O176" s="51"/>
      <c r="P176" s="51"/>
    </row>
    <row r="177" spans="1:16" x14ac:dyDescent="0.25">
      <c r="A177" s="179">
        <v>174</v>
      </c>
      <c r="B177" s="168" t="s">
        <v>50</v>
      </c>
      <c r="C177" s="168" t="s">
        <v>41</v>
      </c>
      <c r="D177" s="168" t="s">
        <v>1202</v>
      </c>
      <c r="E177" s="168" t="s">
        <v>1286</v>
      </c>
      <c r="F177" s="166">
        <v>1254</v>
      </c>
      <c r="G177" s="167">
        <v>2362760.7999999998</v>
      </c>
      <c r="H177" s="10">
        <v>501</v>
      </c>
      <c r="I177" s="10">
        <v>924240</v>
      </c>
      <c r="J177" s="53">
        <f t="shared" si="10"/>
        <v>0.39952153110047844</v>
      </c>
      <c r="K177" s="53">
        <f t="shared" si="11"/>
        <v>0.39116951660955274</v>
      </c>
      <c r="L177" s="53">
        <f t="shared" si="12"/>
        <v>0.11985645933014352</v>
      </c>
      <c r="M177" s="53">
        <f t="shared" si="13"/>
        <v>0.27381866162668689</v>
      </c>
      <c r="N177" s="148">
        <f t="shared" si="14"/>
        <v>0.39367512095683044</v>
      </c>
      <c r="O177" s="51"/>
      <c r="P177" s="51"/>
    </row>
    <row r="178" spans="1:16" x14ac:dyDescent="0.25">
      <c r="A178" s="179">
        <v>175</v>
      </c>
      <c r="B178" s="168" t="s">
        <v>1352</v>
      </c>
      <c r="C178" s="168" t="s">
        <v>41</v>
      </c>
      <c r="D178" s="168" t="s">
        <v>485</v>
      </c>
      <c r="E178" s="168" t="s">
        <v>358</v>
      </c>
      <c r="F178" s="166">
        <v>1286</v>
      </c>
      <c r="G178" s="167">
        <v>2499718.7250000001</v>
      </c>
      <c r="H178" s="10">
        <v>713</v>
      </c>
      <c r="I178" s="10">
        <v>1179750</v>
      </c>
      <c r="J178" s="53">
        <f t="shared" si="10"/>
        <v>0.55443234836702959</v>
      </c>
      <c r="K178" s="53">
        <f t="shared" si="11"/>
        <v>0.47195309944321834</v>
      </c>
      <c r="L178" s="53">
        <f t="shared" si="12"/>
        <v>0.16632970451010887</v>
      </c>
      <c r="M178" s="53">
        <f t="shared" si="13"/>
        <v>0.33036716961025281</v>
      </c>
      <c r="N178" s="148">
        <f t="shared" si="14"/>
        <v>0.49669687412036168</v>
      </c>
      <c r="O178" s="51"/>
      <c r="P178" s="51"/>
    </row>
    <row r="179" spans="1:16" x14ac:dyDescent="0.25">
      <c r="A179" s="179">
        <v>176</v>
      </c>
      <c r="B179" s="168" t="s">
        <v>1352</v>
      </c>
      <c r="C179" s="168" t="s">
        <v>41</v>
      </c>
      <c r="D179" s="168" t="s">
        <v>483</v>
      </c>
      <c r="E179" s="168" t="s">
        <v>1353</v>
      </c>
      <c r="F179" s="166">
        <v>1019</v>
      </c>
      <c r="G179" s="167">
        <v>1991394.55</v>
      </c>
      <c r="H179" s="10">
        <v>280</v>
      </c>
      <c r="I179" s="10">
        <v>534635</v>
      </c>
      <c r="J179" s="53">
        <f t="shared" si="10"/>
        <v>0.27477919528949951</v>
      </c>
      <c r="K179" s="53">
        <f t="shared" si="11"/>
        <v>0.26847266404339609</v>
      </c>
      <c r="L179" s="53">
        <f t="shared" si="12"/>
        <v>8.2433758586849856E-2</v>
      </c>
      <c r="M179" s="53">
        <f t="shared" si="13"/>
        <v>0.18793086483037724</v>
      </c>
      <c r="N179" s="148">
        <f t="shared" si="14"/>
        <v>0.27036462341722711</v>
      </c>
      <c r="O179" s="51"/>
      <c r="P179" s="51"/>
    </row>
    <row r="180" spans="1:16" x14ac:dyDescent="0.25">
      <c r="A180" s="179">
        <v>177</v>
      </c>
      <c r="B180" s="168" t="s">
        <v>1352</v>
      </c>
      <c r="C180" s="168" t="s">
        <v>41</v>
      </c>
      <c r="D180" s="168" t="s">
        <v>486</v>
      </c>
      <c r="E180" s="168" t="s">
        <v>1450</v>
      </c>
      <c r="F180" s="166">
        <v>756</v>
      </c>
      <c r="G180" s="167">
        <v>1483548.2250000001</v>
      </c>
      <c r="H180" s="10">
        <v>425</v>
      </c>
      <c r="I180" s="10">
        <v>638645</v>
      </c>
      <c r="J180" s="53">
        <f t="shared" si="10"/>
        <v>0.56216931216931221</v>
      </c>
      <c r="K180" s="53">
        <f t="shared" si="11"/>
        <v>0.4304848263358611</v>
      </c>
      <c r="L180" s="53">
        <f t="shared" si="12"/>
        <v>0.16865079365079366</v>
      </c>
      <c r="M180" s="53">
        <f t="shared" si="13"/>
        <v>0.30133937843510278</v>
      </c>
      <c r="N180" s="148">
        <f t="shared" si="14"/>
        <v>0.46999017208589644</v>
      </c>
      <c r="O180" s="51"/>
      <c r="P180" s="51"/>
    </row>
    <row r="181" spans="1:16" x14ac:dyDescent="0.25">
      <c r="A181" s="179">
        <v>178</v>
      </c>
      <c r="B181" s="168" t="s">
        <v>1352</v>
      </c>
      <c r="C181" s="168" t="s">
        <v>41</v>
      </c>
      <c r="D181" s="168" t="s">
        <v>487</v>
      </c>
      <c r="E181" s="168" t="s">
        <v>1354</v>
      </c>
      <c r="F181" s="166">
        <v>532</v>
      </c>
      <c r="G181" s="167">
        <v>1040270.5</v>
      </c>
      <c r="H181" s="10">
        <v>140</v>
      </c>
      <c r="I181" s="10">
        <v>228435</v>
      </c>
      <c r="J181" s="53">
        <f t="shared" si="10"/>
        <v>0.26315789473684209</v>
      </c>
      <c r="K181" s="53">
        <f t="shared" si="11"/>
        <v>0.21959192344683426</v>
      </c>
      <c r="L181" s="53">
        <f t="shared" si="12"/>
        <v>7.8947368421052627E-2</v>
      </c>
      <c r="M181" s="53">
        <f t="shared" si="13"/>
        <v>0.15371434641278398</v>
      </c>
      <c r="N181" s="148">
        <f t="shared" si="14"/>
        <v>0.2326617148338366</v>
      </c>
      <c r="O181" s="51"/>
      <c r="P181" s="51"/>
    </row>
    <row r="182" spans="1:16" x14ac:dyDescent="0.25">
      <c r="A182" s="179">
        <v>179</v>
      </c>
      <c r="B182" s="168" t="s">
        <v>1352</v>
      </c>
      <c r="C182" s="168" t="s">
        <v>41</v>
      </c>
      <c r="D182" s="168" t="s">
        <v>482</v>
      </c>
      <c r="E182" s="168" t="s">
        <v>1322</v>
      </c>
      <c r="F182" s="166">
        <v>847</v>
      </c>
      <c r="G182" s="167">
        <v>1660450.175</v>
      </c>
      <c r="H182" s="10">
        <v>558</v>
      </c>
      <c r="I182" s="10">
        <v>942315</v>
      </c>
      <c r="J182" s="53">
        <f t="shared" si="10"/>
        <v>0.65879574970484056</v>
      </c>
      <c r="K182" s="53">
        <f t="shared" si="11"/>
        <v>0.56750573681019967</v>
      </c>
      <c r="L182" s="53">
        <f t="shared" si="12"/>
        <v>0.19763872491145215</v>
      </c>
      <c r="M182" s="53">
        <f t="shared" si="13"/>
        <v>0.39725401576713976</v>
      </c>
      <c r="N182" s="148">
        <f t="shared" si="14"/>
        <v>0.59489274067859188</v>
      </c>
      <c r="O182" s="51"/>
      <c r="P182" s="51"/>
    </row>
    <row r="183" spans="1:16" x14ac:dyDescent="0.25">
      <c r="A183" s="179">
        <v>180</v>
      </c>
      <c r="B183" s="169" t="s">
        <v>57</v>
      </c>
      <c r="C183" s="169" t="s">
        <v>41</v>
      </c>
      <c r="D183" s="169" t="s">
        <v>510</v>
      </c>
      <c r="E183" s="169" t="s">
        <v>1041</v>
      </c>
      <c r="F183" s="166">
        <v>2532</v>
      </c>
      <c r="G183" s="167">
        <v>4653536.75</v>
      </c>
      <c r="H183" s="10">
        <v>684</v>
      </c>
      <c r="I183" s="10">
        <v>1262335</v>
      </c>
      <c r="J183" s="53">
        <f t="shared" si="10"/>
        <v>0.27014218009478674</v>
      </c>
      <c r="K183" s="53">
        <f t="shared" si="11"/>
        <v>0.27126357173390753</v>
      </c>
      <c r="L183" s="53">
        <f t="shared" si="12"/>
        <v>8.1042654028436023E-2</v>
      </c>
      <c r="M183" s="53">
        <f t="shared" si="13"/>
        <v>0.18988450021373526</v>
      </c>
      <c r="N183" s="148">
        <f t="shared" si="14"/>
        <v>0.27092715424217129</v>
      </c>
      <c r="O183" s="51"/>
      <c r="P183" s="51"/>
    </row>
    <row r="184" spans="1:16" x14ac:dyDescent="0.25">
      <c r="A184" s="179">
        <v>181</v>
      </c>
      <c r="B184" s="169" t="s">
        <v>57</v>
      </c>
      <c r="C184" s="169" t="s">
        <v>41</v>
      </c>
      <c r="D184" s="169" t="s">
        <v>1301</v>
      </c>
      <c r="E184" s="169" t="s">
        <v>1285</v>
      </c>
      <c r="F184" s="166">
        <v>861</v>
      </c>
      <c r="G184" s="167">
        <v>1981033.7250000001</v>
      </c>
      <c r="H184" s="10">
        <v>804</v>
      </c>
      <c r="I184" s="10">
        <v>1656995</v>
      </c>
      <c r="J184" s="53">
        <f t="shared" si="10"/>
        <v>0.93379790940766549</v>
      </c>
      <c r="K184" s="53">
        <f t="shared" si="11"/>
        <v>0.83642947572737558</v>
      </c>
      <c r="L184" s="53">
        <f t="shared" si="12"/>
        <v>0.28013937282229961</v>
      </c>
      <c r="M184" s="53">
        <f t="shared" si="13"/>
        <v>0.58550063300916289</v>
      </c>
      <c r="N184" s="148">
        <f t="shared" si="14"/>
        <v>0.8656400058314625</v>
      </c>
      <c r="O184" s="51"/>
      <c r="P184" s="51"/>
    </row>
    <row r="185" spans="1:16" x14ac:dyDescent="0.25">
      <c r="A185" s="179">
        <v>182</v>
      </c>
      <c r="B185" s="169" t="s">
        <v>43</v>
      </c>
      <c r="C185" s="169" t="s">
        <v>41</v>
      </c>
      <c r="D185" s="169" t="s">
        <v>456</v>
      </c>
      <c r="E185" s="169" t="s">
        <v>457</v>
      </c>
      <c r="F185" s="166">
        <v>2180</v>
      </c>
      <c r="G185" s="167">
        <v>4880012.6749999998</v>
      </c>
      <c r="H185" s="10">
        <v>97</v>
      </c>
      <c r="I185" s="10">
        <v>498200</v>
      </c>
      <c r="J185" s="53">
        <f t="shared" si="10"/>
        <v>4.44954128440367E-2</v>
      </c>
      <c r="K185" s="53">
        <f t="shared" si="11"/>
        <v>0.10208989877265022</v>
      </c>
      <c r="L185" s="53">
        <f t="shared" si="12"/>
        <v>1.3348623853211009E-2</v>
      </c>
      <c r="M185" s="53">
        <f t="shared" si="13"/>
        <v>7.1462929140855155E-2</v>
      </c>
      <c r="N185" s="148">
        <f t="shared" si="14"/>
        <v>8.4811552994066161E-2</v>
      </c>
      <c r="O185" s="51"/>
      <c r="P185" s="51"/>
    </row>
    <row r="186" spans="1:16" x14ac:dyDescent="0.25">
      <c r="A186" s="179">
        <v>183</v>
      </c>
      <c r="B186" s="169" t="s">
        <v>43</v>
      </c>
      <c r="C186" s="169" t="s">
        <v>41</v>
      </c>
      <c r="D186" s="169" t="s">
        <v>458</v>
      </c>
      <c r="E186" s="169" t="s">
        <v>459</v>
      </c>
      <c r="F186" s="166">
        <v>1343</v>
      </c>
      <c r="G186" s="167">
        <v>1989586.2</v>
      </c>
      <c r="H186" s="10">
        <v>56</v>
      </c>
      <c r="I186" s="10">
        <v>78830</v>
      </c>
      <c r="J186" s="53">
        <f t="shared" si="10"/>
        <v>4.169769173492182E-2</v>
      </c>
      <c r="K186" s="53">
        <f t="shared" si="11"/>
        <v>3.9621304168675882E-2</v>
      </c>
      <c r="L186" s="53">
        <f t="shared" si="12"/>
        <v>1.2509307520476546E-2</v>
      </c>
      <c r="M186" s="53">
        <f t="shared" si="13"/>
        <v>2.7734912918073115E-2</v>
      </c>
      <c r="N186" s="148">
        <f t="shared" si="14"/>
        <v>4.0244220438549659E-2</v>
      </c>
      <c r="O186" s="51"/>
      <c r="P186" s="51"/>
    </row>
    <row r="187" spans="1:16" x14ac:dyDescent="0.25">
      <c r="A187" s="179">
        <v>184</v>
      </c>
      <c r="B187" s="165" t="s">
        <v>1365</v>
      </c>
      <c r="C187" s="165" t="s">
        <v>41</v>
      </c>
      <c r="D187" s="165" t="s">
        <v>464</v>
      </c>
      <c r="E187" s="165" t="s">
        <v>1451</v>
      </c>
      <c r="F187" s="166">
        <v>1775</v>
      </c>
      <c r="G187" s="167">
        <v>3357281.7249999996</v>
      </c>
      <c r="H187" s="10">
        <v>600</v>
      </c>
      <c r="I187" s="10">
        <v>1140365</v>
      </c>
      <c r="J187" s="53">
        <f t="shared" si="10"/>
        <v>0.3380281690140845</v>
      </c>
      <c r="K187" s="53">
        <f t="shared" si="11"/>
        <v>0.33966914111147467</v>
      </c>
      <c r="L187" s="53">
        <f t="shared" si="12"/>
        <v>0.10140845070422534</v>
      </c>
      <c r="M187" s="53">
        <f t="shared" si="13"/>
        <v>0.23776839877803224</v>
      </c>
      <c r="N187" s="148">
        <f t="shared" si="14"/>
        <v>0.33917684948225757</v>
      </c>
      <c r="O187" s="51"/>
      <c r="P187" s="51"/>
    </row>
    <row r="188" spans="1:16" x14ac:dyDescent="0.25">
      <c r="A188" s="179">
        <v>185</v>
      </c>
      <c r="B188" s="168" t="s">
        <v>1365</v>
      </c>
      <c r="C188" s="168" t="s">
        <v>41</v>
      </c>
      <c r="D188" s="168" t="s">
        <v>463</v>
      </c>
      <c r="E188" s="168" t="s">
        <v>1237</v>
      </c>
      <c r="F188" s="166">
        <v>1132</v>
      </c>
      <c r="G188" s="167">
        <v>2186099.8250000002</v>
      </c>
      <c r="H188" s="10">
        <v>892</v>
      </c>
      <c r="I188" s="10">
        <v>1356425</v>
      </c>
      <c r="J188" s="53">
        <f t="shared" si="10"/>
        <v>0.78798586572438167</v>
      </c>
      <c r="K188" s="53">
        <f t="shared" si="11"/>
        <v>0.62047715501738343</v>
      </c>
      <c r="L188" s="53">
        <f t="shared" si="12"/>
        <v>0.2363957597173145</v>
      </c>
      <c r="M188" s="53">
        <f t="shared" si="13"/>
        <v>0.43433400851216836</v>
      </c>
      <c r="N188" s="148">
        <f t="shared" si="14"/>
        <v>0.67072976822948283</v>
      </c>
      <c r="O188" s="51"/>
      <c r="P188" s="51"/>
    </row>
    <row r="189" spans="1:16" x14ac:dyDescent="0.25">
      <c r="A189" s="179">
        <v>186</v>
      </c>
      <c r="B189" s="168" t="s">
        <v>1365</v>
      </c>
      <c r="C189" s="168" t="s">
        <v>41</v>
      </c>
      <c r="D189" s="168" t="s">
        <v>461</v>
      </c>
      <c r="E189" s="168" t="s">
        <v>462</v>
      </c>
      <c r="F189" s="166">
        <v>1275</v>
      </c>
      <c r="G189" s="167">
        <v>2299588.375</v>
      </c>
      <c r="H189" s="10">
        <v>835</v>
      </c>
      <c r="I189" s="10">
        <v>1320245</v>
      </c>
      <c r="J189" s="53">
        <f t="shared" si="10"/>
        <v>0.65490196078431373</v>
      </c>
      <c r="K189" s="53">
        <f t="shared" si="11"/>
        <v>0.57412231439028738</v>
      </c>
      <c r="L189" s="53">
        <f t="shared" si="12"/>
        <v>0.19647058823529412</v>
      </c>
      <c r="M189" s="53">
        <f t="shared" si="13"/>
        <v>0.40188562007320117</v>
      </c>
      <c r="N189" s="148">
        <f t="shared" si="14"/>
        <v>0.59835620830849523</v>
      </c>
      <c r="O189" s="51"/>
      <c r="P189" s="51"/>
    </row>
    <row r="190" spans="1:16" x14ac:dyDescent="0.25">
      <c r="A190" s="179">
        <v>187</v>
      </c>
      <c r="B190" s="168" t="s">
        <v>1238</v>
      </c>
      <c r="C190" s="168" t="s">
        <v>41</v>
      </c>
      <c r="D190" s="168" t="s">
        <v>470</v>
      </c>
      <c r="E190" s="168" t="s">
        <v>471</v>
      </c>
      <c r="F190" s="166">
        <v>602</v>
      </c>
      <c r="G190" s="167">
        <v>1164504.825</v>
      </c>
      <c r="H190" s="10">
        <v>557</v>
      </c>
      <c r="I190" s="10">
        <v>776835</v>
      </c>
      <c r="J190" s="53">
        <f t="shared" si="10"/>
        <v>0.92524916943521596</v>
      </c>
      <c r="K190" s="53">
        <f t="shared" si="11"/>
        <v>0.66709470267759519</v>
      </c>
      <c r="L190" s="53">
        <f t="shared" si="12"/>
        <v>0.27757475083056476</v>
      </c>
      <c r="M190" s="53">
        <f t="shared" si="13"/>
        <v>0.4669662918743166</v>
      </c>
      <c r="N190" s="148">
        <f t="shared" si="14"/>
        <v>0.74454104270488131</v>
      </c>
      <c r="O190" s="51"/>
      <c r="P190" s="51"/>
    </row>
    <row r="191" spans="1:16" x14ac:dyDescent="0.25">
      <c r="A191" s="179">
        <v>188</v>
      </c>
      <c r="B191" s="168" t="s">
        <v>1238</v>
      </c>
      <c r="C191" s="168" t="s">
        <v>41</v>
      </c>
      <c r="D191" s="168" t="s">
        <v>466</v>
      </c>
      <c r="E191" s="168" t="s">
        <v>1032</v>
      </c>
      <c r="F191" s="166">
        <v>1050</v>
      </c>
      <c r="G191" s="167">
        <v>2103265.5249999999</v>
      </c>
      <c r="H191" s="10">
        <v>656</v>
      </c>
      <c r="I191" s="10">
        <v>946365</v>
      </c>
      <c r="J191" s="53">
        <f t="shared" si="10"/>
        <v>0.62476190476190474</v>
      </c>
      <c r="K191" s="53">
        <f t="shared" si="11"/>
        <v>0.44995032189290513</v>
      </c>
      <c r="L191" s="53">
        <f t="shared" si="12"/>
        <v>0.18742857142857142</v>
      </c>
      <c r="M191" s="53">
        <f t="shared" si="13"/>
        <v>0.31496522532503357</v>
      </c>
      <c r="N191" s="148">
        <f t="shared" si="14"/>
        <v>0.50239379675360496</v>
      </c>
      <c r="O191" s="51"/>
      <c r="P191" s="51"/>
    </row>
    <row r="192" spans="1:16" x14ac:dyDescent="0.25">
      <c r="A192" s="179">
        <v>189</v>
      </c>
      <c r="B192" s="168" t="s">
        <v>1238</v>
      </c>
      <c r="C192" s="168" t="s">
        <v>41</v>
      </c>
      <c r="D192" s="168" t="s">
        <v>469</v>
      </c>
      <c r="E192" s="168" t="s">
        <v>1033</v>
      </c>
      <c r="F192" s="166">
        <v>515</v>
      </c>
      <c r="G192" s="167">
        <v>1040158.3</v>
      </c>
      <c r="H192" s="10">
        <v>438</v>
      </c>
      <c r="I192" s="10">
        <v>629445</v>
      </c>
      <c r="J192" s="53">
        <f t="shared" si="10"/>
        <v>0.85048543689320388</v>
      </c>
      <c r="K192" s="53">
        <f t="shared" si="11"/>
        <v>0.60514346710495892</v>
      </c>
      <c r="L192" s="53">
        <f t="shared" si="12"/>
        <v>0.25514563106796118</v>
      </c>
      <c r="M192" s="53">
        <f t="shared" si="13"/>
        <v>0.42360042697347122</v>
      </c>
      <c r="N192" s="148">
        <f t="shared" si="14"/>
        <v>0.6787460580414324</v>
      </c>
      <c r="O192" s="51"/>
      <c r="P192" s="51"/>
    </row>
    <row r="193" spans="1:16" x14ac:dyDescent="0.25">
      <c r="A193" s="179">
        <v>190</v>
      </c>
      <c r="B193" s="168" t="s">
        <v>1238</v>
      </c>
      <c r="C193" s="168" t="s">
        <v>41</v>
      </c>
      <c r="D193" s="168" t="s">
        <v>467</v>
      </c>
      <c r="E193" s="168" t="s">
        <v>468</v>
      </c>
      <c r="F193" s="166">
        <v>1374</v>
      </c>
      <c r="G193" s="167">
        <v>2688183.15</v>
      </c>
      <c r="H193" s="10">
        <v>599</v>
      </c>
      <c r="I193" s="10">
        <v>1664935</v>
      </c>
      <c r="J193" s="53">
        <f t="shared" si="10"/>
        <v>0.43595342066957787</v>
      </c>
      <c r="K193" s="53">
        <f t="shared" si="11"/>
        <v>0.61935326095619636</v>
      </c>
      <c r="L193" s="53">
        <f t="shared" si="12"/>
        <v>0.13078602620087335</v>
      </c>
      <c r="M193" s="53">
        <f t="shared" si="13"/>
        <v>0.43354728266933745</v>
      </c>
      <c r="N193" s="148">
        <f t="shared" si="14"/>
        <v>0.56433330887021083</v>
      </c>
      <c r="O193" s="51"/>
      <c r="P193" s="51"/>
    </row>
    <row r="194" spans="1:16" x14ac:dyDescent="0.25">
      <c r="A194" s="179">
        <v>191</v>
      </c>
      <c r="B194" s="168" t="s">
        <v>1238</v>
      </c>
      <c r="C194" s="168" t="s">
        <v>41</v>
      </c>
      <c r="D194" s="168" t="s">
        <v>472</v>
      </c>
      <c r="E194" s="168" t="s">
        <v>473</v>
      </c>
      <c r="F194" s="166">
        <v>1141</v>
      </c>
      <c r="G194" s="167">
        <v>2268907.4750000001</v>
      </c>
      <c r="H194" s="10">
        <v>458</v>
      </c>
      <c r="I194" s="10">
        <v>1059665</v>
      </c>
      <c r="J194" s="53">
        <f t="shared" si="10"/>
        <v>0.40140227870289219</v>
      </c>
      <c r="K194" s="53">
        <f t="shared" si="11"/>
        <v>0.46703755515636441</v>
      </c>
      <c r="L194" s="53">
        <f t="shared" si="12"/>
        <v>0.12042068361086765</v>
      </c>
      <c r="M194" s="53">
        <f t="shared" si="13"/>
        <v>0.32692628860945505</v>
      </c>
      <c r="N194" s="148">
        <f t="shared" si="14"/>
        <v>0.44734697222032271</v>
      </c>
      <c r="O194" s="51"/>
      <c r="P194" s="51"/>
    </row>
    <row r="195" spans="1:16" x14ac:dyDescent="0.25">
      <c r="A195" s="179">
        <v>192</v>
      </c>
      <c r="B195" s="165" t="s">
        <v>1236</v>
      </c>
      <c r="C195" s="165" t="s">
        <v>41</v>
      </c>
      <c r="D195" s="165" t="s">
        <v>516</v>
      </c>
      <c r="E195" s="165" t="s">
        <v>517</v>
      </c>
      <c r="F195" s="166">
        <v>3147</v>
      </c>
      <c r="G195" s="167">
        <v>6102121.4500000002</v>
      </c>
      <c r="H195" s="10">
        <v>2313</v>
      </c>
      <c r="I195" s="10">
        <v>3187665</v>
      </c>
      <c r="J195" s="53">
        <f t="shared" si="10"/>
        <v>0.73498570066730218</v>
      </c>
      <c r="K195" s="53">
        <f t="shared" si="11"/>
        <v>0.52238635794441624</v>
      </c>
      <c r="L195" s="53">
        <f t="shared" si="12"/>
        <v>0.22049571020019065</v>
      </c>
      <c r="M195" s="53">
        <f t="shared" si="13"/>
        <v>0.36567045056109132</v>
      </c>
      <c r="N195" s="148">
        <f t="shared" si="14"/>
        <v>0.58616616076128203</v>
      </c>
      <c r="O195" s="51"/>
      <c r="P195" s="51"/>
    </row>
    <row r="196" spans="1:16" x14ac:dyDescent="0.25">
      <c r="A196" s="179">
        <v>193</v>
      </c>
      <c r="B196" s="165" t="s">
        <v>1236</v>
      </c>
      <c r="C196" s="165" t="s">
        <v>41</v>
      </c>
      <c r="D196" s="165" t="s">
        <v>518</v>
      </c>
      <c r="E196" s="165" t="s">
        <v>1307</v>
      </c>
      <c r="F196" s="166">
        <v>438</v>
      </c>
      <c r="G196" s="167">
        <v>917459</v>
      </c>
      <c r="H196" s="10">
        <v>343</v>
      </c>
      <c r="I196" s="10">
        <v>429070</v>
      </c>
      <c r="J196" s="53">
        <f t="shared" ref="J196:J259" si="15">IFERROR(H196/F196,0)</f>
        <v>0.78310502283105021</v>
      </c>
      <c r="K196" s="53">
        <f t="shared" ref="K196:K259" si="16">IFERROR(I196/G196,0)</f>
        <v>0.46767212485789555</v>
      </c>
      <c r="L196" s="53">
        <f t="shared" si="12"/>
        <v>0.23493150684931505</v>
      </c>
      <c r="M196" s="53">
        <f t="shared" si="13"/>
        <v>0.32737048740052688</v>
      </c>
      <c r="N196" s="148">
        <f t="shared" si="14"/>
        <v>0.56230199424984195</v>
      </c>
      <c r="O196" s="51"/>
      <c r="P196" s="51"/>
    </row>
    <row r="197" spans="1:16" x14ac:dyDescent="0.25">
      <c r="A197" s="179">
        <v>194</v>
      </c>
      <c r="B197" s="165" t="s">
        <v>1236</v>
      </c>
      <c r="C197" s="165" t="s">
        <v>41</v>
      </c>
      <c r="D197" s="165" t="s">
        <v>512</v>
      </c>
      <c r="E197" s="165" t="s">
        <v>513</v>
      </c>
      <c r="F197" s="166">
        <v>1298</v>
      </c>
      <c r="G197" s="167">
        <v>2491498.7749999999</v>
      </c>
      <c r="H197" s="10">
        <v>1337</v>
      </c>
      <c r="I197" s="10">
        <v>2017495</v>
      </c>
      <c r="J197" s="53">
        <f t="shared" si="15"/>
        <v>1.0300462249614792</v>
      </c>
      <c r="K197" s="53">
        <f t="shared" si="16"/>
        <v>0.8097515520552484</v>
      </c>
      <c r="L197" s="53">
        <f t="shared" ref="L197:L260" si="17">IF((J197*0.3)&gt;30%,30%,(J197*0.3))</f>
        <v>0.3</v>
      </c>
      <c r="M197" s="53">
        <f t="shared" ref="M197:M260" si="18">IF((K197*0.7)&gt;70%,70%,(K197*0.7))</f>
        <v>0.56682608643867383</v>
      </c>
      <c r="N197" s="148">
        <f t="shared" ref="N197:N260" si="19">L197+M197</f>
        <v>0.86682608643867387</v>
      </c>
      <c r="O197" s="51"/>
      <c r="P197" s="51"/>
    </row>
    <row r="198" spans="1:16" x14ac:dyDescent="0.25">
      <c r="A198" s="179">
        <v>195</v>
      </c>
      <c r="B198" s="165" t="s">
        <v>1236</v>
      </c>
      <c r="C198" s="165" t="s">
        <v>41</v>
      </c>
      <c r="D198" s="165" t="s">
        <v>515</v>
      </c>
      <c r="E198" s="165" t="s">
        <v>1331</v>
      </c>
      <c r="F198" s="166">
        <v>610</v>
      </c>
      <c r="G198" s="167">
        <v>1270094.45</v>
      </c>
      <c r="H198" s="10">
        <v>172</v>
      </c>
      <c r="I198" s="10">
        <v>427385</v>
      </c>
      <c r="J198" s="53">
        <f t="shared" si="15"/>
        <v>0.28196721311475409</v>
      </c>
      <c r="K198" s="53">
        <f t="shared" si="16"/>
        <v>0.3364985966201175</v>
      </c>
      <c r="L198" s="53">
        <f t="shared" si="17"/>
        <v>8.4590163934426227E-2</v>
      </c>
      <c r="M198" s="53">
        <f t="shared" si="18"/>
        <v>0.23554901763408223</v>
      </c>
      <c r="N198" s="148">
        <f t="shared" si="19"/>
        <v>0.32013918156850846</v>
      </c>
      <c r="O198" s="51"/>
      <c r="P198" s="51"/>
    </row>
    <row r="199" spans="1:16" x14ac:dyDescent="0.25">
      <c r="A199" s="179">
        <v>196</v>
      </c>
      <c r="B199" s="165" t="s">
        <v>55</v>
      </c>
      <c r="C199" s="165" t="s">
        <v>41</v>
      </c>
      <c r="D199" s="165" t="s">
        <v>504</v>
      </c>
      <c r="E199" s="165" t="s">
        <v>505</v>
      </c>
      <c r="F199" s="166">
        <v>2892</v>
      </c>
      <c r="G199" s="167">
        <v>4389207.5250000004</v>
      </c>
      <c r="H199" s="10">
        <v>1747</v>
      </c>
      <c r="I199" s="10">
        <v>1953020</v>
      </c>
      <c r="J199" s="53">
        <f t="shared" si="15"/>
        <v>0.60408022130013828</v>
      </c>
      <c r="K199" s="53">
        <f t="shared" si="16"/>
        <v>0.44495959438600474</v>
      </c>
      <c r="L199" s="53">
        <f t="shared" si="17"/>
        <v>0.18122406639004149</v>
      </c>
      <c r="M199" s="53">
        <f t="shared" si="18"/>
        <v>0.3114717160702033</v>
      </c>
      <c r="N199" s="148">
        <f t="shared" si="19"/>
        <v>0.49269578246024481</v>
      </c>
      <c r="O199" s="51"/>
      <c r="P199" s="51"/>
    </row>
    <row r="200" spans="1:16" x14ac:dyDescent="0.25">
      <c r="A200" s="179">
        <v>197</v>
      </c>
      <c r="B200" s="165" t="s">
        <v>55</v>
      </c>
      <c r="C200" s="165" t="s">
        <v>41</v>
      </c>
      <c r="D200" s="165" t="s">
        <v>500</v>
      </c>
      <c r="E200" s="165" t="s">
        <v>501</v>
      </c>
      <c r="F200" s="166">
        <v>1087</v>
      </c>
      <c r="G200" s="167">
        <v>2834876.9</v>
      </c>
      <c r="H200" s="10">
        <v>711</v>
      </c>
      <c r="I200" s="10">
        <v>1429675</v>
      </c>
      <c r="J200" s="53">
        <f t="shared" si="15"/>
        <v>0.65409383624655015</v>
      </c>
      <c r="K200" s="53">
        <f t="shared" si="16"/>
        <v>0.50431643081221622</v>
      </c>
      <c r="L200" s="53">
        <f t="shared" si="17"/>
        <v>0.19622815087396503</v>
      </c>
      <c r="M200" s="53">
        <f t="shared" si="18"/>
        <v>0.35302150156855133</v>
      </c>
      <c r="N200" s="148">
        <f t="shared" si="19"/>
        <v>0.54924965244251633</v>
      </c>
      <c r="O200" s="51"/>
      <c r="P200" s="51"/>
    </row>
    <row r="201" spans="1:16" x14ac:dyDescent="0.25">
      <c r="A201" s="179">
        <v>198</v>
      </c>
      <c r="B201" s="165" t="s">
        <v>55</v>
      </c>
      <c r="C201" s="165" t="s">
        <v>41</v>
      </c>
      <c r="D201" s="165" t="s">
        <v>498</v>
      </c>
      <c r="E201" s="165" t="s">
        <v>499</v>
      </c>
      <c r="F201" s="166">
        <v>1341</v>
      </c>
      <c r="G201" s="167">
        <v>4287305.0250000004</v>
      </c>
      <c r="H201" s="10">
        <v>836</v>
      </c>
      <c r="I201" s="10">
        <v>2118085</v>
      </c>
      <c r="J201" s="53">
        <f t="shared" si="15"/>
        <v>0.62341536167039524</v>
      </c>
      <c r="K201" s="53">
        <f t="shared" si="16"/>
        <v>0.49403646058516676</v>
      </c>
      <c r="L201" s="53">
        <f t="shared" si="17"/>
        <v>0.18702460850111857</v>
      </c>
      <c r="M201" s="53">
        <f t="shared" si="18"/>
        <v>0.34582552240961673</v>
      </c>
      <c r="N201" s="148">
        <f t="shared" si="19"/>
        <v>0.5328501309107353</v>
      </c>
      <c r="O201" s="51"/>
      <c r="P201" s="51"/>
    </row>
    <row r="202" spans="1:16" x14ac:dyDescent="0.25">
      <c r="A202" s="179">
        <v>199</v>
      </c>
      <c r="B202" s="165" t="s">
        <v>55</v>
      </c>
      <c r="C202" s="165" t="s">
        <v>41</v>
      </c>
      <c r="D202" s="165" t="s">
        <v>502</v>
      </c>
      <c r="E202" s="165" t="s">
        <v>503</v>
      </c>
      <c r="F202" s="166">
        <v>681</v>
      </c>
      <c r="G202" s="167">
        <v>1179529.3999999999</v>
      </c>
      <c r="H202" s="10">
        <v>449</v>
      </c>
      <c r="I202" s="10">
        <v>589365</v>
      </c>
      <c r="J202" s="53">
        <f t="shared" si="15"/>
        <v>0.65932452276064613</v>
      </c>
      <c r="K202" s="53">
        <f t="shared" si="16"/>
        <v>0.49966113604289986</v>
      </c>
      <c r="L202" s="53">
        <f t="shared" si="17"/>
        <v>0.19779735682819383</v>
      </c>
      <c r="M202" s="53">
        <f t="shared" si="18"/>
        <v>0.3497627952300299</v>
      </c>
      <c r="N202" s="148">
        <f t="shared" si="19"/>
        <v>0.54756015205822373</v>
      </c>
      <c r="O202" s="51"/>
      <c r="P202" s="51"/>
    </row>
    <row r="203" spans="1:16" x14ac:dyDescent="0.25">
      <c r="A203" s="179">
        <v>200</v>
      </c>
      <c r="B203" s="165" t="s">
        <v>55</v>
      </c>
      <c r="C203" s="165" t="s">
        <v>41</v>
      </c>
      <c r="D203" s="165" t="s">
        <v>506</v>
      </c>
      <c r="E203" s="165" t="s">
        <v>507</v>
      </c>
      <c r="F203" s="166">
        <v>2088</v>
      </c>
      <c r="G203" s="167">
        <v>3133476.375</v>
      </c>
      <c r="H203" s="10">
        <v>1217</v>
      </c>
      <c r="I203" s="10">
        <v>1420010</v>
      </c>
      <c r="J203" s="53">
        <f t="shared" si="15"/>
        <v>0.58285440613026818</v>
      </c>
      <c r="K203" s="53">
        <f t="shared" si="16"/>
        <v>0.45317399273514547</v>
      </c>
      <c r="L203" s="53">
        <f t="shared" si="17"/>
        <v>0.17485632183908045</v>
      </c>
      <c r="M203" s="53">
        <f t="shared" si="18"/>
        <v>0.31722179491460178</v>
      </c>
      <c r="N203" s="148">
        <f t="shared" si="19"/>
        <v>0.49207811675368224</v>
      </c>
      <c r="O203" s="51"/>
      <c r="P203" s="51"/>
    </row>
    <row r="204" spans="1:16" x14ac:dyDescent="0.25">
      <c r="A204" s="179">
        <v>201</v>
      </c>
      <c r="B204" s="165" t="s">
        <v>40</v>
      </c>
      <c r="C204" s="165" t="s">
        <v>41</v>
      </c>
      <c r="D204" s="165" t="s">
        <v>451</v>
      </c>
      <c r="E204" s="165" t="s">
        <v>1145</v>
      </c>
      <c r="F204" s="166">
        <v>1043</v>
      </c>
      <c r="G204" s="167">
        <v>2066402.675</v>
      </c>
      <c r="H204" s="10">
        <v>465</v>
      </c>
      <c r="I204" s="10">
        <v>1374615</v>
      </c>
      <c r="J204" s="53">
        <f t="shared" si="15"/>
        <v>0.44582933844678813</v>
      </c>
      <c r="K204" s="53">
        <f t="shared" si="16"/>
        <v>0.66522126429206252</v>
      </c>
      <c r="L204" s="53">
        <f t="shared" si="17"/>
        <v>0.13374880153403643</v>
      </c>
      <c r="M204" s="53">
        <f t="shared" si="18"/>
        <v>0.46565488500444374</v>
      </c>
      <c r="N204" s="148">
        <f t="shared" si="19"/>
        <v>0.5994036865384802</v>
      </c>
      <c r="O204" s="51"/>
      <c r="P204" s="51"/>
    </row>
    <row r="205" spans="1:16" x14ac:dyDescent="0.25">
      <c r="A205" s="179">
        <v>202</v>
      </c>
      <c r="B205" s="165" t="s">
        <v>40</v>
      </c>
      <c r="C205" s="165" t="s">
        <v>41</v>
      </c>
      <c r="D205" s="165" t="s">
        <v>455</v>
      </c>
      <c r="E205" s="165" t="s">
        <v>1029</v>
      </c>
      <c r="F205" s="166">
        <v>1413</v>
      </c>
      <c r="G205" s="167">
        <v>2803432.625</v>
      </c>
      <c r="H205" s="10">
        <v>842</v>
      </c>
      <c r="I205" s="10">
        <v>1570060</v>
      </c>
      <c r="J205" s="53">
        <f t="shared" si="15"/>
        <v>0.5958952583156405</v>
      </c>
      <c r="K205" s="53">
        <f t="shared" si="16"/>
        <v>0.56004912905656146</v>
      </c>
      <c r="L205" s="53">
        <f t="shared" si="17"/>
        <v>0.17876857749469213</v>
      </c>
      <c r="M205" s="53">
        <f t="shared" si="18"/>
        <v>0.39203439033959298</v>
      </c>
      <c r="N205" s="148">
        <f t="shared" si="19"/>
        <v>0.57080296783428508</v>
      </c>
      <c r="O205" s="51"/>
      <c r="P205" s="51"/>
    </row>
    <row r="206" spans="1:16" x14ac:dyDescent="0.25">
      <c r="A206" s="179">
        <v>203</v>
      </c>
      <c r="B206" s="165" t="s">
        <v>40</v>
      </c>
      <c r="C206" s="165" t="s">
        <v>41</v>
      </c>
      <c r="D206" s="165" t="s">
        <v>454</v>
      </c>
      <c r="E206" s="165" t="s">
        <v>1030</v>
      </c>
      <c r="F206" s="166">
        <v>1414</v>
      </c>
      <c r="G206" s="167">
        <v>2809182.625</v>
      </c>
      <c r="H206" s="10">
        <v>717</v>
      </c>
      <c r="I206" s="10">
        <v>1583310</v>
      </c>
      <c r="J206" s="53">
        <f t="shared" si="15"/>
        <v>0.50707213578500709</v>
      </c>
      <c r="K206" s="53">
        <f t="shared" si="16"/>
        <v>0.56361946208463398</v>
      </c>
      <c r="L206" s="53">
        <f t="shared" si="17"/>
        <v>0.15212164073550213</v>
      </c>
      <c r="M206" s="53">
        <f t="shared" si="18"/>
        <v>0.39453362345924375</v>
      </c>
      <c r="N206" s="148">
        <f t="shared" si="19"/>
        <v>0.54665526419474586</v>
      </c>
      <c r="O206" s="51"/>
      <c r="P206" s="51"/>
    </row>
    <row r="207" spans="1:16" x14ac:dyDescent="0.25">
      <c r="A207" s="179">
        <v>204</v>
      </c>
      <c r="B207" s="165" t="s">
        <v>40</v>
      </c>
      <c r="C207" s="165" t="s">
        <v>41</v>
      </c>
      <c r="D207" s="165" t="s">
        <v>449</v>
      </c>
      <c r="E207" s="165" t="s">
        <v>1031</v>
      </c>
      <c r="F207" s="166">
        <v>1635</v>
      </c>
      <c r="G207" s="167">
        <v>3226812.9750000001</v>
      </c>
      <c r="H207" s="10">
        <v>867</v>
      </c>
      <c r="I207" s="10">
        <v>1815710</v>
      </c>
      <c r="J207" s="53">
        <f t="shared" si="15"/>
        <v>0.53027522935779814</v>
      </c>
      <c r="K207" s="53">
        <f t="shared" si="16"/>
        <v>0.56269452678768905</v>
      </c>
      <c r="L207" s="53">
        <f t="shared" si="17"/>
        <v>0.15908256880733943</v>
      </c>
      <c r="M207" s="53">
        <f t="shared" si="18"/>
        <v>0.39388616875138233</v>
      </c>
      <c r="N207" s="148">
        <f t="shared" si="19"/>
        <v>0.55296873755872178</v>
      </c>
      <c r="O207" s="51"/>
      <c r="P207" s="51"/>
    </row>
    <row r="208" spans="1:16" x14ac:dyDescent="0.25">
      <c r="A208" s="179">
        <v>205</v>
      </c>
      <c r="B208" s="165" t="s">
        <v>40</v>
      </c>
      <c r="C208" s="165" t="s">
        <v>41</v>
      </c>
      <c r="D208" s="165" t="s">
        <v>450</v>
      </c>
      <c r="E208" s="165" t="s">
        <v>1146</v>
      </c>
      <c r="F208" s="166">
        <v>1187</v>
      </c>
      <c r="G208" s="167">
        <v>2343522.75</v>
      </c>
      <c r="H208" s="10">
        <v>560</v>
      </c>
      <c r="I208" s="10">
        <v>1306930</v>
      </c>
      <c r="J208" s="53">
        <f t="shared" si="15"/>
        <v>0.47177759056444818</v>
      </c>
      <c r="K208" s="53">
        <f t="shared" si="16"/>
        <v>0.55767753908085593</v>
      </c>
      <c r="L208" s="53">
        <f t="shared" si="17"/>
        <v>0.14153327716933445</v>
      </c>
      <c r="M208" s="53">
        <f t="shared" si="18"/>
        <v>0.39037427735659913</v>
      </c>
      <c r="N208" s="148">
        <f t="shared" si="19"/>
        <v>0.53190755452593352</v>
      </c>
      <c r="O208" s="51"/>
      <c r="P208" s="51"/>
    </row>
    <row r="209" spans="1:16" x14ac:dyDescent="0.25">
      <c r="A209" s="179">
        <v>206</v>
      </c>
      <c r="B209" s="165" t="s">
        <v>40</v>
      </c>
      <c r="C209" s="165" t="s">
        <v>41</v>
      </c>
      <c r="D209" s="165" t="s">
        <v>447</v>
      </c>
      <c r="E209" s="165" t="s">
        <v>448</v>
      </c>
      <c r="F209" s="166">
        <v>753</v>
      </c>
      <c r="G209" s="167">
        <v>1530687.75</v>
      </c>
      <c r="H209" s="10">
        <v>327</v>
      </c>
      <c r="I209" s="10">
        <v>584760</v>
      </c>
      <c r="J209" s="53">
        <f t="shared" si="15"/>
        <v>0.43426294820717132</v>
      </c>
      <c r="K209" s="53">
        <f t="shared" si="16"/>
        <v>0.38202435473858076</v>
      </c>
      <c r="L209" s="53">
        <f t="shared" si="17"/>
        <v>0.13027888446215138</v>
      </c>
      <c r="M209" s="53">
        <f t="shared" si="18"/>
        <v>0.26741704831700652</v>
      </c>
      <c r="N209" s="148">
        <f t="shared" si="19"/>
        <v>0.39769593277915793</v>
      </c>
      <c r="O209" s="51"/>
      <c r="P209" s="51"/>
    </row>
    <row r="210" spans="1:16" x14ac:dyDescent="0.25">
      <c r="A210" s="179">
        <v>207</v>
      </c>
      <c r="B210" s="168" t="s">
        <v>1355</v>
      </c>
      <c r="C210" s="168" t="s">
        <v>41</v>
      </c>
      <c r="D210" s="168" t="s">
        <v>492</v>
      </c>
      <c r="E210" s="168" t="s">
        <v>493</v>
      </c>
      <c r="F210" s="166">
        <v>1451</v>
      </c>
      <c r="G210" s="167">
        <v>3834515.7250000001</v>
      </c>
      <c r="H210" s="10">
        <v>954</v>
      </c>
      <c r="I210" s="10">
        <v>1936630</v>
      </c>
      <c r="J210" s="53">
        <f t="shared" si="15"/>
        <v>0.65747760165403168</v>
      </c>
      <c r="K210" s="53">
        <f t="shared" si="16"/>
        <v>0.50505204278435967</v>
      </c>
      <c r="L210" s="53">
        <f t="shared" si="17"/>
        <v>0.19724328049620951</v>
      </c>
      <c r="M210" s="53">
        <f t="shared" si="18"/>
        <v>0.35353642994905177</v>
      </c>
      <c r="N210" s="148">
        <f t="shared" si="19"/>
        <v>0.55077971044526131</v>
      </c>
      <c r="O210" s="51"/>
      <c r="P210" s="51"/>
    </row>
    <row r="211" spans="1:16" x14ac:dyDescent="0.25">
      <c r="A211" s="179">
        <v>208</v>
      </c>
      <c r="B211" s="168" t="s">
        <v>1355</v>
      </c>
      <c r="C211" s="168" t="s">
        <v>41</v>
      </c>
      <c r="D211" s="168" t="s">
        <v>491</v>
      </c>
      <c r="E211" s="168" t="s">
        <v>1034</v>
      </c>
      <c r="F211" s="166">
        <v>931</v>
      </c>
      <c r="G211" s="167">
        <v>1656528.65</v>
      </c>
      <c r="H211" s="10">
        <v>563</v>
      </c>
      <c r="I211" s="10">
        <v>1224065</v>
      </c>
      <c r="J211" s="53">
        <f t="shared" si="15"/>
        <v>0.60472610096670243</v>
      </c>
      <c r="K211" s="53">
        <f t="shared" si="16"/>
        <v>0.73893379387069469</v>
      </c>
      <c r="L211" s="53">
        <f t="shared" si="17"/>
        <v>0.18141783029001071</v>
      </c>
      <c r="M211" s="53">
        <f t="shared" si="18"/>
        <v>0.51725365570948623</v>
      </c>
      <c r="N211" s="148">
        <f t="shared" si="19"/>
        <v>0.69867148599949691</v>
      </c>
      <c r="O211" s="51"/>
      <c r="P211" s="51"/>
    </row>
    <row r="212" spans="1:16" x14ac:dyDescent="0.25">
      <c r="A212" s="179">
        <v>209</v>
      </c>
      <c r="B212" s="168" t="s">
        <v>1355</v>
      </c>
      <c r="C212" s="168" t="s">
        <v>41</v>
      </c>
      <c r="D212" s="168" t="s">
        <v>489</v>
      </c>
      <c r="E212" s="168" t="s">
        <v>1035</v>
      </c>
      <c r="F212" s="166">
        <v>1079</v>
      </c>
      <c r="G212" s="167">
        <v>1575285.4750000001</v>
      </c>
      <c r="H212" s="10">
        <v>582</v>
      </c>
      <c r="I212" s="10">
        <v>759580</v>
      </c>
      <c r="J212" s="53">
        <f t="shared" si="15"/>
        <v>0.53938832252085267</v>
      </c>
      <c r="K212" s="53">
        <f t="shared" si="16"/>
        <v>0.48218561781635166</v>
      </c>
      <c r="L212" s="53">
        <f t="shared" si="17"/>
        <v>0.16181649675625578</v>
      </c>
      <c r="M212" s="53">
        <f t="shared" si="18"/>
        <v>0.33752993247144614</v>
      </c>
      <c r="N212" s="148">
        <f t="shared" si="19"/>
        <v>0.49934642922770189</v>
      </c>
      <c r="O212" s="51"/>
      <c r="P212" s="51"/>
    </row>
    <row r="213" spans="1:16" x14ac:dyDescent="0.25">
      <c r="A213" s="179">
        <v>210</v>
      </c>
      <c r="B213" s="168" t="s">
        <v>1355</v>
      </c>
      <c r="C213" s="168" t="s">
        <v>41</v>
      </c>
      <c r="D213" s="168" t="s">
        <v>490</v>
      </c>
      <c r="E213" s="168" t="s">
        <v>1036</v>
      </c>
      <c r="F213" s="166">
        <v>2276</v>
      </c>
      <c r="G213" s="167">
        <v>4857716.5750000002</v>
      </c>
      <c r="H213" s="10">
        <v>1084</v>
      </c>
      <c r="I213" s="10">
        <v>2509165</v>
      </c>
      <c r="J213" s="53">
        <f t="shared" si="15"/>
        <v>0.47627416520210897</v>
      </c>
      <c r="K213" s="53">
        <f t="shared" si="16"/>
        <v>0.51653178221909746</v>
      </c>
      <c r="L213" s="53">
        <f t="shared" si="17"/>
        <v>0.1428822495606327</v>
      </c>
      <c r="M213" s="53">
        <f t="shared" si="18"/>
        <v>0.3615722475533682</v>
      </c>
      <c r="N213" s="148">
        <f t="shared" si="19"/>
        <v>0.50445449711400092</v>
      </c>
      <c r="O213" s="51"/>
      <c r="P213" s="51"/>
    </row>
    <row r="214" spans="1:16" x14ac:dyDescent="0.25">
      <c r="A214" s="179">
        <v>211</v>
      </c>
      <c r="B214" s="168" t="s">
        <v>179</v>
      </c>
      <c r="C214" s="168" t="s">
        <v>41</v>
      </c>
      <c r="D214" s="168" t="s">
        <v>495</v>
      </c>
      <c r="E214" s="168" t="s">
        <v>1037</v>
      </c>
      <c r="F214" s="166">
        <v>963</v>
      </c>
      <c r="G214" s="167">
        <v>1861936.95</v>
      </c>
      <c r="H214" s="10">
        <v>595</v>
      </c>
      <c r="I214" s="10">
        <v>1005560</v>
      </c>
      <c r="J214" s="53">
        <f t="shared" si="15"/>
        <v>0.61786085150571135</v>
      </c>
      <c r="K214" s="53">
        <f t="shared" si="16"/>
        <v>0.54006125180554587</v>
      </c>
      <c r="L214" s="53">
        <f t="shared" si="17"/>
        <v>0.18535825545171339</v>
      </c>
      <c r="M214" s="53">
        <f t="shared" si="18"/>
        <v>0.37804287626388211</v>
      </c>
      <c r="N214" s="148">
        <f t="shared" si="19"/>
        <v>0.56340113171559547</v>
      </c>
      <c r="O214" s="51"/>
      <c r="P214" s="51"/>
    </row>
    <row r="215" spans="1:16" x14ac:dyDescent="0.25">
      <c r="A215" s="179">
        <v>212</v>
      </c>
      <c r="B215" s="168" t="s">
        <v>179</v>
      </c>
      <c r="C215" s="168" t="s">
        <v>41</v>
      </c>
      <c r="D215" s="168" t="s">
        <v>494</v>
      </c>
      <c r="E215" s="168" t="s">
        <v>1239</v>
      </c>
      <c r="F215" s="166">
        <v>938</v>
      </c>
      <c r="G215" s="167">
        <v>1859245.675</v>
      </c>
      <c r="H215" s="10">
        <v>576</v>
      </c>
      <c r="I215" s="10">
        <v>947535</v>
      </c>
      <c r="J215" s="53">
        <f t="shared" si="15"/>
        <v>0.61407249466950964</v>
      </c>
      <c r="K215" s="53">
        <f t="shared" si="16"/>
        <v>0.50963410201290371</v>
      </c>
      <c r="L215" s="53">
        <f t="shared" si="17"/>
        <v>0.1842217484008529</v>
      </c>
      <c r="M215" s="53">
        <f t="shared" si="18"/>
        <v>0.35674387140903258</v>
      </c>
      <c r="N215" s="148">
        <f t="shared" si="19"/>
        <v>0.54096561980988545</v>
      </c>
      <c r="O215" s="51"/>
      <c r="P215" s="51"/>
    </row>
    <row r="216" spans="1:16" x14ac:dyDescent="0.25">
      <c r="A216" s="179">
        <v>213</v>
      </c>
      <c r="B216" s="168" t="s">
        <v>179</v>
      </c>
      <c r="C216" s="168" t="s">
        <v>41</v>
      </c>
      <c r="D216" s="168" t="s">
        <v>496</v>
      </c>
      <c r="E216" s="168" t="s">
        <v>1038</v>
      </c>
      <c r="F216" s="166">
        <v>1087</v>
      </c>
      <c r="G216" s="167">
        <v>2350261.7000000002</v>
      </c>
      <c r="H216" s="10">
        <v>1032</v>
      </c>
      <c r="I216" s="10">
        <v>1808840</v>
      </c>
      <c r="J216" s="53">
        <f t="shared" si="15"/>
        <v>0.94940202391904327</v>
      </c>
      <c r="K216" s="53">
        <f t="shared" si="16"/>
        <v>0.76963344124613864</v>
      </c>
      <c r="L216" s="53">
        <f t="shared" si="17"/>
        <v>0.28482060717571295</v>
      </c>
      <c r="M216" s="53">
        <f t="shared" si="18"/>
        <v>0.53874340887229699</v>
      </c>
      <c r="N216" s="148">
        <f t="shared" si="19"/>
        <v>0.82356401604800999</v>
      </c>
      <c r="O216" s="51"/>
      <c r="P216" s="51"/>
    </row>
    <row r="217" spans="1:16" x14ac:dyDescent="0.25">
      <c r="A217" s="179">
        <v>214</v>
      </c>
      <c r="B217" s="168" t="s">
        <v>179</v>
      </c>
      <c r="C217" s="168" t="s">
        <v>41</v>
      </c>
      <c r="D217" s="168" t="s">
        <v>497</v>
      </c>
      <c r="E217" s="168" t="s">
        <v>1091</v>
      </c>
      <c r="F217" s="166">
        <v>1602</v>
      </c>
      <c r="G217" s="167">
        <v>2923998.9</v>
      </c>
      <c r="H217" s="10">
        <v>1391</v>
      </c>
      <c r="I217" s="10">
        <v>2403600</v>
      </c>
      <c r="J217" s="53">
        <f t="shared" si="15"/>
        <v>0.86828963795255931</v>
      </c>
      <c r="K217" s="53">
        <f t="shared" si="16"/>
        <v>0.82202493304631552</v>
      </c>
      <c r="L217" s="53">
        <f t="shared" si="17"/>
        <v>0.2604868913857678</v>
      </c>
      <c r="M217" s="53">
        <f t="shared" si="18"/>
        <v>0.57541745313242088</v>
      </c>
      <c r="N217" s="148">
        <f t="shared" si="19"/>
        <v>0.83590434451818862</v>
      </c>
      <c r="O217" s="51"/>
      <c r="P217" s="51"/>
    </row>
    <row r="218" spans="1:16" x14ac:dyDescent="0.25">
      <c r="A218" s="179">
        <v>215</v>
      </c>
      <c r="B218" s="165" t="s">
        <v>1044</v>
      </c>
      <c r="C218" s="165" t="s">
        <v>172</v>
      </c>
      <c r="D218" s="165" t="s">
        <v>572</v>
      </c>
      <c r="E218" s="191" t="s">
        <v>1241</v>
      </c>
      <c r="F218" s="170">
        <v>952</v>
      </c>
      <c r="G218" s="167">
        <v>2255459.6</v>
      </c>
      <c r="H218" s="10">
        <v>468</v>
      </c>
      <c r="I218" s="10">
        <v>1118820</v>
      </c>
      <c r="J218" s="53">
        <f t="shared" si="15"/>
        <v>0.49159663865546216</v>
      </c>
      <c r="K218" s="53">
        <f t="shared" si="16"/>
        <v>0.49604967431028246</v>
      </c>
      <c r="L218" s="53">
        <f t="shared" si="17"/>
        <v>0.14747899159663863</v>
      </c>
      <c r="M218" s="53">
        <f t="shared" si="18"/>
        <v>0.34723477201719771</v>
      </c>
      <c r="N218" s="148">
        <f t="shared" si="19"/>
        <v>0.49471376361383634</v>
      </c>
      <c r="O218" s="51"/>
      <c r="P218" s="51"/>
    </row>
    <row r="219" spans="1:16" x14ac:dyDescent="0.25">
      <c r="A219" s="179">
        <v>216</v>
      </c>
      <c r="B219" s="165" t="s">
        <v>1044</v>
      </c>
      <c r="C219" s="165" t="s">
        <v>172</v>
      </c>
      <c r="D219" s="165" t="s">
        <v>571</v>
      </c>
      <c r="E219" s="165" t="s">
        <v>1373</v>
      </c>
      <c r="F219" s="170">
        <v>930</v>
      </c>
      <c r="G219" s="167">
        <v>2005352.125</v>
      </c>
      <c r="H219" s="10">
        <v>345</v>
      </c>
      <c r="I219" s="10">
        <v>681815</v>
      </c>
      <c r="J219" s="53">
        <f t="shared" si="15"/>
        <v>0.37096774193548387</v>
      </c>
      <c r="K219" s="53">
        <f t="shared" si="16"/>
        <v>0.33999764505198804</v>
      </c>
      <c r="L219" s="53">
        <f t="shared" si="17"/>
        <v>0.11129032258064515</v>
      </c>
      <c r="M219" s="53">
        <f t="shared" si="18"/>
        <v>0.23799835153639162</v>
      </c>
      <c r="N219" s="148">
        <f t="shared" si="19"/>
        <v>0.34928867411703679</v>
      </c>
      <c r="O219" s="51"/>
      <c r="P219" s="51"/>
    </row>
    <row r="220" spans="1:16" x14ac:dyDescent="0.25">
      <c r="A220" s="179">
        <v>217</v>
      </c>
      <c r="B220" s="165" t="s">
        <v>1044</v>
      </c>
      <c r="C220" s="165" t="s">
        <v>172</v>
      </c>
      <c r="D220" s="165" t="s">
        <v>579</v>
      </c>
      <c r="E220" s="165" t="s">
        <v>1091</v>
      </c>
      <c r="F220" s="170">
        <v>2262</v>
      </c>
      <c r="G220" s="167">
        <v>3833759.15</v>
      </c>
      <c r="H220" s="10">
        <v>428</v>
      </c>
      <c r="I220" s="10">
        <v>947065</v>
      </c>
      <c r="J220" s="53">
        <f t="shared" si="15"/>
        <v>0.18921308576480991</v>
      </c>
      <c r="K220" s="53">
        <f t="shared" si="16"/>
        <v>0.24703299371323315</v>
      </c>
      <c r="L220" s="53">
        <f t="shared" si="17"/>
        <v>5.6763925729442971E-2</v>
      </c>
      <c r="M220" s="53">
        <f t="shared" si="18"/>
        <v>0.17292309559926319</v>
      </c>
      <c r="N220" s="148">
        <f t="shared" si="19"/>
        <v>0.22968702132870616</v>
      </c>
      <c r="O220" s="51"/>
      <c r="P220" s="51"/>
    </row>
    <row r="221" spans="1:16" x14ac:dyDescent="0.25">
      <c r="A221" s="179">
        <v>218</v>
      </c>
      <c r="B221" s="165" t="s">
        <v>1044</v>
      </c>
      <c r="C221" s="165" t="s">
        <v>172</v>
      </c>
      <c r="D221" s="165" t="s">
        <v>580</v>
      </c>
      <c r="E221" s="165" t="s">
        <v>1390</v>
      </c>
      <c r="F221" s="170">
        <v>1166</v>
      </c>
      <c r="G221" s="167">
        <v>2149944.5499999998</v>
      </c>
      <c r="H221" s="10">
        <v>588</v>
      </c>
      <c r="I221" s="10">
        <v>897180</v>
      </c>
      <c r="J221" s="53">
        <f t="shared" si="15"/>
        <v>0.50428816466552318</v>
      </c>
      <c r="K221" s="53">
        <f t="shared" si="16"/>
        <v>0.41730378581159222</v>
      </c>
      <c r="L221" s="53">
        <f t="shared" si="17"/>
        <v>0.15128644939965694</v>
      </c>
      <c r="M221" s="53">
        <f t="shared" si="18"/>
        <v>0.29211265006811454</v>
      </c>
      <c r="N221" s="148">
        <f t="shared" si="19"/>
        <v>0.44339909946777145</v>
      </c>
      <c r="O221" s="51"/>
      <c r="P221" s="51"/>
    </row>
    <row r="222" spans="1:16" x14ac:dyDescent="0.25">
      <c r="A222" s="179">
        <v>219</v>
      </c>
      <c r="B222" s="165" t="s">
        <v>1044</v>
      </c>
      <c r="C222" s="165" t="s">
        <v>172</v>
      </c>
      <c r="D222" s="165" t="s">
        <v>575</v>
      </c>
      <c r="E222" s="165" t="s">
        <v>576</v>
      </c>
      <c r="F222" s="170">
        <v>1950</v>
      </c>
      <c r="G222" s="167">
        <v>4006402.875</v>
      </c>
      <c r="H222" s="10">
        <v>1297</v>
      </c>
      <c r="I222" s="10">
        <v>1763085</v>
      </c>
      <c r="J222" s="53">
        <f t="shared" si="15"/>
        <v>0.66512820512820514</v>
      </c>
      <c r="K222" s="53">
        <f t="shared" si="16"/>
        <v>0.44006682677912168</v>
      </c>
      <c r="L222" s="53">
        <f t="shared" si="17"/>
        <v>0.19953846153846153</v>
      </c>
      <c r="M222" s="53">
        <f t="shared" si="18"/>
        <v>0.30804677874538516</v>
      </c>
      <c r="N222" s="148">
        <f t="shared" si="19"/>
        <v>0.50758524028384666</v>
      </c>
      <c r="O222" s="51"/>
      <c r="P222" s="51"/>
    </row>
    <row r="223" spans="1:16" x14ac:dyDescent="0.25">
      <c r="A223" s="179">
        <v>220</v>
      </c>
      <c r="B223" s="165" t="s">
        <v>1044</v>
      </c>
      <c r="C223" s="165" t="s">
        <v>172</v>
      </c>
      <c r="D223" s="165" t="s">
        <v>581</v>
      </c>
      <c r="E223" s="165" t="s">
        <v>1151</v>
      </c>
      <c r="F223" s="170">
        <v>1184</v>
      </c>
      <c r="G223" s="167">
        <v>2346866.2999999998</v>
      </c>
      <c r="H223" s="10">
        <v>433</v>
      </c>
      <c r="I223" s="10">
        <v>863730</v>
      </c>
      <c r="J223" s="53">
        <f t="shared" si="15"/>
        <v>0.36570945945945948</v>
      </c>
      <c r="K223" s="53">
        <f t="shared" si="16"/>
        <v>0.36803545221131689</v>
      </c>
      <c r="L223" s="53">
        <f t="shared" si="17"/>
        <v>0.10971283783783785</v>
      </c>
      <c r="M223" s="53">
        <f t="shared" si="18"/>
        <v>0.2576248165479218</v>
      </c>
      <c r="N223" s="148">
        <f t="shared" si="19"/>
        <v>0.36733765438575966</v>
      </c>
      <c r="O223" s="51"/>
      <c r="P223" s="51"/>
    </row>
    <row r="224" spans="1:16" x14ac:dyDescent="0.25">
      <c r="A224" s="179">
        <v>221</v>
      </c>
      <c r="B224" s="165" t="s">
        <v>1044</v>
      </c>
      <c r="C224" s="165" t="s">
        <v>172</v>
      </c>
      <c r="D224" s="165" t="s">
        <v>577</v>
      </c>
      <c r="E224" s="165" t="s">
        <v>1391</v>
      </c>
      <c r="F224" s="170">
        <v>799</v>
      </c>
      <c r="G224" s="167">
        <v>1602006.35</v>
      </c>
      <c r="H224" s="10">
        <v>410</v>
      </c>
      <c r="I224" s="10">
        <v>487615</v>
      </c>
      <c r="J224" s="53">
        <f t="shared" si="15"/>
        <v>0.5131414267834794</v>
      </c>
      <c r="K224" s="53">
        <f t="shared" si="16"/>
        <v>0.30437769488242039</v>
      </c>
      <c r="L224" s="53">
        <f t="shared" si="17"/>
        <v>0.15394242803504382</v>
      </c>
      <c r="M224" s="53">
        <f t="shared" si="18"/>
        <v>0.21306438641769426</v>
      </c>
      <c r="N224" s="148">
        <f t="shared" si="19"/>
        <v>0.36700681445273808</v>
      </c>
      <c r="O224" s="51"/>
      <c r="P224" s="51"/>
    </row>
    <row r="225" spans="1:16" x14ac:dyDescent="0.25">
      <c r="A225" s="179">
        <v>222</v>
      </c>
      <c r="B225" s="165" t="s">
        <v>1044</v>
      </c>
      <c r="C225" s="165" t="s">
        <v>172</v>
      </c>
      <c r="D225" s="165" t="s">
        <v>573</v>
      </c>
      <c r="E225" s="165" t="s">
        <v>574</v>
      </c>
      <c r="F225" s="170">
        <v>1255</v>
      </c>
      <c r="G225" s="167">
        <v>2291080.4</v>
      </c>
      <c r="H225" s="10">
        <v>788</v>
      </c>
      <c r="I225" s="10">
        <v>1304230</v>
      </c>
      <c r="J225" s="53">
        <f t="shared" si="15"/>
        <v>0.6278884462151394</v>
      </c>
      <c r="K225" s="53">
        <f t="shared" si="16"/>
        <v>0.56926417772156757</v>
      </c>
      <c r="L225" s="53">
        <f t="shared" si="17"/>
        <v>0.1883665338645418</v>
      </c>
      <c r="M225" s="53">
        <f t="shared" si="18"/>
        <v>0.39848492440509725</v>
      </c>
      <c r="N225" s="148">
        <f t="shared" si="19"/>
        <v>0.58685145826963903</v>
      </c>
      <c r="O225" s="51"/>
      <c r="P225" s="51"/>
    </row>
    <row r="226" spans="1:16" x14ac:dyDescent="0.25">
      <c r="A226" s="179">
        <v>223</v>
      </c>
      <c r="B226" s="165" t="s">
        <v>1240</v>
      </c>
      <c r="C226" s="165" t="s">
        <v>172</v>
      </c>
      <c r="D226" s="165" t="s">
        <v>565</v>
      </c>
      <c r="E226" s="165" t="s">
        <v>566</v>
      </c>
      <c r="F226" s="170">
        <v>773</v>
      </c>
      <c r="G226" s="167">
        <v>1570509.9</v>
      </c>
      <c r="H226" s="10">
        <v>388</v>
      </c>
      <c r="I226" s="10">
        <v>766855</v>
      </c>
      <c r="J226" s="53">
        <f t="shared" si="15"/>
        <v>0.50194049159120313</v>
      </c>
      <c r="K226" s="53">
        <f t="shared" si="16"/>
        <v>0.4882840916825803</v>
      </c>
      <c r="L226" s="53">
        <f t="shared" si="17"/>
        <v>0.15058214747736093</v>
      </c>
      <c r="M226" s="53">
        <f t="shared" si="18"/>
        <v>0.34179886417780619</v>
      </c>
      <c r="N226" s="148">
        <f t="shared" si="19"/>
        <v>0.49238101165516712</v>
      </c>
      <c r="O226" s="51"/>
      <c r="P226" s="51"/>
    </row>
    <row r="227" spans="1:16" x14ac:dyDescent="0.25">
      <c r="A227" s="179">
        <v>224</v>
      </c>
      <c r="B227" s="165" t="s">
        <v>1240</v>
      </c>
      <c r="C227" s="165" t="s">
        <v>172</v>
      </c>
      <c r="D227" s="165" t="s">
        <v>569</v>
      </c>
      <c r="E227" s="165" t="s">
        <v>1324</v>
      </c>
      <c r="F227" s="170">
        <v>822</v>
      </c>
      <c r="G227" s="167">
        <v>1547226.125</v>
      </c>
      <c r="H227" s="10">
        <v>532</v>
      </c>
      <c r="I227" s="10">
        <v>765860</v>
      </c>
      <c r="J227" s="53">
        <f t="shared" si="15"/>
        <v>0.64720194647201945</v>
      </c>
      <c r="K227" s="53">
        <f t="shared" si="16"/>
        <v>0.49498905662544962</v>
      </c>
      <c r="L227" s="53">
        <f t="shared" si="17"/>
        <v>0.19416058394160582</v>
      </c>
      <c r="M227" s="53">
        <f t="shared" si="18"/>
        <v>0.34649233963781473</v>
      </c>
      <c r="N227" s="148">
        <f t="shared" si="19"/>
        <v>0.54065292357942052</v>
      </c>
      <c r="O227" s="51"/>
      <c r="P227" s="51"/>
    </row>
    <row r="228" spans="1:16" x14ac:dyDescent="0.25">
      <c r="A228" s="179">
        <v>225</v>
      </c>
      <c r="B228" s="165" t="s">
        <v>1240</v>
      </c>
      <c r="C228" s="165" t="s">
        <v>172</v>
      </c>
      <c r="D228" s="165" t="s">
        <v>567</v>
      </c>
      <c r="E228" s="165" t="s">
        <v>568</v>
      </c>
      <c r="F228" s="170">
        <v>958</v>
      </c>
      <c r="G228" s="167">
        <v>1874871.425</v>
      </c>
      <c r="H228" s="10">
        <v>369</v>
      </c>
      <c r="I228" s="10">
        <v>637535</v>
      </c>
      <c r="J228" s="53">
        <f t="shared" si="15"/>
        <v>0.38517745302713985</v>
      </c>
      <c r="K228" s="53">
        <f t="shared" si="16"/>
        <v>0.34004198447901568</v>
      </c>
      <c r="L228" s="53">
        <f t="shared" si="17"/>
        <v>0.11555323590814195</v>
      </c>
      <c r="M228" s="53">
        <f t="shared" si="18"/>
        <v>0.23802938913531096</v>
      </c>
      <c r="N228" s="148">
        <f t="shared" si="19"/>
        <v>0.35358262504345295</v>
      </c>
      <c r="O228" s="51"/>
      <c r="P228" s="51"/>
    </row>
    <row r="229" spans="1:16" x14ac:dyDescent="0.25">
      <c r="A229" s="179">
        <v>226</v>
      </c>
      <c r="B229" s="165" t="s">
        <v>1240</v>
      </c>
      <c r="C229" s="165" t="s">
        <v>172</v>
      </c>
      <c r="D229" s="165" t="s">
        <v>563</v>
      </c>
      <c r="E229" s="165" t="s">
        <v>564</v>
      </c>
      <c r="F229" s="170">
        <v>1428</v>
      </c>
      <c r="G229" s="167">
        <v>2787966.65</v>
      </c>
      <c r="H229" s="10">
        <v>999</v>
      </c>
      <c r="I229" s="10">
        <v>1597495</v>
      </c>
      <c r="J229" s="53">
        <f t="shared" si="15"/>
        <v>0.69957983193277307</v>
      </c>
      <c r="K229" s="53">
        <f t="shared" si="16"/>
        <v>0.57299645245039066</v>
      </c>
      <c r="L229" s="53">
        <f t="shared" si="17"/>
        <v>0.20987394957983191</v>
      </c>
      <c r="M229" s="53">
        <f t="shared" si="18"/>
        <v>0.40109751671527344</v>
      </c>
      <c r="N229" s="148">
        <f t="shared" si="19"/>
        <v>0.61097146629510535</v>
      </c>
      <c r="O229" s="51"/>
      <c r="P229" s="51"/>
    </row>
    <row r="230" spans="1:16" x14ac:dyDescent="0.25">
      <c r="A230" s="179">
        <v>227</v>
      </c>
      <c r="B230" s="165" t="s">
        <v>162</v>
      </c>
      <c r="C230" s="165" t="s">
        <v>172</v>
      </c>
      <c r="D230" s="165" t="s">
        <v>555</v>
      </c>
      <c r="E230" s="165" t="s">
        <v>556</v>
      </c>
      <c r="F230" s="170">
        <v>1753</v>
      </c>
      <c r="G230" s="167">
        <v>3304576.35</v>
      </c>
      <c r="H230" s="10">
        <v>1155</v>
      </c>
      <c r="I230" s="10">
        <v>1940310</v>
      </c>
      <c r="J230" s="53">
        <f t="shared" si="15"/>
        <v>0.65887050770108391</v>
      </c>
      <c r="K230" s="53">
        <f t="shared" si="16"/>
        <v>0.58715847191728521</v>
      </c>
      <c r="L230" s="53">
        <f t="shared" si="17"/>
        <v>0.19766115231032516</v>
      </c>
      <c r="M230" s="53">
        <f t="shared" si="18"/>
        <v>0.41101093034209962</v>
      </c>
      <c r="N230" s="148">
        <f t="shared" si="19"/>
        <v>0.60867208265242478</v>
      </c>
      <c r="O230" s="51"/>
      <c r="P230" s="51"/>
    </row>
    <row r="231" spans="1:16" x14ac:dyDescent="0.25">
      <c r="A231" s="179">
        <v>228</v>
      </c>
      <c r="B231" s="165" t="s">
        <v>162</v>
      </c>
      <c r="C231" s="165" t="s">
        <v>172</v>
      </c>
      <c r="D231" s="165" t="s">
        <v>551</v>
      </c>
      <c r="E231" s="165" t="s">
        <v>552</v>
      </c>
      <c r="F231" s="170">
        <v>1652</v>
      </c>
      <c r="G231" s="167">
        <v>3346786.2749999999</v>
      </c>
      <c r="H231" s="10">
        <v>766</v>
      </c>
      <c r="I231" s="10">
        <v>2140180</v>
      </c>
      <c r="J231" s="53">
        <f t="shared" si="15"/>
        <v>0.46368038740920098</v>
      </c>
      <c r="K231" s="53">
        <f t="shared" si="16"/>
        <v>0.63947316145845023</v>
      </c>
      <c r="L231" s="53">
        <f t="shared" si="17"/>
        <v>0.13910411622276028</v>
      </c>
      <c r="M231" s="53">
        <f t="shared" si="18"/>
        <v>0.44763121302091513</v>
      </c>
      <c r="N231" s="148">
        <f t="shared" si="19"/>
        <v>0.58673532924367544</v>
      </c>
      <c r="O231" s="51"/>
      <c r="P231" s="51"/>
    </row>
    <row r="232" spans="1:16" x14ac:dyDescent="0.25">
      <c r="A232" s="179">
        <v>229</v>
      </c>
      <c r="B232" s="165" t="s">
        <v>162</v>
      </c>
      <c r="C232" s="165" t="s">
        <v>172</v>
      </c>
      <c r="D232" s="165" t="s">
        <v>561</v>
      </c>
      <c r="E232" s="165" t="s">
        <v>1358</v>
      </c>
      <c r="F232" s="170">
        <v>1947</v>
      </c>
      <c r="G232" s="167">
        <v>3796750</v>
      </c>
      <c r="H232" s="10">
        <v>945</v>
      </c>
      <c r="I232" s="10">
        <v>2147830</v>
      </c>
      <c r="J232" s="53">
        <f t="shared" si="15"/>
        <v>0.48536209553158705</v>
      </c>
      <c r="K232" s="53">
        <f t="shared" si="16"/>
        <v>0.56570224534141045</v>
      </c>
      <c r="L232" s="53">
        <f t="shared" si="17"/>
        <v>0.1456086286594761</v>
      </c>
      <c r="M232" s="53">
        <f t="shared" si="18"/>
        <v>0.3959915717389873</v>
      </c>
      <c r="N232" s="148">
        <f t="shared" si="19"/>
        <v>0.54160020039846346</v>
      </c>
      <c r="O232" s="51"/>
      <c r="P232" s="51"/>
    </row>
    <row r="233" spans="1:16" x14ac:dyDescent="0.25">
      <c r="A233" s="179">
        <v>230</v>
      </c>
      <c r="B233" s="165" t="s">
        <v>162</v>
      </c>
      <c r="C233" s="165" t="s">
        <v>172</v>
      </c>
      <c r="D233" s="165" t="s">
        <v>557</v>
      </c>
      <c r="E233" s="165" t="s">
        <v>1325</v>
      </c>
      <c r="F233" s="170">
        <v>1033</v>
      </c>
      <c r="G233" s="167">
        <v>1642667.9249999998</v>
      </c>
      <c r="H233" s="10">
        <v>779</v>
      </c>
      <c r="I233" s="10">
        <v>1328115</v>
      </c>
      <c r="J233" s="53">
        <f t="shared" si="15"/>
        <v>0.75411423039690217</v>
      </c>
      <c r="K233" s="53">
        <f t="shared" si="16"/>
        <v>0.8085109472141182</v>
      </c>
      <c r="L233" s="53">
        <f t="shared" si="17"/>
        <v>0.22623426911907063</v>
      </c>
      <c r="M233" s="53">
        <f t="shared" si="18"/>
        <v>0.56595766304988271</v>
      </c>
      <c r="N233" s="148">
        <f t="shared" si="19"/>
        <v>0.79219193216895334</v>
      </c>
      <c r="O233" s="51"/>
      <c r="P233" s="51"/>
    </row>
    <row r="234" spans="1:16" x14ac:dyDescent="0.25">
      <c r="A234" s="179">
        <v>231</v>
      </c>
      <c r="B234" s="165" t="s">
        <v>162</v>
      </c>
      <c r="C234" s="165" t="s">
        <v>172</v>
      </c>
      <c r="D234" s="165" t="s">
        <v>559</v>
      </c>
      <c r="E234" s="165" t="s">
        <v>560</v>
      </c>
      <c r="F234" s="170">
        <v>1721</v>
      </c>
      <c r="G234" s="167">
        <v>3737890.5750000002</v>
      </c>
      <c r="H234" s="10">
        <v>939</v>
      </c>
      <c r="I234" s="10">
        <v>2563740</v>
      </c>
      <c r="J234" s="53">
        <f t="shared" si="15"/>
        <v>0.54561301568855314</v>
      </c>
      <c r="K234" s="53">
        <f t="shared" si="16"/>
        <v>0.6858788261879496</v>
      </c>
      <c r="L234" s="53">
        <f t="shared" si="17"/>
        <v>0.16368390470656594</v>
      </c>
      <c r="M234" s="53">
        <f t="shared" si="18"/>
        <v>0.4801151783315647</v>
      </c>
      <c r="N234" s="148">
        <f t="shared" si="19"/>
        <v>0.6437990830381306</v>
      </c>
      <c r="O234" s="51"/>
      <c r="P234" s="51"/>
    </row>
    <row r="235" spans="1:16" x14ac:dyDescent="0.25">
      <c r="A235" s="179">
        <v>232</v>
      </c>
      <c r="B235" s="205" t="s">
        <v>166</v>
      </c>
      <c r="C235" s="165" t="s">
        <v>172</v>
      </c>
      <c r="D235" s="165" t="s">
        <v>519</v>
      </c>
      <c r="E235" s="165" t="s">
        <v>1356</v>
      </c>
      <c r="F235" s="170">
        <v>874</v>
      </c>
      <c r="G235" s="167">
        <v>1710667.325</v>
      </c>
      <c r="H235" s="10">
        <v>499</v>
      </c>
      <c r="I235" s="10">
        <v>1084190</v>
      </c>
      <c r="J235" s="53">
        <f t="shared" si="15"/>
        <v>0.57093821510297482</v>
      </c>
      <c r="K235" s="53">
        <f t="shared" si="16"/>
        <v>0.6337819073033385</v>
      </c>
      <c r="L235" s="53">
        <f t="shared" si="17"/>
        <v>0.17128146453089244</v>
      </c>
      <c r="M235" s="53">
        <f t="shared" si="18"/>
        <v>0.44364733511233689</v>
      </c>
      <c r="N235" s="148">
        <f t="shared" si="19"/>
        <v>0.61492879964322933</v>
      </c>
      <c r="O235" s="51"/>
      <c r="P235" s="51"/>
    </row>
    <row r="236" spans="1:16" x14ac:dyDescent="0.25">
      <c r="A236" s="179">
        <v>233</v>
      </c>
      <c r="B236" s="205" t="s">
        <v>166</v>
      </c>
      <c r="C236" s="165" t="s">
        <v>172</v>
      </c>
      <c r="D236" s="165" t="s">
        <v>522</v>
      </c>
      <c r="E236" s="165" t="s">
        <v>1357</v>
      </c>
      <c r="F236" s="170">
        <v>477</v>
      </c>
      <c r="G236" s="167">
        <v>949520.22499999998</v>
      </c>
      <c r="H236" s="10">
        <v>152</v>
      </c>
      <c r="I236" s="10">
        <v>230080</v>
      </c>
      <c r="J236" s="53">
        <f t="shared" si="15"/>
        <v>0.31865828092243187</v>
      </c>
      <c r="K236" s="53">
        <f t="shared" si="16"/>
        <v>0.24231184754384774</v>
      </c>
      <c r="L236" s="53">
        <f t="shared" si="17"/>
        <v>9.5597484276729552E-2</v>
      </c>
      <c r="M236" s="53">
        <f t="shared" si="18"/>
        <v>0.16961829328069342</v>
      </c>
      <c r="N236" s="148">
        <f t="shared" si="19"/>
        <v>0.26521577755742298</v>
      </c>
      <c r="O236" s="51"/>
      <c r="P236" s="51"/>
    </row>
    <row r="237" spans="1:16" x14ac:dyDescent="0.25">
      <c r="A237" s="179">
        <v>234</v>
      </c>
      <c r="B237" s="205" t="s">
        <v>166</v>
      </c>
      <c r="C237" s="165" t="s">
        <v>172</v>
      </c>
      <c r="D237" s="165" t="s">
        <v>521</v>
      </c>
      <c r="E237" s="165" t="s">
        <v>1242</v>
      </c>
      <c r="F237" s="170">
        <v>427</v>
      </c>
      <c r="G237" s="167">
        <v>808905.22499999998</v>
      </c>
      <c r="H237" s="10">
        <v>102</v>
      </c>
      <c r="I237" s="10">
        <v>182085</v>
      </c>
      <c r="J237" s="53">
        <f t="shared" si="15"/>
        <v>0.2388758782201405</v>
      </c>
      <c r="K237" s="53">
        <f t="shared" si="16"/>
        <v>0.22510053634528077</v>
      </c>
      <c r="L237" s="53">
        <f t="shared" si="17"/>
        <v>7.1662763466042154E-2</v>
      </c>
      <c r="M237" s="53">
        <f t="shared" si="18"/>
        <v>0.15757037544169653</v>
      </c>
      <c r="N237" s="148">
        <f t="shared" si="19"/>
        <v>0.22923313890773866</v>
      </c>
      <c r="O237" s="51"/>
      <c r="P237" s="51"/>
    </row>
    <row r="238" spans="1:16" x14ac:dyDescent="0.25">
      <c r="A238" s="179">
        <v>235</v>
      </c>
      <c r="B238" s="188" t="s">
        <v>167</v>
      </c>
      <c r="C238" s="165" t="s">
        <v>172</v>
      </c>
      <c r="D238" s="188" t="s">
        <v>586</v>
      </c>
      <c r="E238" s="188" t="s">
        <v>587</v>
      </c>
      <c r="F238" s="170">
        <v>1322</v>
      </c>
      <c r="G238" s="167">
        <v>2512164</v>
      </c>
      <c r="H238" s="10">
        <v>820</v>
      </c>
      <c r="I238" s="10">
        <v>1438595</v>
      </c>
      <c r="J238" s="53">
        <f t="shared" si="15"/>
        <v>0.6202723146747352</v>
      </c>
      <c r="K238" s="53">
        <f t="shared" si="16"/>
        <v>0.57265170585996772</v>
      </c>
      <c r="L238" s="53">
        <f t="shared" si="17"/>
        <v>0.18608169440242056</v>
      </c>
      <c r="M238" s="53">
        <f t="shared" si="18"/>
        <v>0.40085619410197737</v>
      </c>
      <c r="N238" s="148">
        <f t="shared" si="19"/>
        <v>0.58693788850439788</v>
      </c>
      <c r="O238" s="51"/>
      <c r="P238" s="51"/>
    </row>
    <row r="239" spans="1:16" x14ac:dyDescent="0.25">
      <c r="A239" s="179">
        <v>236</v>
      </c>
      <c r="B239" s="188" t="s">
        <v>167</v>
      </c>
      <c r="C239" s="165" t="s">
        <v>172</v>
      </c>
      <c r="D239" s="188" t="s">
        <v>588</v>
      </c>
      <c r="E239" s="188" t="s">
        <v>589</v>
      </c>
      <c r="F239" s="170">
        <v>1094</v>
      </c>
      <c r="G239" s="167">
        <v>2416645.5249999999</v>
      </c>
      <c r="H239" s="10">
        <v>678</v>
      </c>
      <c r="I239" s="10">
        <v>1349280</v>
      </c>
      <c r="J239" s="53">
        <f t="shared" si="15"/>
        <v>0.61974405850091407</v>
      </c>
      <c r="K239" s="53">
        <f t="shared" si="16"/>
        <v>0.55832764302493232</v>
      </c>
      <c r="L239" s="53">
        <f t="shared" si="17"/>
        <v>0.18592321755027422</v>
      </c>
      <c r="M239" s="53">
        <f t="shared" si="18"/>
        <v>0.39082935011745262</v>
      </c>
      <c r="N239" s="148">
        <f t="shared" si="19"/>
        <v>0.57675256766772687</v>
      </c>
      <c r="O239" s="51"/>
      <c r="P239" s="51"/>
    </row>
    <row r="240" spans="1:16" x14ac:dyDescent="0.25">
      <c r="A240" s="179">
        <v>237</v>
      </c>
      <c r="B240" s="188" t="s">
        <v>167</v>
      </c>
      <c r="C240" s="165" t="s">
        <v>172</v>
      </c>
      <c r="D240" s="188" t="s">
        <v>583</v>
      </c>
      <c r="E240" s="188" t="s">
        <v>1395</v>
      </c>
      <c r="F240" s="170">
        <v>892</v>
      </c>
      <c r="G240" s="167">
        <v>1694109.25</v>
      </c>
      <c r="H240" s="10">
        <v>584</v>
      </c>
      <c r="I240" s="10">
        <v>1029690</v>
      </c>
      <c r="J240" s="53">
        <f t="shared" si="15"/>
        <v>0.6547085201793722</v>
      </c>
      <c r="K240" s="53">
        <f t="shared" si="16"/>
        <v>0.60780613765021352</v>
      </c>
      <c r="L240" s="53">
        <f t="shared" si="17"/>
        <v>0.19641255605381167</v>
      </c>
      <c r="M240" s="53">
        <f t="shared" si="18"/>
        <v>0.42546429635514943</v>
      </c>
      <c r="N240" s="148">
        <f t="shared" si="19"/>
        <v>0.62187685240896107</v>
      </c>
      <c r="O240" s="51"/>
      <c r="P240" s="51"/>
    </row>
    <row r="241" spans="1:16" x14ac:dyDescent="0.25">
      <c r="A241" s="179">
        <v>238</v>
      </c>
      <c r="B241" s="188" t="s">
        <v>167</v>
      </c>
      <c r="C241" s="188" t="s">
        <v>172</v>
      </c>
      <c r="D241" s="188" t="s">
        <v>582</v>
      </c>
      <c r="E241" s="188" t="s">
        <v>1172</v>
      </c>
      <c r="F241" s="170">
        <v>773</v>
      </c>
      <c r="G241" s="167">
        <v>1450802.2749999999</v>
      </c>
      <c r="H241" s="10">
        <v>483</v>
      </c>
      <c r="I241" s="10">
        <v>699455</v>
      </c>
      <c r="J241" s="53">
        <f t="shared" si="15"/>
        <v>0.62483829236739974</v>
      </c>
      <c r="K241" s="53">
        <f t="shared" si="16"/>
        <v>0.48211600715886666</v>
      </c>
      <c r="L241" s="53">
        <f t="shared" si="17"/>
        <v>0.18745148771021991</v>
      </c>
      <c r="M241" s="53">
        <f t="shared" si="18"/>
        <v>0.33748120501120665</v>
      </c>
      <c r="N241" s="148">
        <f t="shared" si="19"/>
        <v>0.52493269272142662</v>
      </c>
      <c r="O241" s="51"/>
      <c r="P241" s="51"/>
    </row>
    <row r="242" spans="1:16" x14ac:dyDescent="0.25">
      <c r="A242" s="179">
        <v>239</v>
      </c>
      <c r="B242" s="188" t="s">
        <v>167</v>
      </c>
      <c r="C242" s="188" t="s">
        <v>172</v>
      </c>
      <c r="D242" s="188" t="s">
        <v>585</v>
      </c>
      <c r="E242" s="188" t="s">
        <v>1401</v>
      </c>
      <c r="F242" s="170">
        <v>728</v>
      </c>
      <c r="G242" s="167">
        <v>1327836.075</v>
      </c>
      <c r="H242" s="10">
        <v>486</v>
      </c>
      <c r="I242" s="10">
        <v>696480</v>
      </c>
      <c r="J242" s="53">
        <f t="shared" si="15"/>
        <v>0.66758241758241754</v>
      </c>
      <c r="K242" s="53">
        <f t="shared" si="16"/>
        <v>0.52452257708090966</v>
      </c>
      <c r="L242" s="53">
        <f t="shared" si="17"/>
        <v>0.20027472527472526</v>
      </c>
      <c r="M242" s="53">
        <f t="shared" si="18"/>
        <v>0.36716580395663673</v>
      </c>
      <c r="N242" s="148">
        <f t="shared" si="19"/>
        <v>0.56744052923136201</v>
      </c>
      <c r="O242" s="51"/>
      <c r="P242" s="51"/>
    </row>
    <row r="243" spans="1:16" x14ac:dyDescent="0.25">
      <c r="A243" s="179">
        <v>240</v>
      </c>
      <c r="B243" s="205" t="s">
        <v>168</v>
      </c>
      <c r="C243" s="165" t="s">
        <v>172</v>
      </c>
      <c r="D243" s="165" t="s">
        <v>525</v>
      </c>
      <c r="E243" s="165" t="s">
        <v>1396</v>
      </c>
      <c r="F243" s="170">
        <v>984</v>
      </c>
      <c r="G243" s="167">
        <v>1998091.65</v>
      </c>
      <c r="H243" s="10">
        <v>457</v>
      </c>
      <c r="I243" s="10">
        <v>1144930</v>
      </c>
      <c r="J243" s="53">
        <f t="shared" si="15"/>
        <v>0.46443089430894308</v>
      </c>
      <c r="K243" s="53">
        <f t="shared" si="16"/>
        <v>0.5730117534898862</v>
      </c>
      <c r="L243" s="53">
        <f t="shared" si="17"/>
        <v>0.13932926829268291</v>
      </c>
      <c r="M243" s="53">
        <f t="shared" si="18"/>
        <v>0.4011082274429203</v>
      </c>
      <c r="N243" s="148">
        <f t="shared" si="19"/>
        <v>0.54043749573560318</v>
      </c>
      <c r="O243" s="51"/>
      <c r="P243" s="51"/>
    </row>
    <row r="244" spans="1:16" x14ac:dyDescent="0.25">
      <c r="A244" s="179">
        <v>241</v>
      </c>
      <c r="B244" s="205" t="s">
        <v>168</v>
      </c>
      <c r="C244" s="165" t="s">
        <v>172</v>
      </c>
      <c r="D244" s="165" t="s">
        <v>528</v>
      </c>
      <c r="E244" s="165" t="s">
        <v>529</v>
      </c>
      <c r="F244" s="170">
        <v>886</v>
      </c>
      <c r="G244" s="167">
        <v>1748725.675</v>
      </c>
      <c r="H244" s="10">
        <v>401</v>
      </c>
      <c r="I244" s="10">
        <v>645115</v>
      </c>
      <c r="J244" s="53">
        <f t="shared" si="15"/>
        <v>0.45259593679458238</v>
      </c>
      <c r="K244" s="53">
        <f t="shared" si="16"/>
        <v>0.36890577477224951</v>
      </c>
      <c r="L244" s="53">
        <f t="shared" si="17"/>
        <v>0.13577878103837471</v>
      </c>
      <c r="M244" s="53">
        <f t="shared" si="18"/>
        <v>0.25823404234057462</v>
      </c>
      <c r="N244" s="148">
        <f t="shared" si="19"/>
        <v>0.39401282337894933</v>
      </c>
      <c r="O244" s="51"/>
      <c r="P244" s="51"/>
    </row>
    <row r="245" spans="1:16" x14ac:dyDescent="0.25">
      <c r="A245" s="179">
        <v>242</v>
      </c>
      <c r="B245" s="205" t="s">
        <v>168</v>
      </c>
      <c r="C245" s="165" t="s">
        <v>172</v>
      </c>
      <c r="D245" s="165" t="s">
        <v>530</v>
      </c>
      <c r="E245" s="165" t="s">
        <v>468</v>
      </c>
      <c r="F245" s="170">
        <v>1194</v>
      </c>
      <c r="G245" s="167">
        <v>2256442.25</v>
      </c>
      <c r="H245" s="10">
        <v>507</v>
      </c>
      <c r="I245" s="10">
        <v>1060515</v>
      </c>
      <c r="J245" s="53">
        <f t="shared" si="15"/>
        <v>0.42462311557788945</v>
      </c>
      <c r="K245" s="53">
        <f t="shared" si="16"/>
        <v>0.4699943018705664</v>
      </c>
      <c r="L245" s="53">
        <f t="shared" si="17"/>
        <v>0.12738693467336684</v>
      </c>
      <c r="M245" s="53">
        <f t="shared" si="18"/>
        <v>0.32899601130939649</v>
      </c>
      <c r="N245" s="148">
        <f t="shared" si="19"/>
        <v>0.4563829459827633</v>
      </c>
      <c r="O245" s="51"/>
      <c r="P245" s="51"/>
    </row>
    <row r="246" spans="1:16" x14ac:dyDescent="0.25">
      <c r="A246" s="179">
        <v>243</v>
      </c>
      <c r="B246" s="205" t="s">
        <v>168</v>
      </c>
      <c r="C246" s="165" t="s">
        <v>172</v>
      </c>
      <c r="D246" s="165" t="s">
        <v>527</v>
      </c>
      <c r="E246" s="165" t="s">
        <v>1148</v>
      </c>
      <c r="F246" s="170">
        <v>1461</v>
      </c>
      <c r="G246" s="167">
        <v>2843568.35</v>
      </c>
      <c r="H246" s="10">
        <v>601</v>
      </c>
      <c r="I246" s="10">
        <v>1244660</v>
      </c>
      <c r="J246" s="53">
        <f t="shared" si="15"/>
        <v>0.41136208076659819</v>
      </c>
      <c r="K246" s="53">
        <f t="shared" si="16"/>
        <v>0.43771059696876985</v>
      </c>
      <c r="L246" s="53">
        <f t="shared" si="17"/>
        <v>0.12340862422997945</v>
      </c>
      <c r="M246" s="53">
        <f t="shared" si="18"/>
        <v>0.3063974178781389</v>
      </c>
      <c r="N246" s="148">
        <f t="shared" si="19"/>
        <v>0.42980604210811835</v>
      </c>
      <c r="O246" s="51"/>
      <c r="P246" s="51"/>
    </row>
    <row r="247" spans="1:16" x14ac:dyDescent="0.25">
      <c r="A247" s="179">
        <v>244</v>
      </c>
      <c r="B247" s="205" t="s">
        <v>168</v>
      </c>
      <c r="C247" s="165" t="s">
        <v>172</v>
      </c>
      <c r="D247" s="165" t="s">
        <v>524</v>
      </c>
      <c r="E247" s="165" t="s">
        <v>1429</v>
      </c>
      <c r="F247" s="170">
        <v>749</v>
      </c>
      <c r="G247" s="167">
        <v>1441096.575</v>
      </c>
      <c r="H247" s="10">
        <v>326</v>
      </c>
      <c r="I247" s="10">
        <v>593370</v>
      </c>
      <c r="J247" s="53">
        <f t="shared" si="15"/>
        <v>0.43524699599465955</v>
      </c>
      <c r="K247" s="53">
        <f t="shared" si="16"/>
        <v>0.41174894888637148</v>
      </c>
      <c r="L247" s="53">
        <f t="shared" si="17"/>
        <v>0.13057409879839785</v>
      </c>
      <c r="M247" s="53">
        <f t="shared" si="18"/>
        <v>0.28822426422045999</v>
      </c>
      <c r="N247" s="148">
        <f t="shared" si="19"/>
        <v>0.41879836301885787</v>
      </c>
      <c r="O247" s="51"/>
      <c r="P247" s="51"/>
    </row>
    <row r="248" spans="1:16" x14ac:dyDescent="0.25">
      <c r="A248" s="179">
        <v>245</v>
      </c>
      <c r="B248" s="165" t="s">
        <v>169</v>
      </c>
      <c r="C248" s="165" t="s">
        <v>172</v>
      </c>
      <c r="D248" s="165" t="s">
        <v>593</v>
      </c>
      <c r="E248" s="165" t="s">
        <v>594</v>
      </c>
      <c r="F248" s="170">
        <v>1054</v>
      </c>
      <c r="G248" s="167">
        <v>2056043.375</v>
      </c>
      <c r="H248" s="10">
        <v>469</v>
      </c>
      <c r="I248" s="10">
        <v>862910</v>
      </c>
      <c r="J248" s="53">
        <f t="shared" si="15"/>
        <v>0.44497153700189751</v>
      </c>
      <c r="K248" s="53">
        <f t="shared" si="16"/>
        <v>0.41969445318730203</v>
      </c>
      <c r="L248" s="53">
        <f t="shared" si="17"/>
        <v>0.13349146110056925</v>
      </c>
      <c r="M248" s="53">
        <f t="shared" si="18"/>
        <v>0.29378611723111142</v>
      </c>
      <c r="N248" s="148">
        <f t="shared" si="19"/>
        <v>0.42727757833168067</v>
      </c>
      <c r="O248" s="51"/>
      <c r="P248" s="51"/>
    </row>
    <row r="249" spans="1:16" x14ac:dyDescent="0.25">
      <c r="A249" s="179">
        <v>246</v>
      </c>
      <c r="B249" s="165" t="s">
        <v>169</v>
      </c>
      <c r="C249" s="165" t="s">
        <v>172</v>
      </c>
      <c r="D249" s="165" t="s">
        <v>597</v>
      </c>
      <c r="E249" s="165" t="s">
        <v>1204</v>
      </c>
      <c r="F249" s="170">
        <v>812</v>
      </c>
      <c r="G249" s="167">
        <v>1582746.35</v>
      </c>
      <c r="H249" s="10">
        <v>493</v>
      </c>
      <c r="I249" s="10">
        <v>823015</v>
      </c>
      <c r="J249" s="53">
        <f t="shared" si="15"/>
        <v>0.6071428571428571</v>
      </c>
      <c r="K249" s="53">
        <f t="shared" si="16"/>
        <v>0.5199917219837531</v>
      </c>
      <c r="L249" s="53">
        <f t="shared" si="17"/>
        <v>0.18214285714285713</v>
      </c>
      <c r="M249" s="53">
        <f t="shared" si="18"/>
        <v>0.36399420538862715</v>
      </c>
      <c r="N249" s="148">
        <f t="shared" si="19"/>
        <v>0.54613706253148431</v>
      </c>
      <c r="O249" s="51"/>
      <c r="P249" s="51"/>
    </row>
    <row r="250" spans="1:16" x14ac:dyDescent="0.25">
      <c r="A250" s="179">
        <v>247</v>
      </c>
      <c r="B250" s="165" t="s">
        <v>169</v>
      </c>
      <c r="C250" s="165" t="s">
        <v>172</v>
      </c>
      <c r="D250" s="165" t="s">
        <v>591</v>
      </c>
      <c r="E250" s="165" t="s">
        <v>592</v>
      </c>
      <c r="F250" s="170">
        <v>1142</v>
      </c>
      <c r="G250" s="167">
        <v>2246860.7999999998</v>
      </c>
      <c r="H250" s="10">
        <v>692</v>
      </c>
      <c r="I250" s="10">
        <v>1163990</v>
      </c>
      <c r="J250" s="53">
        <f t="shared" si="15"/>
        <v>0.60595446584938706</v>
      </c>
      <c r="K250" s="53">
        <f t="shared" si="16"/>
        <v>0.51805167458527035</v>
      </c>
      <c r="L250" s="53">
        <f t="shared" si="17"/>
        <v>0.18178633975481612</v>
      </c>
      <c r="M250" s="53">
        <f t="shared" si="18"/>
        <v>0.36263617220968924</v>
      </c>
      <c r="N250" s="148">
        <f t="shared" si="19"/>
        <v>0.54442251196450542</v>
      </c>
      <c r="O250" s="51"/>
      <c r="P250" s="51"/>
    </row>
    <row r="251" spans="1:16" x14ac:dyDescent="0.25">
      <c r="A251" s="179">
        <v>248</v>
      </c>
      <c r="B251" s="165" t="s">
        <v>169</v>
      </c>
      <c r="C251" s="165" t="s">
        <v>172</v>
      </c>
      <c r="D251" s="165" t="s">
        <v>595</v>
      </c>
      <c r="E251" s="165" t="s">
        <v>596</v>
      </c>
      <c r="F251" s="170">
        <v>689</v>
      </c>
      <c r="G251" s="167">
        <v>1342910.1</v>
      </c>
      <c r="H251" s="10">
        <v>580</v>
      </c>
      <c r="I251" s="10">
        <v>760145</v>
      </c>
      <c r="J251" s="53">
        <f t="shared" si="15"/>
        <v>0.84179970972423801</v>
      </c>
      <c r="K251" s="53">
        <f t="shared" si="16"/>
        <v>0.56604310295975879</v>
      </c>
      <c r="L251" s="53">
        <f t="shared" si="17"/>
        <v>0.2525399129172714</v>
      </c>
      <c r="M251" s="53">
        <f t="shared" si="18"/>
        <v>0.39623017207183114</v>
      </c>
      <c r="N251" s="148">
        <f t="shared" si="19"/>
        <v>0.64877008498910249</v>
      </c>
      <c r="O251" s="51"/>
      <c r="P251" s="51"/>
    </row>
    <row r="252" spans="1:16" x14ac:dyDescent="0.25">
      <c r="A252" s="179">
        <v>249</v>
      </c>
      <c r="B252" s="165" t="s">
        <v>169</v>
      </c>
      <c r="C252" s="165" t="s">
        <v>172</v>
      </c>
      <c r="D252" s="165" t="s">
        <v>590</v>
      </c>
      <c r="E252" s="165" t="s">
        <v>373</v>
      </c>
      <c r="F252" s="170">
        <v>365</v>
      </c>
      <c r="G252" s="167">
        <v>712303.27500000002</v>
      </c>
      <c r="H252" s="10">
        <v>207</v>
      </c>
      <c r="I252" s="10">
        <v>339055</v>
      </c>
      <c r="J252" s="53">
        <f t="shared" si="15"/>
        <v>0.56712328767123288</v>
      </c>
      <c r="K252" s="53">
        <f t="shared" si="16"/>
        <v>0.47599809224518869</v>
      </c>
      <c r="L252" s="53">
        <f t="shared" si="17"/>
        <v>0.17013698630136986</v>
      </c>
      <c r="M252" s="53">
        <f t="shared" si="18"/>
        <v>0.33319866457163205</v>
      </c>
      <c r="N252" s="148">
        <f t="shared" si="19"/>
        <v>0.50333565087300192</v>
      </c>
      <c r="O252" s="51"/>
      <c r="P252" s="51"/>
    </row>
    <row r="253" spans="1:16" x14ac:dyDescent="0.25">
      <c r="A253" s="179">
        <v>250</v>
      </c>
      <c r="B253" s="165" t="s">
        <v>170</v>
      </c>
      <c r="C253" s="165" t="s">
        <v>172</v>
      </c>
      <c r="D253" s="165" t="s">
        <v>604</v>
      </c>
      <c r="E253" s="165" t="s">
        <v>605</v>
      </c>
      <c r="F253" s="170">
        <v>748</v>
      </c>
      <c r="G253" s="167">
        <v>1466513.2250000001</v>
      </c>
      <c r="H253" s="10">
        <v>163</v>
      </c>
      <c r="I253" s="10">
        <v>230660</v>
      </c>
      <c r="J253" s="53">
        <f t="shared" si="15"/>
        <v>0.21791443850267381</v>
      </c>
      <c r="K253" s="53">
        <f t="shared" si="16"/>
        <v>0.15728463682964741</v>
      </c>
      <c r="L253" s="53">
        <f t="shared" si="17"/>
        <v>6.5374331550802134E-2</v>
      </c>
      <c r="M253" s="53">
        <f t="shared" si="18"/>
        <v>0.11009924578075318</v>
      </c>
      <c r="N253" s="148">
        <f t="shared" si="19"/>
        <v>0.17547357733155533</v>
      </c>
      <c r="O253" s="51"/>
      <c r="P253" s="51"/>
    </row>
    <row r="254" spans="1:16" x14ac:dyDescent="0.25">
      <c r="A254" s="179">
        <v>251</v>
      </c>
      <c r="B254" s="165" t="s">
        <v>170</v>
      </c>
      <c r="C254" s="165" t="s">
        <v>172</v>
      </c>
      <c r="D254" s="165" t="s">
        <v>602</v>
      </c>
      <c r="E254" s="165" t="s">
        <v>1392</v>
      </c>
      <c r="F254" s="170">
        <v>748</v>
      </c>
      <c r="G254" s="167">
        <v>1466513.2250000001</v>
      </c>
      <c r="H254" s="10">
        <v>180</v>
      </c>
      <c r="I254" s="10">
        <v>259925</v>
      </c>
      <c r="J254" s="53">
        <f t="shared" si="15"/>
        <v>0.24064171122994651</v>
      </c>
      <c r="K254" s="53">
        <f t="shared" si="16"/>
        <v>0.17724013365102792</v>
      </c>
      <c r="L254" s="53">
        <f t="shared" si="17"/>
        <v>7.2192513368983954E-2</v>
      </c>
      <c r="M254" s="53">
        <f t="shared" si="18"/>
        <v>0.12406809355571953</v>
      </c>
      <c r="N254" s="148">
        <f t="shared" si="19"/>
        <v>0.19626060692470348</v>
      </c>
      <c r="O254" s="51"/>
      <c r="P254" s="51"/>
    </row>
    <row r="255" spans="1:16" x14ac:dyDescent="0.25">
      <c r="A255" s="179">
        <v>252</v>
      </c>
      <c r="B255" s="165" t="s">
        <v>170</v>
      </c>
      <c r="C255" s="165" t="s">
        <v>172</v>
      </c>
      <c r="D255" s="165" t="s">
        <v>600</v>
      </c>
      <c r="E255" s="165" t="s">
        <v>601</v>
      </c>
      <c r="F255" s="170">
        <v>888</v>
      </c>
      <c r="G255" s="167">
        <v>1723561.625</v>
      </c>
      <c r="H255" s="10">
        <v>198</v>
      </c>
      <c r="I255" s="10">
        <v>251550</v>
      </c>
      <c r="J255" s="53">
        <f t="shared" si="15"/>
        <v>0.22297297297297297</v>
      </c>
      <c r="K255" s="53">
        <f t="shared" si="16"/>
        <v>0.14594778414145768</v>
      </c>
      <c r="L255" s="53">
        <f t="shared" si="17"/>
        <v>6.6891891891891889E-2</v>
      </c>
      <c r="M255" s="53">
        <f t="shared" si="18"/>
        <v>0.10216344889902036</v>
      </c>
      <c r="N255" s="148">
        <f t="shared" si="19"/>
        <v>0.16905534079091225</v>
      </c>
      <c r="O255" s="51"/>
      <c r="P255" s="51"/>
    </row>
    <row r="256" spans="1:16" x14ac:dyDescent="0.25">
      <c r="A256" s="179">
        <v>253</v>
      </c>
      <c r="B256" s="165" t="s">
        <v>170</v>
      </c>
      <c r="C256" s="165" t="s">
        <v>172</v>
      </c>
      <c r="D256" s="165" t="s">
        <v>606</v>
      </c>
      <c r="E256" s="165" t="s">
        <v>1393</v>
      </c>
      <c r="F256" s="170">
        <v>374</v>
      </c>
      <c r="G256" s="167">
        <v>724970.42500000005</v>
      </c>
      <c r="H256" s="10">
        <v>162</v>
      </c>
      <c r="I256" s="10">
        <v>195145</v>
      </c>
      <c r="J256" s="53">
        <f t="shared" si="15"/>
        <v>0.43315508021390375</v>
      </c>
      <c r="K256" s="53">
        <f t="shared" si="16"/>
        <v>0.26917649778609931</v>
      </c>
      <c r="L256" s="53">
        <f t="shared" si="17"/>
        <v>0.12994652406417112</v>
      </c>
      <c r="M256" s="53">
        <f t="shared" si="18"/>
        <v>0.18842354845026951</v>
      </c>
      <c r="N256" s="148">
        <f t="shared" si="19"/>
        <v>0.31837007251444061</v>
      </c>
      <c r="O256" s="51"/>
      <c r="P256" s="51"/>
    </row>
    <row r="257" spans="1:16" x14ac:dyDescent="0.25">
      <c r="A257" s="179">
        <v>254</v>
      </c>
      <c r="B257" s="165" t="s">
        <v>170</v>
      </c>
      <c r="C257" s="165" t="s">
        <v>172</v>
      </c>
      <c r="D257" s="165" t="s">
        <v>608</v>
      </c>
      <c r="E257" s="165" t="s">
        <v>1205</v>
      </c>
      <c r="F257" s="170">
        <v>1225</v>
      </c>
      <c r="G257" s="167">
        <v>2393105.6</v>
      </c>
      <c r="H257" s="10">
        <v>313</v>
      </c>
      <c r="I257" s="10">
        <v>736590</v>
      </c>
      <c r="J257" s="53">
        <f t="shared" si="15"/>
        <v>0.25551020408163266</v>
      </c>
      <c r="K257" s="53">
        <f t="shared" si="16"/>
        <v>0.30779669731247966</v>
      </c>
      <c r="L257" s="53">
        <f t="shared" si="17"/>
        <v>7.6653061224489796E-2</v>
      </c>
      <c r="M257" s="53">
        <f t="shared" si="18"/>
        <v>0.21545768811873575</v>
      </c>
      <c r="N257" s="148">
        <f t="shared" si="19"/>
        <v>0.29211074934322556</v>
      </c>
      <c r="O257" s="51"/>
      <c r="P257" s="51"/>
    </row>
    <row r="258" spans="1:16" x14ac:dyDescent="0.25">
      <c r="A258" s="179">
        <v>255</v>
      </c>
      <c r="B258" s="165" t="s">
        <v>170</v>
      </c>
      <c r="C258" s="165" t="s">
        <v>172</v>
      </c>
      <c r="D258" s="165" t="s">
        <v>598</v>
      </c>
      <c r="E258" s="165" t="s">
        <v>1394</v>
      </c>
      <c r="F258" s="170">
        <v>704</v>
      </c>
      <c r="G258" s="167">
        <v>1377112.25</v>
      </c>
      <c r="H258" s="10">
        <v>187</v>
      </c>
      <c r="I258" s="10">
        <v>363450</v>
      </c>
      <c r="J258" s="53">
        <f t="shared" si="15"/>
        <v>0.265625</v>
      </c>
      <c r="K258" s="53">
        <f t="shared" si="16"/>
        <v>0.26392184079402387</v>
      </c>
      <c r="L258" s="53">
        <f t="shared" si="17"/>
        <v>7.9687499999999994E-2</v>
      </c>
      <c r="M258" s="53">
        <f t="shared" si="18"/>
        <v>0.18474528855581671</v>
      </c>
      <c r="N258" s="148">
        <f t="shared" si="19"/>
        <v>0.2644327885558167</v>
      </c>
      <c r="O258" s="51"/>
      <c r="P258" s="51"/>
    </row>
    <row r="259" spans="1:16" x14ac:dyDescent="0.25">
      <c r="A259" s="179">
        <v>256</v>
      </c>
      <c r="B259" s="165" t="s">
        <v>165</v>
      </c>
      <c r="C259" s="165" t="s">
        <v>172</v>
      </c>
      <c r="D259" s="165" t="s">
        <v>613</v>
      </c>
      <c r="E259" s="165" t="s">
        <v>1430</v>
      </c>
      <c r="F259" s="170">
        <v>1682</v>
      </c>
      <c r="G259" s="167">
        <v>3276995.8250000002</v>
      </c>
      <c r="H259" s="10">
        <v>630</v>
      </c>
      <c r="I259" s="10">
        <v>1232315</v>
      </c>
      <c r="J259" s="53">
        <f t="shared" si="15"/>
        <v>0.3745541022592152</v>
      </c>
      <c r="K259" s="53">
        <f t="shared" si="16"/>
        <v>0.37605021971610231</v>
      </c>
      <c r="L259" s="53">
        <f t="shared" si="17"/>
        <v>0.11236623067776456</v>
      </c>
      <c r="M259" s="53">
        <f t="shared" si="18"/>
        <v>0.2632351538012716</v>
      </c>
      <c r="N259" s="148">
        <f t="shared" si="19"/>
        <v>0.37560138447903618</v>
      </c>
      <c r="O259" s="51"/>
      <c r="P259" s="51"/>
    </row>
    <row r="260" spans="1:16" x14ac:dyDescent="0.25">
      <c r="A260" s="179">
        <v>257</v>
      </c>
      <c r="B260" s="165" t="s">
        <v>165</v>
      </c>
      <c r="C260" s="165" t="s">
        <v>172</v>
      </c>
      <c r="D260" s="165" t="s">
        <v>617</v>
      </c>
      <c r="E260" s="165" t="s">
        <v>618</v>
      </c>
      <c r="F260" s="170">
        <v>779</v>
      </c>
      <c r="G260" s="167">
        <v>1525877.5249999999</v>
      </c>
      <c r="H260" s="10">
        <v>374</v>
      </c>
      <c r="I260" s="10">
        <v>556940</v>
      </c>
      <c r="J260" s="53">
        <f t="shared" ref="J260:J323" si="20">IFERROR(H260/F260,0)</f>
        <v>0.48010269576379977</v>
      </c>
      <c r="K260" s="53">
        <f t="shared" ref="K260:K323" si="21">IFERROR(I260/G260,0)</f>
        <v>0.36499652880069783</v>
      </c>
      <c r="L260" s="53">
        <f t="shared" si="17"/>
        <v>0.14403080872913993</v>
      </c>
      <c r="M260" s="53">
        <f t="shared" si="18"/>
        <v>0.25549757016048846</v>
      </c>
      <c r="N260" s="148">
        <f t="shared" si="19"/>
        <v>0.39952837888962839</v>
      </c>
      <c r="O260" s="51"/>
      <c r="P260" s="51"/>
    </row>
    <row r="261" spans="1:16" x14ac:dyDescent="0.25">
      <c r="A261" s="179">
        <v>258</v>
      </c>
      <c r="B261" s="165" t="s">
        <v>165</v>
      </c>
      <c r="C261" s="165" t="s">
        <v>172</v>
      </c>
      <c r="D261" s="165" t="s">
        <v>615</v>
      </c>
      <c r="E261" s="165" t="s">
        <v>616</v>
      </c>
      <c r="F261" s="170">
        <v>1033</v>
      </c>
      <c r="G261" s="167">
        <v>2019491.7</v>
      </c>
      <c r="H261" s="10">
        <v>569</v>
      </c>
      <c r="I261" s="10">
        <v>981315</v>
      </c>
      <c r="J261" s="53">
        <f t="shared" si="20"/>
        <v>0.55082284607938048</v>
      </c>
      <c r="K261" s="53">
        <f t="shared" si="21"/>
        <v>0.48592177922791169</v>
      </c>
      <c r="L261" s="53">
        <f t="shared" ref="L261:L324" si="22">IF((J261*0.3)&gt;30%,30%,(J261*0.3))</f>
        <v>0.16524685382381413</v>
      </c>
      <c r="M261" s="53">
        <f t="shared" ref="M261:M324" si="23">IF((K261*0.7)&gt;70%,70%,(K261*0.7))</f>
        <v>0.34014524545953817</v>
      </c>
      <c r="N261" s="148">
        <f t="shared" ref="N261:N324" si="24">L261+M261</f>
        <v>0.50539209928335227</v>
      </c>
      <c r="O261" s="51"/>
      <c r="P261" s="51"/>
    </row>
    <row r="262" spans="1:16" x14ac:dyDescent="0.25">
      <c r="A262" s="179">
        <v>259</v>
      </c>
      <c r="B262" s="165" t="s">
        <v>165</v>
      </c>
      <c r="C262" s="165" t="s">
        <v>172</v>
      </c>
      <c r="D262" s="165" t="s">
        <v>611</v>
      </c>
      <c r="E262" s="165" t="s">
        <v>612</v>
      </c>
      <c r="F262" s="170">
        <v>904</v>
      </c>
      <c r="G262" s="167">
        <v>1757408.2999999998</v>
      </c>
      <c r="H262" s="10">
        <v>549</v>
      </c>
      <c r="I262" s="10">
        <v>913880</v>
      </c>
      <c r="J262" s="53">
        <f t="shared" si="20"/>
        <v>0.60730088495575218</v>
      </c>
      <c r="K262" s="53">
        <f t="shared" si="21"/>
        <v>0.52001575274226264</v>
      </c>
      <c r="L262" s="53">
        <f t="shared" si="22"/>
        <v>0.18219026548672565</v>
      </c>
      <c r="M262" s="53">
        <f t="shared" si="23"/>
        <v>0.36401102691958381</v>
      </c>
      <c r="N262" s="148">
        <f t="shared" si="24"/>
        <v>0.54620129240630944</v>
      </c>
      <c r="O262" s="51"/>
      <c r="P262" s="51"/>
    </row>
    <row r="263" spans="1:16" x14ac:dyDescent="0.25">
      <c r="A263" s="179">
        <v>260</v>
      </c>
      <c r="B263" s="165" t="s">
        <v>165</v>
      </c>
      <c r="C263" s="165" t="s">
        <v>172</v>
      </c>
      <c r="D263" s="165" t="s">
        <v>609</v>
      </c>
      <c r="E263" s="165" t="s">
        <v>1046</v>
      </c>
      <c r="F263" s="170">
        <v>1607</v>
      </c>
      <c r="G263" s="167">
        <v>3156070.0750000002</v>
      </c>
      <c r="H263" s="10">
        <v>496</v>
      </c>
      <c r="I263" s="10">
        <v>1037745</v>
      </c>
      <c r="J263" s="53">
        <f t="shared" si="20"/>
        <v>0.30864965774735531</v>
      </c>
      <c r="K263" s="53">
        <f t="shared" si="21"/>
        <v>0.32880923912945753</v>
      </c>
      <c r="L263" s="53">
        <f t="shared" si="22"/>
        <v>9.2594897324206588E-2</v>
      </c>
      <c r="M263" s="53">
        <f t="shared" si="23"/>
        <v>0.23016646739062024</v>
      </c>
      <c r="N263" s="148">
        <f t="shared" si="24"/>
        <v>0.32276136471482686</v>
      </c>
      <c r="O263" s="51"/>
      <c r="P263" s="51"/>
    </row>
    <row r="264" spans="1:16" x14ac:dyDescent="0.25">
      <c r="A264" s="179">
        <v>261</v>
      </c>
      <c r="B264" s="165" t="s">
        <v>165</v>
      </c>
      <c r="C264" s="165" t="s">
        <v>172</v>
      </c>
      <c r="D264" s="165" t="s">
        <v>1047</v>
      </c>
      <c r="E264" s="165" t="s">
        <v>1152</v>
      </c>
      <c r="F264" s="170">
        <v>779</v>
      </c>
      <c r="G264" s="167">
        <v>1525877.5249999999</v>
      </c>
      <c r="H264" s="10">
        <v>327</v>
      </c>
      <c r="I264" s="10">
        <v>488305</v>
      </c>
      <c r="J264" s="53">
        <f t="shared" si="20"/>
        <v>0.41976893453145059</v>
      </c>
      <c r="K264" s="53">
        <f t="shared" si="21"/>
        <v>0.32001585448347175</v>
      </c>
      <c r="L264" s="53">
        <f t="shared" si="22"/>
        <v>0.12593068035943517</v>
      </c>
      <c r="M264" s="53">
        <f t="shared" si="23"/>
        <v>0.2240110981384302</v>
      </c>
      <c r="N264" s="148">
        <f t="shared" si="24"/>
        <v>0.34994177849786534</v>
      </c>
      <c r="O264" s="51"/>
      <c r="P264" s="51"/>
    </row>
    <row r="265" spans="1:16" x14ac:dyDescent="0.25">
      <c r="A265" s="179">
        <v>262</v>
      </c>
      <c r="B265" s="165" t="s">
        <v>165</v>
      </c>
      <c r="C265" s="165" t="s">
        <v>172</v>
      </c>
      <c r="D265" s="165" t="s">
        <v>610</v>
      </c>
      <c r="E265" s="165" t="s">
        <v>1243</v>
      </c>
      <c r="F265" s="170">
        <v>731</v>
      </c>
      <c r="G265" s="167">
        <v>1421476.55</v>
      </c>
      <c r="H265" s="10">
        <v>483</v>
      </c>
      <c r="I265" s="10">
        <v>778435</v>
      </c>
      <c r="J265" s="53">
        <f t="shared" si="20"/>
        <v>0.66073871409028728</v>
      </c>
      <c r="K265" s="53">
        <f t="shared" si="21"/>
        <v>0.54762422918619369</v>
      </c>
      <c r="L265" s="53">
        <f t="shared" si="22"/>
        <v>0.19822161422708617</v>
      </c>
      <c r="M265" s="53">
        <f t="shared" si="23"/>
        <v>0.38333696043033555</v>
      </c>
      <c r="N265" s="148">
        <f t="shared" si="24"/>
        <v>0.58155857465742167</v>
      </c>
      <c r="O265" s="51"/>
      <c r="P265" s="51"/>
    </row>
    <row r="266" spans="1:16" x14ac:dyDescent="0.25">
      <c r="A266" s="179">
        <v>263</v>
      </c>
      <c r="B266" s="165" t="s">
        <v>165</v>
      </c>
      <c r="C266" s="165" t="s">
        <v>172</v>
      </c>
      <c r="D266" s="165" t="s">
        <v>619</v>
      </c>
      <c r="E266" s="165" t="s">
        <v>1106</v>
      </c>
      <c r="F266" s="170">
        <v>1123</v>
      </c>
      <c r="G266" s="167">
        <v>2181388.65</v>
      </c>
      <c r="H266" s="10">
        <v>1036</v>
      </c>
      <c r="I266" s="10">
        <v>1741575</v>
      </c>
      <c r="J266" s="53">
        <f t="shared" si="20"/>
        <v>0.92252894033837929</v>
      </c>
      <c r="K266" s="53">
        <f t="shared" si="21"/>
        <v>0.7983790508857741</v>
      </c>
      <c r="L266" s="53">
        <f t="shared" si="22"/>
        <v>0.27675868210151378</v>
      </c>
      <c r="M266" s="53">
        <f t="shared" si="23"/>
        <v>0.55886533562004181</v>
      </c>
      <c r="N266" s="148">
        <f t="shared" si="24"/>
        <v>0.83562401772155559</v>
      </c>
      <c r="O266" s="51"/>
      <c r="P266" s="51"/>
    </row>
    <row r="267" spans="1:16" x14ac:dyDescent="0.25">
      <c r="A267" s="179">
        <v>264</v>
      </c>
      <c r="B267" s="165" t="s">
        <v>160</v>
      </c>
      <c r="C267" s="165" t="s">
        <v>172</v>
      </c>
      <c r="D267" s="165" t="s">
        <v>532</v>
      </c>
      <c r="E267" s="165" t="s">
        <v>533</v>
      </c>
      <c r="F267" s="170">
        <v>1142</v>
      </c>
      <c r="G267" s="167">
        <v>2236213.65</v>
      </c>
      <c r="H267" s="10">
        <v>776</v>
      </c>
      <c r="I267" s="10">
        <v>1295280</v>
      </c>
      <c r="J267" s="53">
        <f t="shared" si="20"/>
        <v>0.67950963222416816</v>
      </c>
      <c r="K267" s="53">
        <f t="shared" si="21"/>
        <v>0.57922909110227461</v>
      </c>
      <c r="L267" s="53">
        <f t="shared" si="22"/>
        <v>0.20385288966725043</v>
      </c>
      <c r="M267" s="53">
        <f t="shared" si="23"/>
        <v>0.40546036377159222</v>
      </c>
      <c r="N267" s="148">
        <f t="shared" si="24"/>
        <v>0.60931325343884268</v>
      </c>
      <c r="O267" s="51"/>
      <c r="P267" s="51"/>
    </row>
    <row r="268" spans="1:16" x14ac:dyDescent="0.25">
      <c r="A268" s="179">
        <v>265</v>
      </c>
      <c r="B268" s="165" t="s">
        <v>160</v>
      </c>
      <c r="C268" s="165" t="s">
        <v>172</v>
      </c>
      <c r="D268" s="165" t="s">
        <v>531</v>
      </c>
      <c r="E268" s="165" t="s">
        <v>1037</v>
      </c>
      <c r="F268" s="170">
        <v>1003</v>
      </c>
      <c r="G268" s="167">
        <v>1961382.4</v>
      </c>
      <c r="H268" s="10">
        <v>505</v>
      </c>
      <c r="I268" s="10">
        <v>806060</v>
      </c>
      <c r="J268" s="53">
        <f t="shared" si="20"/>
        <v>0.50348953140578268</v>
      </c>
      <c r="K268" s="53">
        <f t="shared" si="21"/>
        <v>0.41096524573688437</v>
      </c>
      <c r="L268" s="53">
        <f t="shared" si="22"/>
        <v>0.15104685942173479</v>
      </c>
      <c r="M268" s="53">
        <f t="shared" si="23"/>
        <v>0.28767567201581906</v>
      </c>
      <c r="N268" s="148">
        <f t="shared" si="24"/>
        <v>0.43872253143755385</v>
      </c>
      <c r="O268" s="51"/>
      <c r="P268" s="51"/>
    </row>
    <row r="269" spans="1:16" x14ac:dyDescent="0.25">
      <c r="A269" s="179">
        <v>266</v>
      </c>
      <c r="B269" s="165" t="s">
        <v>161</v>
      </c>
      <c r="C269" s="165" t="s">
        <v>172</v>
      </c>
      <c r="D269" s="165" t="s">
        <v>542</v>
      </c>
      <c r="E269" s="165" t="s">
        <v>543</v>
      </c>
      <c r="F269" s="170">
        <v>842</v>
      </c>
      <c r="G269" s="167">
        <v>1656225.175</v>
      </c>
      <c r="H269" s="10">
        <v>598</v>
      </c>
      <c r="I269" s="10">
        <v>935060</v>
      </c>
      <c r="J269" s="53">
        <f t="shared" si="20"/>
        <v>0.7102137767220903</v>
      </c>
      <c r="K269" s="53">
        <f t="shared" si="21"/>
        <v>0.56457299050535203</v>
      </c>
      <c r="L269" s="53">
        <f t="shared" si="22"/>
        <v>0.21306413301662708</v>
      </c>
      <c r="M269" s="53">
        <f t="shared" si="23"/>
        <v>0.39520109335374642</v>
      </c>
      <c r="N269" s="148">
        <f t="shared" si="24"/>
        <v>0.6082652263703735</v>
      </c>
      <c r="O269" s="51"/>
      <c r="P269" s="51"/>
    </row>
    <row r="270" spans="1:16" x14ac:dyDescent="0.25">
      <c r="A270" s="179">
        <v>267</v>
      </c>
      <c r="B270" s="165" t="s">
        <v>161</v>
      </c>
      <c r="C270" s="165" t="s">
        <v>172</v>
      </c>
      <c r="D270" s="165" t="s">
        <v>548</v>
      </c>
      <c r="E270" s="165" t="s">
        <v>1147</v>
      </c>
      <c r="F270" s="170">
        <v>1486</v>
      </c>
      <c r="G270" s="167">
        <v>2848553.6</v>
      </c>
      <c r="H270" s="10">
        <v>665</v>
      </c>
      <c r="I270" s="10">
        <v>998385</v>
      </c>
      <c r="J270" s="53">
        <f t="shared" si="20"/>
        <v>0.44751009421265142</v>
      </c>
      <c r="K270" s="53">
        <f t="shared" si="21"/>
        <v>0.35048840225439326</v>
      </c>
      <c r="L270" s="53">
        <f t="shared" si="22"/>
        <v>0.13425302826379543</v>
      </c>
      <c r="M270" s="53">
        <f t="shared" si="23"/>
        <v>0.24534188157807527</v>
      </c>
      <c r="N270" s="148">
        <f t="shared" si="24"/>
        <v>0.37959490984187072</v>
      </c>
      <c r="O270" s="51"/>
      <c r="P270" s="51"/>
    </row>
    <row r="271" spans="1:16" x14ac:dyDescent="0.25">
      <c r="A271" s="179">
        <v>268</v>
      </c>
      <c r="B271" s="165" t="s">
        <v>161</v>
      </c>
      <c r="C271" s="165" t="s">
        <v>172</v>
      </c>
      <c r="D271" s="165" t="s">
        <v>549</v>
      </c>
      <c r="E271" s="165" t="s">
        <v>550</v>
      </c>
      <c r="F271" s="170">
        <v>951</v>
      </c>
      <c r="G271" s="167">
        <v>1867809.2749999999</v>
      </c>
      <c r="H271" s="10">
        <v>741</v>
      </c>
      <c r="I271" s="10">
        <v>1266380</v>
      </c>
      <c r="J271" s="53">
        <f t="shared" si="20"/>
        <v>0.77917981072555209</v>
      </c>
      <c r="K271" s="53">
        <f t="shared" si="21"/>
        <v>0.67800284373253261</v>
      </c>
      <c r="L271" s="53">
        <f t="shared" si="22"/>
        <v>0.23375394321766563</v>
      </c>
      <c r="M271" s="53">
        <f t="shared" si="23"/>
        <v>0.47460199061277281</v>
      </c>
      <c r="N271" s="148">
        <f t="shared" si="24"/>
        <v>0.70835593383043838</v>
      </c>
      <c r="O271" s="51"/>
      <c r="P271" s="51"/>
    </row>
    <row r="272" spans="1:16" x14ac:dyDescent="0.25">
      <c r="A272" s="179">
        <v>269</v>
      </c>
      <c r="B272" s="165" t="s">
        <v>161</v>
      </c>
      <c r="C272" s="165" t="s">
        <v>172</v>
      </c>
      <c r="D272" s="165" t="s">
        <v>540</v>
      </c>
      <c r="E272" s="165" t="s">
        <v>541</v>
      </c>
      <c r="F272" s="170">
        <v>1209</v>
      </c>
      <c r="G272" s="167">
        <v>2370118.4500000002</v>
      </c>
      <c r="H272" s="10">
        <v>568</v>
      </c>
      <c r="I272" s="10">
        <v>1236955</v>
      </c>
      <c r="J272" s="53">
        <f t="shared" si="20"/>
        <v>0.46980976013234077</v>
      </c>
      <c r="K272" s="53">
        <f t="shared" si="21"/>
        <v>0.52189585714587383</v>
      </c>
      <c r="L272" s="53">
        <f t="shared" si="22"/>
        <v>0.14094292803970224</v>
      </c>
      <c r="M272" s="53">
        <f t="shared" si="23"/>
        <v>0.36532710000211166</v>
      </c>
      <c r="N272" s="148">
        <f t="shared" si="24"/>
        <v>0.50627002804181387</v>
      </c>
      <c r="O272" s="51"/>
      <c r="P272" s="51"/>
    </row>
    <row r="273" spans="1:16" x14ac:dyDescent="0.25">
      <c r="A273" s="179">
        <v>270</v>
      </c>
      <c r="B273" s="165" t="s">
        <v>161</v>
      </c>
      <c r="C273" s="165" t="s">
        <v>172</v>
      </c>
      <c r="D273" s="165" t="s">
        <v>536</v>
      </c>
      <c r="E273" s="165" t="s">
        <v>537</v>
      </c>
      <c r="F273" s="170">
        <v>1386</v>
      </c>
      <c r="G273" s="167">
        <v>2706017.8250000002</v>
      </c>
      <c r="H273" s="10">
        <v>406</v>
      </c>
      <c r="I273" s="10">
        <v>1198360</v>
      </c>
      <c r="J273" s="53">
        <f t="shared" si="20"/>
        <v>0.29292929292929293</v>
      </c>
      <c r="K273" s="53">
        <f t="shared" si="21"/>
        <v>0.44285000229072768</v>
      </c>
      <c r="L273" s="53">
        <f t="shared" si="22"/>
        <v>8.7878787878787876E-2</v>
      </c>
      <c r="M273" s="53">
        <f t="shared" si="23"/>
        <v>0.30999500160350935</v>
      </c>
      <c r="N273" s="148">
        <f t="shared" si="24"/>
        <v>0.39787378948229724</v>
      </c>
      <c r="O273" s="51"/>
      <c r="P273" s="51"/>
    </row>
    <row r="274" spans="1:16" x14ac:dyDescent="0.25">
      <c r="A274" s="179">
        <v>271</v>
      </c>
      <c r="B274" s="165" t="s">
        <v>161</v>
      </c>
      <c r="C274" s="165" t="s">
        <v>172</v>
      </c>
      <c r="D274" s="165" t="s">
        <v>546</v>
      </c>
      <c r="E274" s="165" t="s">
        <v>547</v>
      </c>
      <c r="F274" s="170">
        <v>2868</v>
      </c>
      <c r="G274" s="167">
        <v>5595567.5999999996</v>
      </c>
      <c r="H274" s="10">
        <v>895</v>
      </c>
      <c r="I274" s="10">
        <v>2127420</v>
      </c>
      <c r="J274" s="53">
        <f t="shared" si="20"/>
        <v>0.31206415620641564</v>
      </c>
      <c r="K274" s="53">
        <f t="shared" si="21"/>
        <v>0.3801973547777352</v>
      </c>
      <c r="L274" s="53">
        <f t="shared" si="22"/>
        <v>9.3619246861924688E-2</v>
      </c>
      <c r="M274" s="53">
        <f t="shared" si="23"/>
        <v>0.26613814834441463</v>
      </c>
      <c r="N274" s="148">
        <f t="shared" si="24"/>
        <v>0.35975739520633931</v>
      </c>
      <c r="O274" s="51"/>
      <c r="P274" s="51"/>
    </row>
    <row r="275" spans="1:16" x14ac:dyDescent="0.25">
      <c r="A275" s="179">
        <v>272</v>
      </c>
      <c r="B275" s="165" t="s">
        <v>161</v>
      </c>
      <c r="C275" s="165" t="s">
        <v>172</v>
      </c>
      <c r="D275" s="165" t="s">
        <v>534</v>
      </c>
      <c r="E275" s="165" t="s">
        <v>535</v>
      </c>
      <c r="F275" s="170">
        <v>779</v>
      </c>
      <c r="G275" s="167">
        <v>1525877.5249999999</v>
      </c>
      <c r="H275" s="10">
        <v>312</v>
      </c>
      <c r="I275" s="10">
        <v>592800</v>
      </c>
      <c r="J275" s="53">
        <f t="shared" si="20"/>
        <v>0.40051347881899874</v>
      </c>
      <c r="K275" s="53">
        <f t="shared" si="21"/>
        <v>0.38849775967438804</v>
      </c>
      <c r="L275" s="53">
        <f t="shared" si="22"/>
        <v>0.12015404364569962</v>
      </c>
      <c r="M275" s="53">
        <f t="shared" si="23"/>
        <v>0.27194843177207162</v>
      </c>
      <c r="N275" s="148">
        <f t="shared" si="24"/>
        <v>0.39210247541777121</v>
      </c>
      <c r="O275" s="51"/>
      <c r="P275" s="51"/>
    </row>
    <row r="276" spans="1:16" x14ac:dyDescent="0.25">
      <c r="A276" s="179">
        <v>273</v>
      </c>
      <c r="B276" s="165" t="s">
        <v>161</v>
      </c>
      <c r="C276" s="165" t="s">
        <v>172</v>
      </c>
      <c r="D276" s="165" t="s">
        <v>544</v>
      </c>
      <c r="E276" s="165" t="s">
        <v>1332</v>
      </c>
      <c r="F276" s="170">
        <v>532</v>
      </c>
      <c r="G276" s="167">
        <v>1040270.5</v>
      </c>
      <c r="H276" s="10">
        <v>237</v>
      </c>
      <c r="I276" s="10">
        <v>308290</v>
      </c>
      <c r="J276" s="53">
        <f t="shared" si="20"/>
        <v>0.44548872180451127</v>
      </c>
      <c r="K276" s="53">
        <f t="shared" si="21"/>
        <v>0.29635561135300864</v>
      </c>
      <c r="L276" s="53">
        <f t="shared" si="22"/>
        <v>0.13364661654135337</v>
      </c>
      <c r="M276" s="53">
        <f t="shared" si="23"/>
        <v>0.20744892794710604</v>
      </c>
      <c r="N276" s="148">
        <f t="shared" si="24"/>
        <v>0.34109554448845941</v>
      </c>
      <c r="O276" s="51"/>
      <c r="P276" s="51"/>
    </row>
    <row r="277" spans="1:16" x14ac:dyDescent="0.25">
      <c r="A277" s="179">
        <v>274</v>
      </c>
      <c r="B277" s="165" t="s">
        <v>161</v>
      </c>
      <c r="C277" s="165" t="s">
        <v>172</v>
      </c>
      <c r="D277" s="165" t="s">
        <v>545</v>
      </c>
      <c r="E277" s="165" t="s">
        <v>1333</v>
      </c>
      <c r="F277" s="170">
        <v>801</v>
      </c>
      <c r="G277" s="167">
        <v>1564919.2</v>
      </c>
      <c r="H277" s="10">
        <v>276</v>
      </c>
      <c r="I277" s="10">
        <v>565060</v>
      </c>
      <c r="J277" s="53">
        <f t="shared" si="20"/>
        <v>0.34456928838951312</v>
      </c>
      <c r="K277" s="53">
        <f t="shared" si="21"/>
        <v>0.3610793451828056</v>
      </c>
      <c r="L277" s="53">
        <f t="shared" si="22"/>
        <v>0.10337078651685393</v>
      </c>
      <c r="M277" s="53">
        <f t="shared" si="23"/>
        <v>0.25275554162796393</v>
      </c>
      <c r="N277" s="148">
        <f t="shared" si="24"/>
        <v>0.35612632814481787</v>
      </c>
      <c r="O277" s="51"/>
      <c r="P277" s="51"/>
    </row>
    <row r="278" spans="1:16" x14ac:dyDescent="0.25">
      <c r="A278" s="179">
        <v>275</v>
      </c>
      <c r="B278" s="165" t="s">
        <v>161</v>
      </c>
      <c r="C278" s="165" t="s">
        <v>172</v>
      </c>
      <c r="D278" s="165" t="s">
        <v>538</v>
      </c>
      <c r="E278" s="165" t="s">
        <v>1287</v>
      </c>
      <c r="F278" s="170">
        <v>1195</v>
      </c>
      <c r="G278" s="167">
        <v>2341991.7749999999</v>
      </c>
      <c r="H278" s="10">
        <v>609</v>
      </c>
      <c r="I278" s="10">
        <v>1322130</v>
      </c>
      <c r="J278" s="53">
        <f t="shared" si="20"/>
        <v>0.50962343096234308</v>
      </c>
      <c r="K278" s="53">
        <f t="shared" si="21"/>
        <v>0.5645322985816208</v>
      </c>
      <c r="L278" s="53">
        <f t="shared" si="22"/>
        <v>0.15288702928870293</v>
      </c>
      <c r="M278" s="53">
        <f t="shared" si="23"/>
        <v>0.39517260900713452</v>
      </c>
      <c r="N278" s="148">
        <f t="shared" si="24"/>
        <v>0.54805963829583748</v>
      </c>
      <c r="O278" s="51"/>
      <c r="P278" s="51"/>
    </row>
    <row r="279" spans="1:16" x14ac:dyDescent="0.25">
      <c r="A279" s="179">
        <v>276</v>
      </c>
      <c r="B279" s="168" t="s">
        <v>72</v>
      </c>
      <c r="C279" s="163" t="s">
        <v>66</v>
      </c>
      <c r="D279" s="171" t="s">
        <v>654</v>
      </c>
      <c r="E279" s="171" t="s">
        <v>1289</v>
      </c>
      <c r="F279" s="160">
        <v>1442</v>
      </c>
      <c r="G279" s="167">
        <v>2791006.65</v>
      </c>
      <c r="H279" s="10">
        <v>823</v>
      </c>
      <c r="I279" s="10">
        <v>1254055</v>
      </c>
      <c r="J279" s="53">
        <f t="shared" si="20"/>
        <v>0.57073509015256585</v>
      </c>
      <c r="K279" s="53">
        <f t="shared" si="21"/>
        <v>0.44931996131216673</v>
      </c>
      <c r="L279" s="53">
        <f t="shared" si="22"/>
        <v>0.17122052704576976</v>
      </c>
      <c r="M279" s="53">
        <f t="shared" si="23"/>
        <v>0.31452397291851669</v>
      </c>
      <c r="N279" s="148">
        <f t="shared" si="24"/>
        <v>0.48574449996428648</v>
      </c>
      <c r="O279" s="51"/>
      <c r="P279" s="51"/>
    </row>
    <row r="280" spans="1:16" x14ac:dyDescent="0.25">
      <c r="A280" s="179">
        <v>277</v>
      </c>
      <c r="B280" s="168" t="s">
        <v>72</v>
      </c>
      <c r="C280" s="163" t="s">
        <v>66</v>
      </c>
      <c r="D280" s="168" t="s">
        <v>651</v>
      </c>
      <c r="E280" s="168" t="s">
        <v>652</v>
      </c>
      <c r="F280" s="160">
        <v>1220</v>
      </c>
      <c r="G280" s="167">
        <v>2380410.6</v>
      </c>
      <c r="H280" s="10">
        <v>731</v>
      </c>
      <c r="I280" s="10">
        <v>1335225</v>
      </c>
      <c r="J280" s="53">
        <f t="shared" si="20"/>
        <v>0.59918032786885245</v>
      </c>
      <c r="K280" s="53">
        <f t="shared" si="21"/>
        <v>0.56092213671036417</v>
      </c>
      <c r="L280" s="53">
        <f t="shared" si="22"/>
        <v>0.17975409836065573</v>
      </c>
      <c r="M280" s="53">
        <f t="shared" si="23"/>
        <v>0.39264549569725488</v>
      </c>
      <c r="N280" s="148">
        <f t="shared" si="24"/>
        <v>0.57239959405791063</v>
      </c>
      <c r="O280" s="51"/>
      <c r="P280" s="51"/>
    </row>
    <row r="281" spans="1:16" x14ac:dyDescent="0.25">
      <c r="A281" s="179">
        <v>278</v>
      </c>
      <c r="B281" s="168" t="s">
        <v>72</v>
      </c>
      <c r="C281" s="163" t="s">
        <v>66</v>
      </c>
      <c r="D281" s="171" t="s">
        <v>641</v>
      </c>
      <c r="E281" s="172" t="s">
        <v>1370</v>
      </c>
      <c r="F281" s="160">
        <v>1402</v>
      </c>
      <c r="G281" s="167">
        <v>2759806.65</v>
      </c>
      <c r="H281" s="10">
        <v>682</v>
      </c>
      <c r="I281" s="10">
        <v>1538345</v>
      </c>
      <c r="J281" s="53">
        <f t="shared" si="20"/>
        <v>0.48644793152639088</v>
      </c>
      <c r="K281" s="53">
        <f t="shared" si="21"/>
        <v>0.55741042583544753</v>
      </c>
      <c r="L281" s="53">
        <f t="shared" si="22"/>
        <v>0.14593437945791726</v>
      </c>
      <c r="M281" s="53">
        <f t="shared" si="23"/>
        <v>0.39018729808481323</v>
      </c>
      <c r="N281" s="148">
        <f t="shared" si="24"/>
        <v>0.53612167754273043</v>
      </c>
      <c r="O281" s="51"/>
      <c r="P281" s="51"/>
    </row>
    <row r="282" spans="1:16" x14ac:dyDescent="0.25">
      <c r="A282" s="179">
        <v>279</v>
      </c>
      <c r="B282" s="168" t="s">
        <v>72</v>
      </c>
      <c r="C282" s="163" t="s">
        <v>66</v>
      </c>
      <c r="D282" s="171" t="s">
        <v>658</v>
      </c>
      <c r="E282" s="171" t="s">
        <v>659</v>
      </c>
      <c r="F282" s="160">
        <v>1317</v>
      </c>
      <c r="G282" s="167">
        <v>2585122.5499999998</v>
      </c>
      <c r="H282" s="10">
        <v>981</v>
      </c>
      <c r="I282" s="10">
        <v>1871080</v>
      </c>
      <c r="J282" s="53">
        <f t="shared" si="20"/>
        <v>0.74487471526195903</v>
      </c>
      <c r="K282" s="53">
        <f t="shared" si="21"/>
        <v>0.72378773687150733</v>
      </c>
      <c r="L282" s="53">
        <f t="shared" si="22"/>
        <v>0.2234624145785877</v>
      </c>
      <c r="M282" s="53">
        <f t="shared" si="23"/>
        <v>0.50665141581005513</v>
      </c>
      <c r="N282" s="148">
        <f t="shared" si="24"/>
        <v>0.73011383038864286</v>
      </c>
      <c r="O282" s="51"/>
      <c r="P282" s="51"/>
    </row>
    <row r="283" spans="1:16" x14ac:dyDescent="0.25">
      <c r="A283" s="179">
        <v>280</v>
      </c>
      <c r="B283" s="168" t="s">
        <v>72</v>
      </c>
      <c r="C283" s="163" t="s">
        <v>66</v>
      </c>
      <c r="D283" s="171" t="s">
        <v>648</v>
      </c>
      <c r="E283" s="171" t="s">
        <v>649</v>
      </c>
      <c r="F283" s="160">
        <v>1016</v>
      </c>
      <c r="G283" s="167">
        <v>1988347.4</v>
      </c>
      <c r="H283" s="10">
        <v>906</v>
      </c>
      <c r="I283" s="10">
        <v>1392160</v>
      </c>
      <c r="J283" s="53">
        <f t="shared" si="20"/>
        <v>0.8917322834645669</v>
      </c>
      <c r="K283" s="53">
        <f t="shared" si="21"/>
        <v>0.70015933835304633</v>
      </c>
      <c r="L283" s="53">
        <f t="shared" si="22"/>
        <v>0.26751968503937007</v>
      </c>
      <c r="M283" s="53">
        <f t="shared" si="23"/>
        <v>0.49011153684713238</v>
      </c>
      <c r="N283" s="148">
        <f t="shared" si="24"/>
        <v>0.75763122188650245</v>
      </c>
      <c r="O283" s="51"/>
      <c r="P283" s="51"/>
    </row>
    <row r="284" spans="1:16" x14ac:dyDescent="0.25">
      <c r="A284" s="179">
        <v>281</v>
      </c>
      <c r="B284" s="168" t="s">
        <v>72</v>
      </c>
      <c r="C284" s="163" t="s">
        <v>66</v>
      </c>
      <c r="D284" s="171" t="s">
        <v>656</v>
      </c>
      <c r="E284" s="171" t="s">
        <v>657</v>
      </c>
      <c r="F284" s="160">
        <v>3751</v>
      </c>
      <c r="G284" s="167">
        <v>7062693.25</v>
      </c>
      <c r="H284" s="10">
        <v>2280</v>
      </c>
      <c r="I284" s="10">
        <v>5086625</v>
      </c>
      <c r="J284" s="53">
        <f t="shared" si="20"/>
        <v>0.60783790989069586</v>
      </c>
      <c r="K284" s="53">
        <f t="shared" si="21"/>
        <v>0.7202103815000036</v>
      </c>
      <c r="L284" s="53">
        <f t="shared" si="22"/>
        <v>0.18235137296720874</v>
      </c>
      <c r="M284" s="53">
        <f t="shared" si="23"/>
        <v>0.50414726705000246</v>
      </c>
      <c r="N284" s="148">
        <f t="shared" si="24"/>
        <v>0.68649864001721117</v>
      </c>
      <c r="O284" s="51"/>
      <c r="P284" s="51"/>
    </row>
    <row r="285" spans="1:16" x14ac:dyDescent="0.25">
      <c r="A285" s="179">
        <v>282</v>
      </c>
      <c r="B285" s="168" t="s">
        <v>72</v>
      </c>
      <c r="C285" s="163" t="s">
        <v>66</v>
      </c>
      <c r="D285" s="171" t="s">
        <v>639</v>
      </c>
      <c r="E285" s="171" t="s">
        <v>640</v>
      </c>
      <c r="F285" s="160">
        <v>1153</v>
      </c>
      <c r="G285" s="167">
        <v>1978880.6</v>
      </c>
      <c r="H285" s="10">
        <v>728</v>
      </c>
      <c r="I285" s="10">
        <v>1170905</v>
      </c>
      <c r="J285" s="53">
        <f t="shared" si="20"/>
        <v>0.63139635732870769</v>
      </c>
      <c r="K285" s="53">
        <f t="shared" si="21"/>
        <v>0.59170068168842527</v>
      </c>
      <c r="L285" s="53">
        <f t="shared" si="22"/>
        <v>0.18941890719861229</v>
      </c>
      <c r="M285" s="53">
        <f t="shared" si="23"/>
        <v>0.41419047718189766</v>
      </c>
      <c r="N285" s="148">
        <f t="shared" si="24"/>
        <v>0.60360938438050993</v>
      </c>
      <c r="O285" s="51"/>
      <c r="P285" s="51"/>
    </row>
    <row r="286" spans="1:16" x14ac:dyDescent="0.25">
      <c r="A286" s="179">
        <v>283</v>
      </c>
      <c r="B286" s="168" t="s">
        <v>72</v>
      </c>
      <c r="C286" s="163" t="s">
        <v>66</v>
      </c>
      <c r="D286" s="171" t="s">
        <v>655</v>
      </c>
      <c r="E286" s="171" t="s">
        <v>1290</v>
      </c>
      <c r="F286" s="160">
        <v>1149</v>
      </c>
      <c r="G286" s="167">
        <v>2787797.4</v>
      </c>
      <c r="H286" s="10">
        <v>866</v>
      </c>
      <c r="I286" s="10">
        <v>1400690</v>
      </c>
      <c r="J286" s="53">
        <f t="shared" si="20"/>
        <v>0.75369886858137514</v>
      </c>
      <c r="K286" s="53">
        <f t="shared" si="21"/>
        <v>0.50243608090028347</v>
      </c>
      <c r="L286" s="53">
        <f t="shared" si="22"/>
        <v>0.22610966057441254</v>
      </c>
      <c r="M286" s="53">
        <f t="shared" si="23"/>
        <v>0.35170525663019842</v>
      </c>
      <c r="N286" s="148">
        <f t="shared" si="24"/>
        <v>0.57781491720461098</v>
      </c>
      <c r="O286" s="51"/>
      <c r="P286" s="51"/>
    </row>
    <row r="287" spans="1:16" x14ac:dyDescent="0.25">
      <c r="A287" s="179">
        <v>284</v>
      </c>
      <c r="B287" s="168" t="s">
        <v>72</v>
      </c>
      <c r="C287" s="163" t="s">
        <v>66</v>
      </c>
      <c r="D287" s="171" t="s">
        <v>653</v>
      </c>
      <c r="E287" s="171" t="s">
        <v>1291</v>
      </c>
      <c r="F287" s="160">
        <v>816</v>
      </c>
      <c r="G287" s="167">
        <v>1504116.35</v>
      </c>
      <c r="H287" s="10">
        <v>547</v>
      </c>
      <c r="I287" s="10">
        <v>865665</v>
      </c>
      <c r="J287" s="53">
        <f t="shared" si="20"/>
        <v>0.67034313725490191</v>
      </c>
      <c r="K287" s="53">
        <f t="shared" si="21"/>
        <v>0.57553060971646242</v>
      </c>
      <c r="L287" s="53">
        <f t="shared" si="22"/>
        <v>0.20110294117647057</v>
      </c>
      <c r="M287" s="53">
        <f t="shared" si="23"/>
        <v>0.40287142680152366</v>
      </c>
      <c r="N287" s="148">
        <f t="shared" si="24"/>
        <v>0.6039743679779942</v>
      </c>
      <c r="O287" s="51"/>
      <c r="P287" s="51"/>
    </row>
    <row r="288" spans="1:16" x14ac:dyDescent="0.25">
      <c r="A288" s="179">
        <v>285</v>
      </c>
      <c r="B288" s="168" t="s">
        <v>72</v>
      </c>
      <c r="C288" s="163" t="s">
        <v>66</v>
      </c>
      <c r="D288" s="171" t="s">
        <v>642</v>
      </c>
      <c r="E288" s="171" t="s">
        <v>693</v>
      </c>
      <c r="F288" s="160">
        <v>1153</v>
      </c>
      <c r="G288" s="167">
        <v>1978880.6</v>
      </c>
      <c r="H288" s="10">
        <v>702</v>
      </c>
      <c r="I288" s="10">
        <v>1350185</v>
      </c>
      <c r="J288" s="53">
        <f t="shared" si="20"/>
        <v>0.60884648742411096</v>
      </c>
      <c r="K288" s="53">
        <f t="shared" si="21"/>
        <v>0.68229735538364467</v>
      </c>
      <c r="L288" s="53">
        <f t="shared" si="22"/>
        <v>0.18265394622723327</v>
      </c>
      <c r="M288" s="53">
        <f t="shared" si="23"/>
        <v>0.47760814876855123</v>
      </c>
      <c r="N288" s="148">
        <f t="shared" si="24"/>
        <v>0.66026209499578448</v>
      </c>
      <c r="O288" s="51"/>
      <c r="P288" s="51"/>
    </row>
    <row r="289" spans="1:16" x14ac:dyDescent="0.25">
      <c r="A289" s="179">
        <v>286</v>
      </c>
      <c r="B289" s="168" t="s">
        <v>72</v>
      </c>
      <c r="C289" s="163" t="s">
        <v>66</v>
      </c>
      <c r="D289" s="171" t="s">
        <v>650</v>
      </c>
      <c r="E289" s="171" t="s">
        <v>1292</v>
      </c>
      <c r="F289" s="160">
        <v>1150</v>
      </c>
      <c r="G289" s="167">
        <v>2951940.95</v>
      </c>
      <c r="H289" s="10">
        <v>1131</v>
      </c>
      <c r="I289" s="10">
        <v>3005265</v>
      </c>
      <c r="J289" s="53">
        <f t="shared" si="20"/>
        <v>0.98347826086956525</v>
      </c>
      <c r="K289" s="53">
        <f t="shared" si="21"/>
        <v>1.0180640639169967</v>
      </c>
      <c r="L289" s="53">
        <f t="shared" si="22"/>
        <v>0.29504347826086957</v>
      </c>
      <c r="M289" s="53">
        <f t="shared" si="23"/>
        <v>0.7</v>
      </c>
      <c r="N289" s="148">
        <f t="shared" si="24"/>
        <v>0.99504347826086947</v>
      </c>
      <c r="O289" s="51"/>
      <c r="P289" s="51"/>
    </row>
    <row r="290" spans="1:16" x14ac:dyDescent="0.25">
      <c r="A290" s="179">
        <v>287</v>
      </c>
      <c r="B290" s="168" t="s">
        <v>72</v>
      </c>
      <c r="C290" s="163" t="s">
        <v>66</v>
      </c>
      <c r="D290" s="171" t="s">
        <v>646</v>
      </c>
      <c r="E290" s="171" t="s">
        <v>499</v>
      </c>
      <c r="F290" s="160">
        <v>776</v>
      </c>
      <c r="G290" s="167">
        <v>1472916.35</v>
      </c>
      <c r="H290" s="10">
        <v>674</v>
      </c>
      <c r="I290" s="10">
        <v>810120</v>
      </c>
      <c r="J290" s="53">
        <f t="shared" si="20"/>
        <v>0.86855670103092786</v>
      </c>
      <c r="K290" s="53">
        <f t="shared" si="21"/>
        <v>0.55001086789483999</v>
      </c>
      <c r="L290" s="53">
        <f t="shared" si="22"/>
        <v>0.26056701030927837</v>
      </c>
      <c r="M290" s="53">
        <f t="shared" si="23"/>
        <v>0.38500760752638796</v>
      </c>
      <c r="N290" s="148">
        <f t="shared" si="24"/>
        <v>0.64557461783566628</v>
      </c>
      <c r="O290" s="51"/>
      <c r="P290" s="51"/>
    </row>
    <row r="291" spans="1:16" x14ac:dyDescent="0.25">
      <c r="A291" s="179">
        <v>288</v>
      </c>
      <c r="B291" s="168" t="s">
        <v>72</v>
      </c>
      <c r="C291" s="163" t="s">
        <v>66</v>
      </c>
      <c r="D291" s="168" t="s">
        <v>637</v>
      </c>
      <c r="E291" s="168" t="s">
        <v>638</v>
      </c>
      <c r="F291" s="160">
        <v>1371</v>
      </c>
      <c r="G291" s="167">
        <v>2468106.65</v>
      </c>
      <c r="H291" s="10">
        <v>970</v>
      </c>
      <c r="I291" s="10">
        <v>1335435</v>
      </c>
      <c r="J291" s="53">
        <f t="shared" si="20"/>
        <v>0.70751276440554345</v>
      </c>
      <c r="K291" s="53">
        <f t="shared" si="21"/>
        <v>0.54107669942058623</v>
      </c>
      <c r="L291" s="53">
        <f t="shared" si="22"/>
        <v>0.21225382932166303</v>
      </c>
      <c r="M291" s="53">
        <f t="shared" si="23"/>
        <v>0.37875368959441036</v>
      </c>
      <c r="N291" s="148">
        <f t="shared" si="24"/>
        <v>0.59100751891607339</v>
      </c>
      <c r="O291" s="51"/>
      <c r="P291" s="51"/>
    </row>
    <row r="292" spans="1:16" x14ac:dyDescent="0.25">
      <c r="A292" s="179">
        <v>289</v>
      </c>
      <c r="B292" s="168" t="s">
        <v>72</v>
      </c>
      <c r="C292" s="163" t="s">
        <v>66</v>
      </c>
      <c r="D292" s="168" t="s">
        <v>644</v>
      </c>
      <c r="E292" s="168" t="s">
        <v>645</v>
      </c>
      <c r="F292" s="160">
        <v>723</v>
      </c>
      <c r="G292" s="167">
        <v>1375538.25</v>
      </c>
      <c r="H292" s="10">
        <v>416</v>
      </c>
      <c r="I292" s="10">
        <v>624865</v>
      </c>
      <c r="J292" s="53">
        <f t="shared" si="20"/>
        <v>0.57538035961272471</v>
      </c>
      <c r="K292" s="53">
        <f t="shared" si="21"/>
        <v>0.45426944688742754</v>
      </c>
      <c r="L292" s="53">
        <f t="shared" si="22"/>
        <v>0.1726141078838174</v>
      </c>
      <c r="M292" s="53">
        <f t="shared" si="23"/>
        <v>0.31798861282119928</v>
      </c>
      <c r="N292" s="148">
        <f t="shared" si="24"/>
        <v>0.49060272070501665</v>
      </c>
      <c r="O292" s="51"/>
      <c r="P292" s="51"/>
    </row>
    <row r="293" spans="1:16" x14ac:dyDescent="0.25">
      <c r="A293" s="179">
        <v>290</v>
      </c>
      <c r="B293" s="168" t="s">
        <v>72</v>
      </c>
      <c r="C293" s="163" t="s">
        <v>66</v>
      </c>
      <c r="D293" s="168" t="s">
        <v>1452</v>
      </c>
      <c r="E293" s="168" t="s">
        <v>1453</v>
      </c>
      <c r="F293" s="160">
        <v>503</v>
      </c>
      <c r="G293" s="167">
        <v>997096.2</v>
      </c>
      <c r="H293" s="10">
        <v>254</v>
      </c>
      <c r="I293" s="10">
        <v>316690</v>
      </c>
      <c r="J293" s="53">
        <f t="shared" si="20"/>
        <v>0.50497017892644136</v>
      </c>
      <c r="K293" s="53">
        <f t="shared" si="21"/>
        <v>0.31761228254605728</v>
      </c>
      <c r="L293" s="53">
        <f t="shared" si="22"/>
        <v>0.15149105367793239</v>
      </c>
      <c r="M293" s="53">
        <f t="shared" si="23"/>
        <v>0.22232859778224007</v>
      </c>
      <c r="N293" s="148">
        <f t="shared" si="24"/>
        <v>0.37381965146017249</v>
      </c>
      <c r="O293" s="51"/>
      <c r="P293" s="51"/>
    </row>
    <row r="294" spans="1:16" x14ac:dyDescent="0.25">
      <c r="A294" s="179">
        <v>291</v>
      </c>
      <c r="B294" s="168" t="s">
        <v>72</v>
      </c>
      <c r="C294" s="163" t="s">
        <v>66</v>
      </c>
      <c r="D294" s="168" t="s">
        <v>632</v>
      </c>
      <c r="E294" s="168" t="s">
        <v>1326</v>
      </c>
      <c r="F294" s="160">
        <v>812</v>
      </c>
      <c r="G294" s="167">
        <v>1582746.35</v>
      </c>
      <c r="H294" s="10">
        <v>391</v>
      </c>
      <c r="I294" s="10">
        <v>611965</v>
      </c>
      <c r="J294" s="53">
        <f t="shared" si="20"/>
        <v>0.48152709359605911</v>
      </c>
      <c r="K294" s="53">
        <f t="shared" si="21"/>
        <v>0.38664755094838787</v>
      </c>
      <c r="L294" s="53">
        <f t="shared" si="22"/>
        <v>0.14445812807881772</v>
      </c>
      <c r="M294" s="53">
        <f t="shared" si="23"/>
        <v>0.27065328566387148</v>
      </c>
      <c r="N294" s="148">
        <f t="shared" si="24"/>
        <v>0.41511141374268923</v>
      </c>
      <c r="O294" s="51"/>
      <c r="P294" s="51"/>
    </row>
    <row r="295" spans="1:16" x14ac:dyDescent="0.25">
      <c r="A295" s="179">
        <v>292</v>
      </c>
      <c r="B295" s="168" t="s">
        <v>72</v>
      </c>
      <c r="C295" s="163" t="s">
        <v>66</v>
      </c>
      <c r="D295" s="168" t="s">
        <v>630</v>
      </c>
      <c r="E295" s="168" t="s">
        <v>1334</v>
      </c>
      <c r="F295" s="160">
        <v>504</v>
      </c>
      <c r="G295" s="167">
        <v>885242.2</v>
      </c>
      <c r="H295" s="10">
        <v>252</v>
      </c>
      <c r="I295" s="10">
        <v>504325</v>
      </c>
      <c r="J295" s="53">
        <f t="shared" si="20"/>
        <v>0.5</v>
      </c>
      <c r="K295" s="53">
        <f t="shared" si="21"/>
        <v>0.56970284516486003</v>
      </c>
      <c r="L295" s="53">
        <f t="shared" si="22"/>
        <v>0.15</v>
      </c>
      <c r="M295" s="53">
        <f t="shared" si="23"/>
        <v>0.39879199161540202</v>
      </c>
      <c r="N295" s="148">
        <f t="shared" si="24"/>
        <v>0.54879199161540204</v>
      </c>
      <c r="O295" s="51"/>
      <c r="P295" s="51"/>
    </row>
    <row r="296" spans="1:16" x14ac:dyDescent="0.25">
      <c r="A296" s="179">
        <v>293</v>
      </c>
      <c r="B296" s="168" t="s">
        <v>633</v>
      </c>
      <c r="C296" s="163" t="s">
        <v>66</v>
      </c>
      <c r="D296" s="168" t="s">
        <v>635</v>
      </c>
      <c r="E296" s="168" t="s">
        <v>636</v>
      </c>
      <c r="F296" s="160">
        <v>1460</v>
      </c>
      <c r="G296" s="167">
        <v>2719504.1</v>
      </c>
      <c r="H296" s="10">
        <v>904</v>
      </c>
      <c r="I296" s="10">
        <v>1392840</v>
      </c>
      <c r="J296" s="53">
        <f t="shared" si="20"/>
        <v>0.61917808219178083</v>
      </c>
      <c r="K296" s="53">
        <f t="shared" si="21"/>
        <v>0.51216690572373103</v>
      </c>
      <c r="L296" s="53">
        <f t="shared" si="22"/>
        <v>0.18575342465753425</v>
      </c>
      <c r="M296" s="53">
        <f t="shared" si="23"/>
        <v>0.35851683400661172</v>
      </c>
      <c r="N296" s="148">
        <f t="shared" si="24"/>
        <v>0.54427025866414591</v>
      </c>
      <c r="O296" s="51"/>
      <c r="P296" s="51"/>
    </row>
    <row r="297" spans="1:16" x14ac:dyDescent="0.25">
      <c r="A297" s="179">
        <v>294</v>
      </c>
      <c r="B297" s="168" t="s">
        <v>633</v>
      </c>
      <c r="C297" s="163" t="s">
        <v>66</v>
      </c>
      <c r="D297" s="168" t="s">
        <v>634</v>
      </c>
      <c r="E297" s="168" t="s">
        <v>1288</v>
      </c>
      <c r="F297" s="160">
        <v>1172</v>
      </c>
      <c r="G297" s="167">
        <v>2420286</v>
      </c>
      <c r="H297" s="10">
        <v>1026</v>
      </c>
      <c r="I297" s="10">
        <v>1867985</v>
      </c>
      <c r="J297" s="53">
        <f t="shared" si="20"/>
        <v>0.87542662116040959</v>
      </c>
      <c r="K297" s="53">
        <f t="shared" si="21"/>
        <v>0.77180341496831362</v>
      </c>
      <c r="L297" s="53">
        <f t="shared" si="22"/>
        <v>0.26262798634812284</v>
      </c>
      <c r="M297" s="53">
        <f t="shared" si="23"/>
        <v>0.54026239047781954</v>
      </c>
      <c r="N297" s="148">
        <f t="shared" si="24"/>
        <v>0.80289037682594233</v>
      </c>
      <c r="O297" s="51"/>
      <c r="P297" s="51"/>
    </row>
    <row r="298" spans="1:16" x14ac:dyDescent="0.25">
      <c r="A298" s="179">
        <v>295</v>
      </c>
      <c r="B298" s="171" t="s">
        <v>65</v>
      </c>
      <c r="C298" s="163" t="s">
        <v>66</v>
      </c>
      <c r="D298" s="171" t="s">
        <v>620</v>
      </c>
      <c r="E298" s="171" t="s">
        <v>1048</v>
      </c>
      <c r="F298" s="160">
        <v>1836</v>
      </c>
      <c r="G298" s="167">
        <v>3583128.05</v>
      </c>
      <c r="H298" s="10">
        <v>393</v>
      </c>
      <c r="I298" s="10">
        <v>603150</v>
      </c>
      <c r="J298" s="53">
        <f t="shared" si="20"/>
        <v>0.21405228758169934</v>
      </c>
      <c r="K298" s="53">
        <f t="shared" si="21"/>
        <v>0.16833057361709416</v>
      </c>
      <c r="L298" s="53">
        <f t="shared" si="22"/>
        <v>6.4215686274509798E-2</v>
      </c>
      <c r="M298" s="53">
        <f t="shared" si="23"/>
        <v>0.1178314015319659</v>
      </c>
      <c r="N298" s="148">
        <f t="shared" si="24"/>
        <v>0.18204708780647572</v>
      </c>
      <c r="O298" s="51"/>
      <c r="P298" s="51"/>
    </row>
    <row r="299" spans="1:16" x14ac:dyDescent="0.25">
      <c r="A299" s="179">
        <v>296</v>
      </c>
      <c r="B299" s="171" t="s">
        <v>65</v>
      </c>
      <c r="C299" s="163" t="s">
        <v>66</v>
      </c>
      <c r="D299" s="171" t="s">
        <v>622</v>
      </c>
      <c r="E299" s="171" t="s">
        <v>1049</v>
      </c>
      <c r="F299" s="160">
        <v>1221</v>
      </c>
      <c r="G299" s="167">
        <v>2383180.6</v>
      </c>
      <c r="H299" s="10">
        <v>277</v>
      </c>
      <c r="I299" s="10">
        <v>814460</v>
      </c>
      <c r="J299" s="53">
        <f t="shared" si="20"/>
        <v>0.22686322686322685</v>
      </c>
      <c r="K299" s="53">
        <f t="shared" si="21"/>
        <v>0.34175336942571621</v>
      </c>
      <c r="L299" s="53">
        <f t="shared" si="22"/>
        <v>6.805896805896805E-2</v>
      </c>
      <c r="M299" s="53">
        <f t="shared" si="23"/>
        <v>0.23922735859800134</v>
      </c>
      <c r="N299" s="148">
        <f t="shared" si="24"/>
        <v>0.30728632665696942</v>
      </c>
      <c r="O299" s="51"/>
      <c r="P299" s="51"/>
    </row>
    <row r="300" spans="1:16" x14ac:dyDescent="0.25">
      <c r="A300" s="179">
        <v>297</v>
      </c>
      <c r="B300" s="171" t="s">
        <v>73</v>
      </c>
      <c r="C300" s="163" t="s">
        <v>66</v>
      </c>
      <c r="D300" s="171" t="s">
        <v>627</v>
      </c>
      <c r="E300" s="171" t="s">
        <v>1374</v>
      </c>
      <c r="F300" s="160">
        <v>1743</v>
      </c>
      <c r="G300" s="167">
        <v>3407708.95</v>
      </c>
      <c r="H300" s="10">
        <v>681</v>
      </c>
      <c r="I300" s="10">
        <v>1671370</v>
      </c>
      <c r="J300" s="53">
        <f t="shared" si="20"/>
        <v>0.39070567986230637</v>
      </c>
      <c r="K300" s="53">
        <f t="shared" si="21"/>
        <v>0.49046735637443445</v>
      </c>
      <c r="L300" s="53">
        <f t="shared" si="22"/>
        <v>0.1172117039586919</v>
      </c>
      <c r="M300" s="53">
        <f t="shared" si="23"/>
        <v>0.34332714946210408</v>
      </c>
      <c r="N300" s="148">
        <f t="shared" si="24"/>
        <v>0.46053885342079598</v>
      </c>
      <c r="O300" s="51"/>
      <c r="P300" s="51"/>
    </row>
    <row r="301" spans="1:16" x14ac:dyDescent="0.25">
      <c r="A301" s="179">
        <v>298</v>
      </c>
      <c r="B301" s="171" t="s">
        <v>73</v>
      </c>
      <c r="C301" s="163" t="s">
        <v>66</v>
      </c>
      <c r="D301" s="171" t="s">
        <v>628</v>
      </c>
      <c r="E301" s="171" t="s">
        <v>629</v>
      </c>
      <c r="F301" s="160">
        <v>1844</v>
      </c>
      <c r="G301" s="167">
        <v>3592213.05</v>
      </c>
      <c r="H301" s="10">
        <v>1341</v>
      </c>
      <c r="I301" s="10">
        <v>2121715</v>
      </c>
      <c r="J301" s="53">
        <f t="shared" si="20"/>
        <v>0.72722342733188716</v>
      </c>
      <c r="K301" s="53">
        <f t="shared" si="21"/>
        <v>0.59064286290035051</v>
      </c>
      <c r="L301" s="53">
        <f t="shared" si="22"/>
        <v>0.21816702819956615</v>
      </c>
      <c r="M301" s="53">
        <f t="shared" si="23"/>
        <v>0.41345000403024534</v>
      </c>
      <c r="N301" s="148">
        <f t="shared" si="24"/>
        <v>0.63161703222981147</v>
      </c>
      <c r="O301" s="51"/>
      <c r="P301" s="51"/>
    </row>
    <row r="302" spans="1:16" x14ac:dyDescent="0.25">
      <c r="A302" s="179">
        <v>299</v>
      </c>
      <c r="B302" s="171" t="s">
        <v>73</v>
      </c>
      <c r="C302" s="163" t="s">
        <v>66</v>
      </c>
      <c r="D302" s="171" t="s">
        <v>624</v>
      </c>
      <c r="E302" s="171" t="s">
        <v>625</v>
      </c>
      <c r="F302" s="160">
        <v>924</v>
      </c>
      <c r="G302" s="167">
        <v>1814415.45</v>
      </c>
      <c r="H302" s="10">
        <v>714</v>
      </c>
      <c r="I302" s="10">
        <v>836505</v>
      </c>
      <c r="J302" s="53">
        <f t="shared" si="20"/>
        <v>0.77272727272727271</v>
      </c>
      <c r="K302" s="53">
        <f t="shared" si="21"/>
        <v>0.46103278055750685</v>
      </c>
      <c r="L302" s="53">
        <f t="shared" si="22"/>
        <v>0.23181818181818181</v>
      </c>
      <c r="M302" s="53">
        <f t="shared" si="23"/>
        <v>0.32272294639025478</v>
      </c>
      <c r="N302" s="148">
        <f t="shared" si="24"/>
        <v>0.5545411282084366</v>
      </c>
      <c r="O302" s="51"/>
      <c r="P302" s="51"/>
    </row>
    <row r="303" spans="1:16" x14ac:dyDescent="0.25">
      <c r="A303" s="179">
        <v>300</v>
      </c>
      <c r="B303" s="171" t="s">
        <v>73</v>
      </c>
      <c r="C303" s="163" t="s">
        <v>66</v>
      </c>
      <c r="D303" s="171" t="s">
        <v>626</v>
      </c>
      <c r="E303" s="171" t="s">
        <v>1051</v>
      </c>
      <c r="F303" s="160">
        <v>612</v>
      </c>
      <c r="G303" s="167">
        <v>1193714.825</v>
      </c>
      <c r="H303" s="10">
        <v>255</v>
      </c>
      <c r="I303" s="10">
        <v>425590</v>
      </c>
      <c r="J303" s="53">
        <f t="shared" si="20"/>
        <v>0.41666666666666669</v>
      </c>
      <c r="K303" s="53">
        <f t="shared" si="21"/>
        <v>0.35652568862081446</v>
      </c>
      <c r="L303" s="53">
        <f t="shared" si="22"/>
        <v>0.125</v>
      </c>
      <c r="M303" s="53">
        <f t="shared" si="23"/>
        <v>0.24956798203457012</v>
      </c>
      <c r="N303" s="148">
        <f t="shared" si="24"/>
        <v>0.37456798203457009</v>
      </c>
      <c r="O303" s="51"/>
      <c r="P303" s="51"/>
    </row>
    <row r="304" spans="1:16" x14ac:dyDescent="0.25">
      <c r="A304" s="179">
        <v>301</v>
      </c>
      <c r="B304" s="171" t="s">
        <v>68</v>
      </c>
      <c r="C304" s="163" t="s">
        <v>66</v>
      </c>
      <c r="D304" s="171" t="s">
        <v>710</v>
      </c>
      <c r="E304" s="171" t="s">
        <v>1176</v>
      </c>
      <c r="F304" s="160">
        <v>314</v>
      </c>
      <c r="G304" s="167">
        <v>624965.15</v>
      </c>
      <c r="H304" s="10">
        <v>60</v>
      </c>
      <c r="I304" s="10">
        <v>61530</v>
      </c>
      <c r="J304" s="53">
        <f t="shared" si="20"/>
        <v>0.19108280254777071</v>
      </c>
      <c r="K304" s="53">
        <f t="shared" si="21"/>
        <v>9.845348976658938E-2</v>
      </c>
      <c r="L304" s="53">
        <f t="shared" si="22"/>
        <v>5.7324840764331211E-2</v>
      </c>
      <c r="M304" s="53">
        <f t="shared" si="23"/>
        <v>6.8917442836612566E-2</v>
      </c>
      <c r="N304" s="148">
        <f t="shared" si="24"/>
        <v>0.12624228360094378</v>
      </c>
      <c r="O304" s="51"/>
      <c r="P304" s="51"/>
    </row>
    <row r="305" spans="1:16" x14ac:dyDescent="0.25">
      <c r="A305" s="179">
        <v>302</v>
      </c>
      <c r="B305" s="171" t="s">
        <v>68</v>
      </c>
      <c r="C305" s="163" t="s">
        <v>66</v>
      </c>
      <c r="D305" s="171" t="s">
        <v>709</v>
      </c>
      <c r="E305" s="171" t="s">
        <v>1053</v>
      </c>
      <c r="F305" s="160">
        <v>906</v>
      </c>
      <c r="G305" s="167">
        <v>1755445.45</v>
      </c>
      <c r="H305" s="10">
        <v>321</v>
      </c>
      <c r="I305" s="10">
        <v>737990</v>
      </c>
      <c r="J305" s="53">
        <f t="shared" si="20"/>
        <v>0.35430463576158938</v>
      </c>
      <c r="K305" s="53">
        <f t="shared" si="21"/>
        <v>0.42040041745529605</v>
      </c>
      <c r="L305" s="53">
        <f t="shared" si="22"/>
        <v>0.10629139072847681</v>
      </c>
      <c r="M305" s="53">
        <f t="shared" si="23"/>
        <v>0.29428029221870722</v>
      </c>
      <c r="N305" s="148">
        <f t="shared" si="24"/>
        <v>0.40057168294718404</v>
      </c>
      <c r="O305" s="51"/>
      <c r="P305" s="51"/>
    </row>
    <row r="306" spans="1:16" x14ac:dyDescent="0.25">
      <c r="A306" s="179">
        <v>303</v>
      </c>
      <c r="B306" s="169" t="s">
        <v>88</v>
      </c>
      <c r="C306" s="163" t="s">
        <v>66</v>
      </c>
      <c r="D306" s="169" t="s">
        <v>747</v>
      </c>
      <c r="E306" s="169" t="s">
        <v>1177</v>
      </c>
      <c r="F306" s="160">
        <v>991</v>
      </c>
      <c r="G306" s="167">
        <v>1750434.55</v>
      </c>
      <c r="H306" s="10">
        <v>573</v>
      </c>
      <c r="I306" s="10">
        <v>981600</v>
      </c>
      <c r="J306" s="53">
        <f t="shared" si="20"/>
        <v>0.57820383451059532</v>
      </c>
      <c r="K306" s="53">
        <f t="shared" si="21"/>
        <v>0.56077503726146172</v>
      </c>
      <c r="L306" s="53">
        <f t="shared" si="22"/>
        <v>0.17346115035317858</v>
      </c>
      <c r="M306" s="53">
        <f t="shared" si="23"/>
        <v>0.3925425260830232</v>
      </c>
      <c r="N306" s="148">
        <f t="shared" si="24"/>
        <v>0.56600367643620175</v>
      </c>
      <c r="O306" s="51"/>
      <c r="P306" s="51"/>
    </row>
    <row r="307" spans="1:16" x14ac:dyDescent="0.25">
      <c r="A307" s="179">
        <v>304</v>
      </c>
      <c r="B307" s="169" t="s">
        <v>88</v>
      </c>
      <c r="C307" s="163" t="s">
        <v>66</v>
      </c>
      <c r="D307" s="169" t="s">
        <v>1178</v>
      </c>
      <c r="E307" s="169" t="s">
        <v>1432</v>
      </c>
      <c r="F307" s="160">
        <v>389</v>
      </c>
      <c r="G307" s="167">
        <v>721497.22499999998</v>
      </c>
      <c r="H307" s="10">
        <v>269</v>
      </c>
      <c r="I307" s="10">
        <v>403110</v>
      </c>
      <c r="J307" s="53">
        <f t="shared" si="20"/>
        <v>0.69151670951156807</v>
      </c>
      <c r="K307" s="53">
        <f t="shared" si="21"/>
        <v>0.5587131676078172</v>
      </c>
      <c r="L307" s="53">
        <f t="shared" si="22"/>
        <v>0.20745501285347043</v>
      </c>
      <c r="M307" s="53">
        <f t="shared" si="23"/>
        <v>0.39109921732547204</v>
      </c>
      <c r="N307" s="148">
        <f t="shared" si="24"/>
        <v>0.59855423017894249</v>
      </c>
      <c r="O307" s="51"/>
      <c r="P307" s="51"/>
    </row>
    <row r="308" spans="1:16" x14ac:dyDescent="0.25">
      <c r="A308" s="179">
        <v>305</v>
      </c>
      <c r="B308" s="169" t="s">
        <v>88</v>
      </c>
      <c r="C308" s="163" t="s">
        <v>66</v>
      </c>
      <c r="D308" s="169" t="s">
        <v>734</v>
      </c>
      <c r="E308" s="169" t="s">
        <v>1180</v>
      </c>
      <c r="F308" s="160">
        <v>808</v>
      </c>
      <c r="G308" s="167">
        <v>1500665.175</v>
      </c>
      <c r="H308" s="10">
        <v>631</v>
      </c>
      <c r="I308" s="10">
        <v>1173650</v>
      </c>
      <c r="J308" s="53">
        <f t="shared" si="20"/>
        <v>0.78094059405940597</v>
      </c>
      <c r="K308" s="53">
        <f t="shared" si="21"/>
        <v>0.78208651706733978</v>
      </c>
      <c r="L308" s="53">
        <f t="shared" si="22"/>
        <v>0.23428217821782177</v>
      </c>
      <c r="M308" s="53">
        <f t="shared" si="23"/>
        <v>0.54746056194713777</v>
      </c>
      <c r="N308" s="148">
        <f t="shared" si="24"/>
        <v>0.78174274016495948</v>
      </c>
      <c r="O308" s="51"/>
      <c r="P308" s="51"/>
    </row>
    <row r="309" spans="1:16" x14ac:dyDescent="0.25">
      <c r="A309" s="179">
        <v>306</v>
      </c>
      <c r="B309" s="169" t="s">
        <v>88</v>
      </c>
      <c r="C309" s="163" t="s">
        <v>66</v>
      </c>
      <c r="D309" s="169" t="s">
        <v>748</v>
      </c>
      <c r="E309" s="169" t="s">
        <v>1359</v>
      </c>
      <c r="F309" s="160">
        <v>837</v>
      </c>
      <c r="G309" s="167">
        <v>1626525.175</v>
      </c>
      <c r="H309" s="10">
        <v>440</v>
      </c>
      <c r="I309" s="10">
        <v>753205</v>
      </c>
      <c r="J309" s="53">
        <f t="shared" si="20"/>
        <v>0.52568697729988056</v>
      </c>
      <c r="K309" s="53">
        <f t="shared" si="21"/>
        <v>0.46307614021406091</v>
      </c>
      <c r="L309" s="53">
        <f t="shared" si="22"/>
        <v>0.15770609318996417</v>
      </c>
      <c r="M309" s="53">
        <f t="shared" si="23"/>
        <v>0.32415329814984262</v>
      </c>
      <c r="N309" s="148">
        <f t="shared" si="24"/>
        <v>0.48185939133980682</v>
      </c>
      <c r="O309" s="51"/>
      <c r="P309" s="51"/>
    </row>
    <row r="310" spans="1:16" x14ac:dyDescent="0.25">
      <c r="A310" s="179">
        <v>307</v>
      </c>
      <c r="B310" s="169" t="s">
        <v>88</v>
      </c>
      <c r="C310" s="163" t="s">
        <v>66</v>
      </c>
      <c r="D310" s="169" t="s">
        <v>743</v>
      </c>
      <c r="E310" s="169" t="s">
        <v>744</v>
      </c>
      <c r="F310" s="160">
        <v>1178</v>
      </c>
      <c r="G310" s="167">
        <v>2427020.6</v>
      </c>
      <c r="H310" s="10">
        <v>707</v>
      </c>
      <c r="I310" s="10">
        <v>1244740</v>
      </c>
      <c r="J310" s="53">
        <f t="shared" si="20"/>
        <v>0.60016977928692694</v>
      </c>
      <c r="K310" s="53">
        <f t="shared" si="21"/>
        <v>0.51286750512129975</v>
      </c>
      <c r="L310" s="53">
        <f t="shared" si="22"/>
        <v>0.18005093378607809</v>
      </c>
      <c r="M310" s="53">
        <f t="shared" si="23"/>
        <v>0.35900725358490981</v>
      </c>
      <c r="N310" s="148">
        <f t="shared" si="24"/>
        <v>0.53905818737098787</v>
      </c>
      <c r="O310" s="51"/>
      <c r="P310" s="51"/>
    </row>
    <row r="311" spans="1:16" x14ac:dyDescent="0.25">
      <c r="A311" s="179">
        <v>308</v>
      </c>
      <c r="B311" s="169" t="s">
        <v>88</v>
      </c>
      <c r="C311" s="163" t="s">
        <v>66</v>
      </c>
      <c r="D311" s="169" t="s">
        <v>735</v>
      </c>
      <c r="E311" s="169" t="s">
        <v>736</v>
      </c>
      <c r="F311" s="160">
        <v>1356</v>
      </c>
      <c r="G311" s="167">
        <v>2399828.85</v>
      </c>
      <c r="H311" s="10">
        <v>1056</v>
      </c>
      <c r="I311" s="10">
        <v>1586235</v>
      </c>
      <c r="J311" s="53">
        <f t="shared" si="20"/>
        <v>0.77876106194690264</v>
      </c>
      <c r="K311" s="53">
        <f t="shared" si="21"/>
        <v>0.66097838602115311</v>
      </c>
      <c r="L311" s="53">
        <f t="shared" si="22"/>
        <v>0.23362831858407079</v>
      </c>
      <c r="M311" s="53">
        <f t="shared" si="23"/>
        <v>0.46268487021480714</v>
      </c>
      <c r="N311" s="148">
        <f t="shared" si="24"/>
        <v>0.69631318879887794</v>
      </c>
      <c r="O311" s="51"/>
      <c r="P311" s="51"/>
    </row>
    <row r="312" spans="1:16" x14ac:dyDescent="0.25">
      <c r="A312" s="179">
        <v>309</v>
      </c>
      <c r="B312" s="169" t="s">
        <v>88</v>
      </c>
      <c r="C312" s="163" t="s">
        <v>66</v>
      </c>
      <c r="D312" s="169" t="s">
        <v>746</v>
      </c>
      <c r="E312" s="169" t="s">
        <v>1454</v>
      </c>
      <c r="F312" s="160">
        <v>1033</v>
      </c>
      <c r="G312" s="167">
        <v>2054725.3</v>
      </c>
      <c r="H312" s="10">
        <v>545</v>
      </c>
      <c r="I312" s="10">
        <v>1218675</v>
      </c>
      <c r="J312" s="53">
        <f t="shared" si="20"/>
        <v>0.52758954501452082</v>
      </c>
      <c r="K312" s="53">
        <f t="shared" si="21"/>
        <v>0.59310848024307672</v>
      </c>
      <c r="L312" s="53">
        <f t="shared" si="22"/>
        <v>0.15827686350435624</v>
      </c>
      <c r="M312" s="53">
        <f t="shared" si="23"/>
        <v>0.41517593617015369</v>
      </c>
      <c r="N312" s="148">
        <f t="shared" si="24"/>
        <v>0.57345279967450991</v>
      </c>
      <c r="O312" s="51"/>
      <c r="P312" s="51"/>
    </row>
    <row r="313" spans="1:16" x14ac:dyDescent="0.25">
      <c r="A313" s="179">
        <v>310</v>
      </c>
      <c r="B313" s="169" t="s">
        <v>88</v>
      </c>
      <c r="C313" s="163" t="s">
        <v>66</v>
      </c>
      <c r="D313" s="169" t="s">
        <v>737</v>
      </c>
      <c r="E313" s="169" t="s">
        <v>738</v>
      </c>
      <c r="F313" s="160">
        <v>948</v>
      </c>
      <c r="G313" s="167">
        <v>1631302.75</v>
      </c>
      <c r="H313" s="10">
        <v>1111</v>
      </c>
      <c r="I313" s="10">
        <v>1538380</v>
      </c>
      <c r="J313" s="53">
        <f t="shared" si="20"/>
        <v>1.1719409282700421</v>
      </c>
      <c r="K313" s="53">
        <f t="shared" si="21"/>
        <v>0.94303770406811371</v>
      </c>
      <c r="L313" s="53">
        <f t="shared" si="22"/>
        <v>0.3</v>
      </c>
      <c r="M313" s="53">
        <f t="shared" si="23"/>
        <v>0.6601263928476796</v>
      </c>
      <c r="N313" s="148">
        <f t="shared" si="24"/>
        <v>0.96012639284767953</v>
      </c>
      <c r="O313" s="51"/>
      <c r="P313" s="51"/>
    </row>
    <row r="314" spans="1:16" x14ac:dyDescent="0.25">
      <c r="A314" s="179">
        <v>311</v>
      </c>
      <c r="B314" s="169" t="s">
        <v>88</v>
      </c>
      <c r="C314" s="163" t="s">
        <v>66</v>
      </c>
      <c r="D314" s="169" t="s">
        <v>745</v>
      </c>
      <c r="E314" s="169" t="s">
        <v>1183</v>
      </c>
      <c r="F314" s="160">
        <v>954</v>
      </c>
      <c r="G314" s="167">
        <v>2523286.7000000002</v>
      </c>
      <c r="H314" s="10">
        <v>772</v>
      </c>
      <c r="I314" s="10">
        <v>1827185</v>
      </c>
      <c r="J314" s="53">
        <f t="shared" si="20"/>
        <v>0.80922431865828093</v>
      </c>
      <c r="K314" s="53">
        <f t="shared" si="21"/>
        <v>0.72412897036234525</v>
      </c>
      <c r="L314" s="53">
        <f t="shared" si="22"/>
        <v>0.24276729559748428</v>
      </c>
      <c r="M314" s="53">
        <f t="shared" si="23"/>
        <v>0.50689027925364161</v>
      </c>
      <c r="N314" s="148">
        <f t="shared" si="24"/>
        <v>0.74965757485112583</v>
      </c>
      <c r="O314" s="51"/>
      <c r="P314" s="51"/>
    </row>
    <row r="315" spans="1:16" x14ac:dyDescent="0.25">
      <c r="A315" s="179">
        <v>312</v>
      </c>
      <c r="B315" s="169" t="s">
        <v>88</v>
      </c>
      <c r="C315" s="163" t="s">
        <v>66</v>
      </c>
      <c r="D315" s="169" t="s">
        <v>1186</v>
      </c>
      <c r="E315" s="169" t="s">
        <v>1455</v>
      </c>
      <c r="F315" s="160">
        <v>390</v>
      </c>
      <c r="G315" s="167">
        <v>711636.85</v>
      </c>
      <c r="H315" s="10">
        <v>224</v>
      </c>
      <c r="I315" s="10">
        <v>320960</v>
      </c>
      <c r="J315" s="53">
        <f t="shared" si="20"/>
        <v>0.57435897435897432</v>
      </c>
      <c r="K315" s="53">
        <f t="shared" si="21"/>
        <v>0.45101655430013216</v>
      </c>
      <c r="L315" s="53">
        <f t="shared" si="22"/>
        <v>0.1723076923076923</v>
      </c>
      <c r="M315" s="53">
        <f t="shared" si="23"/>
        <v>0.31571158801009247</v>
      </c>
      <c r="N315" s="148">
        <f t="shared" si="24"/>
        <v>0.48801928031778474</v>
      </c>
      <c r="O315" s="51"/>
      <c r="P315" s="51"/>
    </row>
    <row r="316" spans="1:16" x14ac:dyDescent="0.25">
      <c r="A316" s="179">
        <v>313</v>
      </c>
      <c r="B316" s="169" t="s">
        <v>88</v>
      </c>
      <c r="C316" s="163" t="s">
        <v>66</v>
      </c>
      <c r="D316" s="169" t="s">
        <v>739</v>
      </c>
      <c r="E316" s="169" t="s">
        <v>1371</v>
      </c>
      <c r="F316" s="160">
        <v>474</v>
      </c>
      <c r="G316" s="167">
        <v>922037.375</v>
      </c>
      <c r="H316" s="10">
        <v>369</v>
      </c>
      <c r="I316" s="10">
        <v>684645</v>
      </c>
      <c r="J316" s="53">
        <f t="shared" si="20"/>
        <v>0.77848101265822789</v>
      </c>
      <c r="K316" s="53">
        <f t="shared" si="21"/>
        <v>0.74253497587340211</v>
      </c>
      <c r="L316" s="53">
        <f t="shared" si="22"/>
        <v>0.23354430379746835</v>
      </c>
      <c r="M316" s="53">
        <f t="shared" si="23"/>
        <v>0.51977448311138141</v>
      </c>
      <c r="N316" s="148">
        <f t="shared" si="24"/>
        <v>0.75331878690884979</v>
      </c>
      <c r="O316" s="51"/>
      <c r="P316" s="51"/>
    </row>
    <row r="317" spans="1:16" x14ac:dyDescent="0.25">
      <c r="A317" s="179">
        <v>314</v>
      </c>
      <c r="B317" s="169" t="s">
        <v>86</v>
      </c>
      <c r="C317" s="163" t="s">
        <v>66</v>
      </c>
      <c r="D317" s="169" t="s">
        <v>733</v>
      </c>
      <c r="E317" s="169" t="s">
        <v>1189</v>
      </c>
      <c r="F317" s="160">
        <v>1068</v>
      </c>
      <c r="G317" s="167">
        <v>2085445.5249999999</v>
      </c>
      <c r="H317" s="10">
        <v>535</v>
      </c>
      <c r="I317" s="10">
        <v>1006990</v>
      </c>
      <c r="J317" s="53">
        <f t="shared" si="20"/>
        <v>0.50093632958801493</v>
      </c>
      <c r="K317" s="53">
        <f t="shared" si="21"/>
        <v>0.4828656456993764</v>
      </c>
      <c r="L317" s="53">
        <f t="shared" si="22"/>
        <v>0.15028089887640447</v>
      </c>
      <c r="M317" s="53">
        <f t="shared" si="23"/>
        <v>0.33800595198956346</v>
      </c>
      <c r="N317" s="148">
        <f t="shared" si="24"/>
        <v>0.4882868508659679</v>
      </c>
      <c r="O317" s="51"/>
      <c r="P317" s="51"/>
    </row>
    <row r="318" spans="1:16" x14ac:dyDescent="0.25">
      <c r="A318" s="179">
        <v>315</v>
      </c>
      <c r="B318" s="169" t="s">
        <v>86</v>
      </c>
      <c r="C318" s="163" t="s">
        <v>66</v>
      </c>
      <c r="D318" s="169" t="s">
        <v>731</v>
      </c>
      <c r="E318" s="169" t="s">
        <v>732</v>
      </c>
      <c r="F318" s="160">
        <v>1601</v>
      </c>
      <c r="G318" s="167">
        <v>3126376.0249999999</v>
      </c>
      <c r="H318" s="10">
        <v>1186</v>
      </c>
      <c r="I318" s="10">
        <v>1589005</v>
      </c>
      <c r="J318" s="53">
        <f t="shared" si="20"/>
        <v>0.74078700811992504</v>
      </c>
      <c r="K318" s="53">
        <f t="shared" si="21"/>
        <v>0.50825779985950348</v>
      </c>
      <c r="L318" s="53">
        <f t="shared" si="22"/>
        <v>0.2222361024359775</v>
      </c>
      <c r="M318" s="53">
        <f t="shared" si="23"/>
        <v>0.35578045990165241</v>
      </c>
      <c r="N318" s="148">
        <f t="shared" si="24"/>
        <v>0.57801656233762988</v>
      </c>
      <c r="O318" s="51"/>
      <c r="P318" s="51"/>
    </row>
    <row r="319" spans="1:16" x14ac:dyDescent="0.25">
      <c r="A319" s="179">
        <v>316</v>
      </c>
      <c r="B319" s="169" t="s">
        <v>84</v>
      </c>
      <c r="C319" s="169" t="s">
        <v>66</v>
      </c>
      <c r="D319" s="163" t="s">
        <v>703</v>
      </c>
      <c r="E319" s="173" t="s">
        <v>1375</v>
      </c>
      <c r="F319" s="160">
        <v>792</v>
      </c>
      <c r="G319" s="167">
        <v>1630394.9</v>
      </c>
      <c r="H319" s="10">
        <v>334</v>
      </c>
      <c r="I319" s="10">
        <v>385625</v>
      </c>
      <c r="J319" s="53">
        <f t="shared" si="20"/>
        <v>0.42171717171717171</v>
      </c>
      <c r="K319" s="53">
        <f t="shared" si="21"/>
        <v>0.23652245232121372</v>
      </c>
      <c r="L319" s="53">
        <f t="shared" si="22"/>
        <v>0.1265151515151515</v>
      </c>
      <c r="M319" s="53">
        <f t="shared" si="23"/>
        <v>0.16556571662484959</v>
      </c>
      <c r="N319" s="148">
        <f t="shared" si="24"/>
        <v>0.29208086814000112</v>
      </c>
      <c r="O319" s="51"/>
      <c r="P319" s="51"/>
    </row>
    <row r="320" spans="1:16" x14ac:dyDescent="0.25">
      <c r="A320" s="179">
        <v>317</v>
      </c>
      <c r="B320" s="169" t="s">
        <v>84</v>
      </c>
      <c r="C320" s="169" t="s">
        <v>66</v>
      </c>
      <c r="D320" s="163" t="s">
        <v>705</v>
      </c>
      <c r="E320" s="173" t="s">
        <v>706</v>
      </c>
      <c r="F320" s="160">
        <v>1027</v>
      </c>
      <c r="G320" s="167">
        <v>2059977.175</v>
      </c>
      <c r="H320" s="10">
        <v>373</v>
      </c>
      <c r="I320" s="10">
        <v>647195</v>
      </c>
      <c r="J320" s="53">
        <f t="shared" si="20"/>
        <v>0.3631937682570594</v>
      </c>
      <c r="K320" s="53">
        <f t="shared" si="21"/>
        <v>0.31417581119557791</v>
      </c>
      <c r="L320" s="53">
        <f t="shared" si="22"/>
        <v>0.10895813047711782</v>
      </c>
      <c r="M320" s="53">
        <f t="shared" si="23"/>
        <v>0.21992306783690452</v>
      </c>
      <c r="N320" s="148">
        <f t="shared" si="24"/>
        <v>0.32888119831402235</v>
      </c>
      <c r="O320" s="51"/>
      <c r="P320" s="51"/>
    </row>
    <row r="321" spans="1:16" x14ac:dyDescent="0.25">
      <c r="A321" s="179">
        <v>318</v>
      </c>
      <c r="B321" s="169" t="s">
        <v>84</v>
      </c>
      <c r="C321" s="169" t="s">
        <v>66</v>
      </c>
      <c r="D321" s="163" t="s">
        <v>707</v>
      </c>
      <c r="E321" s="173" t="s">
        <v>1175</v>
      </c>
      <c r="F321" s="160">
        <v>1064</v>
      </c>
      <c r="G321" s="167">
        <v>2185146.2250000001</v>
      </c>
      <c r="H321" s="10">
        <v>219</v>
      </c>
      <c r="I321" s="10">
        <v>303195</v>
      </c>
      <c r="J321" s="53">
        <f t="shared" si="20"/>
        <v>0.20582706766917294</v>
      </c>
      <c r="K321" s="53">
        <f t="shared" si="21"/>
        <v>0.13875272809260167</v>
      </c>
      <c r="L321" s="53">
        <f t="shared" si="22"/>
        <v>6.1748120300751878E-2</v>
      </c>
      <c r="M321" s="53">
        <f t="shared" si="23"/>
        <v>9.7126909664821168E-2</v>
      </c>
      <c r="N321" s="148">
        <f t="shared" si="24"/>
        <v>0.15887502996557304</v>
      </c>
      <c r="O321" s="51"/>
      <c r="P321" s="51"/>
    </row>
    <row r="322" spans="1:16" x14ac:dyDescent="0.25">
      <c r="A322" s="179">
        <v>319</v>
      </c>
      <c r="B322" s="169" t="s">
        <v>84</v>
      </c>
      <c r="C322" s="169" t="s">
        <v>66</v>
      </c>
      <c r="D322" s="163" t="s">
        <v>701</v>
      </c>
      <c r="E322" s="173" t="s">
        <v>1054</v>
      </c>
      <c r="F322" s="160">
        <v>2200</v>
      </c>
      <c r="G322" s="167">
        <v>4607566.0250000004</v>
      </c>
      <c r="H322" s="10">
        <v>592</v>
      </c>
      <c r="I322" s="10">
        <v>1496340</v>
      </c>
      <c r="J322" s="53">
        <f t="shared" si="20"/>
        <v>0.2690909090909091</v>
      </c>
      <c r="K322" s="53">
        <f t="shared" si="21"/>
        <v>0.32475714767429725</v>
      </c>
      <c r="L322" s="53">
        <f t="shared" si="22"/>
        <v>8.0727272727272731E-2</v>
      </c>
      <c r="M322" s="53">
        <f t="shared" si="23"/>
        <v>0.22733000337200807</v>
      </c>
      <c r="N322" s="148">
        <f t="shared" si="24"/>
        <v>0.3080572760992808</v>
      </c>
      <c r="O322" s="51"/>
      <c r="P322" s="51"/>
    </row>
    <row r="323" spans="1:16" x14ac:dyDescent="0.25">
      <c r="A323" s="179">
        <v>320</v>
      </c>
      <c r="B323" s="169" t="s">
        <v>84</v>
      </c>
      <c r="C323" s="169" t="s">
        <v>66</v>
      </c>
      <c r="D323" s="163" t="s">
        <v>702</v>
      </c>
      <c r="E323" s="173" t="s">
        <v>1055</v>
      </c>
      <c r="F323" s="160">
        <v>1306</v>
      </c>
      <c r="G323" s="167">
        <v>2540020.4249999998</v>
      </c>
      <c r="H323" s="10">
        <v>383</v>
      </c>
      <c r="I323" s="10">
        <v>624440</v>
      </c>
      <c r="J323" s="53">
        <f t="shared" si="20"/>
        <v>0.29326186830015316</v>
      </c>
      <c r="K323" s="53">
        <f t="shared" si="21"/>
        <v>0.24584054279799741</v>
      </c>
      <c r="L323" s="53">
        <f t="shared" si="22"/>
        <v>8.7978560490045946E-2</v>
      </c>
      <c r="M323" s="53">
        <f t="shared" si="23"/>
        <v>0.17208837995859819</v>
      </c>
      <c r="N323" s="148">
        <f t="shared" si="24"/>
        <v>0.26006694044864415</v>
      </c>
      <c r="O323" s="51"/>
      <c r="P323" s="51"/>
    </row>
    <row r="324" spans="1:16" x14ac:dyDescent="0.25">
      <c r="A324" s="179">
        <v>321</v>
      </c>
      <c r="B324" s="169" t="s">
        <v>84</v>
      </c>
      <c r="C324" s="169" t="s">
        <v>66</v>
      </c>
      <c r="D324" s="163" t="s">
        <v>708</v>
      </c>
      <c r="E324" s="163" t="s">
        <v>1056</v>
      </c>
      <c r="F324" s="160">
        <v>693</v>
      </c>
      <c r="G324" s="167">
        <v>1382665.575</v>
      </c>
      <c r="H324" s="10">
        <v>110</v>
      </c>
      <c r="I324" s="10">
        <v>118030</v>
      </c>
      <c r="J324" s="53">
        <f t="shared" ref="J324:J387" si="25">IFERROR(H324/F324,0)</f>
        <v>0.15873015873015872</v>
      </c>
      <c r="K324" s="53">
        <f t="shared" ref="K324:K387" si="26">IFERROR(I324/G324,0)</f>
        <v>8.5364098256369772E-2</v>
      </c>
      <c r="L324" s="53">
        <f t="shared" si="22"/>
        <v>4.7619047619047616E-2</v>
      </c>
      <c r="M324" s="53">
        <f t="shared" si="23"/>
        <v>5.9754868779458833E-2</v>
      </c>
      <c r="N324" s="148">
        <f t="shared" si="24"/>
        <v>0.10737391639850645</v>
      </c>
      <c r="O324" s="51"/>
      <c r="P324" s="51"/>
    </row>
    <row r="325" spans="1:16" x14ac:dyDescent="0.25">
      <c r="A325" s="179">
        <v>322</v>
      </c>
      <c r="B325" s="169" t="s">
        <v>80</v>
      </c>
      <c r="C325" s="169" t="s">
        <v>66</v>
      </c>
      <c r="D325" s="163" t="s">
        <v>717</v>
      </c>
      <c r="E325" s="163" t="s">
        <v>1089</v>
      </c>
      <c r="F325" s="160">
        <v>1249</v>
      </c>
      <c r="G325" s="167">
        <v>2419816.5750000002</v>
      </c>
      <c r="H325" s="10">
        <v>628</v>
      </c>
      <c r="I325" s="10">
        <v>1313415</v>
      </c>
      <c r="J325" s="53">
        <f t="shared" si="25"/>
        <v>0.5028022417934348</v>
      </c>
      <c r="K325" s="53">
        <f t="shared" si="26"/>
        <v>0.54277461092273072</v>
      </c>
      <c r="L325" s="53">
        <f t="shared" ref="L325:L388" si="27">IF((J325*0.3)&gt;30%,30%,(J325*0.3))</f>
        <v>0.15084067253803043</v>
      </c>
      <c r="M325" s="53">
        <f t="shared" ref="M325:M388" si="28">IF((K325*0.7)&gt;70%,70%,(K325*0.7))</f>
        <v>0.37994222764591146</v>
      </c>
      <c r="N325" s="148">
        <f t="shared" ref="N325:N388" si="29">L325+M325</f>
        <v>0.53078290018394192</v>
      </c>
      <c r="O325" s="51"/>
      <c r="P325" s="51"/>
    </row>
    <row r="326" spans="1:16" x14ac:dyDescent="0.25">
      <c r="A326" s="179">
        <v>323</v>
      </c>
      <c r="B326" s="169" t="s">
        <v>80</v>
      </c>
      <c r="C326" s="169" t="s">
        <v>66</v>
      </c>
      <c r="D326" s="163" t="s">
        <v>718</v>
      </c>
      <c r="E326" s="163" t="s">
        <v>719</v>
      </c>
      <c r="F326" s="160">
        <v>480</v>
      </c>
      <c r="G326" s="167">
        <v>968342.6</v>
      </c>
      <c r="H326" s="10">
        <v>495</v>
      </c>
      <c r="I326" s="10">
        <v>761475</v>
      </c>
      <c r="J326" s="53">
        <f t="shared" si="25"/>
        <v>1.03125</v>
      </c>
      <c r="K326" s="53">
        <f t="shared" si="26"/>
        <v>0.78636941099152302</v>
      </c>
      <c r="L326" s="53">
        <f t="shared" si="27"/>
        <v>0.3</v>
      </c>
      <c r="M326" s="53">
        <f t="shared" si="28"/>
        <v>0.55045858769406608</v>
      </c>
      <c r="N326" s="148">
        <f t="shared" si="29"/>
        <v>0.85045858769406601</v>
      </c>
      <c r="O326" s="51"/>
      <c r="P326" s="51"/>
    </row>
    <row r="327" spans="1:16" x14ac:dyDescent="0.25">
      <c r="A327" s="179">
        <v>324</v>
      </c>
      <c r="B327" s="169" t="s">
        <v>80</v>
      </c>
      <c r="C327" s="169" t="s">
        <v>66</v>
      </c>
      <c r="D327" s="163" t="s">
        <v>720</v>
      </c>
      <c r="E327" s="163" t="s">
        <v>721</v>
      </c>
      <c r="F327" s="160">
        <v>212</v>
      </c>
      <c r="G327" s="167">
        <v>391485.35</v>
      </c>
      <c r="H327" s="10">
        <v>57</v>
      </c>
      <c r="I327" s="10">
        <v>77980</v>
      </c>
      <c r="J327" s="53">
        <f t="shared" si="25"/>
        <v>0.26886792452830188</v>
      </c>
      <c r="K327" s="53">
        <f t="shared" si="26"/>
        <v>0.19919008463535098</v>
      </c>
      <c r="L327" s="53">
        <f t="shared" si="27"/>
        <v>8.0660377358490562E-2</v>
      </c>
      <c r="M327" s="53">
        <f t="shared" si="28"/>
        <v>0.13943305924474567</v>
      </c>
      <c r="N327" s="148">
        <f t="shared" si="29"/>
        <v>0.22009343660323621</v>
      </c>
      <c r="O327" s="51"/>
      <c r="P327" s="51"/>
    </row>
    <row r="328" spans="1:16" x14ac:dyDescent="0.25">
      <c r="A328" s="179">
        <v>325</v>
      </c>
      <c r="B328" s="169" t="s">
        <v>80</v>
      </c>
      <c r="C328" s="169" t="s">
        <v>66</v>
      </c>
      <c r="D328" s="163" t="s">
        <v>722</v>
      </c>
      <c r="E328" s="163" t="s">
        <v>723</v>
      </c>
      <c r="F328" s="160">
        <v>941</v>
      </c>
      <c r="G328" s="167">
        <v>1844259.75</v>
      </c>
      <c r="H328" s="10">
        <v>474</v>
      </c>
      <c r="I328" s="10">
        <v>781530</v>
      </c>
      <c r="J328" s="53">
        <f t="shared" si="25"/>
        <v>0.50371944739638685</v>
      </c>
      <c r="K328" s="53">
        <f t="shared" si="26"/>
        <v>0.42376351812698837</v>
      </c>
      <c r="L328" s="53">
        <f t="shared" si="27"/>
        <v>0.15111583421891606</v>
      </c>
      <c r="M328" s="53">
        <f t="shared" si="28"/>
        <v>0.29663446268889182</v>
      </c>
      <c r="N328" s="148">
        <f t="shared" si="29"/>
        <v>0.44775029690780788</v>
      </c>
      <c r="O328" s="51"/>
      <c r="P328" s="51"/>
    </row>
    <row r="329" spans="1:16" x14ac:dyDescent="0.25">
      <c r="A329" s="179">
        <v>326</v>
      </c>
      <c r="B329" s="169" t="s">
        <v>78</v>
      </c>
      <c r="C329" s="169" t="s">
        <v>66</v>
      </c>
      <c r="D329" s="169" t="s">
        <v>696</v>
      </c>
      <c r="E329" s="169" t="s">
        <v>697</v>
      </c>
      <c r="F329" s="160">
        <v>1856</v>
      </c>
      <c r="G329" s="167">
        <v>3696010.9</v>
      </c>
      <c r="H329" s="10">
        <v>1240</v>
      </c>
      <c r="I329" s="10">
        <v>2066040</v>
      </c>
      <c r="J329" s="53">
        <f t="shared" si="25"/>
        <v>0.6681034482758621</v>
      </c>
      <c r="K329" s="53">
        <f t="shared" si="26"/>
        <v>0.55899185795150119</v>
      </c>
      <c r="L329" s="53">
        <f t="shared" si="27"/>
        <v>0.20043103448275862</v>
      </c>
      <c r="M329" s="53">
        <f t="shared" si="28"/>
        <v>0.3912943005660508</v>
      </c>
      <c r="N329" s="148">
        <f t="shared" si="29"/>
        <v>0.59172533504880942</v>
      </c>
      <c r="O329" s="51"/>
      <c r="P329" s="51"/>
    </row>
    <row r="330" spans="1:16" x14ac:dyDescent="0.25">
      <c r="A330" s="179">
        <v>327</v>
      </c>
      <c r="B330" s="169" t="s">
        <v>78</v>
      </c>
      <c r="C330" s="169" t="s">
        <v>66</v>
      </c>
      <c r="D330" s="169" t="s">
        <v>690</v>
      </c>
      <c r="E330" s="169" t="s">
        <v>691</v>
      </c>
      <c r="F330" s="160">
        <v>1549</v>
      </c>
      <c r="G330" s="167">
        <v>2984602.2</v>
      </c>
      <c r="H330" s="10">
        <v>723</v>
      </c>
      <c r="I330" s="10">
        <v>1367590</v>
      </c>
      <c r="J330" s="53">
        <f t="shared" si="25"/>
        <v>0.46675274370561654</v>
      </c>
      <c r="K330" s="53">
        <f t="shared" si="26"/>
        <v>0.45821516850721344</v>
      </c>
      <c r="L330" s="53">
        <f t="shared" si="27"/>
        <v>0.14002582311168496</v>
      </c>
      <c r="M330" s="53">
        <f t="shared" si="28"/>
        <v>0.32075061795504939</v>
      </c>
      <c r="N330" s="148">
        <f t="shared" si="29"/>
        <v>0.46077644106673432</v>
      </c>
      <c r="O330" s="51"/>
      <c r="P330" s="51"/>
    </row>
    <row r="331" spans="1:16" x14ac:dyDescent="0.25">
      <c r="A331" s="179">
        <v>328</v>
      </c>
      <c r="B331" s="169" t="s">
        <v>78</v>
      </c>
      <c r="C331" s="169" t="s">
        <v>66</v>
      </c>
      <c r="D331" s="169" t="s">
        <v>692</v>
      </c>
      <c r="E331" s="169" t="s">
        <v>693</v>
      </c>
      <c r="F331" s="160">
        <v>1061</v>
      </c>
      <c r="G331" s="167">
        <v>2024442.675</v>
      </c>
      <c r="H331" s="10">
        <v>261</v>
      </c>
      <c r="I331" s="10">
        <v>448090</v>
      </c>
      <c r="J331" s="53">
        <f t="shared" si="25"/>
        <v>0.24599434495758718</v>
      </c>
      <c r="K331" s="53">
        <f t="shared" si="26"/>
        <v>0.22133993001308372</v>
      </c>
      <c r="L331" s="53">
        <f t="shared" si="27"/>
        <v>7.3798303487276146E-2</v>
      </c>
      <c r="M331" s="53">
        <f t="shared" si="28"/>
        <v>0.15493795100915858</v>
      </c>
      <c r="N331" s="148">
        <f t="shared" si="29"/>
        <v>0.22873625449643473</v>
      </c>
      <c r="P331" s="51"/>
    </row>
    <row r="332" spans="1:16" x14ac:dyDescent="0.25">
      <c r="A332" s="179">
        <v>329</v>
      </c>
      <c r="B332" s="169" t="s">
        <v>78</v>
      </c>
      <c r="C332" s="169" t="s">
        <v>66</v>
      </c>
      <c r="D332" s="169" t="s">
        <v>698</v>
      </c>
      <c r="E332" s="169" t="s">
        <v>699</v>
      </c>
      <c r="F332" s="160">
        <v>1084</v>
      </c>
      <c r="G332" s="167">
        <v>2098635.0499999998</v>
      </c>
      <c r="H332" s="10">
        <v>862</v>
      </c>
      <c r="I332" s="10">
        <v>1373345</v>
      </c>
      <c r="J332" s="53">
        <f t="shared" si="25"/>
        <v>0.79520295202952029</v>
      </c>
      <c r="K332" s="53">
        <f t="shared" si="26"/>
        <v>0.65439915339258259</v>
      </c>
      <c r="L332" s="53">
        <f t="shared" si="27"/>
        <v>0.23856088560885608</v>
      </c>
      <c r="M332" s="53">
        <f t="shared" si="28"/>
        <v>0.45807940737480779</v>
      </c>
      <c r="N332" s="148">
        <f t="shared" si="29"/>
        <v>0.69664029298366392</v>
      </c>
      <c r="O332" s="51"/>
      <c r="P332" s="51"/>
    </row>
    <row r="333" spans="1:16" x14ac:dyDescent="0.25">
      <c r="A333" s="179">
        <v>330</v>
      </c>
      <c r="B333" s="169" t="s">
        <v>78</v>
      </c>
      <c r="C333" s="169" t="s">
        <v>66</v>
      </c>
      <c r="D333" s="169" t="s">
        <v>688</v>
      </c>
      <c r="E333" s="174" t="s">
        <v>1456</v>
      </c>
      <c r="F333" s="160">
        <v>830</v>
      </c>
      <c r="G333" s="167">
        <v>1666846.35</v>
      </c>
      <c r="H333" s="10">
        <v>504</v>
      </c>
      <c r="I333" s="10">
        <v>752665</v>
      </c>
      <c r="J333" s="53">
        <f t="shared" si="25"/>
        <v>0.60722891566265058</v>
      </c>
      <c r="K333" s="53">
        <f t="shared" si="26"/>
        <v>0.45155031836017756</v>
      </c>
      <c r="L333" s="53">
        <f t="shared" si="27"/>
        <v>0.18216867469879516</v>
      </c>
      <c r="M333" s="53">
        <f t="shared" si="28"/>
        <v>0.31608522285212426</v>
      </c>
      <c r="N333" s="148">
        <f t="shared" si="29"/>
        <v>0.49825389755091942</v>
      </c>
      <c r="O333" s="51"/>
      <c r="P333" s="51"/>
    </row>
    <row r="334" spans="1:16" x14ac:dyDescent="0.25">
      <c r="A334" s="179">
        <v>331</v>
      </c>
      <c r="B334" s="169" t="s">
        <v>78</v>
      </c>
      <c r="C334" s="169" t="s">
        <v>66</v>
      </c>
      <c r="D334" s="169" t="s">
        <v>700</v>
      </c>
      <c r="E334" s="169" t="s">
        <v>657</v>
      </c>
      <c r="F334" s="160">
        <v>456</v>
      </c>
      <c r="G334" s="167">
        <v>871322.375</v>
      </c>
      <c r="H334" s="10">
        <v>489</v>
      </c>
      <c r="I334" s="10">
        <v>567000</v>
      </c>
      <c r="J334" s="53">
        <f t="shared" si="25"/>
        <v>1.0723684210526316</v>
      </c>
      <c r="K334" s="53">
        <f t="shared" si="26"/>
        <v>0.65073503937047406</v>
      </c>
      <c r="L334" s="53">
        <f t="shared" si="27"/>
        <v>0.3</v>
      </c>
      <c r="M334" s="53">
        <f t="shared" si="28"/>
        <v>0.45551452755933181</v>
      </c>
      <c r="N334" s="148">
        <f t="shared" si="29"/>
        <v>0.75551452755933179</v>
      </c>
      <c r="O334" s="51"/>
      <c r="P334" s="51"/>
    </row>
    <row r="335" spans="1:16" x14ac:dyDescent="0.25">
      <c r="A335" s="179">
        <v>332</v>
      </c>
      <c r="B335" s="169" t="s">
        <v>83</v>
      </c>
      <c r="C335" s="169" t="s">
        <v>66</v>
      </c>
      <c r="D335" s="169" t="s">
        <v>730</v>
      </c>
      <c r="E335" s="169" t="s">
        <v>476</v>
      </c>
      <c r="F335" s="160">
        <v>2573</v>
      </c>
      <c r="G335" s="167">
        <v>5119302.45</v>
      </c>
      <c r="H335" s="10">
        <v>512</v>
      </c>
      <c r="I335" s="10">
        <v>1294995</v>
      </c>
      <c r="J335" s="53">
        <f t="shared" si="25"/>
        <v>0.19898950641274776</v>
      </c>
      <c r="K335" s="53">
        <f t="shared" si="26"/>
        <v>0.2529631746997093</v>
      </c>
      <c r="L335" s="53">
        <f t="shared" si="27"/>
        <v>5.9696851923824325E-2</v>
      </c>
      <c r="M335" s="53">
        <f t="shared" si="28"/>
        <v>0.1770742222897965</v>
      </c>
      <c r="N335" s="148">
        <f t="shared" si="29"/>
        <v>0.23677107421362081</v>
      </c>
      <c r="O335" s="51"/>
      <c r="P335" s="51"/>
    </row>
    <row r="336" spans="1:16" x14ac:dyDescent="0.25">
      <c r="A336" s="179">
        <v>333</v>
      </c>
      <c r="B336" s="169" t="s">
        <v>83</v>
      </c>
      <c r="C336" s="169" t="s">
        <v>66</v>
      </c>
      <c r="D336" s="169" t="s">
        <v>728</v>
      </c>
      <c r="E336" s="169" t="s">
        <v>729</v>
      </c>
      <c r="F336" s="160">
        <v>1113</v>
      </c>
      <c r="G336" s="167">
        <v>2205055.0499999998</v>
      </c>
      <c r="H336" s="10">
        <v>741</v>
      </c>
      <c r="I336" s="10">
        <v>853370</v>
      </c>
      <c r="J336" s="53">
        <f t="shared" si="25"/>
        <v>0.66576819407008081</v>
      </c>
      <c r="K336" s="53">
        <f t="shared" si="26"/>
        <v>0.38700621102407401</v>
      </c>
      <c r="L336" s="53">
        <f t="shared" si="27"/>
        <v>0.19973045822102423</v>
      </c>
      <c r="M336" s="53">
        <f t="shared" si="28"/>
        <v>0.27090434771685179</v>
      </c>
      <c r="N336" s="148">
        <f t="shared" si="29"/>
        <v>0.47063480593787599</v>
      </c>
      <c r="O336" s="51"/>
      <c r="P336" s="51"/>
    </row>
    <row r="337" spans="1:16" x14ac:dyDescent="0.25">
      <c r="A337" s="179">
        <v>334</v>
      </c>
      <c r="B337" s="169" t="s">
        <v>83</v>
      </c>
      <c r="C337" s="169" t="s">
        <v>66</v>
      </c>
      <c r="D337" s="169" t="s">
        <v>726</v>
      </c>
      <c r="E337" s="169" t="s">
        <v>1376</v>
      </c>
      <c r="F337" s="160">
        <v>1343</v>
      </c>
      <c r="G337" s="167">
        <v>2529100.6749999998</v>
      </c>
      <c r="H337" s="10">
        <v>837</v>
      </c>
      <c r="I337" s="10">
        <v>1225545</v>
      </c>
      <c r="J337" s="53">
        <f t="shared" si="25"/>
        <v>0.62323157110945648</v>
      </c>
      <c r="K337" s="53">
        <f t="shared" si="26"/>
        <v>0.48457738836355341</v>
      </c>
      <c r="L337" s="53">
        <f t="shared" si="27"/>
        <v>0.18696947133283695</v>
      </c>
      <c r="M337" s="53">
        <f t="shared" si="28"/>
        <v>0.33920417185448737</v>
      </c>
      <c r="N337" s="148">
        <f t="shared" si="29"/>
        <v>0.52617364318732429</v>
      </c>
      <c r="O337" s="51"/>
      <c r="P337" s="51"/>
    </row>
    <row r="338" spans="1:16" x14ac:dyDescent="0.25">
      <c r="A338" s="179">
        <v>335</v>
      </c>
      <c r="B338" s="169" t="s">
        <v>83</v>
      </c>
      <c r="C338" s="169" t="s">
        <v>66</v>
      </c>
      <c r="D338" s="169" t="s">
        <v>727</v>
      </c>
      <c r="E338" s="169" t="s">
        <v>1377</v>
      </c>
      <c r="F338" s="160">
        <v>1234</v>
      </c>
      <c r="G338" s="167">
        <v>2383869.9</v>
      </c>
      <c r="H338" s="10">
        <v>896</v>
      </c>
      <c r="I338" s="10">
        <v>1031020</v>
      </c>
      <c r="J338" s="53">
        <f t="shared" si="25"/>
        <v>0.72609400324149109</v>
      </c>
      <c r="K338" s="53">
        <f t="shared" si="26"/>
        <v>0.43249843458319603</v>
      </c>
      <c r="L338" s="53">
        <f t="shared" si="27"/>
        <v>0.21782820097244732</v>
      </c>
      <c r="M338" s="53">
        <f t="shared" si="28"/>
        <v>0.30274890420823719</v>
      </c>
      <c r="N338" s="148">
        <f t="shared" si="29"/>
        <v>0.52057710518068445</v>
      </c>
      <c r="O338" s="51"/>
      <c r="P338" s="51"/>
    </row>
    <row r="339" spans="1:16" x14ac:dyDescent="0.25">
      <c r="A339" s="179">
        <v>336</v>
      </c>
      <c r="B339" s="169" t="s">
        <v>81</v>
      </c>
      <c r="C339" s="169" t="s">
        <v>66</v>
      </c>
      <c r="D339" s="169" t="s">
        <v>725</v>
      </c>
      <c r="E339" s="169" t="s">
        <v>1207</v>
      </c>
      <c r="F339" s="160">
        <v>1594</v>
      </c>
      <c r="G339" s="167">
        <v>3154688.875</v>
      </c>
      <c r="H339" s="10">
        <v>1136</v>
      </c>
      <c r="I339" s="10">
        <v>1818570</v>
      </c>
      <c r="J339" s="53">
        <f t="shared" si="25"/>
        <v>0.71267252195733999</v>
      </c>
      <c r="K339" s="53">
        <f t="shared" si="26"/>
        <v>0.57646572199611923</v>
      </c>
      <c r="L339" s="53">
        <f t="shared" si="27"/>
        <v>0.21380175658720199</v>
      </c>
      <c r="M339" s="53">
        <f t="shared" si="28"/>
        <v>0.40352600539728345</v>
      </c>
      <c r="N339" s="148">
        <f t="shared" si="29"/>
        <v>0.61732776198448547</v>
      </c>
      <c r="O339" s="51"/>
      <c r="P339" s="51"/>
    </row>
    <row r="340" spans="1:16" x14ac:dyDescent="0.25">
      <c r="A340" s="179">
        <v>337</v>
      </c>
      <c r="B340" s="169" t="s">
        <v>81</v>
      </c>
      <c r="C340" s="169" t="s">
        <v>66</v>
      </c>
      <c r="D340" s="169" t="s">
        <v>724</v>
      </c>
      <c r="E340" s="169" t="s">
        <v>1378</v>
      </c>
      <c r="F340" s="160">
        <v>816</v>
      </c>
      <c r="G340" s="167">
        <v>1548713.5</v>
      </c>
      <c r="H340" s="10">
        <v>701</v>
      </c>
      <c r="I340" s="10">
        <v>900965</v>
      </c>
      <c r="J340" s="53">
        <f t="shared" si="25"/>
        <v>0.85906862745098034</v>
      </c>
      <c r="K340" s="53">
        <f t="shared" si="26"/>
        <v>0.58175059492927517</v>
      </c>
      <c r="L340" s="53">
        <f t="shared" si="27"/>
        <v>0.25772058823529409</v>
      </c>
      <c r="M340" s="53">
        <f t="shared" si="28"/>
        <v>0.40722541645049259</v>
      </c>
      <c r="N340" s="148">
        <f t="shared" si="29"/>
        <v>0.66494600468578668</v>
      </c>
      <c r="O340" s="51"/>
      <c r="P340" s="51"/>
    </row>
    <row r="341" spans="1:16" x14ac:dyDescent="0.25">
      <c r="A341" s="179">
        <v>338</v>
      </c>
      <c r="B341" s="169" t="s">
        <v>74</v>
      </c>
      <c r="C341" s="169" t="s">
        <v>66</v>
      </c>
      <c r="D341" s="169" t="s">
        <v>674</v>
      </c>
      <c r="E341" s="169" t="s">
        <v>680</v>
      </c>
      <c r="F341" s="160">
        <v>1161</v>
      </c>
      <c r="G341" s="167">
        <v>3002410.9249999998</v>
      </c>
      <c r="H341" s="10">
        <v>603</v>
      </c>
      <c r="I341" s="10">
        <v>1018530</v>
      </c>
      <c r="J341" s="53">
        <f t="shared" si="25"/>
        <v>0.51937984496124034</v>
      </c>
      <c r="K341" s="53">
        <f t="shared" si="26"/>
        <v>0.33923737471079179</v>
      </c>
      <c r="L341" s="53">
        <f t="shared" si="27"/>
        <v>0.1558139534883721</v>
      </c>
      <c r="M341" s="53">
        <f t="shared" si="28"/>
        <v>0.23746616229755424</v>
      </c>
      <c r="N341" s="148">
        <f t="shared" si="29"/>
        <v>0.39328011578592637</v>
      </c>
      <c r="O341" s="51"/>
      <c r="P341" s="51"/>
    </row>
    <row r="342" spans="1:16" x14ac:dyDescent="0.25">
      <c r="A342" s="179">
        <v>339</v>
      </c>
      <c r="B342" s="169" t="s">
        <v>74</v>
      </c>
      <c r="C342" s="169" t="s">
        <v>66</v>
      </c>
      <c r="D342" s="169" t="s">
        <v>672</v>
      </c>
      <c r="E342" s="169" t="s">
        <v>673</v>
      </c>
      <c r="F342" s="160">
        <v>652</v>
      </c>
      <c r="G342" s="167">
        <v>1407296.9</v>
      </c>
      <c r="H342" s="10">
        <v>489</v>
      </c>
      <c r="I342" s="10">
        <v>567425</v>
      </c>
      <c r="J342" s="53">
        <f t="shared" si="25"/>
        <v>0.75</v>
      </c>
      <c r="K342" s="53">
        <f t="shared" si="26"/>
        <v>0.40320205352545013</v>
      </c>
      <c r="L342" s="53">
        <f t="shared" si="27"/>
        <v>0.22499999999999998</v>
      </c>
      <c r="M342" s="53">
        <f t="shared" si="28"/>
        <v>0.28224143746781505</v>
      </c>
      <c r="N342" s="148">
        <f t="shared" si="29"/>
        <v>0.50724143746781503</v>
      </c>
      <c r="O342" s="51"/>
      <c r="P342" s="51"/>
    </row>
    <row r="343" spans="1:16" x14ac:dyDescent="0.25">
      <c r="A343" s="179">
        <v>340</v>
      </c>
      <c r="B343" s="169" t="s">
        <v>74</v>
      </c>
      <c r="C343" s="169" t="s">
        <v>66</v>
      </c>
      <c r="D343" s="169" t="s">
        <v>668</v>
      </c>
      <c r="E343" s="169" t="s">
        <v>669</v>
      </c>
      <c r="F343" s="160">
        <v>1284</v>
      </c>
      <c r="G343" s="167">
        <v>2020206.825</v>
      </c>
      <c r="H343" s="10">
        <v>455</v>
      </c>
      <c r="I343" s="10">
        <v>575805</v>
      </c>
      <c r="J343" s="53">
        <f t="shared" si="25"/>
        <v>0.35436137071651092</v>
      </c>
      <c r="K343" s="53">
        <f t="shared" si="26"/>
        <v>0.28502279710890494</v>
      </c>
      <c r="L343" s="53">
        <f t="shared" si="27"/>
        <v>0.10630841121495327</v>
      </c>
      <c r="M343" s="53">
        <f t="shared" si="28"/>
        <v>0.19951595797623345</v>
      </c>
      <c r="N343" s="148">
        <f t="shared" si="29"/>
        <v>0.30582436919118672</v>
      </c>
      <c r="O343" s="51"/>
      <c r="P343" s="51"/>
    </row>
    <row r="344" spans="1:16" x14ac:dyDescent="0.25">
      <c r="A344" s="179">
        <v>341</v>
      </c>
      <c r="B344" s="169" t="s">
        <v>74</v>
      </c>
      <c r="C344" s="169" t="s">
        <v>66</v>
      </c>
      <c r="D344" s="169" t="s">
        <v>679</v>
      </c>
      <c r="E344" s="169" t="s">
        <v>1088</v>
      </c>
      <c r="F344" s="160">
        <v>934</v>
      </c>
      <c r="G344" s="167">
        <v>1636449.1749999998</v>
      </c>
      <c r="H344" s="10">
        <v>450</v>
      </c>
      <c r="I344" s="10">
        <v>798200</v>
      </c>
      <c r="J344" s="53">
        <f t="shared" si="25"/>
        <v>0.4817987152034261</v>
      </c>
      <c r="K344" s="53">
        <f t="shared" si="26"/>
        <v>0.48776339173503513</v>
      </c>
      <c r="L344" s="53">
        <f t="shared" si="27"/>
        <v>0.14453961456102782</v>
      </c>
      <c r="M344" s="53">
        <f t="shared" si="28"/>
        <v>0.34143437421452455</v>
      </c>
      <c r="N344" s="148">
        <f t="shared" si="29"/>
        <v>0.48597398877555237</v>
      </c>
      <c r="O344" s="51"/>
      <c r="P344" s="51"/>
    </row>
    <row r="345" spans="1:16" x14ac:dyDescent="0.25">
      <c r="A345" s="179">
        <v>342</v>
      </c>
      <c r="B345" s="169" t="s">
        <v>74</v>
      </c>
      <c r="C345" s="169" t="s">
        <v>66</v>
      </c>
      <c r="D345" s="169" t="s">
        <v>675</v>
      </c>
      <c r="E345" s="169" t="s">
        <v>1431</v>
      </c>
      <c r="F345" s="160">
        <v>1339</v>
      </c>
      <c r="G345" s="167">
        <v>1652235.0249999999</v>
      </c>
      <c r="H345" s="10">
        <v>517</v>
      </c>
      <c r="I345" s="10">
        <v>649760</v>
      </c>
      <c r="J345" s="53">
        <f t="shared" si="25"/>
        <v>0.38610903659447349</v>
      </c>
      <c r="K345" s="53">
        <f t="shared" si="26"/>
        <v>0.39326124320600214</v>
      </c>
      <c r="L345" s="53">
        <f t="shared" si="27"/>
        <v>0.11583271097834204</v>
      </c>
      <c r="M345" s="53">
        <f t="shared" si="28"/>
        <v>0.27528287024420151</v>
      </c>
      <c r="N345" s="148">
        <f t="shared" si="29"/>
        <v>0.39111558122254353</v>
      </c>
      <c r="O345" s="51"/>
      <c r="P345" s="51"/>
    </row>
    <row r="346" spans="1:16" x14ac:dyDescent="0.25">
      <c r="A346" s="179">
        <v>343</v>
      </c>
      <c r="B346" s="169" t="s">
        <v>74</v>
      </c>
      <c r="C346" s="169" t="s">
        <v>66</v>
      </c>
      <c r="D346" s="169" t="s">
        <v>677</v>
      </c>
      <c r="E346" s="169" t="s">
        <v>1343</v>
      </c>
      <c r="F346" s="160">
        <v>1333</v>
      </c>
      <c r="G346" s="167">
        <v>2389987.4500000002</v>
      </c>
      <c r="H346" s="10">
        <v>598</v>
      </c>
      <c r="I346" s="10">
        <v>926260</v>
      </c>
      <c r="J346" s="53">
        <f t="shared" si="25"/>
        <v>0.44861215303825958</v>
      </c>
      <c r="K346" s="53">
        <f t="shared" si="26"/>
        <v>0.38755852044327677</v>
      </c>
      <c r="L346" s="53">
        <f t="shared" si="27"/>
        <v>0.13458364591147787</v>
      </c>
      <c r="M346" s="53">
        <f t="shared" si="28"/>
        <v>0.2712909643102937</v>
      </c>
      <c r="N346" s="148">
        <f t="shared" si="29"/>
        <v>0.40587461022177157</v>
      </c>
      <c r="O346" s="51"/>
      <c r="P346" s="51"/>
    </row>
    <row r="347" spans="1:16" x14ac:dyDescent="0.25">
      <c r="A347" s="179">
        <v>344</v>
      </c>
      <c r="B347" s="169" t="s">
        <v>74</v>
      </c>
      <c r="C347" s="169" t="s">
        <v>66</v>
      </c>
      <c r="D347" s="169" t="s">
        <v>670</v>
      </c>
      <c r="E347" s="169" t="s">
        <v>671</v>
      </c>
      <c r="F347" s="160">
        <v>1296</v>
      </c>
      <c r="G347" s="167">
        <v>2566026.4500000002</v>
      </c>
      <c r="H347" s="10">
        <v>387</v>
      </c>
      <c r="I347" s="10">
        <v>627395</v>
      </c>
      <c r="J347" s="53">
        <f t="shared" si="25"/>
        <v>0.2986111111111111</v>
      </c>
      <c r="K347" s="53">
        <f t="shared" si="26"/>
        <v>0.2445005974120025</v>
      </c>
      <c r="L347" s="53">
        <f t="shared" si="27"/>
        <v>8.9583333333333334E-2</v>
      </c>
      <c r="M347" s="53">
        <f t="shared" si="28"/>
        <v>0.17115041818840174</v>
      </c>
      <c r="N347" s="148">
        <f t="shared" si="29"/>
        <v>0.26073375152173506</v>
      </c>
      <c r="O347" s="51"/>
      <c r="P347" s="51"/>
    </row>
    <row r="348" spans="1:16" x14ac:dyDescent="0.25">
      <c r="A348" s="179">
        <v>345</v>
      </c>
      <c r="B348" s="169" t="s">
        <v>74</v>
      </c>
      <c r="C348" s="169" t="s">
        <v>66</v>
      </c>
      <c r="D348" s="169" t="s">
        <v>678</v>
      </c>
      <c r="E348" s="169" t="s">
        <v>1152</v>
      </c>
      <c r="F348" s="160">
        <v>1850</v>
      </c>
      <c r="G348" s="167">
        <v>4495236.5750000002</v>
      </c>
      <c r="H348" s="10">
        <v>1182</v>
      </c>
      <c r="I348" s="10">
        <v>2625685</v>
      </c>
      <c r="J348" s="53">
        <f t="shared" si="25"/>
        <v>0.63891891891891894</v>
      </c>
      <c r="K348" s="53">
        <f t="shared" si="26"/>
        <v>0.58410385219825722</v>
      </c>
      <c r="L348" s="53">
        <f t="shared" si="27"/>
        <v>0.19167567567567567</v>
      </c>
      <c r="M348" s="53">
        <f t="shared" si="28"/>
        <v>0.40887269653878006</v>
      </c>
      <c r="N348" s="148">
        <f t="shared" si="29"/>
        <v>0.60054837221445578</v>
      </c>
      <c r="O348" s="51"/>
      <c r="P348" s="51"/>
    </row>
    <row r="349" spans="1:16" x14ac:dyDescent="0.25">
      <c r="A349" s="179">
        <v>346</v>
      </c>
      <c r="B349" s="169" t="s">
        <v>74</v>
      </c>
      <c r="C349" s="169" t="s">
        <v>66</v>
      </c>
      <c r="D349" s="169" t="s">
        <v>1402</v>
      </c>
      <c r="E349" s="169" t="s">
        <v>1108</v>
      </c>
      <c r="F349" s="160">
        <v>301</v>
      </c>
      <c r="G349" s="167">
        <v>647285.42500000005</v>
      </c>
      <c r="H349" s="10">
        <v>111</v>
      </c>
      <c r="I349" s="10">
        <v>131035</v>
      </c>
      <c r="J349" s="53">
        <f t="shared" si="25"/>
        <v>0.3687707641196013</v>
      </c>
      <c r="K349" s="53">
        <f t="shared" si="26"/>
        <v>0.20243774220622995</v>
      </c>
      <c r="L349" s="53">
        <f t="shared" si="27"/>
        <v>0.11063122923588038</v>
      </c>
      <c r="M349" s="53">
        <f t="shared" si="28"/>
        <v>0.14170641954436095</v>
      </c>
      <c r="N349" s="148">
        <f t="shared" si="29"/>
        <v>0.25233764878024134</v>
      </c>
      <c r="O349" s="51"/>
      <c r="P349" s="51"/>
    </row>
    <row r="350" spans="1:16" x14ac:dyDescent="0.25">
      <c r="A350" s="179">
        <v>347</v>
      </c>
      <c r="B350" s="169" t="s">
        <v>76</v>
      </c>
      <c r="C350" s="169" t="s">
        <v>66</v>
      </c>
      <c r="D350" s="169" t="s">
        <v>683</v>
      </c>
      <c r="E350" s="169" t="s">
        <v>1457</v>
      </c>
      <c r="F350" s="160">
        <v>2764</v>
      </c>
      <c r="G350" s="167">
        <v>4571461.3250000002</v>
      </c>
      <c r="H350" s="10">
        <v>910</v>
      </c>
      <c r="I350" s="10">
        <v>1601835</v>
      </c>
      <c r="J350" s="53">
        <f t="shared" si="25"/>
        <v>0.32923299565846598</v>
      </c>
      <c r="K350" s="53">
        <f t="shared" si="26"/>
        <v>0.35039889569666216</v>
      </c>
      <c r="L350" s="53">
        <f t="shared" si="27"/>
        <v>9.8769898697539785E-2</v>
      </c>
      <c r="M350" s="53">
        <f t="shared" si="28"/>
        <v>0.2452792269876635</v>
      </c>
      <c r="N350" s="148">
        <f t="shared" si="29"/>
        <v>0.34404912568520329</v>
      </c>
      <c r="O350" s="51"/>
      <c r="P350" s="51"/>
    </row>
    <row r="351" spans="1:16" x14ac:dyDescent="0.25">
      <c r="A351" s="179">
        <v>348</v>
      </c>
      <c r="B351" s="169" t="s">
        <v>76</v>
      </c>
      <c r="C351" s="169" t="s">
        <v>66</v>
      </c>
      <c r="D351" s="169" t="s">
        <v>681</v>
      </c>
      <c r="E351" s="169" t="s">
        <v>682</v>
      </c>
      <c r="F351" s="160">
        <v>1200</v>
      </c>
      <c r="G351" s="167">
        <v>2835133.65</v>
      </c>
      <c r="H351" s="10">
        <v>697</v>
      </c>
      <c r="I351" s="10">
        <v>1082190</v>
      </c>
      <c r="J351" s="53">
        <f t="shared" si="25"/>
        <v>0.58083333333333331</v>
      </c>
      <c r="K351" s="53">
        <f t="shared" si="26"/>
        <v>0.38170687297228478</v>
      </c>
      <c r="L351" s="53">
        <f t="shared" si="27"/>
        <v>0.17424999999999999</v>
      </c>
      <c r="M351" s="53">
        <f t="shared" si="28"/>
        <v>0.26719481108059934</v>
      </c>
      <c r="N351" s="148">
        <f t="shared" si="29"/>
        <v>0.4414448110805993</v>
      </c>
      <c r="O351" s="51"/>
      <c r="P351" s="51"/>
    </row>
    <row r="352" spans="1:16" x14ac:dyDescent="0.25">
      <c r="A352" s="179">
        <v>349</v>
      </c>
      <c r="B352" s="169" t="s">
        <v>76</v>
      </c>
      <c r="C352" s="169" t="s">
        <v>66</v>
      </c>
      <c r="D352" s="169" t="s">
        <v>1107</v>
      </c>
      <c r="E352" s="169" t="s">
        <v>1344</v>
      </c>
      <c r="F352" s="160">
        <v>959</v>
      </c>
      <c r="G352" s="167">
        <v>1639522.5</v>
      </c>
      <c r="H352" s="10">
        <v>671</v>
      </c>
      <c r="I352" s="10">
        <v>844220</v>
      </c>
      <c r="J352" s="53">
        <f t="shared" si="25"/>
        <v>0.69968717413972892</v>
      </c>
      <c r="K352" s="53">
        <f t="shared" si="26"/>
        <v>0.51491821551701789</v>
      </c>
      <c r="L352" s="53">
        <f t="shared" si="27"/>
        <v>0.20990615224191866</v>
      </c>
      <c r="M352" s="53">
        <f t="shared" si="28"/>
        <v>0.36044275086191252</v>
      </c>
      <c r="N352" s="148">
        <f t="shared" si="29"/>
        <v>0.57034890310383113</v>
      </c>
      <c r="O352" s="51"/>
      <c r="P352" s="51"/>
    </row>
    <row r="353" spans="1:16" x14ac:dyDescent="0.25">
      <c r="A353" s="179">
        <v>350</v>
      </c>
      <c r="B353" s="169" t="s">
        <v>79</v>
      </c>
      <c r="C353" s="169" t="s">
        <v>66</v>
      </c>
      <c r="D353" s="169" t="s">
        <v>664</v>
      </c>
      <c r="E353" s="169" t="s">
        <v>665</v>
      </c>
      <c r="F353" s="160">
        <v>697</v>
      </c>
      <c r="G353" s="167">
        <v>1361017.25</v>
      </c>
      <c r="H353" s="10">
        <v>427</v>
      </c>
      <c r="I353" s="10">
        <v>692130</v>
      </c>
      <c r="J353" s="53">
        <f t="shared" si="25"/>
        <v>0.61262553802008612</v>
      </c>
      <c r="K353" s="53">
        <f t="shared" si="26"/>
        <v>0.50853874188589454</v>
      </c>
      <c r="L353" s="53">
        <f t="shared" si="27"/>
        <v>0.18378766140602584</v>
      </c>
      <c r="M353" s="53">
        <f t="shared" si="28"/>
        <v>0.35597711932012616</v>
      </c>
      <c r="N353" s="148">
        <f t="shared" si="29"/>
        <v>0.53976478072615197</v>
      </c>
      <c r="O353" s="51"/>
      <c r="P353" s="51"/>
    </row>
    <row r="354" spans="1:16" x14ac:dyDescent="0.25">
      <c r="A354" s="179">
        <v>351</v>
      </c>
      <c r="B354" s="169" t="s">
        <v>79</v>
      </c>
      <c r="C354" s="169" t="s">
        <v>66</v>
      </c>
      <c r="D354" s="169" t="s">
        <v>663</v>
      </c>
      <c r="E354" s="169" t="s">
        <v>1342</v>
      </c>
      <c r="F354" s="160">
        <v>610</v>
      </c>
      <c r="G354" s="167">
        <v>1189450.3</v>
      </c>
      <c r="H354" s="10">
        <v>280</v>
      </c>
      <c r="I354" s="10">
        <v>429735</v>
      </c>
      <c r="J354" s="53">
        <f t="shared" si="25"/>
        <v>0.45901639344262296</v>
      </c>
      <c r="K354" s="53">
        <f t="shared" si="26"/>
        <v>0.36128873984898735</v>
      </c>
      <c r="L354" s="53">
        <f t="shared" si="27"/>
        <v>0.13770491803278689</v>
      </c>
      <c r="M354" s="53">
        <f t="shared" si="28"/>
        <v>0.25290211789429112</v>
      </c>
      <c r="N354" s="148">
        <f t="shared" si="29"/>
        <v>0.39060703592707802</v>
      </c>
      <c r="O354" s="51"/>
      <c r="P354" s="51"/>
    </row>
    <row r="355" spans="1:16" x14ac:dyDescent="0.25">
      <c r="A355" s="179">
        <v>352</v>
      </c>
      <c r="B355" s="169" t="s">
        <v>79</v>
      </c>
      <c r="C355" s="169" t="s">
        <v>66</v>
      </c>
      <c r="D355" s="169" t="s">
        <v>660</v>
      </c>
      <c r="E355" s="169" t="s">
        <v>1327</v>
      </c>
      <c r="F355" s="160">
        <v>674</v>
      </c>
      <c r="G355" s="167">
        <v>1312228.425</v>
      </c>
      <c r="H355" s="10">
        <v>455</v>
      </c>
      <c r="I355" s="10">
        <v>563155</v>
      </c>
      <c r="J355" s="53">
        <f t="shared" si="25"/>
        <v>0.67507418397626118</v>
      </c>
      <c r="K355" s="53">
        <f t="shared" si="26"/>
        <v>0.42915927537539816</v>
      </c>
      <c r="L355" s="53">
        <f t="shared" si="27"/>
        <v>0.20252225519287834</v>
      </c>
      <c r="M355" s="53">
        <f t="shared" si="28"/>
        <v>0.30041149276277868</v>
      </c>
      <c r="N355" s="148">
        <f t="shared" si="29"/>
        <v>0.50293374795565704</v>
      </c>
      <c r="O355" s="51"/>
      <c r="P355" s="51"/>
    </row>
    <row r="356" spans="1:16" x14ac:dyDescent="0.25">
      <c r="A356" s="179">
        <v>353</v>
      </c>
      <c r="B356" s="169" t="s">
        <v>79</v>
      </c>
      <c r="C356" s="169" t="s">
        <v>66</v>
      </c>
      <c r="D356" s="169" t="s">
        <v>661</v>
      </c>
      <c r="E356" s="169" t="s">
        <v>662</v>
      </c>
      <c r="F356" s="160">
        <v>366</v>
      </c>
      <c r="G356" s="167">
        <v>717313.27500000002</v>
      </c>
      <c r="H356" s="10">
        <v>244</v>
      </c>
      <c r="I356" s="10">
        <v>300125</v>
      </c>
      <c r="J356" s="53">
        <f t="shared" si="25"/>
        <v>0.66666666666666663</v>
      </c>
      <c r="K356" s="53">
        <f t="shared" si="26"/>
        <v>0.41840156938403239</v>
      </c>
      <c r="L356" s="53">
        <f t="shared" si="27"/>
        <v>0.19999999999999998</v>
      </c>
      <c r="M356" s="53">
        <f t="shared" si="28"/>
        <v>0.29288109856882266</v>
      </c>
      <c r="N356" s="148">
        <f t="shared" si="29"/>
        <v>0.49288109856882267</v>
      </c>
      <c r="O356" s="51"/>
      <c r="P356" s="51"/>
    </row>
    <row r="357" spans="1:16" x14ac:dyDescent="0.25">
      <c r="A357" s="179">
        <v>354</v>
      </c>
      <c r="B357" s="169" t="s">
        <v>79</v>
      </c>
      <c r="C357" s="169" t="s">
        <v>66</v>
      </c>
      <c r="D357" s="169" t="s">
        <v>666</v>
      </c>
      <c r="E357" s="169" t="s">
        <v>1458</v>
      </c>
      <c r="F357" s="160">
        <v>704</v>
      </c>
      <c r="G357" s="167">
        <v>1377112.25</v>
      </c>
      <c r="H357" s="10">
        <v>593</v>
      </c>
      <c r="I357" s="10">
        <v>866910</v>
      </c>
      <c r="J357" s="53">
        <f t="shared" si="25"/>
        <v>0.84232954545454541</v>
      </c>
      <c r="K357" s="53">
        <f t="shared" si="26"/>
        <v>0.62951295364629867</v>
      </c>
      <c r="L357" s="53">
        <f t="shared" si="27"/>
        <v>0.25269886363636362</v>
      </c>
      <c r="M357" s="53">
        <f t="shared" si="28"/>
        <v>0.44065906755240902</v>
      </c>
      <c r="N357" s="148">
        <f t="shared" si="29"/>
        <v>0.69335793118877265</v>
      </c>
      <c r="O357" s="51"/>
      <c r="P357" s="51"/>
    </row>
    <row r="358" spans="1:16" x14ac:dyDescent="0.25">
      <c r="A358" s="179">
        <v>355</v>
      </c>
      <c r="B358" s="169" t="s">
        <v>85</v>
      </c>
      <c r="C358" s="169" t="s">
        <v>66</v>
      </c>
      <c r="D358" s="169" t="s">
        <v>713</v>
      </c>
      <c r="E358" s="169" t="s">
        <v>1090</v>
      </c>
      <c r="F358" s="160">
        <v>743</v>
      </c>
      <c r="G358" s="167">
        <v>1437208.7</v>
      </c>
      <c r="H358" s="10">
        <v>264</v>
      </c>
      <c r="I358" s="10">
        <v>432405</v>
      </c>
      <c r="J358" s="53">
        <f t="shared" si="25"/>
        <v>0.3553162853297443</v>
      </c>
      <c r="K358" s="53">
        <f t="shared" si="26"/>
        <v>0.30086444647878907</v>
      </c>
      <c r="L358" s="53">
        <f t="shared" si="27"/>
        <v>0.10659488559892329</v>
      </c>
      <c r="M358" s="53">
        <f t="shared" si="28"/>
        <v>0.21060511253515235</v>
      </c>
      <c r="N358" s="148">
        <f t="shared" si="29"/>
        <v>0.31719999813407562</v>
      </c>
      <c r="O358" s="51"/>
      <c r="P358" s="51"/>
    </row>
    <row r="359" spans="1:16" x14ac:dyDescent="0.25">
      <c r="A359" s="179">
        <v>356</v>
      </c>
      <c r="B359" s="169" t="s">
        <v>85</v>
      </c>
      <c r="C359" s="169" t="s">
        <v>66</v>
      </c>
      <c r="D359" s="169" t="s">
        <v>716</v>
      </c>
      <c r="E359" s="169" t="s">
        <v>1092</v>
      </c>
      <c r="F359" s="160">
        <v>1587</v>
      </c>
      <c r="G359" s="167">
        <v>3100493.875</v>
      </c>
      <c r="H359" s="10">
        <v>390</v>
      </c>
      <c r="I359" s="10">
        <v>688150</v>
      </c>
      <c r="J359" s="53">
        <f t="shared" si="25"/>
        <v>0.24574669187145556</v>
      </c>
      <c r="K359" s="53">
        <f t="shared" si="26"/>
        <v>0.22194851134805096</v>
      </c>
      <c r="L359" s="53">
        <f t="shared" si="27"/>
        <v>7.3724007561436669E-2</v>
      </c>
      <c r="M359" s="53">
        <f t="shared" si="28"/>
        <v>0.15536395794363567</v>
      </c>
      <c r="N359" s="148">
        <f t="shared" si="29"/>
        <v>0.22908796550507232</v>
      </c>
      <c r="O359" s="51"/>
      <c r="P359" s="51"/>
    </row>
    <row r="360" spans="1:16" x14ac:dyDescent="0.25">
      <c r="A360" s="179">
        <v>357</v>
      </c>
      <c r="B360" s="169" t="s">
        <v>85</v>
      </c>
      <c r="C360" s="169" t="s">
        <v>66</v>
      </c>
      <c r="D360" s="169" t="s">
        <v>714</v>
      </c>
      <c r="E360" s="169" t="s">
        <v>1091</v>
      </c>
      <c r="F360" s="160">
        <v>899</v>
      </c>
      <c r="G360" s="167">
        <v>1752538.2999999998</v>
      </c>
      <c r="H360" s="10">
        <v>353</v>
      </c>
      <c r="I360" s="10">
        <v>476380</v>
      </c>
      <c r="J360" s="53">
        <f t="shared" si="25"/>
        <v>0.39265850945494996</v>
      </c>
      <c r="K360" s="53">
        <f t="shared" si="26"/>
        <v>0.27182287542588945</v>
      </c>
      <c r="L360" s="53">
        <f t="shared" si="27"/>
        <v>0.11779755283648498</v>
      </c>
      <c r="M360" s="53">
        <f t="shared" si="28"/>
        <v>0.19027601279812262</v>
      </c>
      <c r="N360" s="148">
        <f t="shared" si="29"/>
        <v>0.30807356563460758</v>
      </c>
      <c r="O360" s="51"/>
      <c r="P360" s="51"/>
    </row>
    <row r="361" spans="1:16" x14ac:dyDescent="0.25">
      <c r="A361" s="179">
        <v>358</v>
      </c>
      <c r="B361" s="169" t="s">
        <v>85</v>
      </c>
      <c r="C361" s="169" t="s">
        <v>66</v>
      </c>
      <c r="D361" s="169" t="s">
        <v>715</v>
      </c>
      <c r="E361" s="169" t="s">
        <v>1459</v>
      </c>
      <c r="F361" s="160">
        <v>993</v>
      </c>
      <c r="G361" s="167">
        <v>1937190.25</v>
      </c>
      <c r="H361" s="10">
        <v>400</v>
      </c>
      <c r="I361" s="10">
        <v>577430</v>
      </c>
      <c r="J361" s="53">
        <f t="shared" si="25"/>
        <v>0.4028197381671702</v>
      </c>
      <c r="K361" s="53">
        <f t="shared" si="26"/>
        <v>0.29807604080187788</v>
      </c>
      <c r="L361" s="53">
        <f t="shared" si="27"/>
        <v>0.12084592145015105</v>
      </c>
      <c r="M361" s="53">
        <f t="shared" si="28"/>
        <v>0.20865322856131452</v>
      </c>
      <c r="N361" s="148">
        <f t="shared" si="29"/>
        <v>0.32949915001146557</v>
      </c>
      <c r="O361" s="51"/>
      <c r="P361" s="51"/>
    </row>
    <row r="362" spans="1:16" x14ac:dyDescent="0.25">
      <c r="A362" s="179">
        <v>359</v>
      </c>
      <c r="B362" s="169" t="s">
        <v>85</v>
      </c>
      <c r="C362" s="169" t="s">
        <v>66</v>
      </c>
      <c r="D362" s="169" t="s">
        <v>711</v>
      </c>
      <c r="E362" s="169" t="s">
        <v>1460</v>
      </c>
      <c r="F362" s="160">
        <v>748</v>
      </c>
      <c r="G362" s="167">
        <v>1470993.2250000001</v>
      </c>
      <c r="H362" s="10">
        <v>233</v>
      </c>
      <c r="I362" s="10">
        <v>372050</v>
      </c>
      <c r="J362" s="53">
        <f t="shared" si="25"/>
        <v>0.31149732620320858</v>
      </c>
      <c r="K362" s="53">
        <f t="shared" si="26"/>
        <v>0.25292434640547035</v>
      </c>
      <c r="L362" s="53">
        <f t="shared" si="27"/>
        <v>9.3449197860962577E-2</v>
      </c>
      <c r="M362" s="53">
        <f t="shared" si="28"/>
        <v>0.17704704248382924</v>
      </c>
      <c r="N362" s="148">
        <f t="shared" si="29"/>
        <v>0.27049624034479181</v>
      </c>
      <c r="O362" s="51"/>
      <c r="P362" s="51"/>
    </row>
    <row r="363" spans="1:16" x14ac:dyDescent="0.25">
      <c r="A363" s="179">
        <v>360</v>
      </c>
      <c r="B363" s="163" t="s">
        <v>89</v>
      </c>
      <c r="C363" s="163" t="s">
        <v>90</v>
      </c>
      <c r="D363" s="163" t="s">
        <v>776</v>
      </c>
      <c r="E363" s="163" t="s">
        <v>1295</v>
      </c>
      <c r="F363" s="160">
        <v>1064</v>
      </c>
      <c r="G363" s="167">
        <v>1922691.4500000002</v>
      </c>
      <c r="H363" s="10">
        <v>1006</v>
      </c>
      <c r="I363" s="10">
        <v>1534975</v>
      </c>
      <c r="J363" s="53">
        <f t="shared" si="25"/>
        <v>0.94548872180451127</v>
      </c>
      <c r="K363" s="53">
        <f t="shared" si="26"/>
        <v>0.79834702546786684</v>
      </c>
      <c r="L363" s="53">
        <f t="shared" si="27"/>
        <v>0.28364661654135337</v>
      </c>
      <c r="M363" s="53">
        <f t="shared" si="28"/>
        <v>0.55884291782750672</v>
      </c>
      <c r="N363" s="148">
        <f t="shared" si="29"/>
        <v>0.84248953436886009</v>
      </c>
      <c r="O363" s="51"/>
      <c r="P363" s="51"/>
    </row>
    <row r="364" spans="1:16" x14ac:dyDescent="0.25">
      <c r="A364" s="179">
        <v>361</v>
      </c>
      <c r="B364" s="163" t="s">
        <v>89</v>
      </c>
      <c r="C364" s="163" t="s">
        <v>90</v>
      </c>
      <c r="D364" s="163" t="s">
        <v>770</v>
      </c>
      <c r="E364" s="163" t="s">
        <v>1058</v>
      </c>
      <c r="F364" s="160">
        <v>912</v>
      </c>
      <c r="G364" s="167">
        <v>1556131.875</v>
      </c>
      <c r="H364" s="10">
        <v>866</v>
      </c>
      <c r="I364" s="10">
        <v>1090765</v>
      </c>
      <c r="J364" s="53">
        <f t="shared" si="25"/>
        <v>0.94956140350877194</v>
      </c>
      <c r="K364" s="53">
        <f t="shared" si="26"/>
        <v>0.70094637705432261</v>
      </c>
      <c r="L364" s="53">
        <f t="shared" si="27"/>
        <v>0.28486842105263155</v>
      </c>
      <c r="M364" s="53">
        <f t="shared" si="28"/>
        <v>0.49066246393802582</v>
      </c>
      <c r="N364" s="148">
        <f t="shared" si="29"/>
        <v>0.77553088499065737</v>
      </c>
      <c r="O364" s="51"/>
      <c r="P364" s="51"/>
    </row>
    <row r="365" spans="1:16" x14ac:dyDescent="0.25">
      <c r="A365" s="179">
        <v>362</v>
      </c>
      <c r="B365" s="163" t="s">
        <v>89</v>
      </c>
      <c r="C365" s="163" t="s">
        <v>90</v>
      </c>
      <c r="D365" s="163" t="s">
        <v>778</v>
      </c>
      <c r="E365" s="163" t="s">
        <v>779</v>
      </c>
      <c r="F365" s="160">
        <v>802</v>
      </c>
      <c r="G365" s="167">
        <v>1407653.75</v>
      </c>
      <c r="H365" s="10">
        <v>515</v>
      </c>
      <c r="I365" s="10">
        <v>884200</v>
      </c>
      <c r="J365" s="53">
        <f t="shared" si="25"/>
        <v>0.64214463840399005</v>
      </c>
      <c r="K365" s="53">
        <f t="shared" si="26"/>
        <v>0.62813742370948822</v>
      </c>
      <c r="L365" s="53">
        <f t="shared" si="27"/>
        <v>0.192643391521197</v>
      </c>
      <c r="M365" s="53">
        <f t="shared" si="28"/>
        <v>0.43969619659664172</v>
      </c>
      <c r="N365" s="148">
        <f t="shared" si="29"/>
        <v>0.63233958811783875</v>
      </c>
      <c r="O365" s="51"/>
      <c r="P365" s="51"/>
    </row>
    <row r="366" spans="1:16" x14ac:dyDescent="0.25">
      <c r="A366" s="179">
        <v>363</v>
      </c>
      <c r="B366" s="163" t="s">
        <v>89</v>
      </c>
      <c r="C366" s="163" t="s">
        <v>90</v>
      </c>
      <c r="D366" s="163" t="s">
        <v>774</v>
      </c>
      <c r="E366" s="163" t="s">
        <v>775</v>
      </c>
      <c r="F366" s="160">
        <v>721</v>
      </c>
      <c r="G366" s="167">
        <v>1222186.125</v>
      </c>
      <c r="H366" s="10">
        <v>806</v>
      </c>
      <c r="I366" s="10">
        <v>908600</v>
      </c>
      <c r="J366" s="53">
        <f t="shared" si="25"/>
        <v>1.1178918169209431</v>
      </c>
      <c r="K366" s="53">
        <f t="shared" si="26"/>
        <v>0.74342195629164098</v>
      </c>
      <c r="L366" s="53">
        <f t="shared" si="27"/>
        <v>0.3</v>
      </c>
      <c r="M366" s="53">
        <f t="shared" si="28"/>
        <v>0.52039536940414866</v>
      </c>
      <c r="N366" s="148">
        <f t="shared" si="29"/>
        <v>0.82039536940414859</v>
      </c>
      <c r="O366" s="51"/>
      <c r="P366" s="51"/>
    </row>
    <row r="367" spans="1:16" x14ac:dyDescent="0.25">
      <c r="A367" s="179">
        <v>364</v>
      </c>
      <c r="B367" s="163" t="s">
        <v>89</v>
      </c>
      <c r="C367" s="163" t="s">
        <v>90</v>
      </c>
      <c r="D367" s="163" t="s">
        <v>771</v>
      </c>
      <c r="E367" s="163" t="s">
        <v>772</v>
      </c>
      <c r="F367" s="160">
        <v>613</v>
      </c>
      <c r="G367" s="167">
        <v>1159677.2</v>
      </c>
      <c r="H367" s="10">
        <v>644</v>
      </c>
      <c r="I367" s="10">
        <v>1065050</v>
      </c>
      <c r="J367" s="53">
        <f t="shared" si="25"/>
        <v>1.0505709624796085</v>
      </c>
      <c r="K367" s="53">
        <f t="shared" si="26"/>
        <v>0.91840212086604789</v>
      </c>
      <c r="L367" s="53">
        <f t="shared" si="27"/>
        <v>0.3</v>
      </c>
      <c r="M367" s="53">
        <f t="shared" si="28"/>
        <v>0.64288148460623351</v>
      </c>
      <c r="N367" s="148">
        <f t="shared" si="29"/>
        <v>0.94288148460623344</v>
      </c>
      <c r="O367" s="51"/>
      <c r="P367" s="51"/>
    </row>
    <row r="368" spans="1:16" x14ac:dyDescent="0.25">
      <c r="A368" s="179">
        <v>365</v>
      </c>
      <c r="B368" s="163" t="s">
        <v>89</v>
      </c>
      <c r="C368" s="163" t="s">
        <v>90</v>
      </c>
      <c r="D368" s="163" t="s">
        <v>780</v>
      </c>
      <c r="E368" s="163" t="s">
        <v>1461</v>
      </c>
      <c r="F368" s="160">
        <v>795</v>
      </c>
      <c r="G368" s="167">
        <v>1407511.875</v>
      </c>
      <c r="H368" s="10">
        <v>641</v>
      </c>
      <c r="I368" s="10">
        <v>793220</v>
      </c>
      <c r="J368" s="53">
        <f t="shared" si="25"/>
        <v>0.80628930817610067</v>
      </c>
      <c r="K368" s="53">
        <f t="shared" si="26"/>
        <v>0.56356185271971504</v>
      </c>
      <c r="L368" s="53">
        <f t="shared" si="27"/>
        <v>0.24188679245283018</v>
      </c>
      <c r="M368" s="53">
        <f t="shared" si="28"/>
        <v>0.39449329690380053</v>
      </c>
      <c r="N368" s="148">
        <f t="shared" si="29"/>
        <v>0.63638008935663071</v>
      </c>
      <c r="O368" s="51"/>
      <c r="P368" s="51"/>
    </row>
    <row r="369" spans="1:16" x14ac:dyDescent="0.25">
      <c r="A369" s="179">
        <v>366</v>
      </c>
      <c r="B369" s="163" t="s">
        <v>89</v>
      </c>
      <c r="C369" s="163" t="s">
        <v>90</v>
      </c>
      <c r="D369" s="163" t="s">
        <v>777</v>
      </c>
      <c r="E369" s="163" t="s">
        <v>1462</v>
      </c>
      <c r="F369" s="160">
        <v>650</v>
      </c>
      <c r="G369" s="167">
        <v>1109183.625</v>
      </c>
      <c r="H369" s="10">
        <v>534</v>
      </c>
      <c r="I369" s="10">
        <v>712825</v>
      </c>
      <c r="J369" s="53">
        <f t="shared" si="25"/>
        <v>0.82153846153846155</v>
      </c>
      <c r="K369" s="53">
        <f t="shared" si="26"/>
        <v>0.6426573417904542</v>
      </c>
      <c r="L369" s="53">
        <f t="shared" si="27"/>
        <v>0.24646153846153845</v>
      </c>
      <c r="M369" s="53">
        <f t="shared" si="28"/>
        <v>0.44986013925331791</v>
      </c>
      <c r="N369" s="148">
        <f t="shared" si="29"/>
        <v>0.69632167771485642</v>
      </c>
      <c r="O369" s="51"/>
      <c r="P369" s="51"/>
    </row>
    <row r="370" spans="1:16" x14ac:dyDescent="0.25">
      <c r="A370" s="179">
        <v>367</v>
      </c>
      <c r="B370" s="163" t="s">
        <v>89</v>
      </c>
      <c r="C370" s="163" t="s">
        <v>90</v>
      </c>
      <c r="D370" s="163" t="s">
        <v>773</v>
      </c>
      <c r="E370" s="163" t="s">
        <v>537</v>
      </c>
      <c r="F370" s="160">
        <v>691</v>
      </c>
      <c r="G370" s="167">
        <v>1277333.4750000001</v>
      </c>
      <c r="H370" s="10">
        <v>357</v>
      </c>
      <c r="I370" s="10">
        <v>482950</v>
      </c>
      <c r="J370" s="53">
        <f t="shared" si="25"/>
        <v>0.51664254703328505</v>
      </c>
      <c r="K370" s="53">
        <f t="shared" si="26"/>
        <v>0.37809233802472764</v>
      </c>
      <c r="L370" s="53">
        <f t="shared" si="27"/>
        <v>0.1549927641099855</v>
      </c>
      <c r="M370" s="53">
        <f t="shared" si="28"/>
        <v>0.26466463661730932</v>
      </c>
      <c r="N370" s="148">
        <f t="shared" si="29"/>
        <v>0.41965740072729485</v>
      </c>
      <c r="O370" s="51"/>
      <c r="P370" s="51"/>
    </row>
    <row r="371" spans="1:16" x14ac:dyDescent="0.25">
      <c r="A371" s="179">
        <v>368</v>
      </c>
      <c r="B371" s="173" t="s">
        <v>92</v>
      </c>
      <c r="C371" s="173" t="s">
        <v>90</v>
      </c>
      <c r="D371" s="173" t="s">
        <v>781</v>
      </c>
      <c r="E371" s="173" t="s">
        <v>782</v>
      </c>
      <c r="F371" s="160">
        <v>1385</v>
      </c>
      <c r="G371" s="167">
        <v>2675826.7999999998</v>
      </c>
      <c r="H371" s="10">
        <v>892</v>
      </c>
      <c r="I371" s="10">
        <v>1906710</v>
      </c>
      <c r="J371" s="53">
        <f t="shared" si="25"/>
        <v>0.64404332129963904</v>
      </c>
      <c r="K371" s="53">
        <f t="shared" si="26"/>
        <v>0.71256854143175485</v>
      </c>
      <c r="L371" s="53">
        <f t="shared" si="27"/>
        <v>0.1932129963898917</v>
      </c>
      <c r="M371" s="53">
        <f t="shared" si="28"/>
        <v>0.49879797900222839</v>
      </c>
      <c r="N371" s="148">
        <f t="shared" si="29"/>
        <v>0.69201097539212009</v>
      </c>
      <c r="O371" s="51"/>
      <c r="P371" s="51"/>
    </row>
    <row r="372" spans="1:16" x14ac:dyDescent="0.25">
      <c r="A372" s="179">
        <v>369</v>
      </c>
      <c r="B372" s="173" t="s">
        <v>92</v>
      </c>
      <c r="C372" s="173" t="s">
        <v>90</v>
      </c>
      <c r="D372" s="173" t="s">
        <v>783</v>
      </c>
      <c r="E372" s="173" t="s">
        <v>353</v>
      </c>
      <c r="F372" s="160">
        <v>922</v>
      </c>
      <c r="G372" s="167">
        <v>1513516.45</v>
      </c>
      <c r="H372" s="10">
        <v>564</v>
      </c>
      <c r="I372" s="10">
        <v>832145</v>
      </c>
      <c r="J372" s="53">
        <f t="shared" si="25"/>
        <v>0.61171366594360088</v>
      </c>
      <c r="K372" s="53">
        <f t="shared" si="26"/>
        <v>0.54980902255803032</v>
      </c>
      <c r="L372" s="53">
        <f t="shared" si="27"/>
        <v>0.18351409978308025</v>
      </c>
      <c r="M372" s="53">
        <f t="shared" si="28"/>
        <v>0.38486631579062119</v>
      </c>
      <c r="N372" s="148">
        <f t="shared" si="29"/>
        <v>0.56838041557370145</v>
      </c>
      <c r="O372" s="51"/>
      <c r="P372" s="51"/>
    </row>
    <row r="373" spans="1:16" x14ac:dyDescent="0.25">
      <c r="A373" s="179">
        <v>370</v>
      </c>
      <c r="B373" s="173" t="s">
        <v>92</v>
      </c>
      <c r="C373" s="173" t="s">
        <v>90</v>
      </c>
      <c r="D373" s="173" t="s">
        <v>786</v>
      </c>
      <c r="E373" s="173" t="s">
        <v>787</v>
      </c>
      <c r="F373" s="160">
        <v>779</v>
      </c>
      <c r="G373" s="167">
        <v>1254160.2</v>
      </c>
      <c r="H373" s="10">
        <v>500</v>
      </c>
      <c r="I373" s="10">
        <v>726780</v>
      </c>
      <c r="J373" s="53">
        <f t="shared" si="25"/>
        <v>0.64184852374839541</v>
      </c>
      <c r="K373" s="53">
        <f t="shared" si="26"/>
        <v>0.579495346766705</v>
      </c>
      <c r="L373" s="53">
        <f t="shared" si="27"/>
        <v>0.1925545571245186</v>
      </c>
      <c r="M373" s="53">
        <f t="shared" si="28"/>
        <v>0.40564674273669349</v>
      </c>
      <c r="N373" s="148">
        <f t="shared" si="29"/>
        <v>0.59820129986121207</v>
      </c>
      <c r="O373" s="51"/>
      <c r="P373" s="51"/>
    </row>
    <row r="374" spans="1:16" x14ac:dyDescent="0.25">
      <c r="A374" s="179">
        <v>371</v>
      </c>
      <c r="B374" s="173" t="s">
        <v>92</v>
      </c>
      <c r="C374" s="173" t="s">
        <v>90</v>
      </c>
      <c r="D374" s="173" t="s">
        <v>784</v>
      </c>
      <c r="E374" s="173" t="s">
        <v>785</v>
      </c>
      <c r="F374" s="160">
        <v>796</v>
      </c>
      <c r="G374" s="167">
        <v>1350540.2</v>
      </c>
      <c r="H374" s="10">
        <v>413</v>
      </c>
      <c r="I374" s="10">
        <v>660275</v>
      </c>
      <c r="J374" s="53">
        <f t="shared" si="25"/>
        <v>0.51884422110552764</v>
      </c>
      <c r="K374" s="53">
        <f t="shared" si="26"/>
        <v>0.48889696137886163</v>
      </c>
      <c r="L374" s="53">
        <f t="shared" si="27"/>
        <v>0.1556532663316583</v>
      </c>
      <c r="M374" s="53">
        <f t="shared" si="28"/>
        <v>0.34222787296520313</v>
      </c>
      <c r="N374" s="148">
        <f t="shared" si="29"/>
        <v>0.4978811392968614</v>
      </c>
      <c r="O374" s="51"/>
      <c r="P374" s="51"/>
    </row>
    <row r="375" spans="1:16" x14ac:dyDescent="0.25">
      <c r="A375" s="179">
        <v>372</v>
      </c>
      <c r="B375" s="163" t="s">
        <v>1372</v>
      </c>
      <c r="C375" s="163" t="s">
        <v>90</v>
      </c>
      <c r="D375" s="163" t="s">
        <v>788</v>
      </c>
      <c r="E375" s="163" t="s">
        <v>789</v>
      </c>
      <c r="F375" s="160">
        <v>2553</v>
      </c>
      <c r="G375" s="167">
        <v>5709243.7750000004</v>
      </c>
      <c r="H375" s="10">
        <v>1074</v>
      </c>
      <c r="I375" s="10">
        <v>2413460</v>
      </c>
      <c r="J375" s="53">
        <f t="shared" si="25"/>
        <v>0.42068155111633371</v>
      </c>
      <c r="K375" s="53">
        <f t="shared" si="26"/>
        <v>0.42272848999165391</v>
      </c>
      <c r="L375" s="53">
        <f t="shared" si="27"/>
        <v>0.1262044653349001</v>
      </c>
      <c r="M375" s="53">
        <f t="shared" si="28"/>
        <v>0.29590994299415774</v>
      </c>
      <c r="N375" s="148">
        <f t="shared" si="29"/>
        <v>0.42211440832905783</v>
      </c>
      <c r="O375" s="51"/>
      <c r="P375" s="51"/>
    </row>
    <row r="376" spans="1:16" x14ac:dyDescent="0.25">
      <c r="A376" s="179">
        <v>373</v>
      </c>
      <c r="B376" s="163" t="s">
        <v>1372</v>
      </c>
      <c r="C376" s="163" t="s">
        <v>90</v>
      </c>
      <c r="D376" s="163" t="s">
        <v>790</v>
      </c>
      <c r="E376" s="163" t="s">
        <v>1209</v>
      </c>
      <c r="F376" s="160">
        <v>594</v>
      </c>
      <c r="G376" s="167">
        <v>1266695.75</v>
      </c>
      <c r="H376" s="10">
        <v>512</v>
      </c>
      <c r="I376" s="10">
        <v>750730</v>
      </c>
      <c r="J376" s="53">
        <f t="shared" si="25"/>
        <v>0.86195286195286192</v>
      </c>
      <c r="K376" s="53">
        <f t="shared" si="26"/>
        <v>0.59266797097882429</v>
      </c>
      <c r="L376" s="53">
        <f t="shared" si="27"/>
        <v>0.25858585858585859</v>
      </c>
      <c r="M376" s="53">
        <f t="shared" si="28"/>
        <v>0.41486757968517696</v>
      </c>
      <c r="N376" s="148">
        <f t="shared" si="29"/>
        <v>0.67345343827103554</v>
      </c>
      <c r="O376" s="51"/>
      <c r="P376" s="51"/>
    </row>
    <row r="377" spans="1:16" x14ac:dyDescent="0.25">
      <c r="A377" s="179">
        <v>374</v>
      </c>
      <c r="B377" s="163" t="s">
        <v>1372</v>
      </c>
      <c r="C377" s="163" t="s">
        <v>90</v>
      </c>
      <c r="D377" s="163" t="s">
        <v>792</v>
      </c>
      <c r="E377" s="163" t="s">
        <v>1210</v>
      </c>
      <c r="F377" s="160">
        <v>1044</v>
      </c>
      <c r="G377" s="167">
        <v>2134757.6749999998</v>
      </c>
      <c r="H377" s="10">
        <v>593</v>
      </c>
      <c r="I377" s="10">
        <v>930925</v>
      </c>
      <c r="J377" s="53">
        <f t="shared" si="25"/>
        <v>0.56800766283524906</v>
      </c>
      <c r="K377" s="53">
        <f t="shared" si="26"/>
        <v>0.43607994054875576</v>
      </c>
      <c r="L377" s="53">
        <f t="shared" si="27"/>
        <v>0.1704022988505747</v>
      </c>
      <c r="M377" s="53">
        <f t="shared" si="28"/>
        <v>0.305255958384129</v>
      </c>
      <c r="N377" s="148">
        <f t="shared" si="29"/>
        <v>0.47565825723470367</v>
      </c>
      <c r="O377" s="51"/>
      <c r="P377" s="51"/>
    </row>
    <row r="378" spans="1:16" x14ac:dyDescent="0.25">
      <c r="A378" s="179">
        <v>375</v>
      </c>
      <c r="B378" s="163" t="s">
        <v>1372</v>
      </c>
      <c r="C378" s="163" t="s">
        <v>90</v>
      </c>
      <c r="D378" s="163" t="s">
        <v>791</v>
      </c>
      <c r="E378" s="163" t="s">
        <v>1211</v>
      </c>
      <c r="F378" s="160">
        <v>722</v>
      </c>
      <c r="G378" s="167">
        <v>1552928.2</v>
      </c>
      <c r="H378" s="10">
        <v>309</v>
      </c>
      <c r="I378" s="10">
        <v>497815</v>
      </c>
      <c r="J378" s="53">
        <f t="shared" si="25"/>
        <v>0.42797783933518008</v>
      </c>
      <c r="K378" s="53">
        <f t="shared" si="26"/>
        <v>0.32056536805758312</v>
      </c>
      <c r="L378" s="53">
        <f t="shared" si="27"/>
        <v>0.12839335180055403</v>
      </c>
      <c r="M378" s="53">
        <f t="shared" si="28"/>
        <v>0.22439575764030817</v>
      </c>
      <c r="N378" s="148">
        <f t="shared" si="29"/>
        <v>0.35278910944086217</v>
      </c>
      <c r="O378" s="51"/>
      <c r="P378" s="51"/>
    </row>
    <row r="379" spans="1:16" x14ac:dyDescent="0.25">
      <c r="A379" s="179">
        <v>376</v>
      </c>
      <c r="B379" s="163" t="s">
        <v>1303</v>
      </c>
      <c r="C379" s="163" t="s">
        <v>90</v>
      </c>
      <c r="D379" s="163" t="s">
        <v>793</v>
      </c>
      <c r="E379" s="163" t="s">
        <v>794</v>
      </c>
      <c r="F379" s="160">
        <v>789</v>
      </c>
      <c r="G379" s="167">
        <v>1512884.65</v>
      </c>
      <c r="H379" s="10">
        <v>153</v>
      </c>
      <c r="I379" s="10">
        <v>241495</v>
      </c>
      <c r="J379" s="53">
        <f t="shared" si="25"/>
        <v>0.19391634980988592</v>
      </c>
      <c r="K379" s="53">
        <f t="shared" si="26"/>
        <v>0.1596255206898953</v>
      </c>
      <c r="L379" s="53">
        <f t="shared" si="27"/>
        <v>5.8174904942965774E-2</v>
      </c>
      <c r="M379" s="53">
        <f t="shared" si="28"/>
        <v>0.1117378644829267</v>
      </c>
      <c r="N379" s="148">
        <f t="shared" si="29"/>
        <v>0.16991276942589248</v>
      </c>
      <c r="O379" s="51"/>
      <c r="P379" s="51"/>
    </row>
    <row r="380" spans="1:16" x14ac:dyDescent="0.25">
      <c r="A380" s="179">
        <v>377</v>
      </c>
      <c r="B380" s="163" t="s">
        <v>1303</v>
      </c>
      <c r="C380" s="163" t="s">
        <v>90</v>
      </c>
      <c r="D380" s="163" t="s">
        <v>795</v>
      </c>
      <c r="E380" s="163" t="s">
        <v>796</v>
      </c>
      <c r="F380" s="160">
        <v>1137</v>
      </c>
      <c r="G380" s="167">
        <v>1968443.6749999998</v>
      </c>
      <c r="H380" s="10">
        <v>560</v>
      </c>
      <c r="I380" s="10">
        <v>780545</v>
      </c>
      <c r="J380" s="53">
        <f t="shared" si="25"/>
        <v>0.49252418645558488</v>
      </c>
      <c r="K380" s="53">
        <f t="shared" si="26"/>
        <v>0.39652899898189875</v>
      </c>
      <c r="L380" s="53">
        <f t="shared" si="27"/>
        <v>0.14775725593667546</v>
      </c>
      <c r="M380" s="53">
        <f t="shared" si="28"/>
        <v>0.27757029928732913</v>
      </c>
      <c r="N380" s="148">
        <f t="shared" si="29"/>
        <v>0.42532755522400456</v>
      </c>
      <c r="O380" s="51"/>
      <c r="P380" s="51"/>
    </row>
    <row r="381" spans="1:16" x14ac:dyDescent="0.25">
      <c r="A381" s="179">
        <v>378</v>
      </c>
      <c r="B381" s="163" t="s">
        <v>1303</v>
      </c>
      <c r="C381" s="163" t="s">
        <v>90</v>
      </c>
      <c r="D381" s="163" t="s">
        <v>797</v>
      </c>
      <c r="E381" s="163" t="s">
        <v>798</v>
      </c>
      <c r="F381" s="160">
        <v>945</v>
      </c>
      <c r="G381" s="167">
        <v>1622745.2749999999</v>
      </c>
      <c r="H381" s="10">
        <v>399</v>
      </c>
      <c r="I381" s="10">
        <v>533080</v>
      </c>
      <c r="J381" s="53">
        <f t="shared" si="25"/>
        <v>0.42222222222222222</v>
      </c>
      <c r="K381" s="53">
        <f t="shared" si="26"/>
        <v>0.32850503909185624</v>
      </c>
      <c r="L381" s="53">
        <f t="shared" si="27"/>
        <v>0.12666666666666665</v>
      </c>
      <c r="M381" s="53">
        <f t="shared" si="28"/>
        <v>0.22995352736429936</v>
      </c>
      <c r="N381" s="148">
        <f t="shared" si="29"/>
        <v>0.35662019403096601</v>
      </c>
      <c r="O381" s="51"/>
      <c r="P381" s="51"/>
    </row>
    <row r="382" spans="1:16" x14ac:dyDescent="0.25">
      <c r="A382" s="179">
        <v>379</v>
      </c>
      <c r="B382" s="163" t="s">
        <v>95</v>
      </c>
      <c r="C382" s="163" t="s">
        <v>90</v>
      </c>
      <c r="D382" s="163" t="s">
        <v>803</v>
      </c>
      <c r="E382" s="163" t="s">
        <v>1212</v>
      </c>
      <c r="F382" s="160">
        <v>1839</v>
      </c>
      <c r="G382" s="167">
        <v>4462587.1500000004</v>
      </c>
      <c r="H382" s="10">
        <v>1114</v>
      </c>
      <c r="I382" s="10">
        <v>2054080</v>
      </c>
      <c r="J382" s="53">
        <f t="shared" si="25"/>
        <v>0.60576400217509518</v>
      </c>
      <c r="K382" s="53">
        <f t="shared" si="26"/>
        <v>0.46028905004129722</v>
      </c>
      <c r="L382" s="53">
        <f t="shared" si="27"/>
        <v>0.18172920065252854</v>
      </c>
      <c r="M382" s="53">
        <f t="shared" si="28"/>
        <v>0.32220233502890805</v>
      </c>
      <c r="N382" s="148">
        <f t="shared" si="29"/>
        <v>0.50393153568143656</v>
      </c>
      <c r="O382" s="51"/>
      <c r="P382" s="51"/>
    </row>
    <row r="383" spans="1:16" x14ac:dyDescent="0.25">
      <c r="A383" s="179">
        <v>380</v>
      </c>
      <c r="B383" s="163" t="s">
        <v>95</v>
      </c>
      <c r="C383" s="163" t="s">
        <v>90</v>
      </c>
      <c r="D383" s="163" t="s">
        <v>805</v>
      </c>
      <c r="E383" s="163" t="s">
        <v>806</v>
      </c>
      <c r="F383" s="160">
        <v>629</v>
      </c>
      <c r="G383" s="167">
        <v>1512690.325</v>
      </c>
      <c r="H383" s="10">
        <v>851</v>
      </c>
      <c r="I383" s="10">
        <v>1028715</v>
      </c>
      <c r="J383" s="53">
        <f t="shared" si="25"/>
        <v>1.3529411764705883</v>
      </c>
      <c r="K383" s="53">
        <f t="shared" si="26"/>
        <v>0.68005657403804709</v>
      </c>
      <c r="L383" s="53">
        <f t="shared" si="27"/>
        <v>0.3</v>
      </c>
      <c r="M383" s="53">
        <f t="shared" si="28"/>
        <v>0.47603960182663291</v>
      </c>
      <c r="N383" s="148">
        <f t="shared" si="29"/>
        <v>0.7760396018266329</v>
      </c>
      <c r="O383" s="51"/>
      <c r="P383" s="51"/>
    </row>
    <row r="384" spans="1:16" x14ac:dyDescent="0.25">
      <c r="A384" s="179">
        <v>381</v>
      </c>
      <c r="B384" s="163" t="s">
        <v>95</v>
      </c>
      <c r="C384" s="163" t="s">
        <v>90</v>
      </c>
      <c r="D384" s="163" t="s">
        <v>808</v>
      </c>
      <c r="E384" s="163" t="s">
        <v>1089</v>
      </c>
      <c r="F384" s="160">
        <v>581</v>
      </c>
      <c r="G384" s="167">
        <v>1283169.55</v>
      </c>
      <c r="H384" s="10">
        <v>726</v>
      </c>
      <c r="I384" s="10">
        <v>930730</v>
      </c>
      <c r="J384" s="53">
        <f t="shared" si="25"/>
        <v>1.2495697074010328</v>
      </c>
      <c r="K384" s="53">
        <f t="shared" si="26"/>
        <v>0.72533672576628705</v>
      </c>
      <c r="L384" s="53">
        <f t="shared" si="27"/>
        <v>0.3</v>
      </c>
      <c r="M384" s="53">
        <f t="shared" si="28"/>
        <v>0.50773570803640089</v>
      </c>
      <c r="N384" s="148">
        <f t="shared" si="29"/>
        <v>0.80773570803640093</v>
      </c>
      <c r="O384" s="51"/>
      <c r="P384" s="51"/>
    </row>
    <row r="385" spans="1:16" x14ac:dyDescent="0.25">
      <c r="A385" s="179">
        <v>382</v>
      </c>
      <c r="B385" s="163" t="s">
        <v>95</v>
      </c>
      <c r="C385" s="163" t="s">
        <v>90</v>
      </c>
      <c r="D385" s="163" t="s">
        <v>807</v>
      </c>
      <c r="E385" s="163" t="s">
        <v>1213</v>
      </c>
      <c r="F385" s="160">
        <v>687</v>
      </c>
      <c r="G385" s="167">
        <v>1466210.325</v>
      </c>
      <c r="H385" s="10">
        <v>857</v>
      </c>
      <c r="I385" s="10">
        <v>1371905</v>
      </c>
      <c r="J385" s="53">
        <f t="shared" si="25"/>
        <v>1.24745269286754</v>
      </c>
      <c r="K385" s="53">
        <f t="shared" si="26"/>
        <v>0.9356809023971373</v>
      </c>
      <c r="L385" s="53">
        <f t="shared" si="27"/>
        <v>0.3</v>
      </c>
      <c r="M385" s="53">
        <f t="shared" si="28"/>
        <v>0.65497663167799602</v>
      </c>
      <c r="N385" s="148">
        <f t="shared" si="29"/>
        <v>0.95497663167799596</v>
      </c>
      <c r="O385" s="51"/>
      <c r="P385" s="51"/>
    </row>
    <row r="386" spans="1:16" x14ac:dyDescent="0.25">
      <c r="A386" s="179">
        <v>383</v>
      </c>
      <c r="B386" s="163" t="s">
        <v>95</v>
      </c>
      <c r="C386" s="163" t="s">
        <v>90</v>
      </c>
      <c r="D386" s="163" t="s">
        <v>804</v>
      </c>
      <c r="E386" s="163" t="s">
        <v>1214</v>
      </c>
      <c r="F386" s="160">
        <v>632</v>
      </c>
      <c r="G386" s="167">
        <v>1143211.1000000001</v>
      </c>
      <c r="H386" s="10">
        <v>694</v>
      </c>
      <c r="I386" s="10">
        <v>911240</v>
      </c>
      <c r="J386" s="53">
        <f t="shared" si="25"/>
        <v>1.0981012658227849</v>
      </c>
      <c r="K386" s="53">
        <f t="shared" si="26"/>
        <v>0.79708813184196681</v>
      </c>
      <c r="L386" s="53">
        <f t="shared" si="27"/>
        <v>0.3</v>
      </c>
      <c r="M386" s="53">
        <f t="shared" si="28"/>
        <v>0.55796169228937675</v>
      </c>
      <c r="N386" s="148">
        <f t="shared" si="29"/>
        <v>0.85796169228937669</v>
      </c>
      <c r="O386" s="51"/>
      <c r="P386" s="51"/>
    </row>
    <row r="387" spans="1:16" x14ac:dyDescent="0.25">
      <c r="A387" s="179">
        <v>384</v>
      </c>
      <c r="B387" s="163" t="s">
        <v>97</v>
      </c>
      <c r="C387" s="163" t="s">
        <v>90</v>
      </c>
      <c r="D387" s="163" t="s">
        <v>802</v>
      </c>
      <c r="E387" s="163" t="s">
        <v>1215</v>
      </c>
      <c r="F387" s="160">
        <v>809</v>
      </c>
      <c r="G387" s="167">
        <v>1533317.3</v>
      </c>
      <c r="H387" s="10">
        <v>482</v>
      </c>
      <c r="I387" s="10">
        <v>737950</v>
      </c>
      <c r="J387" s="53">
        <f t="shared" si="25"/>
        <v>0.59579728059332504</v>
      </c>
      <c r="K387" s="53">
        <f t="shared" si="26"/>
        <v>0.48127677161145965</v>
      </c>
      <c r="L387" s="53">
        <f t="shared" si="27"/>
        <v>0.1787391841779975</v>
      </c>
      <c r="M387" s="53">
        <f t="shared" si="28"/>
        <v>0.33689374012802176</v>
      </c>
      <c r="N387" s="148">
        <f t="shared" si="29"/>
        <v>0.51563292430601926</v>
      </c>
      <c r="O387" s="51"/>
      <c r="P387" s="51"/>
    </row>
    <row r="388" spans="1:16" x14ac:dyDescent="0.25">
      <c r="A388" s="179">
        <v>385</v>
      </c>
      <c r="B388" s="163" t="s">
        <v>97</v>
      </c>
      <c r="C388" s="163" t="s">
        <v>90</v>
      </c>
      <c r="D388" s="163" t="s">
        <v>799</v>
      </c>
      <c r="E388" s="163" t="s">
        <v>1216</v>
      </c>
      <c r="F388" s="160">
        <v>875</v>
      </c>
      <c r="G388" s="167">
        <v>1514291.875</v>
      </c>
      <c r="H388" s="10">
        <v>389</v>
      </c>
      <c r="I388" s="10">
        <v>542115</v>
      </c>
      <c r="J388" s="53">
        <f t="shared" ref="J388:J450" si="30">IFERROR(H388/F388,0)</f>
        <v>0.44457142857142856</v>
      </c>
      <c r="K388" s="53">
        <f t="shared" ref="K388:K450" si="31">IFERROR(I388/G388,0)</f>
        <v>0.35799901521627064</v>
      </c>
      <c r="L388" s="53">
        <f t="shared" si="27"/>
        <v>0.13337142857142856</v>
      </c>
      <c r="M388" s="53">
        <f t="shared" si="28"/>
        <v>0.25059931065138946</v>
      </c>
      <c r="N388" s="148">
        <f t="shared" si="29"/>
        <v>0.38397073922281799</v>
      </c>
      <c r="O388" s="51"/>
      <c r="P388" s="51"/>
    </row>
    <row r="389" spans="1:16" x14ac:dyDescent="0.25">
      <c r="A389" s="179">
        <v>386</v>
      </c>
      <c r="B389" s="163" t="s">
        <v>97</v>
      </c>
      <c r="C389" s="163" t="s">
        <v>90</v>
      </c>
      <c r="D389" s="163" t="s">
        <v>801</v>
      </c>
      <c r="E389" s="163" t="s">
        <v>1217</v>
      </c>
      <c r="F389" s="160">
        <v>976</v>
      </c>
      <c r="G389" s="167">
        <v>1735081.95</v>
      </c>
      <c r="H389" s="10">
        <v>489</v>
      </c>
      <c r="I389" s="10">
        <v>685670</v>
      </c>
      <c r="J389" s="53">
        <f t="shared" si="30"/>
        <v>0.50102459016393441</v>
      </c>
      <c r="K389" s="53">
        <f t="shared" si="31"/>
        <v>0.39518018154704454</v>
      </c>
      <c r="L389" s="53">
        <f t="shared" ref="L389:L451" si="32">IF((J389*0.3)&gt;30%,30%,(J389*0.3))</f>
        <v>0.15030737704918032</v>
      </c>
      <c r="M389" s="53">
        <f t="shared" ref="M389:M451" si="33">IF((K389*0.7)&gt;70%,70%,(K389*0.7))</f>
        <v>0.27662612708293116</v>
      </c>
      <c r="N389" s="148">
        <f t="shared" ref="N389:N451" si="34">L389+M389</f>
        <v>0.42693350413211151</v>
      </c>
      <c r="O389" s="51"/>
      <c r="P389" s="51"/>
    </row>
    <row r="390" spans="1:16" x14ac:dyDescent="0.25">
      <c r="A390" s="179">
        <v>387</v>
      </c>
      <c r="B390" s="163" t="s">
        <v>97</v>
      </c>
      <c r="C390" s="163" t="s">
        <v>90</v>
      </c>
      <c r="D390" s="163" t="s">
        <v>800</v>
      </c>
      <c r="E390" s="163" t="s">
        <v>324</v>
      </c>
      <c r="F390" s="160">
        <v>740</v>
      </c>
      <c r="G390" s="167">
        <v>1286874.6499999999</v>
      </c>
      <c r="H390" s="10">
        <v>372</v>
      </c>
      <c r="I390" s="10">
        <v>587860</v>
      </c>
      <c r="J390" s="53">
        <f t="shared" si="30"/>
        <v>0.50270270270270268</v>
      </c>
      <c r="K390" s="53">
        <f t="shared" si="31"/>
        <v>0.45681216892414506</v>
      </c>
      <c r="L390" s="53">
        <f t="shared" si="32"/>
        <v>0.1508108108108108</v>
      </c>
      <c r="M390" s="53">
        <f t="shared" si="33"/>
        <v>0.3197685182469015</v>
      </c>
      <c r="N390" s="148">
        <f t="shared" si="34"/>
        <v>0.47057932905771227</v>
      </c>
      <c r="O390" s="51"/>
      <c r="P390" s="51"/>
    </row>
    <row r="391" spans="1:16" x14ac:dyDescent="0.25">
      <c r="A391" s="179">
        <v>388</v>
      </c>
      <c r="B391" s="163" t="s">
        <v>98</v>
      </c>
      <c r="C391" s="163" t="s">
        <v>90</v>
      </c>
      <c r="D391" s="163" t="s">
        <v>809</v>
      </c>
      <c r="E391" s="163" t="s">
        <v>1246</v>
      </c>
      <c r="F391" s="160">
        <v>722</v>
      </c>
      <c r="G391" s="167">
        <v>888850.22499999998</v>
      </c>
      <c r="H391" s="10">
        <v>460</v>
      </c>
      <c r="I391" s="10">
        <v>505305</v>
      </c>
      <c r="J391" s="53">
        <f t="shared" si="30"/>
        <v>0.63711911357340723</v>
      </c>
      <c r="K391" s="53">
        <f t="shared" si="31"/>
        <v>0.56849285266255067</v>
      </c>
      <c r="L391" s="53">
        <f t="shared" si="32"/>
        <v>0.19113573407202217</v>
      </c>
      <c r="M391" s="53">
        <f t="shared" si="33"/>
        <v>0.39794499686378543</v>
      </c>
      <c r="N391" s="148">
        <f t="shared" si="34"/>
        <v>0.58908073093580759</v>
      </c>
      <c r="O391" s="51"/>
      <c r="P391" s="51"/>
    </row>
    <row r="392" spans="1:16" x14ac:dyDescent="0.25">
      <c r="A392" s="179">
        <v>389</v>
      </c>
      <c r="B392" s="163" t="s">
        <v>98</v>
      </c>
      <c r="C392" s="163" t="s">
        <v>90</v>
      </c>
      <c r="D392" s="163" t="s">
        <v>816</v>
      </c>
      <c r="E392" s="163" t="s">
        <v>1247</v>
      </c>
      <c r="F392" s="160">
        <v>1296</v>
      </c>
      <c r="G392" s="167">
        <v>1537839.25</v>
      </c>
      <c r="H392" s="10">
        <v>635</v>
      </c>
      <c r="I392" s="10">
        <v>783705</v>
      </c>
      <c r="J392" s="53">
        <f t="shared" si="30"/>
        <v>0.48996913580246915</v>
      </c>
      <c r="K392" s="53">
        <f t="shared" si="31"/>
        <v>0.50961438264760117</v>
      </c>
      <c r="L392" s="53">
        <f t="shared" si="32"/>
        <v>0.14699074074074073</v>
      </c>
      <c r="M392" s="53">
        <f t="shared" si="33"/>
        <v>0.35673006785332079</v>
      </c>
      <c r="N392" s="148">
        <f t="shared" si="34"/>
        <v>0.50372080859406154</v>
      </c>
      <c r="O392" s="51"/>
      <c r="P392" s="51"/>
    </row>
    <row r="393" spans="1:16" x14ac:dyDescent="0.25">
      <c r="A393" s="179">
        <v>390</v>
      </c>
      <c r="B393" s="163" t="s">
        <v>98</v>
      </c>
      <c r="C393" s="163" t="s">
        <v>90</v>
      </c>
      <c r="D393" s="163" t="s">
        <v>814</v>
      </c>
      <c r="E393" s="163" t="s">
        <v>815</v>
      </c>
      <c r="F393" s="160">
        <v>735</v>
      </c>
      <c r="G393" s="167">
        <v>882609.89999999991</v>
      </c>
      <c r="H393" s="10">
        <v>427</v>
      </c>
      <c r="I393" s="10">
        <v>478880</v>
      </c>
      <c r="J393" s="53">
        <f t="shared" si="30"/>
        <v>0.580952380952381</v>
      </c>
      <c r="K393" s="53">
        <f t="shared" si="31"/>
        <v>0.54257265865701265</v>
      </c>
      <c r="L393" s="53">
        <f t="shared" si="32"/>
        <v>0.17428571428571429</v>
      </c>
      <c r="M393" s="53">
        <f t="shared" si="33"/>
        <v>0.37980086105990885</v>
      </c>
      <c r="N393" s="148">
        <f t="shared" si="34"/>
        <v>0.55408657534562311</v>
      </c>
      <c r="O393" s="51"/>
      <c r="P393" s="51"/>
    </row>
    <row r="394" spans="1:16" x14ac:dyDescent="0.25">
      <c r="A394" s="179">
        <v>391</v>
      </c>
      <c r="B394" s="163" t="s">
        <v>98</v>
      </c>
      <c r="C394" s="163" t="s">
        <v>90</v>
      </c>
      <c r="D394" s="163" t="s">
        <v>812</v>
      </c>
      <c r="E394" s="163" t="s">
        <v>1248</v>
      </c>
      <c r="F394" s="160">
        <v>1021</v>
      </c>
      <c r="G394" s="167">
        <v>1171473.8250000002</v>
      </c>
      <c r="H394" s="10">
        <v>556</v>
      </c>
      <c r="I394" s="10">
        <v>565345</v>
      </c>
      <c r="J394" s="53">
        <f t="shared" si="30"/>
        <v>0.54456415279138104</v>
      </c>
      <c r="K394" s="53">
        <f t="shared" si="31"/>
        <v>0.4825929422708185</v>
      </c>
      <c r="L394" s="53">
        <f t="shared" si="32"/>
        <v>0.1633692458374143</v>
      </c>
      <c r="M394" s="53">
        <f t="shared" si="33"/>
        <v>0.33781505958957292</v>
      </c>
      <c r="N394" s="148">
        <f t="shared" si="34"/>
        <v>0.50118430542698722</v>
      </c>
      <c r="O394" s="51"/>
      <c r="P394" s="51"/>
    </row>
    <row r="395" spans="1:16" x14ac:dyDescent="0.25">
      <c r="A395" s="179">
        <v>392</v>
      </c>
      <c r="B395" s="163" t="s">
        <v>98</v>
      </c>
      <c r="C395" s="163" t="s">
        <v>90</v>
      </c>
      <c r="D395" s="163" t="s">
        <v>813</v>
      </c>
      <c r="E395" s="163" t="s">
        <v>1249</v>
      </c>
      <c r="F395" s="160">
        <v>581</v>
      </c>
      <c r="G395" s="167">
        <v>677296.72500000009</v>
      </c>
      <c r="H395" s="10">
        <v>377</v>
      </c>
      <c r="I395" s="10">
        <v>396375</v>
      </c>
      <c r="J395" s="53">
        <f t="shared" si="30"/>
        <v>0.64888123924268504</v>
      </c>
      <c r="K395" s="53">
        <f t="shared" si="31"/>
        <v>0.58523094143117249</v>
      </c>
      <c r="L395" s="53">
        <f t="shared" si="32"/>
        <v>0.19466437177280552</v>
      </c>
      <c r="M395" s="53">
        <f t="shared" si="33"/>
        <v>0.40966165900182072</v>
      </c>
      <c r="N395" s="148">
        <f t="shared" si="34"/>
        <v>0.60432603077462621</v>
      </c>
      <c r="O395" s="51"/>
      <c r="P395" s="51"/>
    </row>
    <row r="396" spans="1:16" x14ac:dyDescent="0.25">
      <c r="A396" s="179">
        <v>393</v>
      </c>
      <c r="B396" s="163" t="s">
        <v>98</v>
      </c>
      <c r="C396" s="163" t="s">
        <v>90</v>
      </c>
      <c r="D396" s="163" t="s">
        <v>810</v>
      </c>
      <c r="E396" s="163" t="s">
        <v>811</v>
      </c>
      <c r="F396" s="160">
        <v>406</v>
      </c>
      <c r="G396" s="167">
        <v>514176.35</v>
      </c>
      <c r="H396" s="10">
        <v>255</v>
      </c>
      <c r="I396" s="10">
        <v>258170</v>
      </c>
      <c r="J396" s="53">
        <f t="shared" si="30"/>
        <v>0.6280788177339901</v>
      </c>
      <c r="K396" s="53">
        <f t="shared" si="31"/>
        <v>0.50210399603171174</v>
      </c>
      <c r="L396" s="53">
        <f t="shared" si="32"/>
        <v>0.18842364532019704</v>
      </c>
      <c r="M396" s="53">
        <f t="shared" si="33"/>
        <v>0.35147279722219821</v>
      </c>
      <c r="N396" s="148">
        <f t="shared" si="34"/>
        <v>0.53989644254239522</v>
      </c>
      <c r="O396" s="51"/>
      <c r="P396" s="51"/>
    </row>
    <row r="397" spans="1:16" x14ac:dyDescent="0.25">
      <c r="A397" s="179">
        <v>394</v>
      </c>
      <c r="B397" s="163" t="s">
        <v>99</v>
      </c>
      <c r="C397" s="163" t="s">
        <v>90</v>
      </c>
      <c r="D397" s="163" t="s">
        <v>821</v>
      </c>
      <c r="E397" s="163" t="s">
        <v>326</v>
      </c>
      <c r="F397" s="160">
        <v>559</v>
      </c>
      <c r="G397" s="167">
        <v>1186139.825</v>
      </c>
      <c r="H397" s="10">
        <v>534</v>
      </c>
      <c r="I397" s="10">
        <v>640735</v>
      </c>
      <c r="J397" s="53">
        <f t="shared" si="30"/>
        <v>0.95527728085867625</v>
      </c>
      <c r="K397" s="53">
        <f t="shared" si="31"/>
        <v>0.54018504943125067</v>
      </c>
      <c r="L397" s="53">
        <f t="shared" si="32"/>
        <v>0.28658318425760287</v>
      </c>
      <c r="M397" s="53">
        <f t="shared" si="33"/>
        <v>0.37812953460187543</v>
      </c>
      <c r="N397" s="148">
        <f t="shared" si="34"/>
        <v>0.66471271885947836</v>
      </c>
      <c r="O397" s="51"/>
      <c r="P397" s="51"/>
    </row>
    <row r="398" spans="1:16" x14ac:dyDescent="0.25">
      <c r="A398" s="179">
        <v>395</v>
      </c>
      <c r="B398" s="163" t="s">
        <v>99</v>
      </c>
      <c r="C398" s="163" t="s">
        <v>90</v>
      </c>
      <c r="D398" s="163" t="s">
        <v>822</v>
      </c>
      <c r="E398" s="163" t="s">
        <v>1218</v>
      </c>
      <c r="F398" s="160">
        <v>740</v>
      </c>
      <c r="G398" s="167">
        <v>1387030.325</v>
      </c>
      <c r="H398" s="10">
        <v>626</v>
      </c>
      <c r="I398" s="10">
        <v>746170</v>
      </c>
      <c r="J398" s="53">
        <f t="shared" si="30"/>
        <v>0.84594594594594597</v>
      </c>
      <c r="K398" s="53">
        <f t="shared" si="31"/>
        <v>0.53796228283617376</v>
      </c>
      <c r="L398" s="53">
        <f t="shared" si="32"/>
        <v>0.2537837837837838</v>
      </c>
      <c r="M398" s="53">
        <f t="shared" si="33"/>
        <v>0.37657359798532158</v>
      </c>
      <c r="N398" s="148">
        <f t="shared" si="34"/>
        <v>0.63035738176910538</v>
      </c>
      <c r="O398" s="51"/>
      <c r="P398" s="51"/>
    </row>
    <row r="399" spans="1:16" x14ac:dyDescent="0.25">
      <c r="A399" s="179">
        <v>396</v>
      </c>
      <c r="B399" s="163" t="s">
        <v>99</v>
      </c>
      <c r="C399" s="163" t="s">
        <v>90</v>
      </c>
      <c r="D399" s="163" t="s">
        <v>817</v>
      </c>
      <c r="E399" s="163" t="s">
        <v>818</v>
      </c>
      <c r="F399" s="160">
        <v>802</v>
      </c>
      <c r="G399" s="167">
        <v>1532335.875</v>
      </c>
      <c r="H399" s="10">
        <v>780</v>
      </c>
      <c r="I399" s="10">
        <v>1074175</v>
      </c>
      <c r="J399" s="53">
        <f t="shared" si="30"/>
        <v>0.972568578553616</v>
      </c>
      <c r="K399" s="53">
        <f t="shared" si="31"/>
        <v>0.70100492817868665</v>
      </c>
      <c r="L399" s="53">
        <f t="shared" si="32"/>
        <v>0.29177057356608477</v>
      </c>
      <c r="M399" s="53">
        <f t="shared" si="33"/>
        <v>0.49070344972508062</v>
      </c>
      <c r="N399" s="148">
        <f t="shared" si="34"/>
        <v>0.78247402329116533</v>
      </c>
      <c r="O399" s="51"/>
      <c r="P399" s="51"/>
    </row>
    <row r="400" spans="1:16" x14ac:dyDescent="0.25">
      <c r="A400" s="179">
        <v>397</v>
      </c>
      <c r="B400" s="163" t="s">
        <v>99</v>
      </c>
      <c r="C400" s="163" t="s">
        <v>90</v>
      </c>
      <c r="D400" s="163" t="s">
        <v>824</v>
      </c>
      <c r="E400" s="163" t="s">
        <v>825</v>
      </c>
      <c r="F400" s="160">
        <v>615</v>
      </c>
      <c r="G400" s="167">
        <v>1160509.05</v>
      </c>
      <c r="H400" s="10">
        <v>346</v>
      </c>
      <c r="I400" s="10">
        <v>520190</v>
      </c>
      <c r="J400" s="53">
        <f t="shared" si="30"/>
        <v>0.56260162601626018</v>
      </c>
      <c r="K400" s="53">
        <f t="shared" si="31"/>
        <v>0.44824294993649555</v>
      </c>
      <c r="L400" s="53">
        <f t="shared" si="32"/>
        <v>0.16878048780487806</v>
      </c>
      <c r="M400" s="53">
        <f t="shared" si="33"/>
        <v>0.31377006495554688</v>
      </c>
      <c r="N400" s="148">
        <f t="shared" si="34"/>
        <v>0.48255055276042491</v>
      </c>
      <c r="O400" s="51"/>
      <c r="P400" s="51"/>
    </row>
    <row r="401" spans="1:16" x14ac:dyDescent="0.25">
      <c r="A401" s="179">
        <v>398</v>
      </c>
      <c r="B401" s="163" t="s">
        <v>99</v>
      </c>
      <c r="C401" s="163" t="s">
        <v>90</v>
      </c>
      <c r="D401" s="163" t="s">
        <v>819</v>
      </c>
      <c r="E401" s="163" t="s">
        <v>820</v>
      </c>
      <c r="F401" s="160">
        <v>713</v>
      </c>
      <c r="G401" s="167">
        <v>1430691.075</v>
      </c>
      <c r="H401" s="10">
        <v>490</v>
      </c>
      <c r="I401" s="10">
        <v>946625</v>
      </c>
      <c r="J401" s="53">
        <f t="shared" si="30"/>
        <v>0.68723702664796638</v>
      </c>
      <c r="K401" s="53">
        <f t="shared" si="31"/>
        <v>0.66165576660216463</v>
      </c>
      <c r="L401" s="53">
        <f t="shared" si="32"/>
        <v>0.2061711079943899</v>
      </c>
      <c r="M401" s="53">
        <f t="shared" si="33"/>
        <v>0.4631590366215152</v>
      </c>
      <c r="N401" s="148">
        <f t="shared" si="34"/>
        <v>0.66933014461590512</v>
      </c>
      <c r="O401" s="51"/>
      <c r="P401" s="51"/>
    </row>
    <row r="402" spans="1:16" x14ac:dyDescent="0.25">
      <c r="A402" s="179">
        <v>399</v>
      </c>
      <c r="B402" s="163" t="s">
        <v>99</v>
      </c>
      <c r="C402" s="163" t="s">
        <v>90</v>
      </c>
      <c r="D402" s="163" t="s">
        <v>823</v>
      </c>
      <c r="E402" s="163" t="s">
        <v>537</v>
      </c>
      <c r="F402" s="160">
        <v>684</v>
      </c>
      <c r="G402" s="167">
        <v>1412457.05</v>
      </c>
      <c r="H402" s="10">
        <v>354</v>
      </c>
      <c r="I402" s="10">
        <v>702960</v>
      </c>
      <c r="J402" s="53">
        <f t="shared" si="30"/>
        <v>0.51754385964912286</v>
      </c>
      <c r="K402" s="53">
        <f t="shared" si="31"/>
        <v>0.4976859296358781</v>
      </c>
      <c r="L402" s="53">
        <f t="shared" si="32"/>
        <v>0.15526315789473685</v>
      </c>
      <c r="M402" s="53">
        <f t="shared" si="33"/>
        <v>0.34838015074511464</v>
      </c>
      <c r="N402" s="148">
        <f t="shared" si="34"/>
        <v>0.50364330863985152</v>
      </c>
      <c r="O402" s="51"/>
      <c r="P402" s="51"/>
    </row>
    <row r="403" spans="1:16" x14ac:dyDescent="0.25">
      <c r="A403" s="179">
        <v>400</v>
      </c>
      <c r="B403" s="163" t="s">
        <v>100</v>
      </c>
      <c r="C403" s="163" t="s">
        <v>90</v>
      </c>
      <c r="D403" s="163" t="s">
        <v>827</v>
      </c>
      <c r="E403" s="163" t="s">
        <v>1089</v>
      </c>
      <c r="F403" s="160">
        <v>339</v>
      </c>
      <c r="G403" s="167">
        <v>498820.45</v>
      </c>
      <c r="H403" s="10">
        <v>199</v>
      </c>
      <c r="I403" s="10">
        <v>293455</v>
      </c>
      <c r="J403" s="53">
        <f t="shared" si="30"/>
        <v>0.58702064896755157</v>
      </c>
      <c r="K403" s="53">
        <f t="shared" si="31"/>
        <v>0.58829785346611185</v>
      </c>
      <c r="L403" s="53">
        <f t="shared" si="32"/>
        <v>0.17610619469026548</v>
      </c>
      <c r="M403" s="53">
        <f t="shared" si="33"/>
        <v>0.41180849742627829</v>
      </c>
      <c r="N403" s="148">
        <f t="shared" si="34"/>
        <v>0.58791469211654379</v>
      </c>
      <c r="O403" s="51"/>
      <c r="P403" s="51"/>
    </row>
    <row r="404" spans="1:16" x14ac:dyDescent="0.25">
      <c r="A404" s="179">
        <v>401</v>
      </c>
      <c r="B404" s="163" t="s">
        <v>100</v>
      </c>
      <c r="C404" s="163" t="s">
        <v>90</v>
      </c>
      <c r="D404" s="163" t="s">
        <v>826</v>
      </c>
      <c r="E404" s="163" t="s">
        <v>1250</v>
      </c>
      <c r="F404" s="160">
        <v>888</v>
      </c>
      <c r="G404" s="167">
        <v>1165615.7250000001</v>
      </c>
      <c r="H404" s="10">
        <v>557</v>
      </c>
      <c r="I404" s="10">
        <v>660520</v>
      </c>
      <c r="J404" s="53">
        <f t="shared" si="30"/>
        <v>0.62725225225225223</v>
      </c>
      <c r="K404" s="53">
        <f t="shared" si="31"/>
        <v>0.56667046079873362</v>
      </c>
      <c r="L404" s="53">
        <f t="shared" si="32"/>
        <v>0.18817567567567567</v>
      </c>
      <c r="M404" s="53">
        <f t="shared" si="33"/>
        <v>0.39666932255911352</v>
      </c>
      <c r="N404" s="148">
        <f t="shared" si="34"/>
        <v>0.58484499823478919</v>
      </c>
      <c r="O404" s="51"/>
      <c r="P404" s="51"/>
    </row>
    <row r="405" spans="1:16" x14ac:dyDescent="0.25">
      <c r="A405" s="179">
        <v>402</v>
      </c>
      <c r="B405" s="163" t="s">
        <v>100</v>
      </c>
      <c r="C405" s="163" t="s">
        <v>90</v>
      </c>
      <c r="D405" s="163" t="s">
        <v>828</v>
      </c>
      <c r="E405" s="163" t="s">
        <v>1251</v>
      </c>
      <c r="F405" s="160">
        <v>650</v>
      </c>
      <c r="G405" s="167">
        <v>863808.67500000005</v>
      </c>
      <c r="H405" s="10">
        <v>425</v>
      </c>
      <c r="I405" s="10">
        <v>514335</v>
      </c>
      <c r="J405" s="53">
        <f t="shared" si="30"/>
        <v>0.65384615384615385</v>
      </c>
      <c r="K405" s="53">
        <f t="shared" si="31"/>
        <v>0.59542699082062356</v>
      </c>
      <c r="L405" s="53">
        <f t="shared" si="32"/>
        <v>0.19615384615384615</v>
      </c>
      <c r="M405" s="53">
        <f t="shared" si="33"/>
        <v>0.41679889357443645</v>
      </c>
      <c r="N405" s="148">
        <f t="shared" si="34"/>
        <v>0.61295273972828257</v>
      </c>
      <c r="O405" s="51"/>
      <c r="P405" s="51"/>
    </row>
    <row r="406" spans="1:16" x14ac:dyDescent="0.25">
      <c r="A406" s="179">
        <v>403</v>
      </c>
      <c r="B406" s="163" t="s">
        <v>101</v>
      </c>
      <c r="C406" s="163" t="s">
        <v>90</v>
      </c>
      <c r="D406" s="163" t="s">
        <v>829</v>
      </c>
      <c r="E406" s="163" t="s">
        <v>1219</v>
      </c>
      <c r="F406" s="160">
        <v>1193</v>
      </c>
      <c r="G406" s="167">
        <v>2401521.9249999998</v>
      </c>
      <c r="H406" s="10">
        <v>1053</v>
      </c>
      <c r="I406" s="10">
        <v>1855705</v>
      </c>
      <c r="J406" s="53">
        <f t="shared" si="30"/>
        <v>0.88264878457669738</v>
      </c>
      <c r="K406" s="53">
        <f t="shared" si="31"/>
        <v>0.77272040728922353</v>
      </c>
      <c r="L406" s="53">
        <f t="shared" si="32"/>
        <v>0.26479463537300918</v>
      </c>
      <c r="M406" s="53">
        <f t="shared" si="33"/>
        <v>0.54090428510245647</v>
      </c>
      <c r="N406" s="148">
        <f t="shared" si="34"/>
        <v>0.80569892047546565</v>
      </c>
      <c r="O406" s="51"/>
      <c r="P406" s="51"/>
    </row>
    <row r="407" spans="1:16" x14ac:dyDescent="0.25">
      <c r="A407" s="179">
        <v>404</v>
      </c>
      <c r="B407" s="163" t="s">
        <v>101</v>
      </c>
      <c r="C407" s="163" t="s">
        <v>90</v>
      </c>
      <c r="D407" s="163" t="s">
        <v>832</v>
      </c>
      <c r="E407" s="163" t="s">
        <v>1220</v>
      </c>
      <c r="F407" s="160">
        <v>1058</v>
      </c>
      <c r="G407" s="167">
        <v>2124611.9249999998</v>
      </c>
      <c r="H407" s="10">
        <v>655</v>
      </c>
      <c r="I407" s="10">
        <v>1068500</v>
      </c>
      <c r="J407" s="53">
        <f t="shared" si="30"/>
        <v>0.61909262759924388</v>
      </c>
      <c r="K407" s="53">
        <f t="shared" si="31"/>
        <v>0.50291537359228566</v>
      </c>
      <c r="L407" s="53">
        <f t="shared" si="32"/>
        <v>0.18572778827977315</v>
      </c>
      <c r="M407" s="53">
        <f t="shared" si="33"/>
        <v>0.35204076151459995</v>
      </c>
      <c r="N407" s="148">
        <f t="shared" si="34"/>
        <v>0.53776854979437316</v>
      </c>
      <c r="O407" s="51"/>
      <c r="P407" s="51"/>
    </row>
    <row r="408" spans="1:16" x14ac:dyDescent="0.25">
      <c r="A408" s="179">
        <v>405</v>
      </c>
      <c r="B408" s="163" t="s">
        <v>101</v>
      </c>
      <c r="C408" s="163" t="s">
        <v>90</v>
      </c>
      <c r="D408" s="163" t="s">
        <v>830</v>
      </c>
      <c r="E408" s="163" t="s">
        <v>1221</v>
      </c>
      <c r="F408" s="160">
        <v>1028</v>
      </c>
      <c r="G408" s="167">
        <v>2160197.65</v>
      </c>
      <c r="H408" s="10">
        <v>743</v>
      </c>
      <c r="I408" s="10">
        <v>1203440</v>
      </c>
      <c r="J408" s="53">
        <f t="shared" si="30"/>
        <v>0.72276264591439687</v>
      </c>
      <c r="K408" s="53">
        <f t="shared" si="31"/>
        <v>0.55709717117783186</v>
      </c>
      <c r="L408" s="53">
        <f t="shared" si="32"/>
        <v>0.21682879377431905</v>
      </c>
      <c r="M408" s="53">
        <f t="shared" si="33"/>
        <v>0.38996801982448226</v>
      </c>
      <c r="N408" s="148">
        <f t="shared" si="34"/>
        <v>0.60679681359880133</v>
      </c>
      <c r="O408" s="51"/>
      <c r="P408" s="51"/>
    </row>
    <row r="409" spans="1:16" x14ac:dyDescent="0.25">
      <c r="A409" s="179">
        <v>406</v>
      </c>
      <c r="B409" s="163" t="s">
        <v>101</v>
      </c>
      <c r="C409" s="163" t="s">
        <v>90</v>
      </c>
      <c r="D409" s="163" t="s">
        <v>831</v>
      </c>
      <c r="E409" s="163" t="s">
        <v>1222</v>
      </c>
      <c r="F409" s="160">
        <v>870</v>
      </c>
      <c r="G409" s="167">
        <v>1704771.7</v>
      </c>
      <c r="H409" s="10">
        <v>853</v>
      </c>
      <c r="I409" s="10">
        <v>1355250</v>
      </c>
      <c r="J409" s="53">
        <f t="shared" si="30"/>
        <v>0.98045977011494256</v>
      </c>
      <c r="K409" s="53">
        <f t="shared" si="31"/>
        <v>0.79497448250695391</v>
      </c>
      <c r="L409" s="53">
        <f t="shared" si="32"/>
        <v>0.29413793103448277</v>
      </c>
      <c r="M409" s="53">
        <f t="shared" si="33"/>
        <v>0.55648213775486766</v>
      </c>
      <c r="N409" s="148">
        <f t="shared" si="34"/>
        <v>0.85062006878935037</v>
      </c>
      <c r="O409" s="51"/>
      <c r="P409" s="51"/>
    </row>
    <row r="410" spans="1:16" x14ac:dyDescent="0.25">
      <c r="A410" s="179">
        <v>407</v>
      </c>
      <c r="B410" s="163" t="s">
        <v>103</v>
      </c>
      <c r="C410" s="163" t="s">
        <v>90</v>
      </c>
      <c r="D410" s="163" t="s">
        <v>835</v>
      </c>
      <c r="E410" s="163" t="s">
        <v>836</v>
      </c>
      <c r="F410" s="160">
        <v>769</v>
      </c>
      <c r="G410" s="167">
        <v>1475487.675</v>
      </c>
      <c r="H410" s="10">
        <v>644</v>
      </c>
      <c r="I410" s="10">
        <v>772780</v>
      </c>
      <c r="J410" s="53">
        <f t="shared" si="30"/>
        <v>0.83745123537061117</v>
      </c>
      <c r="K410" s="53">
        <f t="shared" si="31"/>
        <v>0.52374547960897067</v>
      </c>
      <c r="L410" s="53">
        <f t="shared" si="32"/>
        <v>0.25123537061118334</v>
      </c>
      <c r="M410" s="53">
        <f t="shared" si="33"/>
        <v>0.36662183572627943</v>
      </c>
      <c r="N410" s="148">
        <f t="shared" si="34"/>
        <v>0.61785720633746277</v>
      </c>
      <c r="O410" s="51"/>
      <c r="P410" s="51"/>
    </row>
    <row r="411" spans="1:16" x14ac:dyDescent="0.25">
      <c r="A411" s="179">
        <v>408</v>
      </c>
      <c r="B411" s="163" t="s">
        <v>103</v>
      </c>
      <c r="C411" s="163" t="s">
        <v>90</v>
      </c>
      <c r="D411" s="163" t="s">
        <v>837</v>
      </c>
      <c r="E411" s="163" t="s">
        <v>1223</v>
      </c>
      <c r="F411" s="160">
        <v>1118</v>
      </c>
      <c r="G411" s="167">
        <v>2744968.8</v>
      </c>
      <c r="H411" s="10">
        <v>567</v>
      </c>
      <c r="I411" s="10">
        <v>1059865</v>
      </c>
      <c r="J411" s="53">
        <f t="shared" si="30"/>
        <v>0.50715563506261185</v>
      </c>
      <c r="K411" s="53">
        <f t="shared" si="31"/>
        <v>0.38611185671764287</v>
      </c>
      <c r="L411" s="53">
        <f t="shared" si="32"/>
        <v>0.15214669051878354</v>
      </c>
      <c r="M411" s="53">
        <f t="shared" si="33"/>
        <v>0.27027829970235001</v>
      </c>
      <c r="N411" s="148">
        <f t="shared" si="34"/>
        <v>0.42242499022113356</v>
      </c>
      <c r="O411" s="51"/>
      <c r="P411" s="51"/>
    </row>
    <row r="412" spans="1:16" x14ac:dyDescent="0.25">
      <c r="A412" s="179">
        <v>409</v>
      </c>
      <c r="B412" s="163" t="s">
        <v>103</v>
      </c>
      <c r="C412" s="163" t="s">
        <v>90</v>
      </c>
      <c r="D412" s="163" t="s">
        <v>1160</v>
      </c>
      <c r="E412" s="163" t="s">
        <v>838</v>
      </c>
      <c r="F412" s="160">
        <v>1410</v>
      </c>
      <c r="G412" s="167">
        <v>2936644.5750000002</v>
      </c>
      <c r="H412" s="10">
        <v>531</v>
      </c>
      <c r="I412" s="10">
        <v>745400</v>
      </c>
      <c r="J412" s="53">
        <f t="shared" si="30"/>
        <v>0.37659574468085105</v>
      </c>
      <c r="K412" s="53">
        <f t="shared" si="31"/>
        <v>0.25382710810347214</v>
      </c>
      <c r="L412" s="53">
        <f t="shared" si="32"/>
        <v>0.11297872340425531</v>
      </c>
      <c r="M412" s="53">
        <f t="shared" si="33"/>
        <v>0.17767897567243049</v>
      </c>
      <c r="N412" s="148">
        <f t="shared" si="34"/>
        <v>0.29065769907668582</v>
      </c>
      <c r="O412" s="51"/>
      <c r="P412" s="51"/>
    </row>
    <row r="413" spans="1:16" x14ac:dyDescent="0.25">
      <c r="A413" s="179">
        <v>410</v>
      </c>
      <c r="B413" s="163" t="s">
        <v>103</v>
      </c>
      <c r="C413" s="163" t="s">
        <v>90</v>
      </c>
      <c r="D413" s="163" t="s">
        <v>833</v>
      </c>
      <c r="E413" s="163" t="s">
        <v>834</v>
      </c>
      <c r="F413" s="160">
        <v>739</v>
      </c>
      <c r="G413" s="167">
        <v>1567240.85</v>
      </c>
      <c r="H413" s="10">
        <v>635</v>
      </c>
      <c r="I413" s="10">
        <v>876015</v>
      </c>
      <c r="J413" s="53">
        <f t="shared" si="30"/>
        <v>0.85926928281461434</v>
      </c>
      <c r="K413" s="53">
        <f t="shared" si="31"/>
        <v>0.55895365412406139</v>
      </c>
      <c r="L413" s="53">
        <f t="shared" si="32"/>
        <v>0.25778078484438427</v>
      </c>
      <c r="M413" s="53">
        <f t="shared" si="33"/>
        <v>0.39126755788684298</v>
      </c>
      <c r="N413" s="148">
        <f t="shared" si="34"/>
        <v>0.64904834273122725</v>
      </c>
      <c r="O413" s="51"/>
      <c r="P413" s="51"/>
    </row>
    <row r="414" spans="1:16" x14ac:dyDescent="0.25">
      <c r="A414" s="179">
        <v>411</v>
      </c>
      <c r="B414" s="175" t="s">
        <v>104</v>
      </c>
      <c r="C414" s="175" t="s">
        <v>90</v>
      </c>
      <c r="D414" s="175" t="s">
        <v>756</v>
      </c>
      <c r="E414" s="175" t="s">
        <v>759</v>
      </c>
      <c r="F414" s="160">
        <v>997</v>
      </c>
      <c r="G414" s="167">
        <v>2673593.2749999999</v>
      </c>
      <c r="H414" s="10">
        <v>782</v>
      </c>
      <c r="I414" s="10">
        <v>1646075</v>
      </c>
      <c r="J414" s="53">
        <f t="shared" si="30"/>
        <v>0.78435305917753262</v>
      </c>
      <c r="K414" s="53">
        <f t="shared" si="31"/>
        <v>0.61567891249277629</v>
      </c>
      <c r="L414" s="53">
        <f t="shared" si="32"/>
        <v>0.23530591775325976</v>
      </c>
      <c r="M414" s="53">
        <f t="shared" si="33"/>
        <v>0.43097523874494337</v>
      </c>
      <c r="N414" s="148">
        <f t="shared" si="34"/>
        <v>0.66628115649820319</v>
      </c>
      <c r="O414" s="51"/>
      <c r="P414" s="51"/>
    </row>
    <row r="415" spans="1:16" x14ac:dyDescent="0.25">
      <c r="A415" s="179">
        <v>412</v>
      </c>
      <c r="B415" s="175" t="s">
        <v>104</v>
      </c>
      <c r="C415" s="175" t="s">
        <v>90</v>
      </c>
      <c r="D415" s="175" t="s">
        <v>758</v>
      </c>
      <c r="E415" s="175" t="s">
        <v>1397</v>
      </c>
      <c r="F415" s="160">
        <v>981</v>
      </c>
      <c r="G415" s="167">
        <v>2588329.2250000001</v>
      </c>
      <c r="H415" s="10">
        <v>717</v>
      </c>
      <c r="I415" s="10">
        <v>1318030</v>
      </c>
      <c r="J415" s="53">
        <f t="shared" si="30"/>
        <v>0.73088685015290522</v>
      </c>
      <c r="K415" s="53">
        <f t="shared" si="31"/>
        <v>0.50922038327639718</v>
      </c>
      <c r="L415" s="53">
        <f t="shared" si="32"/>
        <v>0.21926605504587157</v>
      </c>
      <c r="M415" s="53">
        <f t="shared" si="33"/>
        <v>0.35645426829347798</v>
      </c>
      <c r="N415" s="148">
        <f t="shared" si="34"/>
        <v>0.57572032333934953</v>
      </c>
      <c r="O415" s="51"/>
      <c r="P415" s="51"/>
    </row>
    <row r="416" spans="1:16" x14ac:dyDescent="0.25">
      <c r="A416" s="179">
        <v>413</v>
      </c>
      <c r="B416" s="175" t="s">
        <v>104</v>
      </c>
      <c r="C416" s="175" t="s">
        <v>90</v>
      </c>
      <c r="D416" s="175" t="s">
        <v>761</v>
      </c>
      <c r="E416" s="175" t="s">
        <v>762</v>
      </c>
      <c r="F416" s="160">
        <v>643</v>
      </c>
      <c r="G416" s="167">
        <v>1598557.9</v>
      </c>
      <c r="H416" s="10">
        <v>248</v>
      </c>
      <c r="I416" s="10">
        <v>671715</v>
      </c>
      <c r="J416" s="53">
        <f t="shared" si="30"/>
        <v>0.38569206842923792</v>
      </c>
      <c r="K416" s="53">
        <f t="shared" si="31"/>
        <v>0.42020060705965045</v>
      </c>
      <c r="L416" s="53">
        <f t="shared" si="32"/>
        <v>0.11570762052877137</v>
      </c>
      <c r="M416" s="53">
        <f t="shared" si="33"/>
        <v>0.2941404249417553</v>
      </c>
      <c r="N416" s="148">
        <f t="shared" si="34"/>
        <v>0.40984804547052667</v>
      </c>
      <c r="O416" s="51"/>
      <c r="P416" s="51"/>
    </row>
    <row r="417" spans="1:16" x14ac:dyDescent="0.25">
      <c r="A417" s="179">
        <v>414</v>
      </c>
      <c r="B417" s="175" t="s">
        <v>104</v>
      </c>
      <c r="C417" s="175" t="s">
        <v>90</v>
      </c>
      <c r="D417" s="175" t="s">
        <v>763</v>
      </c>
      <c r="E417" s="175" t="s">
        <v>764</v>
      </c>
      <c r="F417" s="160">
        <v>983</v>
      </c>
      <c r="G417" s="167">
        <v>2562582.7999999998</v>
      </c>
      <c r="H417" s="10">
        <v>537</v>
      </c>
      <c r="I417" s="10">
        <v>1333535</v>
      </c>
      <c r="J417" s="53">
        <f t="shared" si="30"/>
        <v>0.54628687690742628</v>
      </c>
      <c r="K417" s="53">
        <f t="shared" si="31"/>
        <v>0.52038708758991126</v>
      </c>
      <c r="L417" s="53">
        <f t="shared" si="32"/>
        <v>0.16388606307222789</v>
      </c>
      <c r="M417" s="53">
        <f t="shared" si="33"/>
        <v>0.36427096131293785</v>
      </c>
      <c r="N417" s="148">
        <f t="shared" si="34"/>
        <v>0.52815702438516576</v>
      </c>
      <c r="O417" s="51"/>
      <c r="P417" s="51"/>
    </row>
    <row r="418" spans="1:16" x14ac:dyDescent="0.25">
      <c r="A418" s="179">
        <v>415</v>
      </c>
      <c r="B418" s="175" t="s">
        <v>104</v>
      </c>
      <c r="C418" s="175" t="s">
        <v>90</v>
      </c>
      <c r="D418" s="175" t="s">
        <v>760</v>
      </c>
      <c r="E418" s="175" t="s">
        <v>1433</v>
      </c>
      <c r="F418" s="160">
        <v>656</v>
      </c>
      <c r="G418" s="167">
        <v>1698927.9</v>
      </c>
      <c r="H418" s="10">
        <v>345</v>
      </c>
      <c r="I418" s="10">
        <v>1021745</v>
      </c>
      <c r="J418" s="53">
        <f t="shared" si="30"/>
        <v>0.52591463414634143</v>
      </c>
      <c r="K418" s="53">
        <f t="shared" si="31"/>
        <v>0.60140574535270153</v>
      </c>
      <c r="L418" s="53">
        <f t="shared" si="32"/>
        <v>0.15777439024390241</v>
      </c>
      <c r="M418" s="53">
        <f t="shared" si="33"/>
        <v>0.42098402174689104</v>
      </c>
      <c r="N418" s="148">
        <f t="shared" si="34"/>
        <v>0.57875841199079348</v>
      </c>
      <c r="O418" s="51"/>
      <c r="P418" s="51"/>
    </row>
    <row r="419" spans="1:16" x14ac:dyDescent="0.25">
      <c r="A419" s="179">
        <v>416</v>
      </c>
      <c r="B419" s="175" t="s">
        <v>104</v>
      </c>
      <c r="C419" s="175" t="s">
        <v>90</v>
      </c>
      <c r="D419" s="175" t="s">
        <v>769</v>
      </c>
      <c r="E419" s="176" t="s">
        <v>766</v>
      </c>
      <c r="F419" s="160">
        <v>753</v>
      </c>
      <c r="G419" s="167">
        <v>1819812</v>
      </c>
      <c r="H419" s="10">
        <v>1050</v>
      </c>
      <c r="I419" s="10">
        <v>1748595</v>
      </c>
      <c r="J419" s="53">
        <f t="shared" si="30"/>
        <v>1.3944223107569722</v>
      </c>
      <c r="K419" s="53">
        <f t="shared" si="31"/>
        <v>0.9608657377795069</v>
      </c>
      <c r="L419" s="53">
        <f t="shared" si="32"/>
        <v>0.3</v>
      </c>
      <c r="M419" s="53">
        <f t="shared" si="33"/>
        <v>0.67260601644565476</v>
      </c>
      <c r="N419" s="148">
        <f t="shared" si="34"/>
        <v>0.9726060164456547</v>
      </c>
      <c r="O419" s="51"/>
      <c r="P419" s="51"/>
    </row>
    <row r="420" spans="1:16" x14ac:dyDescent="0.25">
      <c r="A420" s="179">
        <v>417</v>
      </c>
      <c r="B420" s="175" t="s">
        <v>104</v>
      </c>
      <c r="C420" s="175" t="s">
        <v>90</v>
      </c>
      <c r="D420" s="175" t="s">
        <v>767</v>
      </c>
      <c r="E420" s="175" t="s">
        <v>768</v>
      </c>
      <c r="F420" s="160">
        <v>887</v>
      </c>
      <c r="G420" s="167">
        <v>2444881.3250000002</v>
      </c>
      <c r="H420" s="10">
        <v>982</v>
      </c>
      <c r="I420" s="10">
        <v>2062425</v>
      </c>
      <c r="J420" s="53">
        <f t="shared" si="30"/>
        <v>1.1071025930101466</v>
      </c>
      <c r="K420" s="53">
        <f t="shared" si="31"/>
        <v>0.84356855235089978</v>
      </c>
      <c r="L420" s="53">
        <f t="shared" si="32"/>
        <v>0.3</v>
      </c>
      <c r="M420" s="53">
        <f t="shared" si="33"/>
        <v>0.5904979866456298</v>
      </c>
      <c r="N420" s="148">
        <f t="shared" si="34"/>
        <v>0.89049798664562974</v>
      </c>
      <c r="O420" s="51"/>
      <c r="P420" s="51"/>
    </row>
    <row r="421" spans="1:16" x14ac:dyDescent="0.25">
      <c r="A421" s="179">
        <v>418</v>
      </c>
      <c r="B421" s="175" t="s">
        <v>104</v>
      </c>
      <c r="C421" s="176" t="s">
        <v>90</v>
      </c>
      <c r="D421" s="176" t="s">
        <v>765</v>
      </c>
      <c r="E421" s="176" t="s">
        <v>1155</v>
      </c>
      <c r="F421" s="160">
        <v>623</v>
      </c>
      <c r="G421" s="167">
        <v>1463088.85</v>
      </c>
      <c r="H421" s="10">
        <v>437</v>
      </c>
      <c r="I421" s="10">
        <v>769455</v>
      </c>
      <c r="J421" s="53">
        <f t="shared" si="30"/>
        <v>0.7014446227929374</v>
      </c>
      <c r="K421" s="53">
        <f t="shared" si="31"/>
        <v>0.52591132794156692</v>
      </c>
      <c r="L421" s="53">
        <f t="shared" si="32"/>
        <v>0.21043338683788121</v>
      </c>
      <c r="M421" s="53">
        <f t="shared" si="33"/>
        <v>0.3681379295590968</v>
      </c>
      <c r="N421" s="148">
        <f t="shared" si="34"/>
        <v>0.57857131639697801</v>
      </c>
      <c r="O421" s="51"/>
      <c r="P421" s="51"/>
    </row>
    <row r="422" spans="1:16" x14ac:dyDescent="0.25">
      <c r="A422" s="179">
        <v>419</v>
      </c>
      <c r="B422" s="175" t="s">
        <v>1059</v>
      </c>
      <c r="C422" s="175" t="s">
        <v>90</v>
      </c>
      <c r="D422" s="175" t="s">
        <v>749</v>
      </c>
      <c r="E422" s="175" t="s">
        <v>750</v>
      </c>
      <c r="F422" s="160">
        <v>1170</v>
      </c>
      <c r="G422" s="167">
        <v>2449758.85</v>
      </c>
      <c r="H422" s="10">
        <v>861</v>
      </c>
      <c r="I422" s="10">
        <v>1483650</v>
      </c>
      <c r="J422" s="53">
        <f t="shared" si="30"/>
        <v>0.73589743589743595</v>
      </c>
      <c r="K422" s="53">
        <f t="shared" si="31"/>
        <v>0.60563103996950551</v>
      </c>
      <c r="L422" s="53">
        <f t="shared" si="32"/>
        <v>0.22076923076923077</v>
      </c>
      <c r="M422" s="53">
        <f t="shared" si="33"/>
        <v>0.42394172797865382</v>
      </c>
      <c r="N422" s="148">
        <f t="shared" si="34"/>
        <v>0.64471095874788453</v>
      </c>
      <c r="O422" s="51"/>
      <c r="P422" s="51"/>
    </row>
    <row r="423" spans="1:16" x14ac:dyDescent="0.25">
      <c r="A423" s="179">
        <v>420</v>
      </c>
      <c r="B423" s="175" t="s">
        <v>1059</v>
      </c>
      <c r="C423" s="175" t="s">
        <v>90</v>
      </c>
      <c r="D423" s="175" t="s">
        <v>753</v>
      </c>
      <c r="E423" s="175" t="s">
        <v>1133</v>
      </c>
      <c r="F423" s="160">
        <v>814</v>
      </c>
      <c r="G423" s="167">
        <v>1488179.2250000001</v>
      </c>
      <c r="H423" s="10">
        <v>398</v>
      </c>
      <c r="I423" s="10">
        <v>674315</v>
      </c>
      <c r="J423" s="53">
        <f t="shared" si="30"/>
        <v>0.48894348894348894</v>
      </c>
      <c r="K423" s="53">
        <f t="shared" si="31"/>
        <v>0.4531141066023146</v>
      </c>
      <c r="L423" s="53">
        <f t="shared" si="32"/>
        <v>0.14668304668304669</v>
      </c>
      <c r="M423" s="53">
        <f t="shared" si="33"/>
        <v>0.31717987462162023</v>
      </c>
      <c r="N423" s="148">
        <f t="shared" si="34"/>
        <v>0.46386292130466689</v>
      </c>
      <c r="O423" s="51"/>
      <c r="P423" s="51"/>
    </row>
    <row r="424" spans="1:16" x14ac:dyDescent="0.25">
      <c r="A424" s="179">
        <v>421</v>
      </c>
      <c r="B424" s="175" t="s">
        <v>1059</v>
      </c>
      <c r="C424" s="175" t="s">
        <v>90</v>
      </c>
      <c r="D424" s="175" t="s">
        <v>754</v>
      </c>
      <c r="E424" s="175" t="s">
        <v>755</v>
      </c>
      <c r="F424" s="160">
        <v>483</v>
      </c>
      <c r="G424" s="167">
        <v>901157.65</v>
      </c>
      <c r="H424" s="10">
        <v>177</v>
      </c>
      <c r="I424" s="10">
        <v>270410</v>
      </c>
      <c r="J424" s="53">
        <f t="shared" si="30"/>
        <v>0.36645962732919257</v>
      </c>
      <c r="K424" s="53">
        <f t="shared" si="31"/>
        <v>0.30006958271951639</v>
      </c>
      <c r="L424" s="53">
        <f t="shared" si="32"/>
        <v>0.10993788819875777</v>
      </c>
      <c r="M424" s="53">
        <f t="shared" si="33"/>
        <v>0.21004870790366145</v>
      </c>
      <c r="N424" s="148">
        <f t="shared" si="34"/>
        <v>0.3199865961024192</v>
      </c>
      <c r="O424" s="51"/>
      <c r="P424" s="51"/>
    </row>
    <row r="425" spans="1:16" x14ac:dyDescent="0.25">
      <c r="A425" s="179">
        <v>422</v>
      </c>
      <c r="B425" s="175" t="s">
        <v>1059</v>
      </c>
      <c r="C425" s="175" t="s">
        <v>90</v>
      </c>
      <c r="D425" s="175" t="s">
        <v>751</v>
      </c>
      <c r="E425" s="175" t="s">
        <v>752</v>
      </c>
      <c r="F425" s="160">
        <v>808</v>
      </c>
      <c r="G425" s="167">
        <v>1565853.9750000001</v>
      </c>
      <c r="H425" s="10">
        <v>488</v>
      </c>
      <c r="I425" s="10">
        <v>714640</v>
      </c>
      <c r="J425" s="53">
        <f t="shared" si="30"/>
        <v>0.60396039603960394</v>
      </c>
      <c r="K425" s="53">
        <f t="shared" si="31"/>
        <v>0.45638993891496171</v>
      </c>
      <c r="L425" s="53">
        <f t="shared" si="32"/>
        <v>0.18118811881188118</v>
      </c>
      <c r="M425" s="53">
        <f t="shared" si="33"/>
        <v>0.3194729572404732</v>
      </c>
      <c r="N425" s="148">
        <f t="shared" si="34"/>
        <v>0.50066107605235444</v>
      </c>
      <c r="O425" s="51"/>
      <c r="P425" s="51"/>
    </row>
    <row r="426" spans="1:16" x14ac:dyDescent="0.25">
      <c r="A426" s="179">
        <v>423</v>
      </c>
      <c r="B426" s="189" t="s">
        <v>110</v>
      </c>
      <c r="C426" s="189" t="s">
        <v>108</v>
      </c>
      <c r="D426" s="161" t="s">
        <v>867</v>
      </c>
      <c r="E426" s="162" t="s">
        <v>868</v>
      </c>
      <c r="F426" s="206">
        <v>1029.5999999999995</v>
      </c>
      <c r="G426" s="206">
        <v>2005467.6949999998</v>
      </c>
      <c r="H426" s="10">
        <v>604</v>
      </c>
      <c r="I426" s="10">
        <v>816895</v>
      </c>
      <c r="J426" s="53">
        <f t="shared" si="30"/>
        <v>0.5866355866355869</v>
      </c>
      <c r="K426" s="53">
        <f t="shared" si="31"/>
        <v>0.40733391120518653</v>
      </c>
      <c r="L426" s="53">
        <f t="shared" si="32"/>
        <v>0.17599067599067605</v>
      </c>
      <c r="M426" s="53">
        <f t="shared" si="33"/>
        <v>0.28513373784363055</v>
      </c>
      <c r="N426" s="148">
        <f t="shared" si="34"/>
        <v>0.46112441383430658</v>
      </c>
      <c r="O426" s="51"/>
      <c r="P426" s="51"/>
    </row>
    <row r="427" spans="1:16" x14ac:dyDescent="0.25">
      <c r="A427" s="179">
        <v>424</v>
      </c>
      <c r="B427" s="189" t="s">
        <v>110</v>
      </c>
      <c r="C427" s="189" t="s">
        <v>108</v>
      </c>
      <c r="D427" s="161" t="s">
        <v>861</v>
      </c>
      <c r="E427" s="162" t="s">
        <v>862</v>
      </c>
      <c r="F427" s="206">
        <v>935.99999999999989</v>
      </c>
      <c r="G427" s="206">
        <v>1823152.45</v>
      </c>
      <c r="H427" s="10">
        <v>395</v>
      </c>
      <c r="I427" s="10">
        <v>532795</v>
      </c>
      <c r="J427" s="53">
        <f t="shared" si="30"/>
        <v>0.42200854700854706</v>
      </c>
      <c r="K427" s="53">
        <f t="shared" si="31"/>
        <v>0.29223831501309722</v>
      </c>
      <c r="L427" s="53">
        <f t="shared" si="32"/>
        <v>0.12660256410256412</v>
      </c>
      <c r="M427" s="53">
        <f t="shared" si="33"/>
        <v>0.20456682050916805</v>
      </c>
      <c r="N427" s="148">
        <f t="shared" si="34"/>
        <v>0.33116938461173218</v>
      </c>
      <c r="O427" s="51"/>
      <c r="P427" s="51"/>
    </row>
    <row r="428" spans="1:16" x14ac:dyDescent="0.25">
      <c r="A428" s="179">
        <v>425</v>
      </c>
      <c r="B428" s="189" t="s">
        <v>110</v>
      </c>
      <c r="C428" s="189" t="s">
        <v>108</v>
      </c>
      <c r="D428" s="161" t="s">
        <v>865</v>
      </c>
      <c r="E428" s="162" t="s">
        <v>866</v>
      </c>
      <c r="F428" s="206">
        <v>822.67999999999984</v>
      </c>
      <c r="G428" s="206">
        <v>1529337.06</v>
      </c>
      <c r="H428" s="10">
        <v>478</v>
      </c>
      <c r="I428" s="10">
        <v>751105</v>
      </c>
      <c r="J428" s="53">
        <f t="shared" si="30"/>
        <v>0.58102786016434105</v>
      </c>
      <c r="K428" s="53">
        <f t="shared" si="31"/>
        <v>0.49113110487232942</v>
      </c>
      <c r="L428" s="53">
        <f t="shared" si="32"/>
        <v>0.17430835804930231</v>
      </c>
      <c r="M428" s="53">
        <f t="shared" si="33"/>
        <v>0.34379177341063055</v>
      </c>
      <c r="N428" s="148">
        <f t="shared" si="34"/>
        <v>0.51810013145993283</v>
      </c>
      <c r="O428" s="51"/>
      <c r="P428" s="51"/>
    </row>
    <row r="429" spans="1:16" x14ac:dyDescent="0.25">
      <c r="A429" s="179">
        <v>426</v>
      </c>
      <c r="B429" s="189" t="s">
        <v>110</v>
      </c>
      <c r="C429" s="189" t="s">
        <v>108</v>
      </c>
      <c r="D429" s="161" t="s">
        <v>863</v>
      </c>
      <c r="E429" s="162" t="s">
        <v>864</v>
      </c>
      <c r="F429" s="206">
        <v>1258.74</v>
      </c>
      <c r="G429" s="206">
        <v>2780691.2149999999</v>
      </c>
      <c r="H429" s="10">
        <v>461</v>
      </c>
      <c r="I429" s="10">
        <v>861680</v>
      </c>
      <c r="J429" s="53">
        <f t="shared" si="30"/>
        <v>0.36623925512814404</v>
      </c>
      <c r="K429" s="53">
        <f t="shared" si="31"/>
        <v>0.30987978649042486</v>
      </c>
      <c r="L429" s="53">
        <f t="shared" si="32"/>
        <v>0.10987177653844321</v>
      </c>
      <c r="M429" s="53">
        <f t="shared" si="33"/>
        <v>0.2169158505432974</v>
      </c>
      <c r="N429" s="148">
        <f t="shared" si="34"/>
        <v>0.32678762708174058</v>
      </c>
      <c r="O429" s="51"/>
      <c r="P429" s="51"/>
    </row>
    <row r="430" spans="1:16" x14ac:dyDescent="0.25">
      <c r="A430" s="179">
        <v>427</v>
      </c>
      <c r="B430" s="189" t="s">
        <v>110</v>
      </c>
      <c r="C430" s="189" t="s">
        <v>108</v>
      </c>
      <c r="D430" s="161" t="s">
        <v>869</v>
      </c>
      <c r="E430" s="162" t="s">
        <v>870</v>
      </c>
      <c r="F430" s="206">
        <v>632.98</v>
      </c>
      <c r="G430" s="206">
        <v>977113.83000000007</v>
      </c>
      <c r="H430" s="10">
        <v>415</v>
      </c>
      <c r="I430" s="10">
        <v>526565</v>
      </c>
      <c r="J430" s="53">
        <f t="shared" si="30"/>
        <v>0.65562892982400711</v>
      </c>
      <c r="K430" s="53">
        <f t="shared" si="31"/>
        <v>0.53889831853060555</v>
      </c>
      <c r="L430" s="53">
        <f t="shared" si="32"/>
        <v>0.19668867894720213</v>
      </c>
      <c r="M430" s="53">
        <f t="shared" si="33"/>
        <v>0.37722882297142385</v>
      </c>
      <c r="N430" s="148">
        <f t="shared" si="34"/>
        <v>0.57391750191862601</v>
      </c>
      <c r="O430" s="51"/>
      <c r="P430" s="51"/>
    </row>
    <row r="431" spans="1:16" x14ac:dyDescent="0.25">
      <c r="A431" s="179">
        <v>428</v>
      </c>
      <c r="B431" s="189" t="s">
        <v>112</v>
      </c>
      <c r="C431" s="189" t="s">
        <v>108</v>
      </c>
      <c r="D431" s="161" t="s">
        <v>872</v>
      </c>
      <c r="E431" s="165" t="s">
        <v>873</v>
      </c>
      <c r="F431" s="206">
        <v>1375.76</v>
      </c>
      <c r="G431" s="206">
        <v>2681777.4349999996</v>
      </c>
      <c r="H431" s="10">
        <v>724</v>
      </c>
      <c r="I431" s="10">
        <v>1075975</v>
      </c>
      <c r="J431" s="53">
        <f t="shared" si="30"/>
        <v>0.52625457928708497</v>
      </c>
      <c r="K431" s="53">
        <f t="shared" si="31"/>
        <v>0.40121711293316187</v>
      </c>
      <c r="L431" s="53">
        <f t="shared" si="32"/>
        <v>0.15787637378612548</v>
      </c>
      <c r="M431" s="53">
        <f t="shared" si="33"/>
        <v>0.2808519790532133</v>
      </c>
      <c r="N431" s="148">
        <f t="shared" si="34"/>
        <v>0.43872835283933875</v>
      </c>
      <c r="O431" s="51"/>
      <c r="P431" s="51"/>
    </row>
    <row r="432" spans="1:16" x14ac:dyDescent="0.25">
      <c r="A432" s="179">
        <v>429</v>
      </c>
      <c r="B432" s="189" t="s">
        <v>112</v>
      </c>
      <c r="C432" s="189" t="s">
        <v>108</v>
      </c>
      <c r="D432" s="161" t="s">
        <v>871</v>
      </c>
      <c r="E432" s="162" t="s">
        <v>1190</v>
      </c>
      <c r="F432" s="160">
        <v>1101</v>
      </c>
      <c r="G432" s="167">
        <v>2068431</v>
      </c>
      <c r="H432" s="10">
        <v>613</v>
      </c>
      <c r="I432" s="10">
        <v>930720</v>
      </c>
      <c r="J432" s="53">
        <f t="shared" si="30"/>
        <v>0.55676657584014533</v>
      </c>
      <c r="K432" s="53">
        <f t="shared" si="31"/>
        <v>0.44996424826353887</v>
      </c>
      <c r="L432" s="53">
        <f t="shared" si="32"/>
        <v>0.16702997275204359</v>
      </c>
      <c r="M432" s="53">
        <f t="shared" si="33"/>
        <v>0.3149749737844772</v>
      </c>
      <c r="N432" s="148">
        <f t="shared" si="34"/>
        <v>0.48200494653652082</v>
      </c>
      <c r="O432" s="51"/>
      <c r="P432" s="51"/>
    </row>
    <row r="433" spans="1:16" x14ac:dyDescent="0.25">
      <c r="A433" s="179">
        <v>430</v>
      </c>
      <c r="B433" s="189" t="s">
        <v>112</v>
      </c>
      <c r="C433" s="189" t="s">
        <v>108</v>
      </c>
      <c r="D433" s="161" t="s">
        <v>874</v>
      </c>
      <c r="E433" s="162" t="s">
        <v>875</v>
      </c>
      <c r="F433" s="160">
        <v>1198</v>
      </c>
      <c r="G433" s="167">
        <v>2415527.2250000001</v>
      </c>
      <c r="H433" s="10">
        <v>569</v>
      </c>
      <c r="I433" s="10">
        <v>786225</v>
      </c>
      <c r="J433" s="53">
        <f t="shared" si="30"/>
        <v>0.47495826377295491</v>
      </c>
      <c r="K433" s="53">
        <f t="shared" si="31"/>
        <v>0.32548794808139658</v>
      </c>
      <c r="L433" s="53">
        <f t="shared" si="32"/>
        <v>0.14248747913188647</v>
      </c>
      <c r="M433" s="53">
        <f t="shared" si="33"/>
        <v>0.22784156365697758</v>
      </c>
      <c r="N433" s="148">
        <f t="shared" si="34"/>
        <v>0.37032904278886403</v>
      </c>
      <c r="O433" s="51"/>
      <c r="P433" s="51"/>
    </row>
    <row r="434" spans="1:16" x14ac:dyDescent="0.25">
      <c r="A434" s="179">
        <v>431</v>
      </c>
      <c r="B434" s="189" t="s">
        <v>112</v>
      </c>
      <c r="C434" s="189" t="s">
        <v>108</v>
      </c>
      <c r="D434" s="161" t="s">
        <v>876</v>
      </c>
      <c r="E434" s="163" t="s">
        <v>1360</v>
      </c>
      <c r="F434" s="160">
        <v>1426</v>
      </c>
      <c r="G434" s="167">
        <v>2782170.2</v>
      </c>
      <c r="H434" s="10">
        <v>1213</v>
      </c>
      <c r="I434" s="10">
        <v>1791450</v>
      </c>
      <c r="J434" s="53">
        <f t="shared" si="30"/>
        <v>0.85063113604488083</v>
      </c>
      <c r="K434" s="53">
        <f t="shared" si="31"/>
        <v>0.6439038129299206</v>
      </c>
      <c r="L434" s="53">
        <f t="shared" si="32"/>
        <v>0.25518934081346423</v>
      </c>
      <c r="M434" s="53">
        <f t="shared" si="33"/>
        <v>0.45073266905094439</v>
      </c>
      <c r="N434" s="148">
        <f t="shared" si="34"/>
        <v>0.70592200986440856</v>
      </c>
      <c r="O434" s="51"/>
      <c r="P434" s="51"/>
    </row>
    <row r="435" spans="1:16" x14ac:dyDescent="0.25">
      <c r="A435" s="179">
        <v>432</v>
      </c>
      <c r="B435" s="191" t="s">
        <v>120</v>
      </c>
      <c r="C435" s="189" t="s">
        <v>108</v>
      </c>
      <c r="D435" s="161" t="s">
        <v>841</v>
      </c>
      <c r="E435" s="207" t="s">
        <v>1463</v>
      </c>
      <c r="F435" s="160">
        <v>762</v>
      </c>
      <c r="G435" s="167">
        <v>1476890.9</v>
      </c>
      <c r="H435" s="10">
        <v>516</v>
      </c>
      <c r="I435" s="10">
        <v>671480</v>
      </c>
      <c r="J435" s="53">
        <f t="shared" si="30"/>
        <v>0.67716535433070868</v>
      </c>
      <c r="K435" s="53">
        <f t="shared" si="31"/>
        <v>0.4546578220503627</v>
      </c>
      <c r="L435" s="53">
        <f t="shared" si="32"/>
        <v>0.20314960629921261</v>
      </c>
      <c r="M435" s="53">
        <f t="shared" si="33"/>
        <v>0.31826047543525388</v>
      </c>
      <c r="N435" s="148">
        <f t="shared" si="34"/>
        <v>0.52141008173446646</v>
      </c>
      <c r="O435" s="51"/>
      <c r="P435" s="51"/>
    </row>
    <row r="436" spans="1:16" x14ac:dyDescent="0.25">
      <c r="A436" s="179">
        <v>433</v>
      </c>
      <c r="B436" s="191" t="s">
        <v>120</v>
      </c>
      <c r="C436" s="189" t="s">
        <v>108</v>
      </c>
      <c r="D436" s="161" t="s">
        <v>843</v>
      </c>
      <c r="E436" s="162" t="s">
        <v>1297</v>
      </c>
      <c r="F436" s="160">
        <v>934</v>
      </c>
      <c r="G436" s="167">
        <v>1795027.425</v>
      </c>
      <c r="H436" s="10">
        <v>583</v>
      </c>
      <c r="I436" s="10">
        <v>1017005</v>
      </c>
      <c r="J436" s="53">
        <f t="shared" si="30"/>
        <v>0.62419700214132767</v>
      </c>
      <c r="K436" s="53">
        <f t="shared" si="31"/>
        <v>0.56656794533375998</v>
      </c>
      <c r="L436" s="53">
        <f t="shared" si="32"/>
        <v>0.18725910064239829</v>
      </c>
      <c r="M436" s="53">
        <f t="shared" si="33"/>
        <v>0.39659756173363198</v>
      </c>
      <c r="N436" s="148">
        <f t="shared" si="34"/>
        <v>0.58385666237603029</v>
      </c>
      <c r="O436" s="51"/>
      <c r="P436" s="51"/>
    </row>
    <row r="437" spans="1:16" x14ac:dyDescent="0.25">
      <c r="A437" s="179">
        <v>434</v>
      </c>
      <c r="B437" s="189" t="s">
        <v>120</v>
      </c>
      <c r="C437" s="189" t="s">
        <v>108</v>
      </c>
      <c r="D437" s="161" t="s">
        <v>840</v>
      </c>
      <c r="E437" s="162" t="s">
        <v>1345</v>
      </c>
      <c r="F437" s="160">
        <v>1197</v>
      </c>
      <c r="G437" s="167">
        <v>2493968.0249999999</v>
      </c>
      <c r="H437" s="10">
        <v>798</v>
      </c>
      <c r="I437" s="10">
        <v>1382065</v>
      </c>
      <c r="J437" s="53">
        <f t="shared" si="30"/>
        <v>0.66666666666666663</v>
      </c>
      <c r="K437" s="53">
        <f t="shared" si="31"/>
        <v>0.55416307913570784</v>
      </c>
      <c r="L437" s="53">
        <f t="shared" si="32"/>
        <v>0.19999999999999998</v>
      </c>
      <c r="M437" s="53">
        <f t="shared" si="33"/>
        <v>0.38791415539499546</v>
      </c>
      <c r="N437" s="148">
        <f t="shared" si="34"/>
        <v>0.58791415539499547</v>
      </c>
      <c r="O437" s="51"/>
      <c r="P437" s="51"/>
    </row>
    <row r="438" spans="1:16" x14ac:dyDescent="0.25">
      <c r="A438" s="179">
        <v>435</v>
      </c>
      <c r="B438" s="189" t="s">
        <v>120</v>
      </c>
      <c r="C438" s="189" t="s">
        <v>108</v>
      </c>
      <c r="D438" s="161" t="s">
        <v>839</v>
      </c>
      <c r="E438" s="162" t="s">
        <v>1379</v>
      </c>
      <c r="F438" s="160">
        <v>762</v>
      </c>
      <c r="G438" s="167">
        <v>1476890.9</v>
      </c>
      <c r="H438" s="10">
        <v>561</v>
      </c>
      <c r="I438" s="10">
        <v>940405</v>
      </c>
      <c r="J438" s="53">
        <f t="shared" si="30"/>
        <v>0.73622047244094491</v>
      </c>
      <c r="K438" s="53">
        <f t="shared" si="31"/>
        <v>0.63674642453278041</v>
      </c>
      <c r="L438" s="53">
        <f t="shared" si="32"/>
        <v>0.22086614173228347</v>
      </c>
      <c r="M438" s="53">
        <f t="shared" si="33"/>
        <v>0.44572249717294626</v>
      </c>
      <c r="N438" s="148">
        <f t="shared" si="34"/>
        <v>0.66658863890522979</v>
      </c>
      <c r="O438" s="51"/>
      <c r="P438" s="51"/>
    </row>
    <row r="439" spans="1:16" x14ac:dyDescent="0.25">
      <c r="A439" s="179">
        <v>436</v>
      </c>
      <c r="B439" s="189" t="s">
        <v>1398</v>
      </c>
      <c r="C439" s="189" t="s">
        <v>108</v>
      </c>
      <c r="D439" s="189" t="s">
        <v>852</v>
      </c>
      <c r="E439" s="165" t="s">
        <v>1062</v>
      </c>
      <c r="F439" s="160">
        <v>1559</v>
      </c>
      <c r="G439" s="167">
        <v>3427653.6</v>
      </c>
      <c r="H439" s="10">
        <v>1085</v>
      </c>
      <c r="I439" s="10">
        <v>2165590</v>
      </c>
      <c r="J439" s="53">
        <f t="shared" si="30"/>
        <v>0.69595894804361769</v>
      </c>
      <c r="K439" s="53">
        <f t="shared" si="31"/>
        <v>0.63179954940604266</v>
      </c>
      <c r="L439" s="53">
        <f t="shared" si="32"/>
        <v>0.20878768441308529</v>
      </c>
      <c r="M439" s="53">
        <f t="shared" si="33"/>
        <v>0.44225968458422982</v>
      </c>
      <c r="N439" s="148">
        <f t="shared" si="34"/>
        <v>0.65104736899731508</v>
      </c>
      <c r="O439" s="51"/>
      <c r="P439" s="51"/>
    </row>
    <row r="440" spans="1:16" x14ac:dyDescent="0.25">
      <c r="A440" s="179">
        <v>437</v>
      </c>
      <c r="B440" s="189" t="s">
        <v>1398</v>
      </c>
      <c r="C440" s="189" t="s">
        <v>108</v>
      </c>
      <c r="D440" s="161" t="s">
        <v>848</v>
      </c>
      <c r="E440" s="165" t="s">
        <v>1157</v>
      </c>
      <c r="F440" s="160">
        <v>642</v>
      </c>
      <c r="G440" s="167">
        <v>1165883.8999999999</v>
      </c>
      <c r="H440" s="10">
        <v>456</v>
      </c>
      <c r="I440" s="10">
        <v>691670</v>
      </c>
      <c r="J440" s="53">
        <f t="shared" si="30"/>
        <v>0.71028037383177567</v>
      </c>
      <c r="K440" s="53">
        <f t="shared" si="31"/>
        <v>0.59325804224588752</v>
      </c>
      <c r="L440" s="53">
        <f t="shared" si="32"/>
        <v>0.21308411214953268</v>
      </c>
      <c r="M440" s="53">
        <f t="shared" si="33"/>
        <v>0.41528062957212125</v>
      </c>
      <c r="N440" s="148">
        <f t="shared" si="34"/>
        <v>0.62836474172165391</v>
      </c>
      <c r="O440" s="51"/>
      <c r="P440" s="51"/>
    </row>
    <row r="441" spans="1:16" x14ac:dyDescent="0.25">
      <c r="A441" s="179">
        <v>438</v>
      </c>
      <c r="B441" s="189" t="s">
        <v>1398</v>
      </c>
      <c r="C441" s="189" t="s">
        <v>108</v>
      </c>
      <c r="D441" s="161" t="s">
        <v>849</v>
      </c>
      <c r="E441" s="162" t="s">
        <v>850</v>
      </c>
      <c r="F441" s="160">
        <v>1121</v>
      </c>
      <c r="G441" s="167">
        <v>1916816.2999999998</v>
      </c>
      <c r="H441" s="10">
        <v>673</v>
      </c>
      <c r="I441" s="10">
        <v>953550</v>
      </c>
      <c r="J441" s="53">
        <f t="shared" si="30"/>
        <v>0.6003568242640499</v>
      </c>
      <c r="K441" s="53">
        <f t="shared" si="31"/>
        <v>0.49746551090993962</v>
      </c>
      <c r="L441" s="53">
        <f t="shared" si="32"/>
        <v>0.18010704727921498</v>
      </c>
      <c r="M441" s="53">
        <f t="shared" si="33"/>
        <v>0.34822585763695774</v>
      </c>
      <c r="N441" s="148">
        <f t="shared" si="34"/>
        <v>0.52833290491617269</v>
      </c>
      <c r="O441" s="51"/>
      <c r="P441" s="51"/>
    </row>
    <row r="442" spans="1:16" x14ac:dyDescent="0.25">
      <c r="A442" s="179">
        <v>439</v>
      </c>
      <c r="B442" s="189" t="s">
        <v>1398</v>
      </c>
      <c r="C442" s="189" t="s">
        <v>108</v>
      </c>
      <c r="D442" s="189" t="s">
        <v>851</v>
      </c>
      <c r="E442" s="165" t="s">
        <v>1063</v>
      </c>
      <c r="F442" s="160">
        <v>899</v>
      </c>
      <c r="G442" s="167">
        <v>1646355.2250000001</v>
      </c>
      <c r="H442" s="10">
        <v>485</v>
      </c>
      <c r="I442" s="10">
        <v>699240</v>
      </c>
      <c r="J442" s="53">
        <f t="shared" si="30"/>
        <v>0.53948832035595107</v>
      </c>
      <c r="K442" s="53">
        <f t="shared" si="31"/>
        <v>0.4247200053682218</v>
      </c>
      <c r="L442" s="53">
        <f t="shared" si="32"/>
        <v>0.16184649610678531</v>
      </c>
      <c r="M442" s="53">
        <f t="shared" si="33"/>
        <v>0.29730400375775523</v>
      </c>
      <c r="N442" s="148">
        <f t="shared" si="34"/>
        <v>0.45915049986454054</v>
      </c>
      <c r="O442" s="51"/>
      <c r="P442" s="51"/>
    </row>
    <row r="443" spans="1:16" x14ac:dyDescent="0.25">
      <c r="A443" s="179">
        <v>440</v>
      </c>
      <c r="B443" s="189" t="s">
        <v>1398</v>
      </c>
      <c r="C443" s="189" t="s">
        <v>108</v>
      </c>
      <c r="D443" s="161" t="s">
        <v>846</v>
      </c>
      <c r="E443" s="165" t="s">
        <v>621</v>
      </c>
      <c r="F443" s="160">
        <v>1393</v>
      </c>
      <c r="G443" s="167">
        <v>2486446.6749999998</v>
      </c>
      <c r="H443" s="10">
        <v>791</v>
      </c>
      <c r="I443" s="10">
        <v>1336575</v>
      </c>
      <c r="J443" s="53">
        <f t="shared" si="30"/>
        <v>0.56783919597989951</v>
      </c>
      <c r="K443" s="53">
        <f t="shared" si="31"/>
        <v>0.53754420452230289</v>
      </c>
      <c r="L443" s="53">
        <f t="shared" si="32"/>
        <v>0.17035175879396985</v>
      </c>
      <c r="M443" s="53">
        <f t="shared" si="33"/>
        <v>0.376280943165612</v>
      </c>
      <c r="N443" s="148">
        <f t="shared" si="34"/>
        <v>0.5466327019595818</v>
      </c>
      <c r="O443" s="51"/>
      <c r="P443" s="51"/>
    </row>
    <row r="444" spans="1:16" x14ac:dyDescent="0.25">
      <c r="A444" s="179">
        <v>441</v>
      </c>
      <c r="B444" s="189" t="s">
        <v>1398</v>
      </c>
      <c r="C444" s="189" t="s">
        <v>108</v>
      </c>
      <c r="D444" s="161" t="s">
        <v>844</v>
      </c>
      <c r="E444" s="165" t="s">
        <v>845</v>
      </c>
      <c r="F444" s="160">
        <v>899</v>
      </c>
      <c r="G444" s="167">
        <v>1646355.2250000001</v>
      </c>
      <c r="H444" s="10">
        <v>799</v>
      </c>
      <c r="I444" s="10">
        <v>1165330</v>
      </c>
      <c r="J444" s="53">
        <f t="shared" si="30"/>
        <v>0.88876529477196886</v>
      </c>
      <c r="K444" s="53">
        <f t="shared" si="31"/>
        <v>0.70782415745058902</v>
      </c>
      <c r="L444" s="53">
        <f t="shared" si="32"/>
        <v>0.26662958843159063</v>
      </c>
      <c r="M444" s="53">
        <f t="shared" si="33"/>
        <v>0.49547691021541229</v>
      </c>
      <c r="N444" s="148">
        <f t="shared" si="34"/>
        <v>0.76210649864700297</v>
      </c>
      <c r="O444" s="51"/>
      <c r="P444" s="51"/>
    </row>
    <row r="445" spans="1:16" x14ac:dyDescent="0.25">
      <c r="A445" s="179">
        <v>442</v>
      </c>
      <c r="B445" s="189" t="s">
        <v>888</v>
      </c>
      <c r="C445" s="189" t="s">
        <v>108</v>
      </c>
      <c r="D445" s="161" t="s">
        <v>889</v>
      </c>
      <c r="E445" s="162" t="s">
        <v>890</v>
      </c>
      <c r="F445" s="160">
        <v>1922</v>
      </c>
      <c r="G445" s="167">
        <v>4527172.9249999998</v>
      </c>
      <c r="H445" s="10">
        <v>521</v>
      </c>
      <c r="I445" s="10">
        <v>1355090</v>
      </c>
      <c r="J445" s="53">
        <f t="shared" si="30"/>
        <v>0.27107180020811655</v>
      </c>
      <c r="K445" s="53">
        <f t="shared" si="31"/>
        <v>0.29932366676715799</v>
      </c>
      <c r="L445" s="53">
        <f t="shared" si="32"/>
        <v>8.1321540062434958E-2</v>
      </c>
      <c r="M445" s="53">
        <f t="shared" si="33"/>
        <v>0.20952656673701059</v>
      </c>
      <c r="N445" s="148">
        <f t="shared" si="34"/>
        <v>0.29084810679944556</v>
      </c>
      <c r="O445" s="51"/>
      <c r="P445" s="51"/>
    </row>
    <row r="446" spans="1:16" x14ac:dyDescent="0.25">
      <c r="A446" s="179">
        <v>443</v>
      </c>
      <c r="B446" s="189" t="s">
        <v>888</v>
      </c>
      <c r="C446" s="189" t="s">
        <v>108</v>
      </c>
      <c r="D446" s="161" t="s">
        <v>891</v>
      </c>
      <c r="E446" s="162" t="s">
        <v>1328</v>
      </c>
      <c r="F446" s="160">
        <v>2541</v>
      </c>
      <c r="G446" s="167">
        <v>6308289.75</v>
      </c>
      <c r="H446" s="10">
        <v>805</v>
      </c>
      <c r="I446" s="10">
        <v>2594260</v>
      </c>
      <c r="J446" s="53">
        <f t="shared" si="30"/>
        <v>0.3168044077134986</v>
      </c>
      <c r="K446" s="53">
        <f t="shared" si="31"/>
        <v>0.41124617016838833</v>
      </c>
      <c r="L446" s="53">
        <f t="shared" si="32"/>
        <v>9.5041322314049576E-2</v>
      </c>
      <c r="M446" s="53">
        <f t="shared" si="33"/>
        <v>0.28787231911787181</v>
      </c>
      <c r="N446" s="148">
        <f t="shared" si="34"/>
        <v>0.38291364143192141</v>
      </c>
      <c r="O446" s="51"/>
      <c r="P446" s="51"/>
    </row>
    <row r="447" spans="1:16" x14ac:dyDescent="0.25">
      <c r="A447" s="179">
        <v>444</v>
      </c>
      <c r="B447" s="189" t="s">
        <v>888</v>
      </c>
      <c r="C447" s="189" t="s">
        <v>108</v>
      </c>
      <c r="D447" s="161" t="s">
        <v>892</v>
      </c>
      <c r="E447" s="162" t="s">
        <v>893</v>
      </c>
      <c r="F447" s="160">
        <v>954</v>
      </c>
      <c r="G447" s="167">
        <v>1053352.825</v>
      </c>
      <c r="H447" s="10">
        <v>301</v>
      </c>
      <c r="I447" s="10">
        <v>352525</v>
      </c>
      <c r="J447" s="53">
        <f t="shared" si="30"/>
        <v>0.31551362683438156</v>
      </c>
      <c r="K447" s="53">
        <f t="shared" si="31"/>
        <v>0.33466943993813281</v>
      </c>
      <c r="L447" s="53">
        <f t="shared" si="32"/>
        <v>9.4654088050314458E-2</v>
      </c>
      <c r="M447" s="53">
        <f t="shared" si="33"/>
        <v>0.23426860795669294</v>
      </c>
      <c r="N447" s="148">
        <f t="shared" si="34"/>
        <v>0.32892269600700741</v>
      </c>
      <c r="O447" s="51"/>
      <c r="P447" s="51"/>
    </row>
    <row r="448" spans="1:16" x14ac:dyDescent="0.25">
      <c r="A448" s="179">
        <v>445</v>
      </c>
      <c r="B448" s="189" t="s">
        <v>107</v>
      </c>
      <c r="C448" s="189" t="s">
        <v>108</v>
      </c>
      <c r="D448" s="161" t="s">
        <v>855</v>
      </c>
      <c r="E448" s="162" t="s">
        <v>1065</v>
      </c>
      <c r="F448" s="160">
        <v>973</v>
      </c>
      <c r="G448" s="167">
        <v>1036991.125</v>
      </c>
      <c r="H448" s="10">
        <v>499</v>
      </c>
      <c r="I448" s="10">
        <v>570815</v>
      </c>
      <c r="J448" s="53">
        <f t="shared" si="30"/>
        <v>0.51284686536485102</v>
      </c>
      <c r="K448" s="53">
        <f t="shared" si="31"/>
        <v>0.55045311983745282</v>
      </c>
      <c r="L448" s="53">
        <f t="shared" si="32"/>
        <v>0.15385405960945531</v>
      </c>
      <c r="M448" s="53">
        <f t="shared" si="33"/>
        <v>0.38531718388621694</v>
      </c>
      <c r="N448" s="148">
        <f t="shared" si="34"/>
        <v>0.53917124349567225</v>
      </c>
      <c r="O448" s="51"/>
      <c r="P448" s="51"/>
    </row>
    <row r="449" spans="1:16" x14ac:dyDescent="0.25">
      <c r="A449" s="179">
        <v>446</v>
      </c>
      <c r="B449" s="189" t="s">
        <v>107</v>
      </c>
      <c r="C449" s="189" t="s">
        <v>108</v>
      </c>
      <c r="D449" s="161" t="s">
        <v>853</v>
      </c>
      <c r="E449" s="162" t="s">
        <v>854</v>
      </c>
      <c r="F449" s="160">
        <v>1041</v>
      </c>
      <c r="G449" s="167">
        <v>1971859.5</v>
      </c>
      <c r="H449" s="10">
        <v>567</v>
      </c>
      <c r="I449" s="10">
        <v>783975</v>
      </c>
      <c r="J449" s="53">
        <f t="shared" si="30"/>
        <v>0.54466858789625361</v>
      </c>
      <c r="K449" s="53">
        <f t="shared" si="31"/>
        <v>0.3975815721150518</v>
      </c>
      <c r="L449" s="53">
        <f t="shared" si="32"/>
        <v>0.16340057636887609</v>
      </c>
      <c r="M449" s="53">
        <f t="shared" si="33"/>
        <v>0.27830710048053625</v>
      </c>
      <c r="N449" s="148">
        <f t="shared" si="34"/>
        <v>0.44170767684941237</v>
      </c>
      <c r="O449" s="51"/>
      <c r="P449" s="51"/>
    </row>
    <row r="450" spans="1:16" x14ac:dyDescent="0.25">
      <c r="A450" s="179">
        <v>447</v>
      </c>
      <c r="B450" s="189" t="s">
        <v>107</v>
      </c>
      <c r="C450" s="189" t="s">
        <v>108</v>
      </c>
      <c r="D450" s="161" t="s">
        <v>856</v>
      </c>
      <c r="E450" s="162" t="s">
        <v>1066</v>
      </c>
      <c r="F450" s="160">
        <v>1183</v>
      </c>
      <c r="G450" s="167">
        <v>2441057.125</v>
      </c>
      <c r="H450" s="10">
        <v>519</v>
      </c>
      <c r="I450" s="10">
        <v>695170</v>
      </c>
      <c r="J450" s="53">
        <f t="shared" si="30"/>
        <v>0.43871513102282333</v>
      </c>
      <c r="K450" s="53">
        <f t="shared" si="31"/>
        <v>0.28478235633260734</v>
      </c>
      <c r="L450" s="53">
        <f t="shared" si="32"/>
        <v>0.13161453930684699</v>
      </c>
      <c r="M450" s="53">
        <f t="shared" si="33"/>
        <v>0.19934764943282512</v>
      </c>
      <c r="N450" s="148">
        <f t="shared" si="34"/>
        <v>0.33096218873967209</v>
      </c>
      <c r="O450" s="51"/>
      <c r="P450" s="51"/>
    </row>
    <row r="451" spans="1:16" x14ac:dyDescent="0.25">
      <c r="A451" s="179">
        <v>448</v>
      </c>
      <c r="B451" s="189" t="s">
        <v>107</v>
      </c>
      <c r="C451" s="189" t="s">
        <v>108</v>
      </c>
      <c r="D451" s="161" t="s">
        <v>857</v>
      </c>
      <c r="E451" s="165" t="s">
        <v>1224</v>
      </c>
      <c r="F451" s="160">
        <v>1633</v>
      </c>
      <c r="G451" s="167">
        <v>3819989.75</v>
      </c>
      <c r="H451" s="10">
        <v>694</v>
      </c>
      <c r="I451" s="10">
        <v>1058090</v>
      </c>
      <c r="J451" s="53">
        <f t="shared" ref="J451:J514" si="35">IFERROR(H451/F451,0)</f>
        <v>0.42498469075321493</v>
      </c>
      <c r="K451" s="53">
        <f t="shared" ref="K451:K514" si="36">IFERROR(I451/G451,0)</f>
        <v>0.27698765422079996</v>
      </c>
      <c r="L451" s="53">
        <f t="shared" si="32"/>
        <v>0.12749540722596447</v>
      </c>
      <c r="M451" s="53">
        <f t="shared" si="33"/>
        <v>0.19389135795455997</v>
      </c>
      <c r="N451" s="148">
        <f t="shared" si="34"/>
        <v>0.32138676518052445</v>
      </c>
      <c r="O451" s="51"/>
      <c r="P451" s="51"/>
    </row>
    <row r="452" spans="1:16" x14ac:dyDescent="0.25">
      <c r="A452" s="179">
        <v>449</v>
      </c>
      <c r="B452" s="189" t="s">
        <v>118</v>
      </c>
      <c r="C452" s="189" t="s">
        <v>108</v>
      </c>
      <c r="D452" s="161" t="s">
        <v>858</v>
      </c>
      <c r="E452" s="162" t="s">
        <v>1067</v>
      </c>
      <c r="F452" s="160">
        <v>1979</v>
      </c>
      <c r="G452" s="167">
        <v>4393373.9000000004</v>
      </c>
      <c r="H452" s="10">
        <v>644</v>
      </c>
      <c r="I452" s="10">
        <v>1339365</v>
      </c>
      <c r="J452" s="53">
        <f t="shared" si="35"/>
        <v>0.3254168772107125</v>
      </c>
      <c r="K452" s="53">
        <f t="shared" si="36"/>
        <v>0.30486023509175941</v>
      </c>
      <c r="L452" s="53">
        <f t="shared" ref="L452:L515" si="37">IF((J452*0.3)&gt;30%,30%,(J452*0.3))</f>
        <v>9.7625063163213746E-2</v>
      </c>
      <c r="M452" s="53">
        <f t="shared" ref="M452:M515" si="38">IF((K452*0.7)&gt;70%,70%,(K452*0.7))</f>
        <v>0.21340216456423158</v>
      </c>
      <c r="N452" s="148">
        <f t="shared" ref="N452:N515" si="39">L452+M452</f>
        <v>0.31102722772744534</v>
      </c>
      <c r="O452" s="51"/>
      <c r="P452" s="51"/>
    </row>
    <row r="453" spans="1:16" x14ac:dyDescent="0.25">
      <c r="A453" s="179">
        <v>450</v>
      </c>
      <c r="B453" s="189" t="s">
        <v>118</v>
      </c>
      <c r="C453" s="189" t="s">
        <v>108</v>
      </c>
      <c r="D453" s="161" t="s">
        <v>859</v>
      </c>
      <c r="E453" s="162" t="s">
        <v>1068</v>
      </c>
      <c r="F453" s="160">
        <v>1089</v>
      </c>
      <c r="G453" s="167">
        <v>2284022.15</v>
      </c>
      <c r="H453" s="10">
        <v>793</v>
      </c>
      <c r="I453" s="10">
        <v>1307465</v>
      </c>
      <c r="J453" s="53">
        <f t="shared" si="35"/>
        <v>0.7281910009182736</v>
      </c>
      <c r="K453" s="53">
        <f t="shared" si="36"/>
        <v>0.57243971999133203</v>
      </c>
      <c r="L453" s="53">
        <f t="shared" si="37"/>
        <v>0.21845730027548207</v>
      </c>
      <c r="M453" s="53">
        <f t="shared" si="38"/>
        <v>0.40070780399393241</v>
      </c>
      <c r="N453" s="148">
        <f t="shared" si="39"/>
        <v>0.61916510426941451</v>
      </c>
      <c r="O453" s="51"/>
      <c r="P453" s="51"/>
    </row>
    <row r="454" spans="1:16" x14ac:dyDescent="0.25">
      <c r="A454" s="179">
        <v>451</v>
      </c>
      <c r="B454" s="189" t="s">
        <v>118</v>
      </c>
      <c r="C454" s="189" t="s">
        <v>108</v>
      </c>
      <c r="D454" s="161" t="s">
        <v>860</v>
      </c>
      <c r="E454" s="162" t="s">
        <v>1380</v>
      </c>
      <c r="F454" s="160">
        <v>926</v>
      </c>
      <c r="G454" s="167">
        <v>1023925.6</v>
      </c>
      <c r="H454" s="10">
        <v>521</v>
      </c>
      <c r="I454" s="10">
        <v>607120</v>
      </c>
      <c r="J454" s="53">
        <f t="shared" si="35"/>
        <v>0.56263498920086397</v>
      </c>
      <c r="K454" s="53">
        <f t="shared" si="36"/>
        <v>0.59293370533952861</v>
      </c>
      <c r="L454" s="53">
        <f t="shared" si="37"/>
        <v>0.16879049676025917</v>
      </c>
      <c r="M454" s="53">
        <f t="shared" si="38"/>
        <v>0.41505359373766998</v>
      </c>
      <c r="N454" s="148">
        <f t="shared" si="39"/>
        <v>0.58384409049792918</v>
      </c>
      <c r="O454" s="51"/>
      <c r="P454" s="51"/>
    </row>
    <row r="455" spans="1:16" x14ac:dyDescent="0.25">
      <c r="A455" s="179">
        <v>452</v>
      </c>
      <c r="B455" s="189" t="s">
        <v>114</v>
      </c>
      <c r="C455" s="189" t="s">
        <v>108</v>
      </c>
      <c r="D455" s="161" t="s">
        <v>878</v>
      </c>
      <c r="E455" s="162" t="s">
        <v>879</v>
      </c>
      <c r="F455" s="160">
        <v>776</v>
      </c>
      <c r="G455" s="167">
        <v>1034314.25</v>
      </c>
      <c r="H455" s="10">
        <v>418</v>
      </c>
      <c r="I455" s="10">
        <v>487805</v>
      </c>
      <c r="J455" s="53">
        <f t="shared" si="35"/>
        <v>0.53865979381443296</v>
      </c>
      <c r="K455" s="53">
        <f t="shared" si="36"/>
        <v>0.4716216565710083</v>
      </c>
      <c r="L455" s="53">
        <f t="shared" si="37"/>
        <v>0.16159793814432988</v>
      </c>
      <c r="M455" s="53">
        <f t="shared" si="38"/>
        <v>0.3301351595997058</v>
      </c>
      <c r="N455" s="148">
        <f t="shared" si="39"/>
        <v>0.49173309774403567</v>
      </c>
      <c r="O455" s="51"/>
      <c r="P455" s="51"/>
    </row>
    <row r="456" spans="1:16" x14ac:dyDescent="0.25">
      <c r="A456" s="179">
        <v>453</v>
      </c>
      <c r="B456" s="189" t="s">
        <v>114</v>
      </c>
      <c r="C456" s="189" t="s">
        <v>108</v>
      </c>
      <c r="D456" s="161" t="s">
        <v>877</v>
      </c>
      <c r="E456" s="162" t="s">
        <v>1071</v>
      </c>
      <c r="F456" s="160">
        <v>868</v>
      </c>
      <c r="G456" s="167">
        <v>1961499.9</v>
      </c>
      <c r="H456" s="10">
        <v>554</v>
      </c>
      <c r="I456" s="10">
        <v>1188790</v>
      </c>
      <c r="J456" s="53">
        <f t="shared" si="35"/>
        <v>0.63824884792626724</v>
      </c>
      <c r="K456" s="53">
        <f t="shared" si="36"/>
        <v>0.60606171838193823</v>
      </c>
      <c r="L456" s="53">
        <f t="shared" si="37"/>
        <v>0.19147465437788017</v>
      </c>
      <c r="M456" s="53">
        <f t="shared" si="38"/>
        <v>0.42424320286735673</v>
      </c>
      <c r="N456" s="148">
        <f t="shared" si="39"/>
        <v>0.61571785724523687</v>
      </c>
      <c r="O456" s="51"/>
      <c r="P456" s="51"/>
    </row>
    <row r="457" spans="1:16" x14ac:dyDescent="0.25">
      <c r="A457" s="179">
        <v>454</v>
      </c>
      <c r="B457" s="189" t="s">
        <v>116</v>
      </c>
      <c r="C457" s="189" t="s">
        <v>108</v>
      </c>
      <c r="D457" s="208" t="s">
        <v>903</v>
      </c>
      <c r="E457" s="190" t="s">
        <v>904</v>
      </c>
      <c r="F457" s="160">
        <v>1435</v>
      </c>
      <c r="G457" s="167">
        <v>3042856.7749999999</v>
      </c>
      <c r="H457" s="10">
        <v>776</v>
      </c>
      <c r="I457" s="10">
        <v>1413240</v>
      </c>
      <c r="J457" s="53">
        <f t="shared" si="35"/>
        <v>0.5407665505226481</v>
      </c>
      <c r="K457" s="53">
        <f t="shared" si="36"/>
        <v>0.46444512657024417</v>
      </c>
      <c r="L457" s="53">
        <f t="shared" si="37"/>
        <v>0.16222996515679441</v>
      </c>
      <c r="M457" s="53">
        <f t="shared" si="38"/>
        <v>0.32511158859917089</v>
      </c>
      <c r="N457" s="148">
        <f t="shared" si="39"/>
        <v>0.48734155375596533</v>
      </c>
      <c r="O457" s="51"/>
      <c r="P457" s="51"/>
    </row>
    <row r="458" spans="1:16" x14ac:dyDescent="0.25">
      <c r="A458" s="179">
        <v>455</v>
      </c>
      <c r="B458" s="189" t="s">
        <v>116</v>
      </c>
      <c r="C458" s="189" t="s">
        <v>108</v>
      </c>
      <c r="D458" s="208" t="s">
        <v>907</v>
      </c>
      <c r="E458" s="190" t="s">
        <v>902</v>
      </c>
      <c r="F458" s="160">
        <v>1109</v>
      </c>
      <c r="G458" s="167">
        <v>1880839.575</v>
      </c>
      <c r="H458" s="10">
        <v>1059</v>
      </c>
      <c r="I458" s="10">
        <v>1439160</v>
      </c>
      <c r="J458" s="53">
        <f t="shared" si="35"/>
        <v>0.95491433724075747</v>
      </c>
      <c r="K458" s="53">
        <f t="shared" si="36"/>
        <v>0.76516892728610308</v>
      </c>
      <c r="L458" s="53">
        <f t="shared" si="37"/>
        <v>0.28647430117222722</v>
      </c>
      <c r="M458" s="53">
        <f t="shared" si="38"/>
        <v>0.53561824910027211</v>
      </c>
      <c r="N458" s="148">
        <f t="shared" si="39"/>
        <v>0.82209255027249939</v>
      </c>
      <c r="O458" s="51"/>
      <c r="P458" s="51"/>
    </row>
    <row r="459" spans="1:16" x14ac:dyDescent="0.25">
      <c r="A459" s="179">
        <v>456</v>
      </c>
      <c r="B459" s="189" t="s">
        <v>116</v>
      </c>
      <c r="C459" s="189" t="s">
        <v>108</v>
      </c>
      <c r="D459" s="208" t="s">
        <v>909</v>
      </c>
      <c r="E459" s="190" t="s">
        <v>908</v>
      </c>
      <c r="F459" s="160">
        <v>1093</v>
      </c>
      <c r="G459" s="167">
        <v>2133050.5</v>
      </c>
      <c r="H459" s="10">
        <v>766</v>
      </c>
      <c r="I459" s="10">
        <v>1371680</v>
      </c>
      <c r="J459" s="53">
        <f t="shared" si="35"/>
        <v>0.7008234217749314</v>
      </c>
      <c r="K459" s="53">
        <f t="shared" si="36"/>
        <v>0.64306025572296577</v>
      </c>
      <c r="L459" s="53">
        <f t="shared" si="37"/>
        <v>0.21024702653247943</v>
      </c>
      <c r="M459" s="53">
        <f t="shared" si="38"/>
        <v>0.450142179006076</v>
      </c>
      <c r="N459" s="148">
        <f t="shared" si="39"/>
        <v>0.6603892055385554</v>
      </c>
      <c r="O459" s="51"/>
      <c r="P459" s="51"/>
    </row>
    <row r="460" spans="1:16" x14ac:dyDescent="0.25">
      <c r="A460" s="179">
        <v>457</v>
      </c>
      <c r="B460" s="189" t="s">
        <v>116</v>
      </c>
      <c r="C460" s="189" t="s">
        <v>108</v>
      </c>
      <c r="D460" s="208" t="s">
        <v>901</v>
      </c>
      <c r="E460" s="190" t="s">
        <v>1072</v>
      </c>
      <c r="F460" s="160">
        <v>1075</v>
      </c>
      <c r="G460" s="167">
        <v>2072495.0249999999</v>
      </c>
      <c r="H460" s="10">
        <v>875</v>
      </c>
      <c r="I460" s="10">
        <v>1200715</v>
      </c>
      <c r="J460" s="53">
        <f t="shared" si="35"/>
        <v>0.81395348837209303</v>
      </c>
      <c r="K460" s="53">
        <f t="shared" si="36"/>
        <v>0.57935724115911935</v>
      </c>
      <c r="L460" s="53">
        <f t="shared" si="37"/>
        <v>0.2441860465116279</v>
      </c>
      <c r="M460" s="53">
        <f t="shared" si="38"/>
        <v>0.4055500688113835</v>
      </c>
      <c r="N460" s="148">
        <f t="shared" si="39"/>
        <v>0.64973611532301145</v>
      </c>
      <c r="O460" s="51"/>
      <c r="P460" s="51"/>
    </row>
    <row r="461" spans="1:16" x14ac:dyDescent="0.25">
      <c r="A461" s="179">
        <v>458</v>
      </c>
      <c r="B461" s="189" t="s">
        <v>116</v>
      </c>
      <c r="C461" s="189" t="s">
        <v>108</v>
      </c>
      <c r="D461" s="208" t="s">
        <v>905</v>
      </c>
      <c r="E461" s="190" t="s">
        <v>906</v>
      </c>
      <c r="F461" s="160">
        <v>1054</v>
      </c>
      <c r="G461" s="167">
        <v>1874555.9</v>
      </c>
      <c r="H461" s="10">
        <v>687</v>
      </c>
      <c r="I461" s="10">
        <v>931680</v>
      </c>
      <c r="J461" s="53">
        <f t="shared" si="35"/>
        <v>0.65180265654648961</v>
      </c>
      <c r="K461" s="53">
        <f t="shared" si="36"/>
        <v>0.49701371935614191</v>
      </c>
      <c r="L461" s="53">
        <f t="shared" si="37"/>
        <v>0.19554079696394688</v>
      </c>
      <c r="M461" s="53">
        <f t="shared" si="38"/>
        <v>0.34790960354929934</v>
      </c>
      <c r="N461" s="148">
        <f t="shared" si="39"/>
        <v>0.54345040051324622</v>
      </c>
      <c r="O461" s="51"/>
      <c r="P461" s="51"/>
    </row>
    <row r="462" spans="1:16" x14ac:dyDescent="0.25">
      <c r="A462" s="179">
        <v>459</v>
      </c>
      <c r="B462" s="189" t="s">
        <v>119</v>
      </c>
      <c r="C462" s="189" t="s">
        <v>108</v>
      </c>
      <c r="D462" s="161" t="s">
        <v>910</v>
      </c>
      <c r="E462" s="162" t="s">
        <v>1111</v>
      </c>
      <c r="F462" s="160">
        <v>1037</v>
      </c>
      <c r="G462" s="167">
        <v>1976156.7749999999</v>
      </c>
      <c r="H462" s="10">
        <v>740</v>
      </c>
      <c r="I462" s="10">
        <v>1079240</v>
      </c>
      <c r="J462" s="53">
        <f t="shared" si="35"/>
        <v>0.7135969141755063</v>
      </c>
      <c r="K462" s="53">
        <f t="shared" si="36"/>
        <v>0.54613075928654498</v>
      </c>
      <c r="L462" s="53">
        <f t="shared" si="37"/>
        <v>0.21407907425265188</v>
      </c>
      <c r="M462" s="53">
        <f t="shared" si="38"/>
        <v>0.38229153150058148</v>
      </c>
      <c r="N462" s="148">
        <f t="shared" si="39"/>
        <v>0.59637060575323342</v>
      </c>
      <c r="O462" s="51"/>
      <c r="P462" s="51"/>
    </row>
    <row r="463" spans="1:16" x14ac:dyDescent="0.25">
      <c r="A463" s="179">
        <v>460</v>
      </c>
      <c r="B463" s="189" t="s">
        <v>119</v>
      </c>
      <c r="C463" s="189" t="s">
        <v>108</v>
      </c>
      <c r="D463" s="161" t="s">
        <v>913</v>
      </c>
      <c r="E463" s="165" t="s">
        <v>1382</v>
      </c>
      <c r="F463" s="160">
        <v>685</v>
      </c>
      <c r="G463" s="167">
        <v>1201982.3</v>
      </c>
      <c r="H463" s="10">
        <v>413</v>
      </c>
      <c r="I463" s="10">
        <v>569070</v>
      </c>
      <c r="J463" s="53">
        <f t="shared" si="35"/>
        <v>0.60291970802919703</v>
      </c>
      <c r="K463" s="53">
        <f t="shared" si="36"/>
        <v>0.47344291176334291</v>
      </c>
      <c r="L463" s="53">
        <f t="shared" si="37"/>
        <v>0.18087591240875911</v>
      </c>
      <c r="M463" s="53">
        <f t="shared" si="38"/>
        <v>0.33141003823434001</v>
      </c>
      <c r="N463" s="148">
        <f t="shared" si="39"/>
        <v>0.51228595064309912</v>
      </c>
      <c r="O463" s="51"/>
      <c r="P463" s="51"/>
    </row>
    <row r="464" spans="1:16" x14ac:dyDescent="0.25">
      <c r="A464" s="179">
        <v>461</v>
      </c>
      <c r="B464" s="189" t="s">
        <v>119</v>
      </c>
      <c r="C464" s="189" t="s">
        <v>108</v>
      </c>
      <c r="D464" s="161" t="s">
        <v>912</v>
      </c>
      <c r="E464" s="162" t="s">
        <v>1361</v>
      </c>
      <c r="F464" s="160">
        <v>1067</v>
      </c>
      <c r="G464" s="167">
        <v>2177601.2250000001</v>
      </c>
      <c r="H464" s="10">
        <v>683</v>
      </c>
      <c r="I464" s="10">
        <v>1161140</v>
      </c>
      <c r="J464" s="53">
        <f t="shared" si="35"/>
        <v>0.64011246485473294</v>
      </c>
      <c r="K464" s="53">
        <f t="shared" si="36"/>
        <v>0.53321975881970762</v>
      </c>
      <c r="L464" s="53">
        <f t="shared" si="37"/>
        <v>0.19203373945641988</v>
      </c>
      <c r="M464" s="53">
        <f t="shared" si="38"/>
        <v>0.37325383117379529</v>
      </c>
      <c r="N464" s="148">
        <f t="shared" si="39"/>
        <v>0.56528757063021517</v>
      </c>
      <c r="O464" s="51"/>
      <c r="P464" s="51"/>
    </row>
    <row r="465" spans="1:16" x14ac:dyDescent="0.25">
      <c r="A465" s="179">
        <v>462</v>
      </c>
      <c r="B465" s="189" t="s">
        <v>119</v>
      </c>
      <c r="C465" s="189" t="s">
        <v>108</v>
      </c>
      <c r="D465" s="161" t="s">
        <v>911</v>
      </c>
      <c r="E465" s="162" t="s">
        <v>1112</v>
      </c>
      <c r="F465" s="160">
        <v>1156</v>
      </c>
      <c r="G465" s="167">
        <v>2238679.1749999998</v>
      </c>
      <c r="H465" s="10">
        <v>902</v>
      </c>
      <c r="I465" s="10">
        <v>1231140</v>
      </c>
      <c r="J465" s="53">
        <f t="shared" si="35"/>
        <v>0.7802768166089965</v>
      </c>
      <c r="K465" s="53">
        <f t="shared" si="36"/>
        <v>0.54994034596315045</v>
      </c>
      <c r="L465" s="53">
        <f t="shared" si="37"/>
        <v>0.23408304498269894</v>
      </c>
      <c r="M465" s="53">
        <f t="shared" si="38"/>
        <v>0.38495824217420527</v>
      </c>
      <c r="N465" s="148">
        <f t="shared" si="39"/>
        <v>0.61904128715690421</v>
      </c>
      <c r="O465" s="51"/>
      <c r="P465" s="51"/>
    </row>
    <row r="466" spans="1:16" x14ac:dyDescent="0.25">
      <c r="A466" s="179">
        <v>463</v>
      </c>
      <c r="B466" s="165" t="s">
        <v>115</v>
      </c>
      <c r="C466" s="165" t="s">
        <v>108</v>
      </c>
      <c r="D466" s="162" t="s">
        <v>885</v>
      </c>
      <c r="E466" s="162" t="s">
        <v>886</v>
      </c>
      <c r="F466" s="160">
        <v>1625</v>
      </c>
      <c r="G466" s="167">
        <v>3364266.9249999998</v>
      </c>
      <c r="H466" s="10">
        <v>770</v>
      </c>
      <c r="I466" s="10">
        <v>1282500</v>
      </c>
      <c r="J466" s="53">
        <f t="shared" si="35"/>
        <v>0.47384615384615386</v>
      </c>
      <c r="K466" s="53">
        <f t="shared" si="36"/>
        <v>0.38121232012528261</v>
      </c>
      <c r="L466" s="53">
        <f t="shared" si="37"/>
        <v>0.14215384615384616</v>
      </c>
      <c r="M466" s="53">
        <f t="shared" si="38"/>
        <v>0.26684862408769783</v>
      </c>
      <c r="N466" s="148">
        <f t="shared" si="39"/>
        <v>0.40900247024154401</v>
      </c>
      <c r="O466" s="51"/>
      <c r="P466" s="51"/>
    </row>
    <row r="467" spans="1:16" x14ac:dyDescent="0.25">
      <c r="A467" s="179">
        <v>464</v>
      </c>
      <c r="B467" s="165" t="s">
        <v>115</v>
      </c>
      <c r="C467" s="165" t="s">
        <v>108</v>
      </c>
      <c r="D467" s="162" t="s">
        <v>883</v>
      </c>
      <c r="E467" s="163" t="s">
        <v>884</v>
      </c>
      <c r="F467" s="160">
        <v>1568</v>
      </c>
      <c r="G467" s="167">
        <v>2698911.4750000001</v>
      </c>
      <c r="H467" s="10">
        <v>772</v>
      </c>
      <c r="I467" s="10">
        <v>1245635</v>
      </c>
      <c r="J467" s="53">
        <f t="shared" si="35"/>
        <v>0.49234693877551022</v>
      </c>
      <c r="K467" s="53">
        <f t="shared" si="36"/>
        <v>0.46153236648860441</v>
      </c>
      <c r="L467" s="53">
        <f t="shared" si="37"/>
        <v>0.14770408163265306</v>
      </c>
      <c r="M467" s="53">
        <f t="shared" si="38"/>
        <v>0.32307265654202305</v>
      </c>
      <c r="N467" s="148">
        <f t="shared" si="39"/>
        <v>0.47077673817467613</v>
      </c>
      <c r="O467" s="51"/>
      <c r="P467" s="51"/>
    </row>
    <row r="468" spans="1:16" x14ac:dyDescent="0.25">
      <c r="A468" s="179">
        <v>465</v>
      </c>
      <c r="B468" s="165" t="s">
        <v>115</v>
      </c>
      <c r="C468" s="165" t="s">
        <v>108</v>
      </c>
      <c r="D468" s="162" t="s">
        <v>887</v>
      </c>
      <c r="E468" s="163" t="s">
        <v>1110</v>
      </c>
      <c r="F468" s="160">
        <v>1417</v>
      </c>
      <c r="G468" s="167">
        <v>2352583.5499999998</v>
      </c>
      <c r="H468" s="10">
        <v>935</v>
      </c>
      <c r="I468" s="10">
        <v>1367480</v>
      </c>
      <c r="J468" s="53">
        <f t="shared" si="35"/>
        <v>0.65984474241354973</v>
      </c>
      <c r="K468" s="53">
        <f t="shared" si="36"/>
        <v>0.5812673475507385</v>
      </c>
      <c r="L468" s="53">
        <f t="shared" si="37"/>
        <v>0.19795342272406491</v>
      </c>
      <c r="M468" s="53">
        <f t="shared" si="38"/>
        <v>0.40688714328551695</v>
      </c>
      <c r="N468" s="148">
        <f t="shared" si="39"/>
        <v>0.60484056600958191</v>
      </c>
      <c r="O468" s="51"/>
      <c r="P468" s="51"/>
    </row>
    <row r="469" spans="1:16" x14ac:dyDescent="0.25">
      <c r="A469" s="179">
        <v>466</v>
      </c>
      <c r="B469" s="165" t="s">
        <v>115</v>
      </c>
      <c r="C469" s="165" t="s">
        <v>108</v>
      </c>
      <c r="D469" s="162" t="s">
        <v>882</v>
      </c>
      <c r="E469" s="162" t="s">
        <v>1381</v>
      </c>
      <c r="F469" s="160">
        <v>1869</v>
      </c>
      <c r="G469" s="167">
        <v>4641863.8499999996</v>
      </c>
      <c r="H469" s="10">
        <v>750</v>
      </c>
      <c r="I469" s="10">
        <v>1605245</v>
      </c>
      <c r="J469" s="53">
        <f t="shared" si="35"/>
        <v>0.4012841091492777</v>
      </c>
      <c r="K469" s="53">
        <f t="shared" si="36"/>
        <v>0.34581906145308422</v>
      </c>
      <c r="L469" s="53">
        <f t="shared" si="37"/>
        <v>0.1203852327447833</v>
      </c>
      <c r="M469" s="53">
        <f t="shared" si="38"/>
        <v>0.24207334301715894</v>
      </c>
      <c r="N469" s="148">
        <f t="shared" si="39"/>
        <v>0.36245857576194224</v>
      </c>
      <c r="O469" s="51"/>
      <c r="P469" s="51"/>
    </row>
    <row r="470" spans="1:16" x14ac:dyDescent="0.25">
      <c r="A470" s="179">
        <v>467</v>
      </c>
      <c r="B470" s="165" t="s">
        <v>115</v>
      </c>
      <c r="C470" s="165" t="s">
        <v>108</v>
      </c>
      <c r="D470" s="162" t="s">
        <v>880</v>
      </c>
      <c r="E470" s="162" t="s">
        <v>881</v>
      </c>
      <c r="F470" s="160">
        <v>1162</v>
      </c>
      <c r="G470" s="167">
        <v>2044568.175</v>
      </c>
      <c r="H470" s="10">
        <v>562</v>
      </c>
      <c r="I470" s="10">
        <v>814565</v>
      </c>
      <c r="J470" s="53">
        <f t="shared" si="35"/>
        <v>0.48364888123924271</v>
      </c>
      <c r="K470" s="53">
        <f t="shared" si="36"/>
        <v>0.39840442102156853</v>
      </c>
      <c r="L470" s="53">
        <f t="shared" si="37"/>
        <v>0.14509466437177282</v>
      </c>
      <c r="M470" s="53">
        <f t="shared" si="38"/>
        <v>0.27888309471509798</v>
      </c>
      <c r="N470" s="148">
        <f t="shared" si="39"/>
        <v>0.4239777590868708</v>
      </c>
      <c r="O470" s="51"/>
      <c r="P470" s="51"/>
    </row>
    <row r="471" spans="1:16" x14ac:dyDescent="0.25">
      <c r="A471" s="179">
        <v>468</v>
      </c>
      <c r="B471" s="189" t="s">
        <v>109</v>
      </c>
      <c r="C471" s="189" t="s">
        <v>108</v>
      </c>
      <c r="D471" s="161" t="s">
        <v>894</v>
      </c>
      <c r="E471" s="162" t="s">
        <v>895</v>
      </c>
      <c r="F471" s="160">
        <v>1717</v>
      </c>
      <c r="G471" s="167">
        <v>3528459.4249999998</v>
      </c>
      <c r="H471" s="10">
        <v>1319</v>
      </c>
      <c r="I471" s="10">
        <v>2310200</v>
      </c>
      <c r="J471" s="53">
        <f t="shared" si="35"/>
        <v>0.76820034944670934</v>
      </c>
      <c r="K471" s="53">
        <f t="shared" si="36"/>
        <v>0.65473333308912862</v>
      </c>
      <c r="L471" s="53">
        <f t="shared" si="37"/>
        <v>0.2304601048340128</v>
      </c>
      <c r="M471" s="53">
        <f t="shared" si="38"/>
        <v>0.45831333316238998</v>
      </c>
      <c r="N471" s="148">
        <f t="shared" si="39"/>
        <v>0.68877343799640278</v>
      </c>
      <c r="O471" s="51"/>
      <c r="P471" s="51"/>
    </row>
    <row r="472" spans="1:16" x14ac:dyDescent="0.25">
      <c r="A472" s="179">
        <v>469</v>
      </c>
      <c r="B472" s="189" t="s">
        <v>109</v>
      </c>
      <c r="C472" s="189" t="s">
        <v>108</v>
      </c>
      <c r="D472" s="161" t="s">
        <v>896</v>
      </c>
      <c r="E472" s="162" t="s">
        <v>897</v>
      </c>
      <c r="F472" s="160">
        <v>1247</v>
      </c>
      <c r="G472" s="167">
        <v>2278672.9500000002</v>
      </c>
      <c r="H472" s="10">
        <v>1108</v>
      </c>
      <c r="I472" s="10">
        <v>1479745</v>
      </c>
      <c r="J472" s="53">
        <f t="shared" si="35"/>
        <v>0.88853247794707302</v>
      </c>
      <c r="K472" s="53">
        <f t="shared" si="36"/>
        <v>0.64938893490616978</v>
      </c>
      <c r="L472" s="53">
        <f t="shared" si="37"/>
        <v>0.26655974338412192</v>
      </c>
      <c r="M472" s="53">
        <f t="shared" si="38"/>
        <v>0.45457225443431881</v>
      </c>
      <c r="N472" s="148">
        <f t="shared" si="39"/>
        <v>0.72113199781844073</v>
      </c>
      <c r="O472" s="51"/>
      <c r="P472" s="51"/>
    </row>
    <row r="473" spans="1:16" x14ac:dyDescent="0.25">
      <c r="A473" s="179">
        <v>470</v>
      </c>
      <c r="B473" s="189" t="s">
        <v>109</v>
      </c>
      <c r="C473" s="189" t="s">
        <v>108</v>
      </c>
      <c r="D473" s="161" t="s">
        <v>899</v>
      </c>
      <c r="E473" s="162" t="s">
        <v>900</v>
      </c>
      <c r="F473" s="160">
        <v>1665</v>
      </c>
      <c r="G473" s="167">
        <v>3340989.4249999998</v>
      </c>
      <c r="H473" s="10">
        <v>1371</v>
      </c>
      <c r="I473" s="10">
        <v>2132875</v>
      </c>
      <c r="J473" s="53">
        <f t="shared" si="35"/>
        <v>0.82342342342342345</v>
      </c>
      <c r="K473" s="53">
        <f t="shared" si="36"/>
        <v>0.63839621401974356</v>
      </c>
      <c r="L473" s="53">
        <f t="shared" si="37"/>
        <v>0.24702702702702703</v>
      </c>
      <c r="M473" s="53">
        <f t="shared" si="38"/>
        <v>0.44687734981382043</v>
      </c>
      <c r="N473" s="148">
        <f t="shared" si="39"/>
        <v>0.69390437684084749</v>
      </c>
      <c r="O473" s="51"/>
      <c r="P473" s="51"/>
    </row>
    <row r="474" spans="1:16" x14ac:dyDescent="0.25">
      <c r="A474" s="179">
        <v>471</v>
      </c>
      <c r="B474" s="189" t="s">
        <v>109</v>
      </c>
      <c r="C474" s="189" t="s">
        <v>108</v>
      </c>
      <c r="D474" s="161" t="s">
        <v>898</v>
      </c>
      <c r="E474" s="162" t="s">
        <v>1069</v>
      </c>
      <c r="F474" s="160">
        <v>1298</v>
      </c>
      <c r="G474" s="167">
        <v>2208327.9500000002</v>
      </c>
      <c r="H474" s="10">
        <v>859</v>
      </c>
      <c r="I474" s="10">
        <v>1358530</v>
      </c>
      <c r="J474" s="53">
        <f t="shared" si="35"/>
        <v>0.66178736517719572</v>
      </c>
      <c r="K474" s="53">
        <f t="shared" si="36"/>
        <v>0.6151848958846895</v>
      </c>
      <c r="L474" s="53">
        <f t="shared" si="37"/>
        <v>0.1985362095531587</v>
      </c>
      <c r="M474" s="53">
        <f t="shared" si="38"/>
        <v>0.43062942711928265</v>
      </c>
      <c r="N474" s="148">
        <f t="shared" si="39"/>
        <v>0.62916563667244141</v>
      </c>
      <c r="O474" s="51"/>
      <c r="P474" s="51"/>
    </row>
    <row r="475" spans="1:16" x14ac:dyDescent="0.25">
      <c r="A475" s="179">
        <v>472</v>
      </c>
      <c r="B475" s="163" t="s">
        <v>123</v>
      </c>
      <c r="C475" s="163" t="s">
        <v>124</v>
      </c>
      <c r="D475" s="163" t="s">
        <v>930</v>
      </c>
      <c r="E475" s="163" t="s">
        <v>931</v>
      </c>
      <c r="F475" s="160">
        <v>559</v>
      </c>
      <c r="G475" s="167">
        <v>1411759.2749999999</v>
      </c>
      <c r="H475" s="10">
        <v>239</v>
      </c>
      <c r="I475" s="10">
        <v>448360</v>
      </c>
      <c r="J475" s="53">
        <f t="shared" si="35"/>
        <v>0.42754919499105548</v>
      </c>
      <c r="K475" s="53">
        <f t="shared" si="36"/>
        <v>0.31758955506065301</v>
      </c>
      <c r="L475" s="53">
        <f t="shared" si="37"/>
        <v>0.12826475849731664</v>
      </c>
      <c r="M475" s="53">
        <f t="shared" si="38"/>
        <v>0.22231268854245709</v>
      </c>
      <c r="N475" s="148">
        <f t="shared" si="39"/>
        <v>0.35057744703977373</v>
      </c>
      <c r="O475" s="51"/>
      <c r="P475" s="51"/>
    </row>
    <row r="476" spans="1:16" x14ac:dyDescent="0.25">
      <c r="A476" s="179">
        <v>473</v>
      </c>
      <c r="B476" s="163" t="s">
        <v>123</v>
      </c>
      <c r="C476" s="163" t="s">
        <v>124</v>
      </c>
      <c r="D476" s="163" t="s">
        <v>934</v>
      </c>
      <c r="E476" s="163" t="s">
        <v>935</v>
      </c>
      <c r="F476" s="160">
        <v>927</v>
      </c>
      <c r="G476" s="167">
        <v>2334222.0499999998</v>
      </c>
      <c r="H476" s="10">
        <v>656</v>
      </c>
      <c r="I476" s="10">
        <v>1175250</v>
      </c>
      <c r="J476" s="53">
        <f t="shared" si="35"/>
        <v>0.70765911542610571</v>
      </c>
      <c r="K476" s="53">
        <f t="shared" si="36"/>
        <v>0.50348680409389501</v>
      </c>
      <c r="L476" s="53">
        <f t="shared" si="37"/>
        <v>0.21229773462783172</v>
      </c>
      <c r="M476" s="53">
        <f t="shared" si="38"/>
        <v>0.35244076286572651</v>
      </c>
      <c r="N476" s="148">
        <f t="shared" si="39"/>
        <v>0.5647384974935582</v>
      </c>
      <c r="O476" s="51"/>
      <c r="P476" s="51"/>
    </row>
    <row r="477" spans="1:16" x14ac:dyDescent="0.25">
      <c r="A477" s="179">
        <v>474</v>
      </c>
      <c r="B477" s="163" t="s">
        <v>123</v>
      </c>
      <c r="C477" s="163" t="s">
        <v>124</v>
      </c>
      <c r="D477" s="163" t="s">
        <v>932</v>
      </c>
      <c r="E477" s="163" t="s">
        <v>1113</v>
      </c>
      <c r="F477" s="160">
        <v>927</v>
      </c>
      <c r="G477" s="167">
        <v>2334222.0499999998</v>
      </c>
      <c r="H477" s="10">
        <v>255</v>
      </c>
      <c r="I477" s="10">
        <v>433605</v>
      </c>
      <c r="J477" s="53">
        <f t="shared" si="35"/>
        <v>0.27508090614886732</v>
      </c>
      <c r="K477" s="53">
        <f t="shared" si="36"/>
        <v>0.18575996229664613</v>
      </c>
      <c r="L477" s="53">
        <f t="shared" si="37"/>
        <v>8.2524271844660199E-2</v>
      </c>
      <c r="M477" s="53">
        <f t="shared" si="38"/>
        <v>0.13003197360765228</v>
      </c>
      <c r="N477" s="148">
        <f t="shared" si="39"/>
        <v>0.2125562454523125</v>
      </c>
      <c r="O477" s="51"/>
      <c r="P477" s="51"/>
    </row>
    <row r="478" spans="1:16" x14ac:dyDescent="0.25">
      <c r="A478" s="179">
        <v>475</v>
      </c>
      <c r="B478" s="163" t="s">
        <v>123</v>
      </c>
      <c r="C478" s="163" t="s">
        <v>124</v>
      </c>
      <c r="D478" s="163" t="s">
        <v>929</v>
      </c>
      <c r="E478" s="163" t="s">
        <v>1403</v>
      </c>
      <c r="F478" s="160">
        <v>852</v>
      </c>
      <c r="G478" s="167">
        <v>2135004.875</v>
      </c>
      <c r="H478" s="10">
        <v>247</v>
      </c>
      <c r="I478" s="10">
        <v>546885</v>
      </c>
      <c r="J478" s="53">
        <f t="shared" si="35"/>
        <v>0.289906103286385</v>
      </c>
      <c r="K478" s="53">
        <f t="shared" si="36"/>
        <v>0.25615163993478002</v>
      </c>
      <c r="L478" s="53">
        <f t="shared" si="37"/>
        <v>8.6971830985915502E-2</v>
      </c>
      <c r="M478" s="53">
        <f t="shared" si="38"/>
        <v>0.17930614795434599</v>
      </c>
      <c r="N478" s="148">
        <f t="shared" si="39"/>
        <v>0.26627797894026151</v>
      </c>
      <c r="O478" s="51"/>
      <c r="P478" s="51"/>
    </row>
    <row r="479" spans="1:16" x14ac:dyDescent="0.25">
      <c r="A479" s="179">
        <v>476</v>
      </c>
      <c r="B479" s="163" t="s">
        <v>123</v>
      </c>
      <c r="C479" s="163" t="s">
        <v>124</v>
      </c>
      <c r="D479" s="163" t="s">
        <v>933</v>
      </c>
      <c r="E479" s="163" t="s">
        <v>499</v>
      </c>
      <c r="F479" s="160">
        <v>442</v>
      </c>
      <c r="G479" s="167">
        <v>1100208.2749999999</v>
      </c>
      <c r="H479" s="10">
        <v>302</v>
      </c>
      <c r="I479" s="10">
        <v>425710</v>
      </c>
      <c r="J479" s="53">
        <f t="shared" si="35"/>
        <v>0.68325791855203621</v>
      </c>
      <c r="K479" s="53">
        <f t="shared" si="36"/>
        <v>0.38693582812763339</v>
      </c>
      <c r="L479" s="53">
        <f t="shared" si="37"/>
        <v>0.20497737556561085</v>
      </c>
      <c r="M479" s="53">
        <f t="shared" si="38"/>
        <v>0.27085507968934336</v>
      </c>
      <c r="N479" s="148">
        <f t="shared" si="39"/>
        <v>0.47583245525495421</v>
      </c>
      <c r="O479" s="51"/>
      <c r="P479" s="51"/>
    </row>
    <row r="480" spans="1:16" x14ac:dyDescent="0.25">
      <c r="A480" s="179">
        <v>477</v>
      </c>
      <c r="B480" s="163" t="s">
        <v>127</v>
      </c>
      <c r="C480" s="163" t="s">
        <v>124</v>
      </c>
      <c r="D480" s="163" t="s">
        <v>925</v>
      </c>
      <c r="E480" s="163" t="s">
        <v>1404</v>
      </c>
      <c r="F480" s="160">
        <v>1029</v>
      </c>
      <c r="G480" s="167">
        <v>2076183.375</v>
      </c>
      <c r="H480" s="10">
        <v>570</v>
      </c>
      <c r="I480" s="10">
        <v>831105</v>
      </c>
      <c r="J480" s="53">
        <f t="shared" si="35"/>
        <v>0.55393586005830908</v>
      </c>
      <c r="K480" s="53">
        <f t="shared" si="36"/>
        <v>0.40030423613232141</v>
      </c>
      <c r="L480" s="53">
        <f t="shared" si="37"/>
        <v>0.16618075801749271</v>
      </c>
      <c r="M480" s="53">
        <f t="shared" si="38"/>
        <v>0.28021296529262496</v>
      </c>
      <c r="N480" s="148">
        <f t="shared" si="39"/>
        <v>0.44639372331011767</v>
      </c>
      <c r="O480" s="51"/>
      <c r="P480" s="51"/>
    </row>
    <row r="481" spans="1:16" x14ac:dyDescent="0.25">
      <c r="A481" s="179">
        <v>478</v>
      </c>
      <c r="B481" s="163" t="s">
        <v>127</v>
      </c>
      <c r="C481" s="163" t="s">
        <v>124</v>
      </c>
      <c r="D481" s="163" t="s">
        <v>922</v>
      </c>
      <c r="E481" s="163" t="s">
        <v>1405</v>
      </c>
      <c r="F481" s="160">
        <v>1101</v>
      </c>
      <c r="G481" s="167">
        <v>2221813.1749999998</v>
      </c>
      <c r="H481" s="10">
        <v>237</v>
      </c>
      <c r="I481" s="10">
        <v>549480</v>
      </c>
      <c r="J481" s="53">
        <f t="shared" si="35"/>
        <v>0.21525885558583105</v>
      </c>
      <c r="K481" s="53">
        <f t="shared" si="36"/>
        <v>0.24731152294116721</v>
      </c>
      <c r="L481" s="53">
        <f t="shared" si="37"/>
        <v>6.4577656675749315E-2</v>
      </c>
      <c r="M481" s="53">
        <f t="shared" si="38"/>
        <v>0.17311806605881702</v>
      </c>
      <c r="N481" s="148">
        <f t="shared" si="39"/>
        <v>0.23769572273456635</v>
      </c>
      <c r="O481" s="51"/>
      <c r="P481" s="51"/>
    </row>
    <row r="482" spans="1:16" x14ac:dyDescent="0.25">
      <c r="A482" s="179">
        <v>479</v>
      </c>
      <c r="B482" s="163" t="s">
        <v>127</v>
      </c>
      <c r="C482" s="163" t="s">
        <v>124</v>
      </c>
      <c r="D482" s="163" t="s">
        <v>923</v>
      </c>
      <c r="E482" s="163" t="s">
        <v>1230</v>
      </c>
      <c r="F482" s="160">
        <v>1101</v>
      </c>
      <c r="G482" s="167">
        <v>2221813.1749999998</v>
      </c>
      <c r="H482" s="10">
        <v>599</v>
      </c>
      <c r="I482" s="10">
        <v>793515</v>
      </c>
      <c r="J482" s="53">
        <f t="shared" si="35"/>
        <v>0.54405086285195281</v>
      </c>
      <c r="K482" s="53">
        <f t="shared" si="36"/>
        <v>0.35714749058502637</v>
      </c>
      <c r="L482" s="53">
        <f t="shared" si="37"/>
        <v>0.16321525885558583</v>
      </c>
      <c r="M482" s="53">
        <f t="shared" si="38"/>
        <v>0.25000324340951846</v>
      </c>
      <c r="N482" s="148">
        <f t="shared" si="39"/>
        <v>0.41321850226510426</v>
      </c>
      <c r="O482" s="51"/>
      <c r="P482" s="51"/>
    </row>
    <row r="483" spans="1:16" x14ac:dyDescent="0.25">
      <c r="A483" s="179">
        <v>480</v>
      </c>
      <c r="B483" s="163" t="s">
        <v>127</v>
      </c>
      <c r="C483" s="163" t="s">
        <v>124</v>
      </c>
      <c r="D483" s="163" t="s">
        <v>924</v>
      </c>
      <c r="E483" s="163" t="s">
        <v>1406</v>
      </c>
      <c r="F483" s="160">
        <v>1310</v>
      </c>
      <c r="G483" s="167">
        <v>2649446.375</v>
      </c>
      <c r="H483" s="10">
        <v>607</v>
      </c>
      <c r="I483" s="10">
        <v>1107190</v>
      </c>
      <c r="J483" s="53">
        <f t="shared" si="35"/>
        <v>0.4633587786259542</v>
      </c>
      <c r="K483" s="53">
        <f t="shared" si="36"/>
        <v>0.41789485171218083</v>
      </c>
      <c r="L483" s="53">
        <f t="shared" si="37"/>
        <v>0.13900763358778626</v>
      </c>
      <c r="M483" s="53">
        <f t="shared" si="38"/>
        <v>0.29252639619852655</v>
      </c>
      <c r="N483" s="148">
        <f t="shared" si="39"/>
        <v>0.43153402978631283</v>
      </c>
      <c r="O483" s="51"/>
      <c r="P483" s="51"/>
    </row>
    <row r="484" spans="1:16" x14ac:dyDescent="0.25">
      <c r="A484" s="179">
        <v>481</v>
      </c>
      <c r="B484" s="163" t="s">
        <v>127</v>
      </c>
      <c r="C484" s="163" t="s">
        <v>124</v>
      </c>
      <c r="D484" s="163" t="s">
        <v>1159</v>
      </c>
      <c r="E484" s="163" t="s">
        <v>1407</v>
      </c>
      <c r="F484" s="160">
        <v>1029</v>
      </c>
      <c r="G484" s="167">
        <v>2076183.375</v>
      </c>
      <c r="H484" s="10">
        <v>562</v>
      </c>
      <c r="I484" s="10">
        <v>881895</v>
      </c>
      <c r="J484" s="53">
        <f t="shared" si="35"/>
        <v>0.54616132167152576</v>
      </c>
      <c r="K484" s="53">
        <f t="shared" si="36"/>
        <v>0.42476739319810802</v>
      </c>
      <c r="L484" s="53">
        <f t="shared" si="37"/>
        <v>0.16384839650145772</v>
      </c>
      <c r="M484" s="53">
        <f t="shared" si="38"/>
        <v>0.29733717523867559</v>
      </c>
      <c r="N484" s="148">
        <f t="shared" si="39"/>
        <v>0.4611855717401333</v>
      </c>
      <c r="O484" s="51"/>
      <c r="P484" s="51"/>
    </row>
    <row r="485" spans="1:16" x14ac:dyDescent="0.25">
      <c r="A485" s="179">
        <v>482</v>
      </c>
      <c r="B485" s="163" t="s">
        <v>127</v>
      </c>
      <c r="C485" s="163" t="s">
        <v>124</v>
      </c>
      <c r="D485" s="163" t="s">
        <v>927</v>
      </c>
      <c r="E485" s="163" t="s">
        <v>806</v>
      </c>
      <c r="F485" s="160">
        <v>899</v>
      </c>
      <c r="G485" s="167">
        <v>1823209.9750000001</v>
      </c>
      <c r="H485" s="10">
        <v>497</v>
      </c>
      <c r="I485" s="10">
        <v>718110</v>
      </c>
      <c r="J485" s="53">
        <f t="shared" si="35"/>
        <v>0.55283648498331484</v>
      </c>
      <c r="K485" s="53">
        <f t="shared" si="36"/>
        <v>0.39387125446151638</v>
      </c>
      <c r="L485" s="53">
        <f t="shared" si="37"/>
        <v>0.16585094549499443</v>
      </c>
      <c r="M485" s="53">
        <f t="shared" si="38"/>
        <v>0.27570987812306147</v>
      </c>
      <c r="N485" s="148">
        <f t="shared" si="39"/>
        <v>0.44156082361805593</v>
      </c>
      <c r="O485" s="51"/>
      <c r="P485" s="51"/>
    </row>
    <row r="486" spans="1:16" x14ac:dyDescent="0.25">
      <c r="A486" s="179">
        <v>483</v>
      </c>
      <c r="B486" s="163" t="s">
        <v>127</v>
      </c>
      <c r="C486" s="163" t="s">
        <v>124</v>
      </c>
      <c r="D486" s="163" t="s">
        <v>928</v>
      </c>
      <c r="E486" s="163" t="s">
        <v>1229</v>
      </c>
      <c r="F486" s="160">
        <v>412</v>
      </c>
      <c r="G486" s="167">
        <v>841690.92500000005</v>
      </c>
      <c r="H486" s="10">
        <v>320</v>
      </c>
      <c r="I486" s="10">
        <v>647215</v>
      </c>
      <c r="J486" s="53">
        <f t="shared" si="35"/>
        <v>0.77669902912621358</v>
      </c>
      <c r="K486" s="53">
        <f t="shared" si="36"/>
        <v>0.76894615443311332</v>
      </c>
      <c r="L486" s="53">
        <f t="shared" si="37"/>
        <v>0.23300970873786406</v>
      </c>
      <c r="M486" s="53">
        <f t="shared" si="38"/>
        <v>0.53826230810317932</v>
      </c>
      <c r="N486" s="148">
        <f t="shared" si="39"/>
        <v>0.77127201684104341</v>
      </c>
      <c r="O486" s="51"/>
      <c r="P486" s="51"/>
    </row>
    <row r="487" spans="1:16" x14ac:dyDescent="0.25">
      <c r="A487" s="179">
        <v>484</v>
      </c>
      <c r="B487" s="163" t="s">
        <v>141</v>
      </c>
      <c r="C487" s="163" t="s">
        <v>124</v>
      </c>
      <c r="D487" s="163" t="s">
        <v>268</v>
      </c>
      <c r="E487" s="163" t="s">
        <v>1408</v>
      </c>
      <c r="F487" s="160">
        <v>749</v>
      </c>
      <c r="G487" s="167">
        <v>1492601.825</v>
      </c>
      <c r="H487" s="10">
        <v>439</v>
      </c>
      <c r="I487" s="10">
        <v>641745</v>
      </c>
      <c r="J487" s="53">
        <f t="shared" si="35"/>
        <v>0.58611481975967961</v>
      </c>
      <c r="K487" s="53">
        <f t="shared" si="36"/>
        <v>0.42995056635415813</v>
      </c>
      <c r="L487" s="53">
        <f t="shared" si="37"/>
        <v>0.17583444592790387</v>
      </c>
      <c r="M487" s="53">
        <f t="shared" si="38"/>
        <v>0.30096539644791065</v>
      </c>
      <c r="N487" s="148">
        <f t="shared" si="39"/>
        <v>0.47679984237581452</v>
      </c>
      <c r="O487" s="51"/>
      <c r="P487" s="51"/>
    </row>
    <row r="488" spans="1:16" x14ac:dyDescent="0.25">
      <c r="A488" s="179">
        <v>485</v>
      </c>
      <c r="B488" s="163" t="s">
        <v>141</v>
      </c>
      <c r="C488" s="163" t="s">
        <v>124</v>
      </c>
      <c r="D488" s="163" t="s">
        <v>270</v>
      </c>
      <c r="E488" s="163" t="s">
        <v>1409</v>
      </c>
      <c r="F488" s="160">
        <v>563</v>
      </c>
      <c r="G488" s="167">
        <v>1138248.1499999999</v>
      </c>
      <c r="H488" s="10">
        <v>396</v>
      </c>
      <c r="I488" s="10">
        <v>607420</v>
      </c>
      <c r="J488" s="53">
        <f t="shared" si="35"/>
        <v>0.70337477797513326</v>
      </c>
      <c r="K488" s="53">
        <f t="shared" si="36"/>
        <v>0.53364461870638669</v>
      </c>
      <c r="L488" s="53">
        <f t="shared" si="37"/>
        <v>0.21101243339253997</v>
      </c>
      <c r="M488" s="53">
        <f t="shared" si="38"/>
        <v>0.37355123309447064</v>
      </c>
      <c r="N488" s="148">
        <f t="shared" si="39"/>
        <v>0.58456366648701064</v>
      </c>
      <c r="O488" s="51"/>
      <c r="P488" s="51"/>
    </row>
    <row r="489" spans="1:16" x14ac:dyDescent="0.25">
      <c r="A489" s="179">
        <v>486</v>
      </c>
      <c r="B489" s="163" t="s">
        <v>141</v>
      </c>
      <c r="C489" s="163" t="s">
        <v>124</v>
      </c>
      <c r="D489" s="163" t="s">
        <v>269</v>
      </c>
      <c r="E489" s="163" t="s">
        <v>1410</v>
      </c>
      <c r="F489" s="160">
        <v>621</v>
      </c>
      <c r="G489" s="167">
        <v>1251103.425</v>
      </c>
      <c r="H489" s="10">
        <v>324</v>
      </c>
      <c r="I489" s="10">
        <v>631125</v>
      </c>
      <c r="J489" s="53">
        <f t="shared" si="35"/>
        <v>0.52173913043478259</v>
      </c>
      <c r="K489" s="53">
        <f t="shared" si="36"/>
        <v>0.50445469766018747</v>
      </c>
      <c r="L489" s="53">
        <f t="shared" si="37"/>
        <v>0.15652173913043477</v>
      </c>
      <c r="M489" s="53">
        <f t="shared" si="38"/>
        <v>0.35311828836213122</v>
      </c>
      <c r="N489" s="148">
        <f t="shared" si="39"/>
        <v>0.50964002749256598</v>
      </c>
      <c r="O489" s="51"/>
      <c r="P489" s="51"/>
    </row>
    <row r="490" spans="1:16" x14ac:dyDescent="0.25">
      <c r="A490" s="179">
        <v>487</v>
      </c>
      <c r="B490" s="163" t="s">
        <v>141</v>
      </c>
      <c r="C490" s="163" t="s">
        <v>124</v>
      </c>
      <c r="D490" s="163" t="s">
        <v>267</v>
      </c>
      <c r="E490" s="163" t="s">
        <v>1411</v>
      </c>
      <c r="F490" s="160">
        <v>1185</v>
      </c>
      <c r="G490" s="167">
        <v>2365292.0499999998</v>
      </c>
      <c r="H490" s="10">
        <v>549</v>
      </c>
      <c r="I490" s="10">
        <v>985080</v>
      </c>
      <c r="J490" s="53">
        <f t="shared" si="35"/>
        <v>0.46329113924050636</v>
      </c>
      <c r="K490" s="53">
        <f t="shared" si="36"/>
        <v>0.41647288333802163</v>
      </c>
      <c r="L490" s="53">
        <f t="shared" si="37"/>
        <v>0.13898734177215191</v>
      </c>
      <c r="M490" s="53">
        <f t="shared" si="38"/>
        <v>0.2915310183366151</v>
      </c>
      <c r="N490" s="148">
        <f t="shared" si="39"/>
        <v>0.43051836010876698</v>
      </c>
      <c r="O490" s="51"/>
      <c r="P490" s="51"/>
    </row>
    <row r="491" spans="1:16" x14ac:dyDescent="0.25">
      <c r="A491" s="179">
        <v>488</v>
      </c>
      <c r="B491" s="163" t="s">
        <v>952</v>
      </c>
      <c r="C491" s="163" t="s">
        <v>124</v>
      </c>
      <c r="D491" s="163" t="s">
        <v>957</v>
      </c>
      <c r="E491" s="163" t="s">
        <v>1434</v>
      </c>
      <c r="F491" s="160">
        <v>515</v>
      </c>
      <c r="G491" s="167">
        <v>1094357.3999999999</v>
      </c>
      <c r="H491" s="10">
        <v>325</v>
      </c>
      <c r="I491" s="10">
        <v>477180</v>
      </c>
      <c r="J491" s="53">
        <f t="shared" si="35"/>
        <v>0.6310679611650486</v>
      </c>
      <c r="K491" s="53">
        <f t="shared" si="36"/>
        <v>0.43603670976227699</v>
      </c>
      <c r="L491" s="53">
        <f t="shared" si="37"/>
        <v>0.18932038834951456</v>
      </c>
      <c r="M491" s="53">
        <f t="shared" si="38"/>
        <v>0.30522569683359385</v>
      </c>
      <c r="N491" s="148">
        <f t="shared" si="39"/>
        <v>0.49454608518310839</v>
      </c>
      <c r="O491" s="51"/>
      <c r="P491" s="51"/>
    </row>
    <row r="492" spans="1:16" x14ac:dyDescent="0.25">
      <c r="A492" s="179">
        <v>489</v>
      </c>
      <c r="B492" s="163" t="s">
        <v>952</v>
      </c>
      <c r="C492" s="163" t="s">
        <v>124</v>
      </c>
      <c r="D492" s="163" t="s">
        <v>955</v>
      </c>
      <c r="E492" s="163" t="s">
        <v>1412</v>
      </c>
      <c r="F492" s="160">
        <v>850</v>
      </c>
      <c r="G492" s="167">
        <v>1893365.65</v>
      </c>
      <c r="H492" s="10">
        <v>453</v>
      </c>
      <c r="I492" s="10">
        <v>688035</v>
      </c>
      <c r="J492" s="53">
        <f t="shared" si="35"/>
        <v>0.53294117647058825</v>
      </c>
      <c r="K492" s="53">
        <f t="shared" si="36"/>
        <v>0.3633925649807791</v>
      </c>
      <c r="L492" s="53">
        <f t="shared" si="37"/>
        <v>0.15988235294117648</v>
      </c>
      <c r="M492" s="53">
        <f t="shared" si="38"/>
        <v>0.25437479548654535</v>
      </c>
      <c r="N492" s="148">
        <f t="shared" si="39"/>
        <v>0.41425714842772182</v>
      </c>
      <c r="O492" s="51"/>
      <c r="P492" s="51"/>
    </row>
    <row r="493" spans="1:16" x14ac:dyDescent="0.25">
      <c r="A493" s="179">
        <v>490</v>
      </c>
      <c r="B493" s="163" t="s">
        <v>952</v>
      </c>
      <c r="C493" s="163" t="s">
        <v>124</v>
      </c>
      <c r="D493" s="163" t="s">
        <v>953</v>
      </c>
      <c r="E493" s="163" t="s">
        <v>954</v>
      </c>
      <c r="F493" s="160">
        <v>1672</v>
      </c>
      <c r="G493" s="167">
        <v>4012840.0750000002</v>
      </c>
      <c r="H493" s="10">
        <v>990</v>
      </c>
      <c r="I493" s="10">
        <v>1571445</v>
      </c>
      <c r="J493" s="53">
        <f t="shared" si="35"/>
        <v>0.59210526315789469</v>
      </c>
      <c r="K493" s="53">
        <f t="shared" si="36"/>
        <v>0.39160419319725814</v>
      </c>
      <c r="L493" s="53">
        <f t="shared" si="37"/>
        <v>0.17763157894736839</v>
      </c>
      <c r="M493" s="53">
        <f t="shared" si="38"/>
        <v>0.27412293523808068</v>
      </c>
      <c r="N493" s="148">
        <f t="shared" si="39"/>
        <v>0.4517545141854491</v>
      </c>
      <c r="O493" s="51"/>
      <c r="P493" s="51"/>
    </row>
    <row r="494" spans="1:16" x14ac:dyDescent="0.25">
      <c r="A494" s="179">
        <v>491</v>
      </c>
      <c r="B494" s="163" t="s">
        <v>952</v>
      </c>
      <c r="C494" s="163" t="s">
        <v>124</v>
      </c>
      <c r="D494" s="163" t="s">
        <v>959</v>
      </c>
      <c r="E494" s="163" t="s">
        <v>960</v>
      </c>
      <c r="F494" s="160">
        <v>1358</v>
      </c>
      <c r="G494" s="167">
        <v>4083021.75</v>
      </c>
      <c r="H494" s="10">
        <v>692</v>
      </c>
      <c r="I494" s="10">
        <v>1175580</v>
      </c>
      <c r="J494" s="53">
        <f t="shared" si="35"/>
        <v>0.50957290132547861</v>
      </c>
      <c r="K494" s="53">
        <f t="shared" si="36"/>
        <v>0.28791911284822325</v>
      </c>
      <c r="L494" s="53">
        <f t="shared" si="37"/>
        <v>0.15287187039764358</v>
      </c>
      <c r="M494" s="53">
        <f t="shared" si="38"/>
        <v>0.20154337899375627</v>
      </c>
      <c r="N494" s="148">
        <f t="shared" si="39"/>
        <v>0.35441524939139984</v>
      </c>
      <c r="O494" s="51"/>
      <c r="P494" s="51"/>
    </row>
    <row r="495" spans="1:16" x14ac:dyDescent="0.25">
      <c r="A495" s="179">
        <v>492</v>
      </c>
      <c r="B495" s="163" t="s">
        <v>952</v>
      </c>
      <c r="C495" s="163" t="s">
        <v>124</v>
      </c>
      <c r="D495" s="163" t="s">
        <v>962</v>
      </c>
      <c r="E495" s="163" t="s">
        <v>1413</v>
      </c>
      <c r="F495" s="160">
        <v>686</v>
      </c>
      <c r="G495" s="167">
        <v>1431571.3</v>
      </c>
      <c r="H495" s="10">
        <v>489</v>
      </c>
      <c r="I495" s="10">
        <v>630905</v>
      </c>
      <c r="J495" s="53">
        <f t="shared" si="35"/>
        <v>0.71282798833819239</v>
      </c>
      <c r="K495" s="53">
        <f t="shared" si="36"/>
        <v>0.44070805275294356</v>
      </c>
      <c r="L495" s="53">
        <f t="shared" si="37"/>
        <v>0.2138483965014577</v>
      </c>
      <c r="M495" s="53">
        <f t="shared" si="38"/>
        <v>0.30849563692706045</v>
      </c>
      <c r="N495" s="148">
        <f t="shared" si="39"/>
        <v>0.5223440334285181</v>
      </c>
      <c r="O495" s="51"/>
      <c r="P495" s="51"/>
    </row>
    <row r="496" spans="1:16" x14ac:dyDescent="0.25">
      <c r="A496" s="179">
        <v>493</v>
      </c>
      <c r="B496" s="163" t="s">
        <v>952</v>
      </c>
      <c r="C496" s="163" t="s">
        <v>124</v>
      </c>
      <c r="D496" s="163" t="s">
        <v>961</v>
      </c>
      <c r="E496" s="163" t="s">
        <v>1414</v>
      </c>
      <c r="F496" s="160">
        <v>444</v>
      </c>
      <c r="G496" s="167">
        <v>570666.44999999995</v>
      </c>
      <c r="H496" s="10">
        <v>168</v>
      </c>
      <c r="I496" s="10">
        <v>186055</v>
      </c>
      <c r="J496" s="53">
        <f t="shared" si="35"/>
        <v>0.3783783783783784</v>
      </c>
      <c r="K496" s="53">
        <f t="shared" si="36"/>
        <v>0.32603108172909062</v>
      </c>
      <c r="L496" s="53">
        <f t="shared" si="37"/>
        <v>0.11351351351351352</v>
      </c>
      <c r="M496" s="53">
        <f t="shared" si="38"/>
        <v>0.22822175721036342</v>
      </c>
      <c r="N496" s="148">
        <f t="shared" si="39"/>
        <v>0.34173527072387694</v>
      </c>
      <c r="O496" s="51"/>
      <c r="P496" s="51"/>
    </row>
    <row r="497" spans="1:16" x14ac:dyDescent="0.25">
      <c r="A497" s="179">
        <v>494</v>
      </c>
      <c r="B497" s="163" t="s">
        <v>129</v>
      </c>
      <c r="C497" s="163" t="s">
        <v>124</v>
      </c>
      <c r="D497" s="163" t="s">
        <v>963</v>
      </c>
      <c r="E497" s="163" t="s">
        <v>1435</v>
      </c>
      <c r="F497" s="160">
        <v>763</v>
      </c>
      <c r="G497" s="167">
        <v>1655172.7250000001</v>
      </c>
      <c r="H497" s="10">
        <v>332</v>
      </c>
      <c r="I497" s="10">
        <v>578245</v>
      </c>
      <c r="J497" s="53">
        <f t="shared" si="35"/>
        <v>0.43512450851900392</v>
      </c>
      <c r="K497" s="53">
        <f t="shared" si="36"/>
        <v>0.34935628848040617</v>
      </c>
      <c r="L497" s="53">
        <f t="shared" si="37"/>
        <v>0.13053735255570117</v>
      </c>
      <c r="M497" s="53">
        <f t="shared" si="38"/>
        <v>0.2445494019362843</v>
      </c>
      <c r="N497" s="148">
        <f t="shared" si="39"/>
        <v>0.37508675449198547</v>
      </c>
      <c r="O497" s="51"/>
      <c r="P497" s="51"/>
    </row>
    <row r="498" spans="1:16" x14ac:dyDescent="0.25">
      <c r="A498" s="179">
        <v>495</v>
      </c>
      <c r="B498" s="163" t="s">
        <v>129</v>
      </c>
      <c r="C498" s="163" t="s">
        <v>124</v>
      </c>
      <c r="D498" s="163" t="s">
        <v>968</v>
      </c>
      <c r="E498" s="163" t="s">
        <v>969</v>
      </c>
      <c r="F498" s="160">
        <v>672</v>
      </c>
      <c r="G498" s="167">
        <v>1457347.925</v>
      </c>
      <c r="H498" s="10">
        <v>449</v>
      </c>
      <c r="I498" s="10">
        <v>745190</v>
      </c>
      <c r="J498" s="53">
        <f t="shared" si="35"/>
        <v>0.66815476190476186</v>
      </c>
      <c r="K498" s="53">
        <f t="shared" si="36"/>
        <v>0.51133294062226076</v>
      </c>
      <c r="L498" s="53">
        <f t="shared" si="37"/>
        <v>0.20044642857142855</v>
      </c>
      <c r="M498" s="53">
        <f t="shared" si="38"/>
        <v>0.35793305843558249</v>
      </c>
      <c r="N498" s="148">
        <f t="shared" si="39"/>
        <v>0.55837948700701101</v>
      </c>
      <c r="O498" s="51"/>
      <c r="P498" s="51"/>
    </row>
    <row r="499" spans="1:16" x14ac:dyDescent="0.25">
      <c r="A499" s="179">
        <v>496</v>
      </c>
      <c r="B499" s="163" t="s">
        <v>129</v>
      </c>
      <c r="C499" s="163" t="s">
        <v>124</v>
      </c>
      <c r="D499" s="163" t="s">
        <v>966</v>
      </c>
      <c r="E499" s="163" t="s">
        <v>958</v>
      </c>
      <c r="F499" s="160">
        <v>686</v>
      </c>
      <c r="G499" s="167">
        <v>1535812.45</v>
      </c>
      <c r="H499" s="10">
        <v>466</v>
      </c>
      <c r="I499" s="10">
        <v>893205</v>
      </c>
      <c r="J499" s="53">
        <f t="shared" si="35"/>
        <v>0.67930029154518945</v>
      </c>
      <c r="K499" s="53">
        <f t="shared" si="36"/>
        <v>0.58158468503104011</v>
      </c>
      <c r="L499" s="53">
        <f t="shared" si="37"/>
        <v>0.20379008746355684</v>
      </c>
      <c r="M499" s="53">
        <f t="shared" si="38"/>
        <v>0.40710927952172804</v>
      </c>
      <c r="N499" s="148">
        <f t="shared" si="39"/>
        <v>0.61089936698528491</v>
      </c>
      <c r="O499" s="51"/>
      <c r="P499" s="51"/>
    </row>
    <row r="500" spans="1:16" x14ac:dyDescent="0.25">
      <c r="A500" s="179">
        <v>497</v>
      </c>
      <c r="B500" s="163" t="s">
        <v>129</v>
      </c>
      <c r="C500" s="163" t="s">
        <v>124</v>
      </c>
      <c r="D500" s="163" t="s">
        <v>964</v>
      </c>
      <c r="E500" s="163" t="s">
        <v>965</v>
      </c>
      <c r="F500" s="160">
        <v>807</v>
      </c>
      <c r="G500" s="167">
        <v>1708386.325</v>
      </c>
      <c r="H500" s="10">
        <v>469</v>
      </c>
      <c r="I500" s="10">
        <v>741610</v>
      </c>
      <c r="J500" s="53">
        <f t="shared" si="35"/>
        <v>0.58116480793060721</v>
      </c>
      <c r="K500" s="53">
        <f t="shared" si="36"/>
        <v>0.43409970517060886</v>
      </c>
      <c r="L500" s="53">
        <f t="shared" si="37"/>
        <v>0.17434944237918215</v>
      </c>
      <c r="M500" s="53">
        <f t="shared" si="38"/>
        <v>0.30386979361942618</v>
      </c>
      <c r="N500" s="148">
        <f t="shared" si="39"/>
        <v>0.47821923599860833</v>
      </c>
      <c r="O500" s="51"/>
      <c r="P500" s="51"/>
    </row>
    <row r="501" spans="1:16" x14ac:dyDescent="0.25">
      <c r="A501" s="179">
        <v>498</v>
      </c>
      <c r="B501" s="163" t="s">
        <v>77</v>
      </c>
      <c r="C501" s="163" t="s">
        <v>124</v>
      </c>
      <c r="D501" s="163" t="s">
        <v>684</v>
      </c>
      <c r="E501" s="163" t="s">
        <v>1415</v>
      </c>
      <c r="F501" s="160">
        <v>1562</v>
      </c>
      <c r="G501" s="167">
        <v>2675572.2000000002</v>
      </c>
      <c r="H501" s="10">
        <v>786</v>
      </c>
      <c r="I501" s="10">
        <v>1185995</v>
      </c>
      <c r="J501" s="53">
        <f t="shared" si="35"/>
        <v>0.50320102432778491</v>
      </c>
      <c r="K501" s="53">
        <f t="shared" si="36"/>
        <v>0.44326779894035373</v>
      </c>
      <c r="L501" s="53">
        <f t="shared" si="37"/>
        <v>0.15096030729833546</v>
      </c>
      <c r="M501" s="53">
        <f t="shared" si="38"/>
        <v>0.31028745925824758</v>
      </c>
      <c r="N501" s="148">
        <f t="shared" si="39"/>
        <v>0.46124776655658306</v>
      </c>
      <c r="O501" s="51"/>
      <c r="P501" s="51"/>
    </row>
    <row r="502" spans="1:16" x14ac:dyDescent="0.25">
      <c r="A502" s="179">
        <v>499</v>
      </c>
      <c r="B502" s="163" t="s">
        <v>77</v>
      </c>
      <c r="C502" s="163" t="s">
        <v>124</v>
      </c>
      <c r="D502" s="163" t="s">
        <v>686</v>
      </c>
      <c r="E502" s="163" t="s">
        <v>687</v>
      </c>
      <c r="F502" s="160">
        <v>565</v>
      </c>
      <c r="G502" s="167">
        <v>973317.42500000005</v>
      </c>
      <c r="H502" s="10">
        <v>229</v>
      </c>
      <c r="I502" s="10">
        <v>293800</v>
      </c>
      <c r="J502" s="53">
        <f t="shared" si="35"/>
        <v>0.40530973451327434</v>
      </c>
      <c r="K502" s="53">
        <f t="shared" si="36"/>
        <v>0.30185424862808757</v>
      </c>
      <c r="L502" s="53">
        <f t="shared" si="37"/>
        <v>0.1215929203539823</v>
      </c>
      <c r="M502" s="53">
        <f t="shared" si="38"/>
        <v>0.2112979740396613</v>
      </c>
      <c r="N502" s="148">
        <f t="shared" si="39"/>
        <v>0.33289089439364361</v>
      </c>
      <c r="O502" s="51"/>
      <c r="P502" s="51"/>
    </row>
    <row r="503" spans="1:16" x14ac:dyDescent="0.25">
      <c r="A503" s="179">
        <v>500</v>
      </c>
      <c r="B503" s="163" t="s">
        <v>130</v>
      </c>
      <c r="C503" s="163" t="s">
        <v>124</v>
      </c>
      <c r="D503" s="163" t="s">
        <v>918</v>
      </c>
      <c r="E503" s="163" t="s">
        <v>787</v>
      </c>
      <c r="F503" s="160">
        <v>1120</v>
      </c>
      <c r="G503" s="167">
        <v>2026767.1749999998</v>
      </c>
      <c r="H503" s="10">
        <v>512</v>
      </c>
      <c r="I503" s="10">
        <v>763255</v>
      </c>
      <c r="J503" s="53">
        <f t="shared" si="35"/>
        <v>0.45714285714285713</v>
      </c>
      <c r="K503" s="53">
        <f t="shared" si="36"/>
        <v>0.3765874094541718</v>
      </c>
      <c r="L503" s="53">
        <f t="shared" si="37"/>
        <v>0.13714285714285712</v>
      </c>
      <c r="M503" s="53">
        <f t="shared" si="38"/>
        <v>0.26361118661792021</v>
      </c>
      <c r="N503" s="148">
        <f t="shared" si="39"/>
        <v>0.40075404376077733</v>
      </c>
      <c r="O503" s="51"/>
      <c r="P503" s="51"/>
    </row>
    <row r="504" spans="1:16" x14ac:dyDescent="0.25">
      <c r="A504" s="179">
        <v>501</v>
      </c>
      <c r="B504" s="163" t="s">
        <v>130</v>
      </c>
      <c r="C504" s="163" t="s">
        <v>124</v>
      </c>
      <c r="D504" s="163" t="s">
        <v>920</v>
      </c>
      <c r="E504" s="163" t="s">
        <v>1114</v>
      </c>
      <c r="F504" s="160">
        <v>698</v>
      </c>
      <c r="G504" s="167">
        <v>1267171.75</v>
      </c>
      <c r="H504" s="10">
        <v>195</v>
      </c>
      <c r="I504" s="10">
        <v>319035</v>
      </c>
      <c r="J504" s="53">
        <f t="shared" si="35"/>
        <v>0.27936962750716332</v>
      </c>
      <c r="K504" s="53">
        <f t="shared" si="36"/>
        <v>0.25176934381625854</v>
      </c>
      <c r="L504" s="53">
        <f t="shared" si="37"/>
        <v>8.3810888252148996E-2</v>
      </c>
      <c r="M504" s="53">
        <f t="shared" si="38"/>
        <v>0.17623854067138098</v>
      </c>
      <c r="N504" s="148">
        <f t="shared" si="39"/>
        <v>0.26004942892353</v>
      </c>
      <c r="O504" s="51"/>
      <c r="P504" s="51"/>
    </row>
    <row r="505" spans="1:16" x14ac:dyDescent="0.25">
      <c r="A505" s="179">
        <v>502</v>
      </c>
      <c r="B505" s="163" t="s">
        <v>130</v>
      </c>
      <c r="C505" s="163" t="s">
        <v>124</v>
      </c>
      <c r="D505" s="163" t="s">
        <v>917</v>
      </c>
      <c r="E505" s="163" t="s">
        <v>1256</v>
      </c>
      <c r="F505" s="160">
        <v>1259</v>
      </c>
      <c r="G505" s="167">
        <v>2289000.1</v>
      </c>
      <c r="H505" s="10">
        <v>480</v>
      </c>
      <c r="I505" s="10">
        <v>737505</v>
      </c>
      <c r="J505" s="53">
        <f t="shared" si="35"/>
        <v>0.38125496425734712</v>
      </c>
      <c r="K505" s="53">
        <f t="shared" si="36"/>
        <v>0.32219526770662876</v>
      </c>
      <c r="L505" s="53">
        <f t="shared" si="37"/>
        <v>0.11437648927720413</v>
      </c>
      <c r="M505" s="53">
        <f t="shared" si="38"/>
        <v>0.22553668739464011</v>
      </c>
      <c r="N505" s="148">
        <f t="shared" si="39"/>
        <v>0.33991317667184423</v>
      </c>
      <c r="O505" s="51"/>
      <c r="P505" s="51"/>
    </row>
    <row r="506" spans="1:16" x14ac:dyDescent="0.25">
      <c r="A506" s="179">
        <v>503</v>
      </c>
      <c r="B506" s="163" t="s">
        <v>130</v>
      </c>
      <c r="C506" s="163" t="s">
        <v>124</v>
      </c>
      <c r="D506" s="163" t="s">
        <v>919</v>
      </c>
      <c r="E506" s="163" t="s">
        <v>1436</v>
      </c>
      <c r="F506" s="160">
        <v>1022</v>
      </c>
      <c r="G506" s="167">
        <v>1864659.75</v>
      </c>
      <c r="H506" s="10">
        <v>390</v>
      </c>
      <c r="I506" s="10">
        <v>564800</v>
      </c>
      <c r="J506" s="53">
        <f t="shared" si="35"/>
        <v>0.3816046966731898</v>
      </c>
      <c r="K506" s="53">
        <f t="shared" si="36"/>
        <v>0.30289708350276773</v>
      </c>
      <c r="L506" s="53">
        <f t="shared" si="37"/>
        <v>0.11448140900195694</v>
      </c>
      <c r="M506" s="53">
        <f t="shared" si="38"/>
        <v>0.21202795845193739</v>
      </c>
      <c r="N506" s="148">
        <f t="shared" si="39"/>
        <v>0.32650936745389436</v>
      </c>
      <c r="O506" s="51"/>
      <c r="P506" s="51"/>
    </row>
    <row r="507" spans="1:16" x14ac:dyDescent="0.25">
      <c r="A507" s="179">
        <v>504</v>
      </c>
      <c r="B507" s="163" t="s">
        <v>130</v>
      </c>
      <c r="C507" s="163" t="s">
        <v>124</v>
      </c>
      <c r="D507" s="163" t="s">
        <v>921</v>
      </c>
      <c r="E507" s="163" t="s">
        <v>1258</v>
      </c>
      <c r="F507" s="160">
        <v>560</v>
      </c>
      <c r="G507" s="167">
        <v>1020563.35</v>
      </c>
      <c r="H507" s="10">
        <v>174</v>
      </c>
      <c r="I507" s="10">
        <v>260315</v>
      </c>
      <c r="J507" s="53">
        <f t="shared" si="35"/>
        <v>0.31071428571428572</v>
      </c>
      <c r="K507" s="53">
        <f t="shared" si="36"/>
        <v>0.25506990820315073</v>
      </c>
      <c r="L507" s="53">
        <f t="shared" si="37"/>
        <v>9.3214285714285708E-2</v>
      </c>
      <c r="M507" s="53">
        <f t="shared" si="38"/>
        <v>0.17854893574220551</v>
      </c>
      <c r="N507" s="148">
        <f t="shared" si="39"/>
        <v>0.27176322145649123</v>
      </c>
      <c r="O507" s="51"/>
      <c r="P507" s="51"/>
    </row>
    <row r="508" spans="1:16" x14ac:dyDescent="0.25">
      <c r="A508" s="179">
        <v>505</v>
      </c>
      <c r="B508" s="163" t="s">
        <v>126</v>
      </c>
      <c r="C508" s="163" t="s">
        <v>124</v>
      </c>
      <c r="D508" s="163" t="s">
        <v>916</v>
      </c>
      <c r="E508" s="163" t="s">
        <v>842</v>
      </c>
      <c r="F508" s="160">
        <v>1309</v>
      </c>
      <c r="G508" s="167">
        <v>2989456.0750000002</v>
      </c>
      <c r="H508" s="10">
        <v>489</v>
      </c>
      <c r="I508" s="10">
        <v>957545</v>
      </c>
      <c r="J508" s="53">
        <f t="shared" si="35"/>
        <v>0.37356760886172652</v>
      </c>
      <c r="K508" s="53">
        <f t="shared" si="36"/>
        <v>0.32030743251512733</v>
      </c>
      <c r="L508" s="53">
        <f t="shared" si="37"/>
        <v>0.11207028265851796</v>
      </c>
      <c r="M508" s="53">
        <f t="shared" si="38"/>
        <v>0.22421520276058912</v>
      </c>
      <c r="N508" s="148">
        <f t="shared" si="39"/>
        <v>0.33628548541910708</v>
      </c>
      <c r="O508" s="51"/>
      <c r="P508" s="51"/>
    </row>
    <row r="509" spans="1:16" x14ac:dyDescent="0.25">
      <c r="A509" s="179">
        <v>506</v>
      </c>
      <c r="B509" s="163" t="s">
        <v>126</v>
      </c>
      <c r="C509" s="163" t="s">
        <v>124</v>
      </c>
      <c r="D509" s="163" t="s">
        <v>914</v>
      </c>
      <c r="E509" s="163" t="s">
        <v>915</v>
      </c>
      <c r="F509" s="160">
        <v>566</v>
      </c>
      <c r="G509" s="167">
        <v>1292280.9750000001</v>
      </c>
      <c r="H509" s="10">
        <v>367</v>
      </c>
      <c r="I509" s="10">
        <v>575865</v>
      </c>
      <c r="J509" s="53">
        <f t="shared" si="35"/>
        <v>0.64840989399293292</v>
      </c>
      <c r="K509" s="53">
        <f t="shared" si="36"/>
        <v>0.44561903420422944</v>
      </c>
      <c r="L509" s="53">
        <f t="shared" si="37"/>
        <v>0.19452296819787987</v>
      </c>
      <c r="M509" s="53">
        <f t="shared" si="38"/>
        <v>0.31193332394296058</v>
      </c>
      <c r="N509" s="148">
        <f t="shared" si="39"/>
        <v>0.50645629214084043</v>
      </c>
      <c r="O509" s="51"/>
      <c r="P509" s="51"/>
    </row>
    <row r="510" spans="1:16" x14ac:dyDescent="0.25">
      <c r="A510" s="179">
        <v>507</v>
      </c>
      <c r="B510" s="163" t="s">
        <v>136</v>
      </c>
      <c r="C510" s="163" t="s">
        <v>124</v>
      </c>
      <c r="D510" s="163" t="s">
        <v>979</v>
      </c>
      <c r="E510" s="163" t="s">
        <v>980</v>
      </c>
      <c r="F510" s="160">
        <v>1507</v>
      </c>
      <c r="G510" s="167">
        <v>2829880.5</v>
      </c>
      <c r="H510" s="10">
        <v>1428</v>
      </c>
      <c r="I510" s="10">
        <v>2144090</v>
      </c>
      <c r="J510" s="53">
        <f t="shared" si="35"/>
        <v>0.94757796947577966</v>
      </c>
      <c r="K510" s="53">
        <f t="shared" si="36"/>
        <v>0.75766096836951247</v>
      </c>
      <c r="L510" s="53">
        <f t="shared" si="37"/>
        <v>0.2842733908427339</v>
      </c>
      <c r="M510" s="53">
        <f t="shared" si="38"/>
        <v>0.53036267785865865</v>
      </c>
      <c r="N510" s="148">
        <f t="shared" si="39"/>
        <v>0.81463606870139249</v>
      </c>
      <c r="O510" s="51"/>
      <c r="P510" s="51"/>
    </row>
    <row r="511" spans="1:16" x14ac:dyDescent="0.25">
      <c r="A511" s="179">
        <v>508</v>
      </c>
      <c r="B511" s="163" t="s">
        <v>136</v>
      </c>
      <c r="C511" s="163" t="s">
        <v>124</v>
      </c>
      <c r="D511" s="163" t="s">
        <v>985</v>
      </c>
      <c r="E511" s="163" t="s">
        <v>986</v>
      </c>
      <c r="F511" s="160">
        <v>605</v>
      </c>
      <c r="G511" s="167">
        <v>1098701.45</v>
      </c>
      <c r="H511" s="10">
        <v>493</v>
      </c>
      <c r="I511" s="10">
        <v>702000</v>
      </c>
      <c r="J511" s="53">
        <f t="shared" si="35"/>
        <v>0.81487603305785128</v>
      </c>
      <c r="K511" s="53">
        <f t="shared" si="36"/>
        <v>0.63893608222688703</v>
      </c>
      <c r="L511" s="53">
        <f t="shared" si="37"/>
        <v>0.24446280991735536</v>
      </c>
      <c r="M511" s="53">
        <f t="shared" si="38"/>
        <v>0.4472552575588209</v>
      </c>
      <c r="N511" s="148">
        <f t="shared" si="39"/>
        <v>0.69171806747617626</v>
      </c>
      <c r="O511" s="51"/>
      <c r="P511" s="51"/>
    </row>
    <row r="512" spans="1:16" x14ac:dyDescent="0.25">
      <c r="A512" s="179">
        <v>509</v>
      </c>
      <c r="B512" s="163" t="s">
        <v>136</v>
      </c>
      <c r="C512" s="163" t="s">
        <v>124</v>
      </c>
      <c r="D512" s="163" t="s">
        <v>990</v>
      </c>
      <c r="E512" s="173" t="s">
        <v>1416</v>
      </c>
      <c r="F512" s="160">
        <v>576</v>
      </c>
      <c r="G512" s="167">
        <v>1601106.425</v>
      </c>
      <c r="H512" s="10">
        <v>286</v>
      </c>
      <c r="I512" s="10">
        <v>629155</v>
      </c>
      <c r="J512" s="53">
        <f t="shared" si="35"/>
        <v>0.49652777777777779</v>
      </c>
      <c r="K512" s="53">
        <f t="shared" si="36"/>
        <v>0.3929501438356916</v>
      </c>
      <c r="L512" s="53">
        <f t="shared" si="37"/>
        <v>0.14895833333333333</v>
      </c>
      <c r="M512" s="53">
        <f t="shared" si="38"/>
        <v>0.27506510068498408</v>
      </c>
      <c r="N512" s="148">
        <f t="shared" si="39"/>
        <v>0.42402343401831744</v>
      </c>
      <c r="O512" s="51"/>
      <c r="P512" s="51"/>
    </row>
    <row r="513" spans="1:16" x14ac:dyDescent="0.25">
      <c r="A513" s="179">
        <v>510</v>
      </c>
      <c r="B513" s="163" t="s">
        <v>136</v>
      </c>
      <c r="C513" s="163" t="s">
        <v>124</v>
      </c>
      <c r="D513" s="163" t="s">
        <v>982</v>
      </c>
      <c r="E513" s="163" t="s">
        <v>1231</v>
      </c>
      <c r="F513" s="160">
        <v>474</v>
      </c>
      <c r="G513" s="167">
        <v>989436.85</v>
      </c>
      <c r="H513" s="10">
        <v>359</v>
      </c>
      <c r="I513" s="10">
        <v>716215</v>
      </c>
      <c r="J513" s="53">
        <f t="shared" si="35"/>
        <v>0.7573839662447257</v>
      </c>
      <c r="K513" s="53">
        <f t="shared" si="36"/>
        <v>0.72386125501592147</v>
      </c>
      <c r="L513" s="53">
        <f t="shared" si="37"/>
        <v>0.22721518987341771</v>
      </c>
      <c r="M513" s="53">
        <f t="shared" si="38"/>
        <v>0.50670287851114504</v>
      </c>
      <c r="N513" s="148">
        <f t="shared" si="39"/>
        <v>0.73391806838456275</v>
      </c>
      <c r="O513" s="51"/>
      <c r="P513" s="51"/>
    </row>
    <row r="514" spans="1:16" x14ac:dyDescent="0.25">
      <c r="A514" s="179">
        <v>511</v>
      </c>
      <c r="B514" s="163" t="s">
        <v>136</v>
      </c>
      <c r="C514" s="163" t="s">
        <v>124</v>
      </c>
      <c r="D514" s="163" t="s">
        <v>987</v>
      </c>
      <c r="E514" s="163" t="s">
        <v>988</v>
      </c>
      <c r="F514" s="160">
        <v>446</v>
      </c>
      <c r="G514" s="167">
        <v>1531466.35</v>
      </c>
      <c r="H514" s="10">
        <v>548</v>
      </c>
      <c r="I514" s="10">
        <v>1272900</v>
      </c>
      <c r="J514" s="53">
        <f t="shared" si="35"/>
        <v>1.2286995515695067</v>
      </c>
      <c r="K514" s="53">
        <f t="shared" si="36"/>
        <v>0.83116419763320293</v>
      </c>
      <c r="L514" s="53">
        <f t="shared" si="37"/>
        <v>0.3</v>
      </c>
      <c r="M514" s="53">
        <f t="shared" si="38"/>
        <v>0.58181493834324205</v>
      </c>
      <c r="N514" s="148">
        <f t="shared" si="39"/>
        <v>0.88181493834324209</v>
      </c>
      <c r="O514" s="51"/>
      <c r="P514" s="51"/>
    </row>
    <row r="515" spans="1:16" x14ac:dyDescent="0.25">
      <c r="A515" s="179">
        <v>512</v>
      </c>
      <c r="B515" s="163" t="s">
        <v>136</v>
      </c>
      <c r="C515" s="163" t="s">
        <v>124</v>
      </c>
      <c r="D515" s="163" t="s">
        <v>981</v>
      </c>
      <c r="E515" s="163" t="s">
        <v>1298</v>
      </c>
      <c r="F515" s="160">
        <v>652</v>
      </c>
      <c r="G515" s="167">
        <v>1809546.2</v>
      </c>
      <c r="H515" s="10">
        <v>687</v>
      </c>
      <c r="I515" s="10">
        <v>1258605</v>
      </c>
      <c r="J515" s="53">
        <f t="shared" ref="J515:J533" si="40">IFERROR(H515/F515,0)</f>
        <v>1.053680981595092</v>
      </c>
      <c r="K515" s="53">
        <f t="shared" ref="K515:K533" si="41">IFERROR(I515/G515,0)</f>
        <v>0.69553626207498875</v>
      </c>
      <c r="L515" s="53">
        <f t="shared" si="37"/>
        <v>0.3</v>
      </c>
      <c r="M515" s="53">
        <f t="shared" si="38"/>
        <v>0.48687538345249209</v>
      </c>
      <c r="N515" s="148">
        <f t="shared" si="39"/>
        <v>0.78687538345249208</v>
      </c>
      <c r="O515" s="51"/>
      <c r="P515" s="51"/>
    </row>
    <row r="516" spans="1:16" x14ac:dyDescent="0.25">
      <c r="A516" s="179">
        <v>513</v>
      </c>
      <c r="B516" s="163" t="s">
        <v>136</v>
      </c>
      <c r="C516" s="163" t="s">
        <v>124</v>
      </c>
      <c r="D516" s="163" t="s">
        <v>989</v>
      </c>
      <c r="E516" s="163" t="s">
        <v>1232</v>
      </c>
      <c r="F516" s="160">
        <v>538</v>
      </c>
      <c r="G516" s="167">
        <v>986968.35</v>
      </c>
      <c r="H516" s="10">
        <v>662</v>
      </c>
      <c r="I516" s="10">
        <v>880075</v>
      </c>
      <c r="J516" s="53">
        <f t="shared" si="40"/>
        <v>1.2304832713754648</v>
      </c>
      <c r="K516" s="53">
        <f t="shared" si="41"/>
        <v>0.89169526054204273</v>
      </c>
      <c r="L516" s="53">
        <f t="shared" ref="L516:L533" si="42">IF((J516*0.3)&gt;30%,30%,(J516*0.3))</f>
        <v>0.3</v>
      </c>
      <c r="M516" s="53">
        <f t="shared" ref="M516:M533" si="43">IF((K516*0.7)&gt;70%,70%,(K516*0.7))</f>
        <v>0.62418668237942987</v>
      </c>
      <c r="N516" s="148">
        <f t="shared" ref="N516:N533" si="44">L516+M516</f>
        <v>0.9241866823794298</v>
      </c>
      <c r="O516" s="51"/>
      <c r="P516" s="51"/>
    </row>
    <row r="517" spans="1:16" x14ac:dyDescent="0.25">
      <c r="A517" s="179">
        <v>514</v>
      </c>
      <c r="B517" s="163" t="s">
        <v>136</v>
      </c>
      <c r="C517" s="163" t="s">
        <v>124</v>
      </c>
      <c r="D517" s="163" t="s">
        <v>983</v>
      </c>
      <c r="E517" s="163" t="s">
        <v>984</v>
      </c>
      <c r="F517" s="160">
        <v>825</v>
      </c>
      <c r="G517" s="167">
        <v>1411651.1</v>
      </c>
      <c r="H517" s="10">
        <v>1013</v>
      </c>
      <c r="I517" s="10">
        <v>1396060</v>
      </c>
      <c r="J517" s="53">
        <f t="shared" si="40"/>
        <v>1.2278787878787878</v>
      </c>
      <c r="K517" s="53">
        <f t="shared" si="41"/>
        <v>0.98895541539973997</v>
      </c>
      <c r="L517" s="53">
        <f t="shared" si="42"/>
        <v>0.3</v>
      </c>
      <c r="M517" s="53">
        <f t="shared" si="43"/>
        <v>0.69226879077981796</v>
      </c>
      <c r="N517" s="148">
        <f t="shared" si="44"/>
        <v>0.992268790779818</v>
      </c>
      <c r="O517" s="51"/>
      <c r="P517" s="51"/>
    </row>
    <row r="518" spans="1:16" x14ac:dyDescent="0.25">
      <c r="A518" s="179">
        <v>515</v>
      </c>
      <c r="B518" s="163" t="s">
        <v>1259</v>
      </c>
      <c r="C518" s="163" t="s">
        <v>124</v>
      </c>
      <c r="D518" s="163" t="s">
        <v>975</v>
      </c>
      <c r="E518" s="163" t="s">
        <v>976</v>
      </c>
      <c r="F518" s="160">
        <v>1944</v>
      </c>
      <c r="G518" s="167">
        <v>2480040.4750000001</v>
      </c>
      <c r="H518" s="10">
        <v>1120</v>
      </c>
      <c r="I518" s="10">
        <v>1389845</v>
      </c>
      <c r="J518" s="53">
        <f t="shared" si="40"/>
        <v>0.5761316872427984</v>
      </c>
      <c r="K518" s="53">
        <f t="shared" si="41"/>
        <v>0.56041222472387264</v>
      </c>
      <c r="L518" s="53">
        <f t="shared" si="42"/>
        <v>0.17283950617283952</v>
      </c>
      <c r="M518" s="53">
        <f t="shared" si="43"/>
        <v>0.39228855730671081</v>
      </c>
      <c r="N518" s="148">
        <f t="shared" si="44"/>
        <v>0.56512806347955036</v>
      </c>
      <c r="O518" s="51"/>
      <c r="P518" s="51"/>
    </row>
    <row r="519" spans="1:16" x14ac:dyDescent="0.25">
      <c r="A519" s="179">
        <v>516</v>
      </c>
      <c r="B519" s="163" t="s">
        <v>1259</v>
      </c>
      <c r="C519" s="163" t="s">
        <v>124</v>
      </c>
      <c r="D519" s="163" t="s">
        <v>978</v>
      </c>
      <c r="E519" s="163" t="s">
        <v>1260</v>
      </c>
      <c r="F519" s="160">
        <v>980</v>
      </c>
      <c r="G519" s="167">
        <v>1281415.5</v>
      </c>
      <c r="H519" s="10">
        <v>418</v>
      </c>
      <c r="I519" s="10">
        <v>640540</v>
      </c>
      <c r="J519" s="53">
        <f t="shared" si="40"/>
        <v>0.42653061224489797</v>
      </c>
      <c r="K519" s="53">
        <f t="shared" si="41"/>
        <v>0.49986909008046182</v>
      </c>
      <c r="L519" s="53">
        <f t="shared" si="42"/>
        <v>0.1279591836734694</v>
      </c>
      <c r="M519" s="53">
        <f t="shared" si="43"/>
        <v>0.34990836305632322</v>
      </c>
      <c r="N519" s="148">
        <f t="shared" si="44"/>
        <v>0.47786754672979259</v>
      </c>
      <c r="O519" s="51"/>
      <c r="P519" s="51"/>
    </row>
    <row r="520" spans="1:16" x14ac:dyDescent="0.25">
      <c r="A520" s="179">
        <v>517</v>
      </c>
      <c r="B520" s="163" t="s">
        <v>1259</v>
      </c>
      <c r="C520" s="163" t="s">
        <v>124</v>
      </c>
      <c r="D520" s="163" t="s">
        <v>977</v>
      </c>
      <c r="E520" s="163" t="s">
        <v>1115</v>
      </c>
      <c r="F520" s="160">
        <v>1644</v>
      </c>
      <c r="G520" s="167">
        <v>2767728.3</v>
      </c>
      <c r="H520" s="10">
        <v>843</v>
      </c>
      <c r="I520" s="10">
        <v>1067660</v>
      </c>
      <c r="J520" s="53">
        <f t="shared" si="40"/>
        <v>0.51277372262773724</v>
      </c>
      <c r="K520" s="53">
        <f t="shared" si="41"/>
        <v>0.38575318249266016</v>
      </c>
      <c r="L520" s="53">
        <f t="shared" si="42"/>
        <v>0.15383211678832118</v>
      </c>
      <c r="M520" s="53">
        <f t="shared" si="43"/>
        <v>0.2700272277448621</v>
      </c>
      <c r="N520" s="148">
        <f t="shared" si="44"/>
        <v>0.4238593445331833</v>
      </c>
      <c r="O520" s="51"/>
      <c r="P520" s="51"/>
    </row>
    <row r="521" spans="1:16" x14ac:dyDescent="0.25">
      <c r="A521" s="179">
        <v>518</v>
      </c>
      <c r="B521" s="163" t="s">
        <v>135</v>
      </c>
      <c r="C521" s="163" t="s">
        <v>124</v>
      </c>
      <c r="D521" s="163" t="s">
        <v>973</v>
      </c>
      <c r="E521" s="163" t="s">
        <v>974</v>
      </c>
      <c r="F521" s="160">
        <v>2073</v>
      </c>
      <c r="G521" s="167">
        <v>3082684.55</v>
      </c>
      <c r="H521" s="10">
        <v>1608</v>
      </c>
      <c r="I521" s="10">
        <v>2120540</v>
      </c>
      <c r="J521" s="53">
        <f t="shared" si="40"/>
        <v>0.77568740955137483</v>
      </c>
      <c r="K521" s="53">
        <f t="shared" si="41"/>
        <v>0.68788744537614144</v>
      </c>
      <c r="L521" s="53">
        <f t="shared" si="42"/>
        <v>0.23270622286541243</v>
      </c>
      <c r="M521" s="53">
        <f t="shared" si="43"/>
        <v>0.48152121176329898</v>
      </c>
      <c r="N521" s="148">
        <f t="shared" si="44"/>
        <v>0.71422743462871141</v>
      </c>
      <c r="O521" s="51"/>
      <c r="P521" s="51"/>
    </row>
    <row r="522" spans="1:16" x14ac:dyDescent="0.25">
      <c r="A522" s="179">
        <v>519</v>
      </c>
      <c r="B522" s="163" t="s">
        <v>135</v>
      </c>
      <c r="C522" s="163" t="s">
        <v>124</v>
      </c>
      <c r="D522" s="163" t="s">
        <v>970</v>
      </c>
      <c r="E522" s="163" t="s">
        <v>1116</v>
      </c>
      <c r="F522" s="160">
        <v>1527</v>
      </c>
      <c r="G522" s="167">
        <v>1925911.7000000002</v>
      </c>
      <c r="H522" s="10">
        <v>869</v>
      </c>
      <c r="I522" s="10">
        <v>1025875</v>
      </c>
      <c r="J522" s="53">
        <f t="shared" si="40"/>
        <v>0.56908971840209566</v>
      </c>
      <c r="K522" s="53">
        <f t="shared" si="41"/>
        <v>0.53266979997058017</v>
      </c>
      <c r="L522" s="53">
        <f t="shared" si="42"/>
        <v>0.17072691552062869</v>
      </c>
      <c r="M522" s="53">
        <f t="shared" si="43"/>
        <v>0.37286885997940611</v>
      </c>
      <c r="N522" s="148">
        <f t="shared" si="44"/>
        <v>0.54359577550003479</v>
      </c>
      <c r="O522" s="51"/>
      <c r="P522" s="51"/>
    </row>
    <row r="523" spans="1:16" x14ac:dyDescent="0.25">
      <c r="A523" s="179">
        <v>520</v>
      </c>
      <c r="B523" s="163" t="s">
        <v>135</v>
      </c>
      <c r="C523" s="163" t="s">
        <v>124</v>
      </c>
      <c r="D523" s="163" t="s">
        <v>971</v>
      </c>
      <c r="E523" s="163" t="s">
        <v>972</v>
      </c>
      <c r="F523" s="160">
        <v>1592</v>
      </c>
      <c r="G523" s="167">
        <v>3567366.4750000001</v>
      </c>
      <c r="H523" s="10">
        <v>869</v>
      </c>
      <c r="I523" s="10">
        <v>1808275</v>
      </c>
      <c r="J523" s="53">
        <f t="shared" si="40"/>
        <v>0.54585427135678388</v>
      </c>
      <c r="K523" s="53">
        <f t="shared" si="41"/>
        <v>0.50689353411608773</v>
      </c>
      <c r="L523" s="53">
        <f t="shared" si="42"/>
        <v>0.16375628140703516</v>
      </c>
      <c r="M523" s="53">
        <f t="shared" si="43"/>
        <v>0.3548254738812614</v>
      </c>
      <c r="N523" s="148">
        <f t="shared" si="44"/>
        <v>0.51858175528829653</v>
      </c>
      <c r="O523" s="51"/>
      <c r="P523" s="51"/>
    </row>
    <row r="524" spans="1:16" x14ac:dyDescent="0.25">
      <c r="A524" s="179">
        <v>521</v>
      </c>
      <c r="B524" s="163" t="s">
        <v>135</v>
      </c>
      <c r="C524" s="163" t="s">
        <v>124</v>
      </c>
      <c r="D524" s="163" t="s">
        <v>1161</v>
      </c>
      <c r="E524" s="163" t="s">
        <v>1417</v>
      </c>
      <c r="F524" s="160">
        <v>786</v>
      </c>
      <c r="G524" s="167">
        <v>1103256.675</v>
      </c>
      <c r="H524" s="10">
        <v>475</v>
      </c>
      <c r="I524" s="10">
        <v>658870</v>
      </c>
      <c r="J524" s="53">
        <f t="shared" si="40"/>
        <v>0.60432569974554706</v>
      </c>
      <c r="K524" s="53">
        <f t="shared" si="41"/>
        <v>0.59720463508639088</v>
      </c>
      <c r="L524" s="53">
        <f t="shared" si="42"/>
        <v>0.18129770992366412</v>
      </c>
      <c r="M524" s="53">
        <f t="shared" si="43"/>
        <v>0.41804324456047359</v>
      </c>
      <c r="N524" s="148">
        <f t="shared" si="44"/>
        <v>0.59934095448413771</v>
      </c>
      <c r="O524" s="51"/>
      <c r="P524" s="51"/>
    </row>
    <row r="525" spans="1:16" x14ac:dyDescent="0.25">
      <c r="A525" s="179">
        <v>522</v>
      </c>
      <c r="B525" s="163" t="s">
        <v>132</v>
      </c>
      <c r="C525" s="163" t="s">
        <v>124</v>
      </c>
      <c r="D525" s="163" t="s">
        <v>945</v>
      </c>
      <c r="E525" s="163" t="s">
        <v>946</v>
      </c>
      <c r="F525" s="160">
        <v>788</v>
      </c>
      <c r="G525" s="167">
        <v>1235961.3500000001</v>
      </c>
      <c r="H525" s="10">
        <v>455</v>
      </c>
      <c r="I525" s="10">
        <v>513850</v>
      </c>
      <c r="J525" s="53">
        <f t="shared" si="40"/>
        <v>0.57741116751269039</v>
      </c>
      <c r="K525" s="53">
        <f t="shared" si="41"/>
        <v>0.41574924652781414</v>
      </c>
      <c r="L525" s="53">
        <f t="shared" si="42"/>
        <v>0.17322335025380711</v>
      </c>
      <c r="M525" s="53">
        <f t="shared" si="43"/>
        <v>0.29102447256946989</v>
      </c>
      <c r="N525" s="148">
        <f t="shared" si="44"/>
        <v>0.46424782282327703</v>
      </c>
      <c r="O525" s="51"/>
      <c r="P525" s="51"/>
    </row>
    <row r="526" spans="1:16" x14ac:dyDescent="0.25">
      <c r="A526" s="179">
        <v>523</v>
      </c>
      <c r="B526" s="163" t="s">
        <v>132</v>
      </c>
      <c r="C526" s="163" t="s">
        <v>124</v>
      </c>
      <c r="D526" s="163" t="s">
        <v>947</v>
      </c>
      <c r="E526" s="173" t="s">
        <v>1418</v>
      </c>
      <c r="F526" s="160">
        <v>1365</v>
      </c>
      <c r="G526" s="167">
        <v>2360643.5249999999</v>
      </c>
      <c r="H526" s="10">
        <v>1082</v>
      </c>
      <c r="I526" s="10">
        <v>1338730</v>
      </c>
      <c r="J526" s="53">
        <f t="shared" si="40"/>
        <v>0.79267399267399263</v>
      </c>
      <c r="K526" s="53">
        <f t="shared" si="41"/>
        <v>0.56710383665403274</v>
      </c>
      <c r="L526" s="53">
        <f t="shared" si="42"/>
        <v>0.23780219780219777</v>
      </c>
      <c r="M526" s="53">
        <f t="shared" si="43"/>
        <v>0.3969726856578229</v>
      </c>
      <c r="N526" s="148">
        <f t="shared" si="44"/>
        <v>0.63477488346002064</v>
      </c>
      <c r="O526" s="51"/>
      <c r="P526" s="51"/>
    </row>
    <row r="527" spans="1:16" x14ac:dyDescent="0.25">
      <c r="A527" s="179">
        <v>524</v>
      </c>
      <c r="B527" s="163" t="s">
        <v>132</v>
      </c>
      <c r="C527" s="163" t="s">
        <v>124</v>
      </c>
      <c r="D527" s="163" t="s">
        <v>949</v>
      </c>
      <c r="E527" s="163" t="s">
        <v>950</v>
      </c>
      <c r="F527" s="160">
        <v>850</v>
      </c>
      <c r="G527" s="167">
        <v>1663693.25</v>
      </c>
      <c r="H527" s="10">
        <v>458</v>
      </c>
      <c r="I527" s="10">
        <v>596865</v>
      </c>
      <c r="J527" s="53">
        <f t="shared" si="40"/>
        <v>0.5388235294117647</v>
      </c>
      <c r="K527" s="53">
        <f t="shared" si="41"/>
        <v>0.35875904407257769</v>
      </c>
      <c r="L527" s="53">
        <f t="shared" si="42"/>
        <v>0.16164705882352939</v>
      </c>
      <c r="M527" s="53">
        <f t="shared" si="43"/>
        <v>0.25113133085080436</v>
      </c>
      <c r="N527" s="148">
        <f t="shared" si="44"/>
        <v>0.41277838967433378</v>
      </c>
      <c r="O527" s="51"/>
      <c r="P527" s="51"/>
    </row>
    <row r="528" spans="1:16" x14ac:dyDescent="0.25">
      <c r="A528" s="179">
        <v>525</v>
      </c>
      <c r="B528" s="163" t="s">
        <v>132</v>
      </c>
      <c r="C528" s="163" t="s">
        <v>124</v>
      </c>
      <c r="D528" s="163" t="s">
        <v>951</v>
      </c>
      <c r="E528" s="163" t="s">
        <v>1419</v>
      </c>
      <c r="F528" s="160">
        <v>833</v>
      </c>
      <c r="G528" s="167">
        <v>1598689.675</v>
      </c>
      <c r="H528" s="10">
        <v>621</v>
      </c>
      <c r="I528" s="10">
        <v>898590</v>
      </c>
      <c r="J528" s="53">
        <f t="shared" si="40"/>
        <v>0.74549819927971184</v>
      </c>
      <c r="K528" s="53">
        <f t="shared" si="41"/>
        <v>0.56207906640793182</v>
      </c>
      <c r="L528" s="53">
        <f t="shared" si="42"/>
        <v>0.22364945978391354</v>
      </c>
      <c r="M528" s="53">
        <f t="shared" si="43"/>
        <v>0.39345534648555225</v>
      </c>
      <c r="N528" s="148">
        <f t="shared" si="44"/>
        <v>0.61710480626946573</v>
      </c>
      <c r="O528" s="51"/>
      <c r="P528" s="51"/>
    </row>
    <row r="529" spans="1:16" x14ac:dyDescent="0.25">
      <c r="A529" s="179">
        <v>526</v>
      </c>
      <c r="B529" s="163" t="s">
        <v>132</v>
      </c>
      <c r="C529" s="163" t="s">
        <v>124</v>
      </c>
      <c r="D529" s="163" t="s">
        <v>938</v>
      </c>
      <c r="E529" s="173" t="s">
        <v>1420</v>
      </c>
      <c r="F529" s="160">
        <v>1198</v>
      </c>
      <c r="G529" s="167">
        <v>2102188.6749999998</v>
      </c>
      <c r="H529" s="10">
        <v>708</v>
      </c>
      <c r="I529" s="10">
        <v>923840</v>
      </c>
      <c r="J529" s="53">
        <f t="shared" si="40"/>
        <v>0.59098497495826374</v>
      </c>
      <c r="K529" s="53">
        <f t="shared" si="41"/>
        <v>0.43946578677101861</v>
      </c>
      <c r="L529" s="53">
        <f t="shared" si="42"/>
        <v>0.17729549248747911</v>
      </c>
      <c r="M529" s="53">
        <f t="shared" si="43"/>
        <v>0.307626050739713</v>
      </c>
      <c r="N529" s="148">
        <f t="shared" si="44"/>
        <v>0.48492154322719211</v>
      </c>
      <c r="O529" s="51"/>
      <c r="P529" s="51"/>
    </row>
    <row r="530" spans="1:16" x14ac:dyDescent="0.25">
      <c r="A530" s="179">
        <v>527</v>
      </c>
      <c r="B530" s="163" t="s">
        <v>134</v>
      </c>
      <c r="C530" s="163" t="s">
        <v>124</v>
      </c>
      <c r="D530" s="163" t="s">
        <v>940</v>
      </c>
      <c r="E530" s="163" t="s">
        <v>941</v>
      </c>
      <c r="F530" s="160">
        <v>1175</v>
      </c>
      <c r="G530" s="167">
        <v>2040431.5249999999</v>
      </c>
      <c r="H530" s="10">
        <v>419</v>
      </c>
      <c r="I530" s="10">
        <v>671595</v>
      </c>
      <c r="J530" s="53">
        <f t="shared" si="40"/>
        <v>0.35659574468085109</v>
      </c>
      <c r="K530" s="53">
        <f t="shared" si="41"/>
        <v>0.32914361093298639</v>
      </c>
      <c r="L530" s="53">
        <f t="shared" si="42"/>
        <v>0.10697872340425532</v>
      </c>
      <c r="M530" s="53">
        <f t="shared" si="43"/>
        <v>0.23040052765309046</v>
      </c>
      <c r="N530" s="148">
        <f t="shared" si="44"/>
        <v>0.33737925105734579</v>
      </c>
      <c r="O530" s="51"/>
      <c r="P530" s="51"/>
    </row>
    <row r="531" spans="1:16" x14ac:dyDescent="0.25">
      <c r="A531" s="179">
        <v>528</v>
      </c>
      <c r="B531" s="163" t="s">
        <v>134</v>
      </c>
      <c r="C531" s="163" t="s">
        <v>124</v>
      </c>
      <c r="D531" s="163" t="s">
        <v>936</v>
      </c>
      <c r="E531" s="163" t="s">
        <v>937</v>
      </c>
      <c r="F531" s="160">
        <v>1294</v>
      </c>
      <c r="G531" s="167">
        <v>2228187.7749999999</v>
      </c>
      <c r="H531" s="10">
        <v>426</v>
      </c>
      <c r="I531" s="10">
        <v>797995</v>
      </c>
      <c r="J531" s="53">
        <f t="shared" si="40"/>
        <v>0.32921174652241114</v>
      </c>
      <c r="K531" s="53">
        <f t="shared" si="41"/>
        <v>0.35813633346049573</v>
      </c>
      <c r="L531" s="53">
        <f t="shared" si="42"/>
        <v>9.8763523956723345E-2</v>
      </c>
      <c r="M531" s="53">
        <f t="shared" si="43"/>
        <v>0.25069543342234701</v>
      </c>
      <c r="N531" s="148">
        <f t="shared" si="44"/>
        <v>0.34945895737907035</v>
      </c>
      <c r="O531" s="51"/>
      <c r="P531" s="51"/>
    </row>
    <row r="532" spans="1:16" x14ac:dyDescent="0.25">
      <c r="A532" s="179">
        <v>529</v>
      </c>
      <c r="B532" s="163" t="s">
        <v>134</v>
      </c>
      <c r="C532" s="163" t="s">
        <v>124</v>
      </c>
      <c r="D532" s="163" t="s">
        <v>943</v>
      </c>
      <c r="E532" s="163" t="s">
        <v>944</v>
      </c>
      <c r="F532" s="160">
        <v>1172</v>
      </c>
      <c r="G532" s="167">
        <v>1894046.7749999999</v>
      </c>
      <c r="H532" s="10">
        <v>322</v>
      </c>
      <c r="I532" s="10">
        <v>593835</v>
      </c>
      <c r="J532" s="53">
        <f t="shared" si="40"/>
        <v>0.27474402730375425</v>
      </c>
      <c r="K532" s="53">
        <f t="shared" si="41"/>
        <v>0.31352710389108529</v>
      </c>
      <c r="L532" s="53">
        <f t="shared" si="42"/>
        <v>8.2423208191126265E-2</v>
      </c>
      <c r="M532" s="53">
        <f t="shared" si="43"/>
        <v>0.21946897272375968</v>
      </c>
      <c r="N532" s="148">
        <f t="shared" si="44"/>
        <v>0.30189218091488595</v>
      </c>
      <c r="P532" s="51"/>
    </row>
    <row r="533" spans="1:16" x14ac:dyDescent="0.25">
      <c r="A533" s="179">
        <v>530</v>
      </c>
      <c r="B533" s="163" t="s">
        <v>134</v>
      </c>
      <c r="C533" s="163" t="s">
        <v>124</v>
      </c>
      <c r="D533" s="163" t="s">
        <v>942</v>
      </c>
      <c r="E533" s="173" t="s">
        <v>1437</v>
      </c>
      <c r="F533" s="160">
        <v>1148</v>
      </c>
      <c r="G533" s="167">
        <v>2059749.6</v>
      </c>
      <c r="H533" s="10">
        <v>501</v>
      </c>
      <c r="I533" s="10">
        <v>795355</v>
      </c>
      <c r="J533" s="53">
        <f t="shared" si="40"/>
        <v>0.43641114982578399</v>
      </c>
      <c r="K533" s="53">
        <f t="shared" si="41"/>
        <v>0.38614159701742384</v>
      </c>
      <c r="L533" s="53">
        <f t="shared" si="42"/>
        <v>0.13092334494773519</v>
      </c>
      <c r="M533" s="53">
        <f t="shared" si="43"/>
        <v>0.27029911791219668</v>
      </c>
      <c r="N533" s="148">
        <f t="shared" si="44"/>
        <v>0.40122246285993191</v>
      </c>
    </row>
    <row r="534" spans="1:16" x14ac:dyDescent="0.25">
      <c r="B534" s="177"/>
      <c r="C534" s="177"/>
      <c r="D534" s="178"/>
      <c r="E534" s="177"/>
      <c r="F534" s="159">
        <f>SUM(F4:F533)</f>
        <v>593607.75999999989</v>
      </c>
      <c r="G534" s="159">
        <f>SUM(G4:G533)</f>
        <v>1159143605.6349993</v>
      </c>
    </row>
  </sheetData>
  <mergeCells count="11">
    <mergeCell ref="L1:M2"/>
    <mergeCell ref="N1:N3"/>
    <mergeCell ref="F2:G2"/>
    <mergeCell ref="H2:I2"/>
    <mergeCell ref="J2:K2"/>
    <mergeCell ref="F1:K1"/>
    <mergeCell ref="A1:A3"/>
    <mergeCell ref="B1:B3"/>
    <mergeCell ref="C1:C3"/>
    <mergeCell ref="E1:E3"/>
    <mergeCell ref="D1:D3"/>
  </mergeCells>
  <conditionalFormatting sqref="N4:N533">
    <cfRule type="expression" dxfId="55" priority="236">
      <formula>$N4&lt;10%</formula>
    </cfRule>
  </conditionalFormatting>
  <conditionalFormatting sqref="N4:N533">
    <cfRule type="expression" dxfId="54" priority="235">
      <formula>$N4&gt;79.5%</formula>
    </cfRule>
  </conditionalFormatting>
  <conditionalFormatting sqref="D133:D139">
    <cfRule type="duplicateValues" dxfId="53" priority="39"/>
  </conditionalFormatting>
  <conditionalFormatting sqref="D147:D149">
    <cfRule type="duplicateValues" dxfId="52" priority="37"/>
  </conditionalFormatting>
  <conditionalFormatting sqref="D147:D149">
    <cfRule type="duplicateValues" dxfId="51" priority="38"/>
  </conditionalFormatting>
  <conditionalFormatting sqref="E147:E149">
    <cfRule type="duplicateValues" dxfId="50" priority="36"/>
  </conditionalFormatting>
  <conditionalFormatting sqref="D161:D166">
    <cfRule type="duplicateValues" dxfId="49" priority="34"/>
  </conditionalFormatting>
  <conditionalFormatting sqref="D161:D166">
    <cfRule type="duplicateValues" dxfId="48" priority="35"/>
  </conditionalFormatting>
  <conditionalFormatting sqref="E161:E166">
    <cfRule type="duplicateValues" dxfId="47" priority="33"/>
  </conditionalFormatting>
  <conditionalFormatting sqref="D254:D257">
    <cfRule type="duplicateValues" dxfId="46" priority="19"/>
    <cfRule type="duplicateValues" dxfId="45" priority="20"/>
  </conditionalFormatting>
  <conditionalFormatting sqref="D262:D263">
    <cfRule type="duplicateValues" dxfId="44" priority="17"/>
    <cfRule type="duplicateValues" dxfId="43" priority="18"/>
  </conditionalFormatting>
  <conditionalFormatting sqref="D218:D225">
    <cfRule type="duplicateValues" dxfId="42" priority="14"/>
    <cfRule type="duplicateValues" dxfId="41" priority="15"/>
  </conditionalFormatting>
  <conditionalFormatting sqref="D218:D225">
    <cfRule type="duplicateValues" dxfId="40" priority="16"/>
  </conditionalFormatting>
  <conditionalFormatting sqref="D253">
    <cfRule type="duplicateValues" dxfId="39" priority="21"/>
    <cfRule type="duplicateValues" dxfId="38" priority="22"/>
  </conditionalFormatting>
  <conditionalFormatting sqref="D258:D261">
    <cfRule type="duplicateValues" dxfId="37" priority="23"/>
    <cfRule type="duplicateValues" dxfId="36" priority="24"/>
  </conditionalFormatting>
  <conditionalFormatting sqref="D264:D278">
    <cfRule type="duplicateValues" dxfId="35" priority="25"/>
    <cfRule type="duplicateValues" dxfId="34" priority="26"/>
  </conditionalFormatting>
  <conditionalFormatting sqref="D226:D229">
    <cfRule type="duplicateValues" dxfId="33" priority="10"/>
    <cfRule type="duplicateValues" dxfId="32" priority="11"/>
  </conditionalFormatting>
  <conditionalFormatting sqref="D230:D234">
    <cfRule type="duplicateValues" dxfId="31" priority="12"/>
    <cfRule type="duplicateValues" dxfId="30" priority="13"/>
  </conditionalFormatting>
  <conditionalFormatting sqref="D248:D252">
    <cfRule type="duplicateValues" dxfId="29" priority="8"/>
    <cfRule type="duplicateValues" dxfId="28" priority="9"/>
  </conditionalFormatting>
  <conditionalFormatting sqref="D235:D237">
    <cfRule type="duplicateValues" dxfId="27" priority="6"/>
    <cfRule type="duplicateValues" dxfId="26" priority="7"/>
  </conditionalFormatting>
  <conditionalFormatting sqref="D238:D242">
    <cfRule type="duplicateValues" dxfId="25" priority="4"/>
    <cfRule type="duplicateValues" dxfId="24" priority="5"/>
  </conditionalFormatting>
  <conditionalFormatting sqref="D243:D247">
    <cfRule type="duplicateValues" dxfId="23" priority="2"/>
    <cfRule type="duplicateValues" dxfId="22" priority="3"/>
  </conditionalFormatting>
  <conditionalFormatting sqref="D262:E263">
    <cfRule type="duplicateValues" dxfId="21" priority="27"/>
  </conditionalFormatting>
  <conditionalFormatting sqref="E218:E225">
    <cfRule type="duplicateValues" dxfId="20" priority="28"/>
  </conditionalFormatting>
  <conditionalFormatting sqref="D253:E261">
    <cfRule type="duplicateValues" dxfId="19" priority="29"/>
  </conditionalFormatting>
  <conditionalFormatting sqref="D226:E234">
    <cfRule type="duplicateValues" dxfId="18" priority="30"/>
  </conditionalFormatting>
  <conditionalFormatting sqref="D248:E252">
    <cfRule type="duplicateValues" dxfId="17" priority="31"/>
  </conditionalFormatting>
  <conditionalFormatting sqref="D235:E247">
    <cfRule type="duplicateValues" dxfId="16" priority="32"/>
  </conditionalFormatting>
  <conditionalFormatting sqref="D294:D295">
    <cfRule type="duplicateValues" dxfId="15" priority="1"/>
  </conditionalFormatting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46"/>
  <sheetViews>
    <sheetView topLeftCell="A525" workbookViewId="0">
      <selection activeCell="A2" sqref="A2:D546"/>
    </sheetView>
  </sheetViews>
  <sheetFormatPr defaultRowHeight="15" x14ac:dyDescent="0.25"/>
  <cols>
    <col min="1" max="1" width="29.42578125" bestFit="1" customWidth="1"/>
    <col min="2" max="2" width="10.7109375" bestFit="1" customWidth="1"/>
    <col min="3" max="3" width="9.7109375" bestFit="1" customWidth="1"/>
    <col min="4" max="4" width="28.5703125" bestFit="1" customWidth="1"/>
  </cols>
  <sheetData>
    <row r="1" spans="1:4" x14ac:dyDescent="0.25">
      <c r="A1" s="85" t="s">
        <v>1263</v>
      </c>
      <c r="B1" s="85" t="s">
        <v>0</v>
      </c>
      <c r="C1" s="85" t="s">
        <v>187</v>
      </c>
      <c r="D1" s="85" t="s">
        <v>188</v>
      </c>
    </row>
    <row r="2" spans="1:4" x14ac:dyDescent="0.25">
      <c r="A2" s="86" t="s">
        <v>17</v>
      </c>
      <c r="B2" s="67" t="s">
        <v>3</v>
      </c>
      <c r="C2" s="67" t="s">
        <v>202</v>
      </c>
      <c r="D2" s="86" t="s">
        <v>429</v>
      </c>
    </row>
    <row r="3" spans="1:4" x14ac:dyDescent="0.25">
      <c r="A3" s="86" t="s">
        <v>17</v>
      </c>
      <c r="B3" s="67" t="s">
        <v>3</v>
      </c>
      <c r="C3" s="67" t="s">
        <v>198</v>
      </c>
      <c r="D3" s="86" t="s">
        <v>992</v>
      </c>
    </row>
    <row r="4" spans="1:4" x14ac:dyDescent="0.25">
      <c r="A4" s="86" t="s">
        <v>17</v>
      </c>
      <c r="B4" s="67" t="s">
        <v>3</v>
      </c>
      <c r="C4" s="67" t="s">
        <v>196</v>
      </c>
      <c r="D4" s="86" t="s">
        <v>993</v>
      </c>
    </row>
    <row r="5" spans="1:4" x14ac:dyDescent="0.25">
      <c r="A5" s="86" t="s">
        <v>17</v>
      </c>
      <c r="B5" s="67" t="s">
        <v>3</v>
      </c>
      <c r="C5" s="67" t="s">
        <v>199</v>
      </c>
      <c r="D5" s="86" t="s">
        <v>1120</v>
      </c>
    </row>
    <row r="6" spans="1:4" x14ac:dyDescent="0.25">
      <c r="A6" s="86" t="s">
        <v>17</v>
      </c>
      <c r="B6" s="67" t="s">
        <v>3</v>
      </c>
      <c r="C6" s="67" t="s">
        <v>201</v>
      </c>
      <c r="D6" s="86" t="s">
        <v>1121</v>
      </c>
    </row>
    <row r="7" spans="1:4" x14ac:dyDescent="0.25">
      <c r="A7" s="86" t="s">
        <v>17</v>
      </c>
      <c r="B7" s="67" t="s">
        <v>3</v>
      </c>
      <c r="C7" s="67" t="s">
        <v>197</v>
      </c>
      <c r="D7" s="86" t="s">
        <v>994</v>
      </c>
    </row>
    <row r="8" spans="1:4" x14ac:dyDescent="0.25">
      <c r="A8" s="86" t="s">
        <v>17</v>
      </c>
      <c r="B8" s="67" t="s">
        <v>3</v>
      </c>
      <c r="C8" s="67" t="s">
        <v>200</v>
      </c>
      <c r="D8" s="86" t="s">
        <v>1122</v>
      </c>
    </row>
    <row r="9" spans="1:4" x14ac:dyDescent="0.25">
      <c r="A9" s="86" t="s">
        <v>2</v>
      </c>
      <c r="B9" s="67" t="s">
        <v>3</v>
      </c>
      <c r="C9" s="67" t="s">
        <v>204</v>
      </c>
      <c r="D9" s="86" t="s">
        <v>205</v>
      </c>
    </row>
    <row r="10" spans="1:4" x14ac:dyDescent="0.25">
      <c r="A10" s="86" t="s">
        <v>2</v>
      </c>
      <c r="B10" s="67" t="s">
        <v>3</v>
      </c>
      <c r="C10" s="67" t="s">
        <v>203</v>
      </c>
      <c r="D10" s="86" t="s">
        <v>995</v>
      </c>
    </row>
    <row r="11" spans="1:4" x14ac:dyDescent="0.25">
      <c r="A11" s="86" t="s">
        <v>2</v>
      </c>
      <c r="B11" s="67" t="s">
        <v>3</v>
      </c>
      <c r="C11" s="67" t="s">
        <v>206</v>
      </c>
      <c r="D11" s="86" t="s">
        <v>1128</v>
      </c>
    </row>
    <row r="12" spans="1:4" x14ac:dyDescent="0.25">
      <c r="A12" s="86" t="s">
        <v>2</v>
      </c>
      <c r="B12" s="67" t="s">
        <v>3</v>
      </c>
      <c r="C12" s="67" t="s">
        <v>207</v>
      </c>
      <c r="D12" s="86" t="s">
        <v>1129</v>
      </c>
    </row>
    <row r="13" spans="1:4" x14ac:dyDescent="0.25">
      <c r="A13" s="86" t="s">
        <v>18</v>
      </c>
      <c r="B13" s="67" t="s">
        <v>3</v>
      </c>
      <c r="C13" s="67" t="s">
        <v>208</v>
      </c>
      <c r="D13" s="86" t="s">
        <v>996</v>
      </c>
    </row>
    <row r="14" spans="1:4" x14ac:dyDescent="0.25">
      <c r="A14" s="86" t="s">
        <v>18</v>
      </c>
      <c r="B14" s="67" t="s">
        <v>3</v>
      </c>
      <c r="C14" s="67" t="s">
        <v>209</v>
      </c>
      <c r="D14" s="86" t="s">
        <v>210</v>
      </c>
    </row>
    <row r="15" spans="1:4" x14ac:dyDescent="0.25">
      <c r="A15" s="86" t="s">
        <v>4</v>
      </c>
      <c r="B15" s="67" t="s">
        <v>3</v>
      </c>
      <c r="C15" s="67" t="s">
        <v>212</v>
      </c>
      <c r="D15" s="86" t="s">
        <v>213</v>
      </c>
    </row>
    <row r="16" spans="1:4" x14ac:dyDescent="0.25">
      <c r="A16" s="86" t="s">
        <v>4</v>
      </c>
      <c r="B16" s="67" t="s">
        <v>3</v>
      </c>
      <c r="C16" s="67" t="s">
        <v>218</v>
      </c>
      <c r="D16" s="86" t="s">
        <v>219</v>
      </c>
    </row>
    <row r="17" spans="1:4" x14ac:dyDescent="0.25">
      <c r="A17" s="86" t="s">
        <v>4</v>
      </c>
      <c r="B17" s="67" t="s">
        <v>3</v>
      </c>
      <c r="C17" s="67" t="s">
        <v>216</v>
      </c>
      <c r="D17" s="87" t="s">
        <v>217</v>
      </c>
    </row>
    <row r="18" spans="1:4" x14ac:dyDescent="0.25">
      <c r="A18" s="86" t="s">
        <v>4</v>
      </c>
      <c r="B18" s="67" t="s">
        <v>3</v>
      </c>
      <c r="C18" s="67" t="s">
        <v>214</v>
      </c>
      <c r="D18" s="86" t="s">
        <v>215</v>
      </c>
    </row>
    <row r="19" spans="1:4" x14ac:dyDescent="0.25">
      <c r="A19" s="86" t="s">
        <v>4</v>
      </c>
      <c r="B19" s="67" t="s">
        <v>3</v>
      </c>
      <c r="C19" s="67" t="s">
        <v>211</v>
      </c>
      <c r="D19" s="86" t="s">
        <v>997</v>
      </c>
    </row>
    <row r="20" spans="1:4" x14ac:dyDescent="0.25">
      <c r="A20" s="86" t="s">
        <v>4</v>
      </c>
      <c r="B20" s="67" t="s">
        <v>3</v>
      </c>
      <c r="C20" s="67" t="s">
        <v>220</v>
      </c>
      <c r="D20" s="86" t="s">
        <v>221</v>
      </c>
    </row>
    <row r="21" spans="1:4" x14ac:dyDescent="0.25">
      <c r="A21" s="86" t="s">
        <v>1233</v>
      </c>
      <c r="B21" s="67" t="s">
        <v>3</v>
      </c>
      <c r="C21" s="67" t="s">
        <v>224</v>
      </c>
      <c r="D21" s="86" t="s">
        <v>225</v>
      </c>
    </row>
    <row r="22" spans="1:4" x14ac:dyDescent="0.25">
      <c r="A22" s="86" t="s">
        <v>1233</v>
      </c>
      <c r="B22" s="67" t="s">
        <v>3</v>
      </c>
      <c r="C22" s="67" t="s">
        <v>222</v>
      </c>
      <c r="D22" s="86" t="s">
        <v>223</v>
      </c>
    </row>
    <row r="23" spans="1:4" x14ac:dyDescent="0.25">
      <c r="A23" s="86" t="s">
        <v>1233</v>
      </c>
      <c r="B23" s="67" t="s">
        <v>3</v>
      </c>
      <c r="C23" s="67" t="s">
        <v>226</v>
      </c>
      <c r="D23" s="86" t="s">
        <v>227</v>
      </c>
    </row>
    <row r="24" spans="1:4" x14ac:dyDescent="0.25">
      <c r="A24" s="86" t="s">
        <v>1233</v>
      </c>
      <c r="B24" s="67" t="s">
        <v>3</v>
      </c>
      <c r="C24" s="67" t="s">
        <v>228</v>
      </c>
      <c r="D24" s="86" t="s">
        <v>229</v>
      </c>
    </row>
    <row r="25" spans="1:4" x14ac:dyDescent="0.25">
      <c r="A25" s="86" t="s">
        <v>6</v>
      </c>
      <c r="B25" s="67" t="s">
        <v>3</v>
      </c>
      <c r="C25" s="67" t="s">
        <v>230</v>
      </c>
      <c r="D25" s="86" t="s">
        <v>231</v>
      </c>
    </row>
    <row r="26" spans="1:4" x14ac:dyDescent="0.25">
      <c r="A26" s="86" t="s">
        <v>6</v>
      </c>
      <c r="B26" s="67" t="s">
        <v>3</v>
      </c>
      <c r="C26" s="67" t="s">
        <v>232</v>
      </c>
      <c r="D26" s="86" t="s">
        <v>998</v>
      </c>
    </row>
    <row r="27" spans="1:4" x14ac:dyDescent="0.25">
      <c r="A27" s="86" t="s">
        <v>1261</v>
      </c>
      <c r="B27" s="67" t="s">
        <v>3</v>
      </c>
      <c r="C27" s="63" t="s">
        <v>233</v>
      </c>
      <c r="D27" s="88" t="s">
        <v>999</v>
      </c>
    </row>
    <row r="28" spans="1:4" x14ac:dyDescent="0.25">
      <c r="A28" s="86" t="s">
        <v>1261</v>
      </c>
      <c r="B28" s="67" t="s">
        <v>3</v>
      </c>
      <c r="C28" s="63" t="s">
        <v>234</v>
      </c>
      <c r="D28" s="88" t="s">
        <v>1000</v>
      </c>
    </row>
    <row r="29" spans="1:4" x14ac:dyDescent="0.25">
      <c r="A29" s="86" t="s">
        <v>1261</v>
      </c>
      <c r="B29" s="67" t="s">
        <v>3</v>
      </c>
      <c r="C29" s="63" t="s">
        <v>235</v>
      </c>
      <c r="D29" s="88" t="s">
        <v>1123</v>
      </c>
    </row>
    <row r="30" spans="1:4" x14ac:dyDescent="0.25">
      <c r="A30" s="86" t="s">
        <v>16</v>
      </c>
      <c r="B30" s="67" t="s">
        <v>3</v>
      </c>
      <c r="C30" s="63" t="s">
        <v>240</v>
      </c>
      <c r="D30" s="88" t="s">
        <v>1126</v>
      </c>
    </row>
    <row r="31" spans="1:4" x14ac:dyDescent="0.25">
      <c r="A31" s="86" t="s">
        <v>16</v>
      </c>
      <c r="B31" s="67" t="s">
        <v>3</v>
      </c>
      <c r="C31" s="63" t="s">
        <v>238</v>
      </c>
      <c r="D31" s="88" t="s">
        <v>239</v>
      </c>
    </row>
    <row r="32" spans="1:4" x14ac:dyDescent="0.25">
      <c r="A32" s="86" t="s">
        <v>16</v>
      </c>
      <c r="B32" s="67" t="s">
        <v>3</v>
      </c>
      <c r="C32" s="63" t="s">
        <v>236</v>
      </c>
      <c r="D32" s="88" t="s">
        <v>237</v>
      </c>
    </row>
    <row r="33" spans="1:4" x14ac:dyDescent="0.25">
      <c r="A33" s="86" t="s">
        <v>16</v>
      </c>
      <c r="B33" s="67" t="s">
        <v>3</v>
      </c>
      <c r="C33" s="63" t="s">
        <v>241</v>
      </c>
      <c r="D33" s="89" t="s">
        <v>1264</v>
      </c>
    </row>
    <row r="34" spans="1:4" x14ac:dyDescent="0.25">
      <c r="A34" s="86" t="s">
        <v>7</v>
      </c>
      <c r="B34" s="67" t="s">
        <v>3</v>
      </c>
      <c r="C34" s="63" t="s">
        <v>248</v>
      </c>
      <c r="D34" s="88" t="s">
        <v>249</v>
      </c>
    </row>
    <row r="35" spans="1:4" x14ac:dyDescent="0.25">
      <c r="A35" s="86" t="s">
        <v>7</v>
      </c>
      <c r="B35" s="67" t="s">
        <v>3</v>
      </c>
      <c r="C35" s="63" t="s">
        <v>246</v>
      </c>
      <c r="D35" s="88" t="s">
        <v>247</v>
      </c>
    </row>
    <row r="36" spans="1:4" x14ac:dyDescent="0.25">
      <c r="A36" s="86" t="s">
        <v>7</v>
      </c>
      <c r="B36" s="67" t="s">
        <v>3</v>
      </c>
      <c r="C36" s="63" t="s">
        <v>244</v>
      </c>
      <c r="D36" s="88" t="s">
        <v>245</v>
      </c>
    </row>
    <row r="37" spans="1:4" x14ac:dyDescent="0.25">
      <c r="A37" s="86" t="s">
        <v>7</v>
      </c>
      <c r="B37" s="67" t="s">
        <v>3</v>
      </c>
      <c r="C37" s="63" t="s">
        <v>242</v>
      </c>
      <c r="D37" s="88" t="s">
        <v>243</v>
      </c>
    </row>
    <row r="38" spans="1:4" x14ac:dyDescent="0.25">
      <c r="A38" s="86" t="s">
        <v>9</v>
      </c>
      <c r="B38" s="67" t="s">
        <v>3</v>
      </c>
      <c r="C38" s="67" t="s">
        <v>250</v>
      </c>
      <c r="D38" s="2" t="s">
        <v>1124</v>
      </c>
    </row>
    <row r="39" spans="1:4" x14ac:dyDescent="0.25">
      <c r="A39" s="86" t="s">
        <v>9</v>
      </c>
      <c r="B39" s="67" t="s">
        <v>3</v>
      </c>
      <c r="C39" s="67" t="s">
        <v>251</v>
      </c>
      <c r="D39" s="2" t="s">
        <v>1125</v>
      </c>
    </row>
    <row r="40" spans="1:4" x14ac:dyDescent="0.25">
      <c r="A40" s="86" t="s">
        <v>10</v>
      </c>
      <c r="B40" s="67" t="s">
        <v>3</v>
      </c>
      <c r="C40" s="67" t="s">
        <v>252</v>
      </c>
      <c r="D40" s="2" t="s">
        <v>253</v>
      </c>
    </row>
    <row r="41" spans="1:4" x14ac:dyDescent="0.25">
      <c r="A41" s="86" t="s">
        <v>10</v>
      </c>
      <c r="B41" s="67" t="s">
        <v>3</v>
      </c>
      <c r="C41" s="67" t="s">
        <v>255</v>
      </c>
      <c r="D41" s="2" t="s">
        <v>1127</v>
      </c>
    </row>
    <row r="42" spans="1:4" x14ac:dyDescent="0.25">
      <c r="A42" s="86" t="s">
        <v>10</v>
      </c>
      <c r="B42" s="67" t="s">
        <v>3</v>
      </c>
      <c r="C42" s="67" t="s">
        <v>254</v>
      </c>
      <c r="D42" s="2" t="s">
        <v>1265</v>
      </c>
    </row>
    <row r="43" spans="1:4" x14ac:dyDescent="0.25">
      <c r="A43" s="86" t="s">
        <v>1132</v>
      </c>
      <c r="B43" s="67" t="s">
        <v>3</v>
      </c>
      <c r="C43" s="67" t="s">
        <v>256</v>
      </c>
      <c r="D43" s="2" t="s">
        <v>1133</v>
      </c>
    </row>
    <row r="44" spans="1:4" x14ac:dyDescent="0.25">
      <c r="A44" s="86" t="s">
        <v>1132</v>
      </c>
      <c r="B44" s="67" t="s">
        <v>3</v>
      </c>
      <c r="C44" s="67" t="s">
        <v>257</v>
      </c>
      <c r="D44" s="2" t="s">
        <v>1266</v>
      </c>
    </row>
    <row r="45" spans="1:4" x14ac:dyDescent="0.25">
      <c r="A45" s="86" t="s">
        <v>12</v>
      </c>
      <c r="B45" s="67" t="s">
        <v>3</v>
      </c>
      <c r="C45" s="67" t="s">
        <v>258</v>
      </c>
      <c r="D45" s="86" t="s">
        <v>1001</v>
      </c>
    </row>
    <row r="46" spans="1:4" x14ac:dyDescent="0.25">
      <c r="A46" s="86" t="s">
        <v>12</v>
      </c>
      <c r="B46" s="67" t="s">
        <v>3</v>
      </c>
      <c r="C46" s="67" t="s">
        <v>259</v>
      </c>
      <c r="D46" s="86" t="s">
        <v>1099</v>
      </c>
    </row>
    <row r="47" spans="1:4" x14ac:dyDescent="0.25">
      <c r="A47" s="86" t="s">
        <v>12</v>
      </c>
      <c r="B47" s="67" t="s">
        <v>3</v>
      </c>
      <c r="C47" s="67" t="s">
        <v>260</v>
      </c>
      <c r="D47" s="86" t="s">
        <v>1002</v>
      </c>
    </row>
    <row r="48" spans="1:4" x14ac:dyDescent="0.25">
      <c r="A48" s="86" t="s">
        <v>12</v>
      </c>
      <c r="B48" s="67" t="s">
        <v>3</v>
      </c>
      <c r="C48" s="67" t="s">
        <v>261</v>
      </c>
      <c r="D48" s="86" t="s">
        <v>1003</v>
      </c>
    </row>
    <row r="49" spans="1:4" x14ac:dyDescent="0.25">
      <c r="A49" s="86" t="s">
        <v>12</v>
      </c>
      <c r="B49" s="67" t="s">
        <v>3</v>
      </c>
      <c r="C49" s="67" t="s">
        <v>1130</v>
      </c>
      <c r="D49" s="86" t="s">
        <v>1131</v>
      </c>
    </row>
    <row r="50" spans="1:4" x14ac:dyDescent="0.25">
      <c r="A50" s="86" t="s">
        <v>14</v>
      </c>
      <c r="B50" s="67" t="s">
        <v>3</v>
      </c>
      <c r="C50" s="67" t="s">
        <v>262</v>
      </c>
      <c r="D50" s="86" t="s">
        <v>1100</v>
      </c>
    </row>
    <row r="51" spans="1:4" x14ac:dyDescent="0.25">
      <c r="A51" s="86" t="s">
        <v>14</v>
      </c>
      <c r="B51" s="67" t="s">
        <v>3</v>
      </c>
      <c r="C51" s="67" t="s">
        <v>263</v>
      </c>
      <c r="D51" s="86" t="s">
        <v>1004</v>
      </c>
    </row>
    <row r="52" spans="1:4" x14ac:dyDescent="0.25">
      <c r="A52" s="86" t="s">
        <v>14</v>
      </c>
      <c r="B52" s="67" t="s">
        <v>3</v>
      </c>
      <c r="C52" s="67" t="s">
        <v>265</v>
      </c>
      <c r="D52" s="86" t="s">
        <v>266</v>
      </c>
    </row>
    <row r="53" spans="1:4" x14ac:dyDescent="0.25">
      <c r="A53" s="86" t="s">
        <v>14</v>
      </c>
      <c r="B53" s="67" t="s">
        <v>3</v>
      </c>
      <c r="C53" s="67" t="s">
        <v>264</v>
      </c>
      <c r="D53" s="86" t="s">
        <v>1005</v>
      </c>
    </row>
    <row r="54" spans="1:4" x14ac:dyDescent="0.25">
      <c r="A54" s="90" t="s">
        <v>152</v>
      </c>
      <c r="B54" s="90" t="s">
        <v>173</v>
      </c>
      <c r="C54" s="90" t="s">
        <v>350</v>
      </c>
      <c r="D54" s="90" t="s">
        <v>351</v>
      </c>
    </row>
    <row r="55" spans="1:4" x14ac:dyDescent="0.25">
      <c r="A55" s="91" t="s">
        <v>152</v>
      </c>
      <c r="B55" s="91" t="s">
        <v>173</v>
      </c>
      <c r="C55" s="91" t="s">
        <v>354</v>
      </c>
      <c r="D55" s="91" t="s">
        <v>1163</v>
      </c>
    </row>
    <row r="56" spans="1:4" x14ac:dyDescent="0.25">
      <c r="A56" s="91" t="s">
        <v>152</v>
      </c>
      <c r="B56" s="91" t="s">
        <v>173</v>
      </c>
      <c r="C56" s="91" t="s">
        <v>352</v>
      </c>
      <c r="D56" s="91" t="s">
        <v>353</v>
      </c>
    </row>
    <row r="57" spans="1:4" x14ac:dyDescent="0.25">
      <c r="A57" s="91" t="s">
        <v>153</v>
      </c>
      <c r="B57" s="91" t="s">
        <v>173</v>
      </c>
      <c r="C57" s="91" t="s">
        <v>355</v>
      </c>
      <c r="D57" s="91" t="s">
        <v>356</v>
      </c>
    </row>
    <row r="58" spans="1:4" x14ac:dyDescent="0.25">
      <c r="A58" s="91" t="s">
        <v>153</v>
      </c>
      <c r="B58" s="91" t="s">
        <v>173</v>
      </c>
      <c r="C58" s="91" t="s">
        <v>357</v>
      </c>
      <c r="D58" s="91" t="s">
        <v>358</v>
      </c>
    </row>
    <row r="59" spans="1:4" x14ac:dyDescent="0.25">
      <c r="A59" s="91" t="s">
        <v>153</v>
      </c>
      <c r="B59" s="91" t="s">
        <v>173</v>
      </c>
      <c r="C59" s="91" t="s">
        <v>359</v>
      </c>
      <c r="D59" s="91" t="s">
        <v>360</v>
      </c>
    </row>
    <row r="60" spans="1:4" x14ac:dyDescent="0.25">
      <c r="A60" s="91" t="s">
        <v>154</v>
      </c>
      <c r="B60" s="91" t="s">
        <v>173</v>
      </c>
      <c r="C60" s="91" t="s">
        <v>361</v>
      </c>
      <c r="D60" s="91" t="s">
        <v>1267</v>
      </c>
    </row>
    <row r="61" spans="1:4" x14ac:dyDescent="0.25">
      <c r="A61" s="91" t="s">
        <v>154</v>
      </c>
      <c r="B61" s="91" t="s">
        <v>173</v>
      </c>
      <c r="C61" s="91" t="s">
        <v>363</v>
      </c>
      <c r="D61" s="91" t="s">
        <v>365</v>
      </c>
    </row>
    <row r="62" spans="1:4" x14ac:dyDescent="0.25">
      <c r="A62" s="91" t="s">
        <v>154</v>
      </c>
      <c r="B62" s="91" t="s">
        <v>173</v>
      </c>
      <c r="C62" s="91" t="s">
        <v>364</v>
      </c>
      <c r="D62" s="91" t="s">
        <v>1268</v>
      </c>
    </row>
    <row r="63" spans="1:4" x14ac:dyDescent="0.25">
      <c r="A63" s="91" t="s">
        <v>142</v>
      </c>
      <c r="B63" s="91" t="s">
        <v>173</v>
      </c>
      <c r="C63" s="92" t="s">
        <v>300</v>
      </c>
      <c r="D63" s="93" t="s">
        <v>301</v>
      </c>
    </row>
    <row r="64" spans="1:4" x14ac:dyDescent="0.25">
      <c r="A64" s="91" t="s">
        <v>142</v>
      </c>
      <c r="B64" s="91" t="s">
        <v>173</v>
      </c>
      <c r="C64" s="92" t="s">
        <v>302</v>
      </c>
      <c r="D64" s="93" t="s">
        <v>303</v>
      </c>
    </row>
    <row r="65" spans="1:4" x14ac:dyDescent="0.25">
      <c r="A65" s="91" t="s">
        <v>142</v>
      </c>
      <c r="B65" s="91" t="s">
        <v>173</v>
      </c>
      <c r="C65" s="92" t="s">
        <v>304</v>
      </c>
      <c r="D65" s="93" t="s">
        <v>305</v>
      </c>
    </row>
    <row r="66" spans="1:4" x14ac:dyDescent="0.25">
      <c r="A66" s="91" t="s">
        <v>142</v>
      </c>
      <c r="B66" s="91" t="s">
        <v>173</v>
      </c>
      <c r="C66" s="92" t="s">
        <v>298</v>
      </c>
      <c r="D66" s="93" t="s">
        <v>299</v>
      </c>
    </row>
    <row r="67" spans="1:4" x14ac:dyDescent="0.25">
      <c r="A67" s="91" t="s">
        <v>143</v>
      </c>
      <c r="B67" s="91" t="s">
        <v>173</v>
      </c>
      <c r="C67" s="92" t="s">
        <v>310</v>
      </c>
      <c r="D67" s="93" t="s">
        <v>311</v>
      </c>
    </row>
    <row r="68" spans="1:4" x14ac:dyDescent="0.25">
      <c r="A68" s="91" t="s">
        <v>143</v>
      </c>
      <c r="B68" s="91" t="s">
        <v>173</v>
      </c>
      <c r="C68" s="92" t="s">
        <v>312</v>
      </c>
      <c r="D68" s="93" t="s">
        <v>313</v>
      </c>
    </row>
    <row r="69" spans="1:4" x14ac:dyDescent="0.25">
      <c r="A69" s="91" t="s">
        <v>143</v>
      </c>
      <c r="B69" s="91" t="s">
        <v>173</v>
      </c>
      <c r="C69" s="92" t="s">
        <v>306</v>
      </c>
      <c r="D69" s="93" t="s">
        <v>1006</v>
      </c>
    </row>
    <row r="70" spans="1:4" x14ac:dyDescent="0.25">
      <c r="A70" s="91" t="s">
        <v>143</v>
      </c>
      <c r="B70" s="91" t="s">
        <v>173</v>
      </c>
      <c r="C70" s="92" t="s">
        <v>308</v>
      </c>
      <c r="D70" s="93" t="s">
        <v>309</v>
      </c>
    </row>
    <row r="71" spans="1:4" x14ac:dyDescent="0.25">
      <c r="A71" s="91" t="s">
        <v>143</v>
      </c>
      <c r="B71" s="91" t="s">
        <v>173</v>
      </c>
      <c r="C71" s="92" t="s">
        <v>307</v>
      </c>
      <c r="D71" t="s">
        <v>1164</v>
      </c>
    </row>
    <row r="72" spans="1:4" x14ac:dyDescent="0.25">
      <c r="A72" s="91" t="s">
        <v>155</v>
      </c>
      <c r="B72" s="91" t="s">
        <v>173</v>
      </c>
      <c r="C72" s="92" t="s">
        <v>314</v>
      </c>
      <c r="D72" s="93" t="s">
        <v>315</v>
      </c>
    </row>
    <row r="73" spans="1:4" x14ac:dyDescent="0.25">
      <c r="A73" s="91" t="s">
        <v>155</v>
      </c>
      <c r="B73" s="91" t="s">
        <v>173</v>
      </c>
      <c r="C73" s="92" t="s">
        <v>318</v>
      </c>
      <c r="D73" s="93" t="s">
        <v>319</v>
      </c>
    </row>
    <row r="74" spans="1:4" x14ac:dyDescent="0.25">
      <c r="A74" s="91" t="s">
        <v>155</v>
      </c>
      <c r="B74" s="91" t="s">
        <v>173</v>
      </c>
      <c r="C74" s="92" t="s">
        <v>316</v>
      </c>
      <c r="D74" s="91" t="s">
        <v>317</v>
      </c>
    </row>
    <row r="75" spans="1:4" x14ac:dyDescent="0.25">
      <c r="A75" s="94" t="s">
        <v>156</v>
      </c>
      <c r="B75" s="94" t="s">
        <v>173</v>
      </c>
      <c r="C75" s="94" t="s">
        <v>271</v>
      </c>
      <c r="D75" s="94" t="s">
        <v>272</v>
      </c>
    </row>
    <row r="76" spans="1:4" x14ac:dyDescent="0.25">
      <c r="A76" s="94" t="s">
        <v>156</v>
      </c>
      <c r="B76" s="94" t="s">
        <v>173</v>
      </c>
      <c r="C76" s="94" t="s">
        <v>274</v>
      </c>
      <c r="D76" s="94" t="s">
        <v>275</v>
      </c>
    </row>
    <row r="77" spans="1:4" x14ac:dyDescent="0.25">
      <c r="A77" s="94" t="s">
        <v>156</v>
      </c>
      <c r="B77" s="94" t="s">
        <v>173</v>
      </c>
      <c r="C77" s="94" t="s">
        <v>276</v>
      </c>
      <c r="D77" s="94" t="s">
        <v>1017</v>
      </c>
    </row>
    <row r="78" spans="1:4" x14ac:dyDescent="0.25">
      <c r="A78" s="94" t="s">
        <v>156</v>
      </c>
      <c r="B78" s="94" t="s">
        <v>173</v>
      </c>
      <c r="C78" s="94" t="s">
        <v>273</v>
      </c>
      <c r="D78" s="94" t="s">
        <v>1018</v>
      </c>
    </row>
    <row r="79" spans="1:4" x14ac:dyDescent="0.25">
      <c r="A79" s="94" t="s">
        <v>1234</v>
      </c>
      <c r="B79" s="94" t="s">
        <v>173</v>
      </c>
      <c r="C79" s="95" t="s">
        <v>278</v>
      </c>
      <c r="D79" s="95" t="s">
        <v>1014</v>
      </c>
    </row>
    <row r="80" spans="1:4" x14ac:dyDescent="0.25">
      <c r="A80" s="94" t="s">
        <v>1234</v>
      </c>
      <c r="B80" s="94" t="s">
        <v>173</v>
      </c>
      <c r="C80" s="94" t="s">
        <v>279</v>
      </c>
      <c r="D80" s="94" t="s">
        <v>1015</v>
      </c>
    </row>
    <row r="81" spans="1:4" x14ac:dyDescent="0.25">
      <c r="A81" s="94" t="s">
        <v>1234</v>
      </c>
      <c r="B81" s="94" t="s">
        <v>173</v>
      </c>
      <c r="C81" s="94" t="s">
        <v>277</v>
      </c>
      <c r="D81" s="94" t="s">
        <v>1016</v>
      </c>
    </row>
    <row r="82" spans="1:4" x14ac:dyDescent="0.25">
      <c r="A82" s="94" t="s">
        <v>158</v>
      </c>
      <c r="B82" s="2" t="s">
        <v>173</v>
      </c>
      <c r="C82" s="96" t="s">
        <v>288</v>
      </c>
      <c r="D82" s="96" t="s">
        <v>1165</v>
      </c>
    </row>
    <row r="83" spans="1:4" x14ac:dyDescent="0.25">
      <c r="A83" s="94" t="s">
        <v>158</v>
      </c>
      <c r="B83" s="2" t="s">
        <v>173</v>
      </c>
      <c r="C83" s="96" t="s">
        <v>289</v>
      </c>
      <c r="D83" s="96" t="s">
        <v>290</v>
      </c>
    </row>
    <row r="84" spans="1:4" x14ac:dyDescent="0.25">
      <c r="A84" s="94" t="s">
        <v>158</v>
      </c>
      <c r="B84" s="2" t="s">
        <v>173</v>
      </c>
      <c r="C84" s="96" t="s">
        <v>291</v>
      </c>
      <c r="D84" s="96" t="s">
        <v>292</v>
      </c>
    </row>
    <row r="85" spans="1:4" x14ac:dyDescent="0.25">
      <c r="A85" s="94" t="s">
        <v>157</v>
      </c>
      <c r="B85" s="2" t="s">
        <v>173</v>
      </c>
      <c r="C85" s="96" t="s">
        <v>295</v>
      </c>
      <c r="D85" s="96" t="s">
        <v>1166</v>
      </c>
    </row>
    <row r="86" spans="1:4" x14ac:dyDescent="0.25">
      <c r="A86" s="94" t="s">
        <v>157</v>
      </c>
      <c r="B86" s="2" t="s">
        <v>173</v>
      </c>
      <c r="C86" s="96" t="s">
        <v>293</v>
      </c>
      <c r="D86" s="96" t="s">
        <v>294</v>
      </c>
    </row>
    <row r="87" spans="1:4" x14ac:dyDescent="0.25">
      <c r="A87" s="94" t="s">
        <v>157</v>
      </c>
      <c r="B87" s="2" t="s">
        <v>173</v>
      </c>
      <c r="C87" s="96" t="s">
        <v>296</v>
      </c>
      <c r="D87" s="96" t="s">
        <v>297</v>
      </c>
    </row>
    <row r="88" spans="1:4" x14ac:dyDescent="0.25">
      <c r="A88" s="2" t="s">
        <v>146</v>
      </c>
      <c r="B88" s="2" t="s">
        <v>173</v>
      </c>
      <c r="C88" s="2" t="s">
        <v>334</v>
      </c>
      <c r="D88" s="2" t="s">
        <v>1019</v>
      </c>
    </row>
    <row r="89" spans="1:4" x14ac:dyDescent="0.25">
      <c r="A89" s="2" t="s">
        <v>146</v>
      </c>
      <c r="B89" s="2" t="s">
        <v>173</v>
      </c>
      <c r="C89" s="2" t="s">
        <v>335</v>
      </c>
      <c r="D89" s="2" t="s">
        <v>336</v>
      </c>
    </row>
    <row r="90" spans="1:4" x14ac:dyDescent="0.25">
      <c r="A90" s="2" t="s">
        <v>147</v>
      </c>
      <c r="B90" s="2" t="s">
        <v>173</v>
      </c>
      <c r="C90" s="2" t="s">
        <v>339</v>
      </c>
      <c r="D90" s="2" t="s">
        <v>340</v>
      </c>
    </row>
    <row r="91" spans="1:4" x14ac:dyDescent="0.25">
      <c r="A91" s="2" t="s">
        <v>147</v>
      </c>
      <c r="B91" s="2" t="s">
        <v>173</v>
      </c>
      <c r="C91" s="2" t="s">
        <v>341</v>
      </c>
      <c r="D91" s="2" t="s">
        <v>342</v>
      </c>
    </row>
    <row r="92" spans="1:4" x14ac:dyDescent="0.25">
      <c r="A92" s="2" t="s">
        <v>147</v>
      </c>
      <c r="B92" s="2" t="s">
        <v>173</v>
      </c>
      <c r="C92" s="2" t="s">
        <v>337</v>
      </c>
      <c r="D92" s="2" t="s">
        <v>338</v>
      </c>
    </row>
    <row r="93" spans="1:4" x14ac:dyDescent="0.25">
      <c r="A93" s="2" t="s">
        <v>148</v>
      </c>
      <c r="B93" s="2" t="s">
        <v>173</v>
      </c>
      <c r="C93" s="2" t="s">
        <v>343</v>
      </c>
      <c r="D93" s="2" t="s">
        <v>344</v>
      </c>
    </row>
    <row r="94" spans="1:4" x14ac:dyDescent="0.25">
      <c r="A94" s="2" t="s">
        <v>148</v>
      </c>
      <c r="B94" s="2" t="s">
        <v>173</v>
      </c>
      <c r="C94" s="2" t="s">
        <v>345</v>
      </c>
      <c r="D94" s="2" t="s">
        <v>1020</v>
      </c>
    </row>
    <row r="95" spans="1:4" x14ac:dyDescent="0.25">
      <c r="A95" s="2" t="s">
        <v>148</v>
      </c>
      <c r="B95" s="2" t="s">
        <v>173</v>
      </c>
      <c r="C95" s="2" t="s">
        <v>346</v>
      </c>
      <c r="D95" s="2" t="s">
        <v>347</v>
      </c>
    </row>
    <row r="96" spans="1:4" x14ac:dyDescent="0.25">
      <c r="A96" s="97" t="s">
        <v>159</v>
      </c>
      <c r="B96" s="96" t="s">
        <v>173</v>
      </c>
      <c r="C96" s="92" t="s">
        <v>286</v>
      </c>
      <c r="D96" s="92" t="s">
        <v>287</v>
      </c>
    </row>
    <row r="97" spans="1:4" x14ac:dyDescent="0.25">
      <c r="A97" s="97" t="s">
        <v>159</v>
      </c>
      <c r="B97" s="96" t="s">
        <v>173</v>
      </c>
      <c r="C97" s="92" t="s">
        <v>284</v>
      </c>
      <c r="D97" s="92" t="s">
        <v>285</v>
      </c>
    </row>
    <row r="98" spans="1:4" x14ac:dyDescent="0.25">
      <c r="A98" s="97" t="s">
        <v>159</v>
      </c>
      <c r="B98" s="96" t="s">
        <v>173</v>
      </c>
      <c r="C98" s="92" t="s">
        <v>282</v>
      </c>
      <c r="D98" s="92" t="s">
        <v>283</v>
      </c>
    </row>
    <row r="99" spans="1:4" x14ac:dyDescent="0.25">
      <c r="A99" s="97" t="s">
        <v>159</v>
      </c>
      <c r="B99" s="96" t="s">
        <v>173</v>
      </c>
      <c r="C99" s="98" t="s">
        <v>1008</v>
      </c>
      <c r="D99" s="98" t="s">
        <v>1009</v>
      </c>
    </row>
    <row r="100" spans="1:4" x14ac:dyDescent="0.25">
      <c r="A100" s="97" t="s">
        <v>159</v>
      </c>
      <c r="B100" s="96" t="s">
        <v>173</v>
      </c>
      <c r="C100" s="98" t="s">
        <v>281</v>
      </c>
      <c r="D100" s="98" t="s">
        <v>1134</v>
      </c>
    </row>
    <row r="101" spans="1:4" x14ac:dyDescent="0.25">
      <c r="A101" s="97" t="s">
        <v>159</v>
      </c>
      <c r="B101" s="96" t="s">
        <v>173</v>
      </c>
      <c r="C101" s="98" t="s">
        <v>280</v>
      </c>
      <c r="D101" s="98" t="s">
        <v>1135</v>
      </c>
    </row>
    <row r="102" spans="1:4" x14ac:dyDescent="0.25">
      <c r="A102" s="99" t="s">
        <v>145</v>
      </c>
      <c r="B102" s="96" t="s">
        <v>173</v>
      </c>
      <c r="C102" s="99" t="s">
        <v>323</v>
      </c>
      <c r="D102" s="99" t="s">
        <v>324</v>
      </c>
    </row>
    <row r="103" spans="1:4" x14ac:dyDescent="0.25">
      <c r="A103" s="99" t="s">
        <v>145</v>
      </c>
      <c r="B103" s="96" t="s">
        <v>173</v>
      </c>
      <c r="C103" s="99" t="s">
        <v>329</v>
      </c>
      <c r="D103" s="99" t="s">
        <v>330</v>
      </c>
    </row>
    <row r="104" spans="1:4" x14ac:dyDescent="0.25">
      <c r="A104" s="99" t="s">
        <v>145</v>
      </c>
      <c r="B104" s="96" t="s">
        <v>173</v>
      </c>
      <c r="C104" s="99" t="s">
        <v>333</v>
      </c>
      <c r="D104" s="99" t="s">
        <v>1167</v>
      </c>
    </row>
    <row r="105" spans="1:4" x14ac:dyDescent="0.25">
      <c r="A105" s="99" t="s">
        <v>145</v>
      </c>
      <c r="B105" s="96" t="s">
        <v>173</v>
      </c>
      <c r="C105" s="99" t="s">
        <v>331</v>
      </c>
      <c r="D105" s="99" t="s">
        <v>332</v>
      </c>
    </row>
    <row r="106" spans="1:4" x14ac:dyDescent="0.25">
      <c r="A106" s="99" t="s">
        <v>145</v>
      </c>
      <c r="B106" s="96" t="s">
        <v>173</v>
      </c>
      <c r="C106" s="99" t="s">
        <v>325</v>
      </c>
      <c r="D106" s="99" t="s">
        <v>326</v>
      </c>
    </row>
    <row r="107" spans="1:4" x14ac:dyDescent="0.25">
      <c r="A107" s="99" t="s">
        <v>145</v>
      </c>
      <c r="B107" s="96" t="s">
        <v>173</v>
      </c>
      <c r="C107" s="99" t="s">
        <v>327</v>
      </c>
      <c r="D107" s="99" t="s">
        <v>328</v>
      </c>
    </row>
    <row r="108" spans="1:4" x14ac:dyDescent="0.25">
      <c r="A108" s="99" t="s">
        <v>144</v>
      </c>
      <c r="B108" s="96" t="s">
        <v>173</v>
      </c>
      <c r="C108" s="99" t="s">
        <v>321</v>
      </c>
      <c r="D108" s="99" t="s">
        <v>322</v>
      </c>
    </row>
    <row r="109" spans="1:4" x14ac:dyDescent="0.25">
      <c r="A109" s="99" t="s">
        <v>144</v>
      </c>
      <c r="B109" s="96" t="s">
        <v>173</v>
      </c>
      <c r="C109" s="99" t="s">
        <v>320</v>
      </c>
      <c r="D109" s="99" t="s">
        <v>1007</v>
      </c>
    </row>
    <row r="110" spans="1:4" x14ac:dyDescent="0.25">
      <c r="A110" s="94" t="s">
        <v>149</v>
      </c>
      <c r="B110" s="2" t="s">
        <v>173</v>
      </c>
      <c r="C110" s="94" t="s">
        <v>1079</v>
      </c>
      <c r="D110" s="94" t="s">
        <v>349</v>
      </c>
    </row>
    <row r="111" spans="1:4" x14ac:dyDescent="0.25">
      <c r="A111" s="94" t="s">
        <v>149</v>
      </c>
      <c r="B111" s="2" t="s">
        <v>173</v>
      </c>
      <c r="C111" s="94" t="s">
        <v>1080</v>
      </c>
      <c r="D111" s="94" t="s">
        <v>1022</v>
      </c>
    </row>
    <row r="112" spans="1:4" x14ac:dyDescent="0.25">
      <c r="A112" s="94" t="s">
        <v>1082</v>
      </c>
      <c r="B112" s="2" t="s">
        <v>173</v>
      </c>
      <c r="C112" s="99" t="s">
        <v>1269</v>
      </c>
      <c r="D112" s="98" t="s">
        <v>1270</v>
      </c>
    </row>
    <row r="113" spans="1:4" x14ac:dyDescent="0.25">
      <c r="A113" s="94" t="s">
        <v>1082</v>
      </c>
      <c r="B113" s="2" t="s">
        <v>173</v>
      </c>
      <c r="C113" s="99" t="s">
        <v>1271</v>
      </c>
      <c r="D113" s="98" t="s">
        <v>1272</v>
      </c>
    </row>
    <row r="114" spans="1:4" x14ac:dyDescent="0.25">
      <c r="A114" s="100" t="s">
        <v>150</v>
      </c>
      <c r="B114" s="29" t="s">
        <v>173</v>
      </c>
      <c r="C114" s="101" t="s">
        <v>1273</v>
      </c>
      <c r="D114" s="102" t="s">
        <v>1274</v>
      </c>
    </row>
    <row r="115" spans="1:4" x14ac:dyDescent="0.25">
      <c r="A115" s="100" t="s">
        <v>150</v>
      </c>
      <c r="B115" s="29" t="s">
        <v>173</v>
      </c>
      <c r="C115" s="101" t="s">
        <v>1275</v>
      </c>
      <c r="D115" s="102" t="s">
        <v>1168</v>
      </c>
    </row>
    <row r="116" spans="1:4" x14ac:dyDescent="0.25">
      <c r="A116" s="100" t="s">
        <v>150</v>
      </c>
      <c r="B116" s="29" t="s">
        <v>173</v>
      </c>
      <c r="C116" s="101" t="s">
        <v>1276</v>
      </c>
      <c r="D116" s="101" t="s">
        <v>1021</v>
      </c>
    </row>
    <row r="117" spans="1:4" x14ac:dyDescent="0.25">
      <c r="A117" s="94" t="s">
        <v>151</v>
      </c>
      <c r="B117" s="2" t="s">
        <v>173</v>
      </c>
      <c r="C117" s="103" t="s">
        <v>1277</v>
      </c>
      <c r="D117" s="104" t="s">
        <v>1023</v>
      </c>
    </row>
    <row r="118" spans="1:4" x14ac:dyDescent="0.25">
      <c r="A118" s="94" t="s">
        <v>151</v>
      </c>
      <c r="B118" s="2" t="s">
        <v>173</v>
      </c>
      <c r="C118" s="103" t="s">
        <v>1278</v>
      </c>
      <c r="D118" s="103" t="s">
        <v>1024</v>
      </c>
    </row>
    <row r="119" spans="1:4" x14ac:dyDescent="0.25">
      <c r="A119" s="94" t="s">
        <v>151</v>
      </c>
      <c r="B119" s="2" t="s">
        <v>173</v>
      </c>
      <c r="C119" s="103" t="s">
        <v>1279</v>
      </c>
      <c r="D119" s="103" t="s">
        <v>1025</v>
      </c>
    </row>
    <row r="120" spans="1:4" x14ac:dyDescent="0.25">
      <c r="A120" s="1" t="s">
        <v>1136</v>
      </c>
      <c r="B120" s="1" t="s">
        <v>26</v>
      </c>
      <c r="C120" s="1" t="s">
        <v>379</v>
      </c>
      <c r="D120" s="1" t="s">
        <v>380</v>
      </c>
    </row>
    <row r="121" spans="1:4" x14ac:dyDescent="0.25">
      <c r="A121" s="1" t="s">
        <v>1136</v>
      </c>
      <c r="B121" s="1" t="s">
        <v>26</v>
      </c>
      <c r="C121" s="1" t="s">
        <v>1200</v>
      </c>
      <c r="D121" s="1" t="s">
        <v>1101</v>
      </c>
    </row>
    <row r="122" spans="1:4" x14ac:dyDescent="0.25">
      <c r="A122" s="1" t="s">
        <v>1136</v>
      </c>
      <c r="B122" s="1" t="s">
        <v>26</v>
      </c>
      <c r="C122" s="1" t="s">
        <v>378</v>
      </c>
      <c r="D122" s="1" t="s">
        <v>1280</v>
      </c>
    </row>
    <row r="123" spans="1:4" x14ac:dyDescent="0.25">
      <c r="A123" s="1" t="s">
        <v>1136</v>
      </c>
      <c r="B123" s="1" t="s">
        <v>26</v>
      </c>
      <c r="C123" s="1" t="s">
        <v>381</v>
      </c>
      <c r="D123" s="1" t="s">
        <v>1281</v>
      </c>
    </row>
    <row r="124" spans="1:4" x14ac:dyDescent="0.25">
      <c r="A124" s="1" t="s">
        <v>1102</v>
      </c>
      <c r="B124" s="1" t="s">
        <v>26</v>
      </c>
      <c r="C124" s="1" t="s">
        <v>382</v>
      </c>
      <c r="D124" s="1" t="s">
        <v>383</v>
      </c>
    </row>
    <row r="125" spans="1:4" x14ac:dyDescent="0.25">
      <c r="A125" s="1" t="s">
        <v>1102</v>
      </c>
      <c r="B125" s="1" t="s">
        <v>26</v>
      </c>
      <c r="C125" s="1" t="s">
        <v>387</v>
      </c>
      <c r="D125" s="1" t="s">
        <v>388</v>
      </c>
    </row>
    <row r="126" spans="1:4" x14ac:dyDescent="0.25">
      <c r="A126" s="1" t="s">
        <v>1102</v>
      </c>
      <c r="B126" s="1" t="s">
        <v>26</v>
      </c>
      <c r="C126" s="1" t="s">
        <v>389</v>
      </c>
      <c r="D126" s="1" t="s">
        <v>513</v>
      </c>
    </row>
    <row r="127" spans="1:4" x14ac:dyDescent="0.25">
      <c r="A127" s="1" t="s">
        <v>1102</v>
      </c>
      <c r="B127" s="1" t="s">
        <v>26</v>
      </c>
      <c r="C127" s="1" t="s">
        <v>386</v>
      </c>
      <c r="D127" s="1" t="s">
        <v>1026</v>
      </c>
    </row>
    <row r="128" spans="1:4" x14ac:dyDescent="0.25">
      <c r="A128" s="1" t="s">
        <v>1102</v>
      </c>
      <c r="B128" s="1" t="s">
        <v>26</v>
      </c>
      <c r="C128" s="1" t="s">
        <v>384</v>
      </c>
      <c r="D128" s="1" t="s">
        <v>385</v>
      </c>
    </row>
    <row r="129" spans="1:4" x14ac:dyDescent="0.25">
      <c r="A129" s="1" t="s">
        <v>32</v>
      </c>
      <c r="B129" s="1" t="s">
        <v>26</v>
      </c>
      <c r="C129" s="1" t="s">
        <v>408</v>
      </c>
      <c r="D129" s="1" t="s">
        <v>1083</v>
      </c>
    </row>
    <row r="130" spans="1:4" x14ac:dyDescent="0.25">
      <c r="A130" s="1" t="s">
        <v>32</v>
      </c>
      <c r="B130" s="1" t="s">
        <v>26</v>
      </c>
      <c r="C130" s="1" t="s">
        <v>406</v>
      </c>
      <c r="D130" s="1" t="s">
        <v>1085</v>
      </c>
    </row>
    <row r="131" spans="1:4" x14ac:dyDescent="0.25">
      <c r="A131" s="1" t="s">
        <v>32</v>
      </c>
      <c r="B131" s="1" t="s">
        <v>26</v>
      </c>
      <c r="C131" s="1" t="s">
        <v>410</v>
      </c>
      <c r="D131" s="1" t="s">
        <v>1084</v>
      </c>
    </row>
    <row r="132" spans="1:4" x14ac:dyDescent="0.25">
      <c r="A132" s="1" t="s">
        <v>32</v>
      </c>
      <c r="B132" s="1" t="s">
        <v>26</v>
      </c>
      <c r="C132" s="1" t="s">
        <v>404</v>
      </c>
      <c r="D132" s="1" t="s">
        <v>405</v>
      </c>
    </row>
    <row r="133" spans="1:4" x14ac:dyDescent="0.25">
      <c r="A133" s="1" t="s">
        <v>32</v>
      </c>
      <c r="B133" s="1" t="s">
        <v>26</v>
      </c>
      <c r="C133" s="1" t="s">
        <v>409</v>
      </c>
      <c r="D133" s="1" t="s">
        <v>1282</v>
      </c>
    </row>
    <row r="134" spans="1:4" x14ac:dyDescent="0.25">
      <c r="A134" s="1" t="s">
        <v>32</v>
      </c>
      <c r="B134" s="1" t="s">
        <v>26</v>
      </c>
      <c r="C134" s="1" t="s">
        <v>403</v>
      </c>
      <c r="D134" s="1" t="s">
        <v>1103</v>
      </c>
    </row>
    <row r="135" spans="1:4" x14ac:dyDescent="0.25">
      <c r="A135" s="1" t="s">
        <v>32</v>
      </c>
      <c r="B135" s="1" t="s">
        <v>26</v>
      </c>
      <c r="C135" s="1" t="s">
        <v>413</v>
      </c>
      <c r="D135" s="1" t="s">
        <v>1104</v>
      </c>
    </row>
    <row r="136" spans="1:4" x14ac:dyDescent="0.25">
      <c r="A136" s="1" t="s">
        <v>32</v>
      </c>
      <c r="B136" s="1" t="s">
        <v>26</v>
      </c>
      <c r="C136" s="1" t="s">
        <v>412</v>
      </c>
      <c r="D136" s="1" t="s">
        <v>1283</v>
      </c>
    </row>
    <row r="137" spans="1:4" x14ac:dyDescent="0.25">
      <c r="A137" s="1" t="s">
        <v>32</v>
      </c>
      <c r="B137" s="1" t="s">
        <v>26</v>
      </c>
      <c r="C137" s="1" t="s">
        <v>411</v>
      </c>
      <c r="D137" s="1" t="s">
        <v>1086</v>
      </c>
    </row>
    <row r="138" spans="1:4" x14ac:dyDescent="0.25">
      <c r="A138" s="1" t="s">
        <v>32</v>
      </c>
      <c r="B138" s="1" t="s">
        <v>26</v>
      </c>
      <c r="C138" s="1" t="s">
        <v>407</v>
      </c>
      <c r="D138" s="1" t="s">
        <v>1087</v>
      </c>
    </row>
    <row r="139" spans="1:4" x14ac:dyDescent="0.25">
      <c r="A139" s="1" t="s">
        <v>25</v>
      </c>
      <c r="B139" s="1" t="s">
        <v>26</v>
      </c>
      <c r="C139" s="1" t="s">
        <v>367</v>
      </c>
      <c r="D139" s="1" t="s">
        <v>1028</v>
      </c>
    </row>
    <row r="140" spans="1:4" x14ac:dyDescent="0.25">
      <c r="A140" s="1" t="s">
        <v>25</v>
      </c>
      <c r="B140" s="1" t="s">
        <v>26</v>
      </c>
      <c r="C140" s="1" t="s">
        <v>366</v>
      </c>
      <c r="D140" s="1" t="s">
        <v>1138</v>
      </c>
    </row>
    <row r="141" spans="1:4" x14ac:dyDescent="0.25">
      <c r="A141" s="1" t="s">
        <v>25</v>
      </c>
      <c r="B141" s="1" t="s">
        <v>26</v>
      </c>
      <c r="C141" s="1" t="s">
        <v>368</v>
      </c>
      <c r="D141" s="1" t="s">
        <v>1139</v>
      </c>
    </row>
    <row r="142" spans="1:4" x14ac:dyDescent="0.25">
      <c r="A142" s="1" t="s">
        <v>25</v>
      </c>
      <c r="B142" s="1" t="s">
        <v>26</v>
      </c>
      <c r="C142" s="1" t="s">
        <v>369</v>
      </c>
      <c r="D142" s="1" t="s">
        <v>1140</v>
      </c>
    </row>
    <row r="143" spans="1:4" x14ac:dyDescent="0.25">
      <c r="A143" s="1" t="s">
        <v>1203</v>
      </c>
      <c r="B143" s="1" t="s">
        <v>26</v>
      </c>
      <c r="C143" s="1" t="s">
        <v>432</v>
      </c>
      <c r="D143" s="1" t="s">
        <v>1284</v>
      </c>
    </row>
    <row r="144" spans="1:4" x14ac:dyDescent="0.25">
      <c r="A144" s="1" t="s">
        <v>1203</v>
      </c>
      <c r="B144" s="1" t="s">
        <v>26</v>
      </c>
      <c r="C144" s="1" t="s">
        <v>438</v>
      </c>
      <c r="D144" s="1" t="s">
        <v>439</v>
      </c>
    </row>
    <row r="145" spans="1:4" x14ac:dyDescent="0.25">
      <c r="A145" s="1" t="s">
        <v>1203</v>
      </c>
      <c r="B145" s="1" t="s">
        <v>26</v>
      </c>
      <c r="C145" s="1" t="s">
        <v>442</v>
      </c>
      <c r="D145" s="1" t="s">
        <v>1137</v>
      </c>
    </row>
    <row r="146" spans="1:4" x14ac:dyDescent="0.25">
      <c r="A146" s="1" t="s">
        <v>1203</v>
      </c>
      <c r="B146" s="1" t="s">
        <v>26</v>
      </c>
      <c r="C146" s="1" t="s">
        <v>433</v>
      </c>
      <c r="D146" s="1" t="s">
        <v>1027</v>
      </c>
    </row>
    <row r="147" spans="1:4" x14ac:dyDescent="0.25">
      <c r="A147" s="1" t="s">
        <v>1203</v>
      </c>
      <c r="B147" s="1" t="s">
        <v>26</v>
      </c>
      <c r="C147" s="1" t="s">
        <v>436</v>
      </c>
      <c r="D147" s="1" t="s">
        <v>437</v>
      </c>
    </row>
    <row r="148" spans="1:4" x14ac:dyDescent="0.25">
      <c r="A148" s="1" t="s">
        <v>1203</v>
      </c>
      <c r="B148" s="1" t="s">
        <v>26</v>
      </c>
      <c r="C148" s="1" t="s">
        <v>440</v>
      </c>
      <c r="D148" s="1" t="s">
        <v>441</v>
      </c>
    </row>
    <row r="149" spans="1:4" x14ac:dyDescent="0.25">
      <c r="A149" s="1" t="s">
        <v>1203</v>
      </c>
      <c r="B149" s="1" t="s">
        <v>26</v>
      </c>
      <c r="C149" s="1" t="s">
        <v>434</v>
      </c>
      <c r="D149" s="1" t="s">
        <v>435</v>
      </c>
    </row>
    <row r="150" spans="1:4" x14ac:dyDescent="0.25">
      <c r="A150" s="1" t="s">
        <v>39</v>
      </c>
      <c r="B150" s="1" t="s">
        <v>26</v>
      </c>
      <c r="C150" s="1" t="s">
        <v>374</v>
      </c>
      <c r="D150" s="1" t="s">
        <v>375</v>
      </c>
    </row>
    <row r="151" spans="1:4" x14ac:dyDescent="0.25">
      <c r="A151" s="1" t="s">
        <v>39</v>
      </c>
      <c r="B151" s="1" t="s">
        <v>26</v>
      </c>
      <c r="C151" s="1" t="s">
        <v>370</v>
      </c>
      <c r="D151" s="1" t="s">
        <v>371</v>
      </c>
    </row>
    <row r="152" spans="1:4" x14ac:dyDescent="0.25">
      <c r="A152" s="1" t="s">
        <v>39</v>
      </c>
      <c r="B152" s="1" t="s">
        <v>26</v>
      </c>
      <c r="C152" s="1" t="s">
        <v>376</v>
      </c>
      <c r="D152" s="1" t="s">
        <v>377</v>
      </c>
    </row>
    <row r="153" spans="1:4" x14ac:dyDescent="0.25">
      <c r="A153" s="1" t="s">
        <v>39</v>
      </c>
      <c r="B153" s="1" t="s">
        <v>26</v>
      </c>
      <c r="C153" s="1" t="s">
        <v>372</v>
      </c>
      <c r="D153" s="1" t="s">
        <v>373</v>
      </c>
    </row>
    <row r="154" spans="1:4" x14ac:dyDescent="0.25">
      <c r="A154" s="1" t="s">
        <v>30</v>
      </c>
      <c r="B154" s="1" t="s">
        <v>26</v>
      </c>
      <c r="C154" s="1" t="s">
        <v>395</v>
      </c>
      <c r="D154" s="1" t="s">
        <v>348</v>
      </c>
    </row>
    <row r="155" spans="1:4" x14ac:dyDescent="0.25">
      <c r="A155" s="1" t="s">
        <v>30</v>
      </c>
      <c r="B155" s="1" t="s">
        <v>26</v>
      </c>
      <c r="C155" s="1" t="s">
        <v>396</v>
      </c>
      <c r="D155" s="1" t="s">
        <v>397</v>
      </c>
    </row>
    <row r="156" spans="1:4" x14ac:dyDescent="0.25">
      <c r="A156" s="1" t="s">
        <v>30</v>
      </c>
      <c r="B156" s="1" t="s">
        <v>26</v>
      </c>
      <c r="C156" s="1" t="s">
        <v>399</v>
      </c>
      <c r="D156" s="1" t="s">
        <v>400</v>
      </c>
    </row>
    <row r="157" spans="1:4" x14ac:dyDescent="0.25">
      <c r="A157" s="1" t="s">
        <v>30</v>
      </c>
      <c r="B157" s="1" t="s">
        <v>26</v>
      </c>
      <c r="C157" s="1" t="s">
        <v>398</v>
      </c>
      <c r="D157" s="1" t="s">
        <v>362</v>
      </c>
    </row>
    <row r="158" spans="1:4" x14ac:dyDescent="0.25">
      <c r="A158" s="1" t="s">
        <v>30</v>
      </c>
      <c r="B158" s="1" t="s">
        <v>26</v>
      </c>
      <c r="C158" s="1" t="s">
        <v>390</v>
      </c>
      <c r="D158" s="1" t="s">
        <v>391</v>
      </c>
    </row>
    <row r="159" spans="1:4" x14ac:dyDescent="0.25">
      <c r="A159" s="1" t="s">
        <v>30</v>
      </c>
      <c r="B159" s="1" t="s">
        <v>26</v>
      </c>
      <c r="C159" s="1" t="s">
        <v>394</v>
      </c>
      <c r="D159" s="1" t="s">
        <v>1235</v>
      </c>
    </row>
    <row r="160" spans="1:4" x14ac:dyDescent="0.25">
      <c r="A160" s="1" t="s">
        <v>30</v>
      </c>
      <c r="B160" s="1" t="s">
        <v>26</v>
      </c>
      <c r="C160" s="1" t="s">
        <v>401</v>
      </c>
      <c r="D160" s="1" t="s">
        <v>402</v>
      </c>
    </row>
    <row r="161" spans="1:4" x14ac:dyDescent="0.25">
      <c r="A161" s="1" t="s">
        <v>30</v>
      </c>
      <c r="B161" s="1" t="s">
        <v>26</v>
      </c>
      <c r="C161" s="1" t="s">
        <v>392</v>
      </c>
      <c r="D161" s="1" t="s">
        <v>393</v>
      </c>
    </row>
    <row r="162" spans="1:4" x14ac:dyDescent="0.25">
      <c r="A162" s="1" t="s">
        <v>34</v>
      </c>
      <c r="B162" s="1" t="s">
        <v>26</v>
      </c>
      <c r="C162" s="1" t="s">
        <v>422</v>
      </c>
      <c r="D162" s="1" t="s">
        <v>423</v>
      </c>
    </row>
    <row r="163" spans="1:4" x14ac:dyDescent="0.25">
      <c r="A163" s="1" t="s">
        <v>34</v>
      </c>
      <c r="B163" s="1" t="s">
        <v>26</v>
      </c>
      <c r="C163" s="1" t="s">
        <v>424</v>
      </c>
      <c r="D163" s="1" t="s">
        <v>425</v>
      </c>
    </row>
    <row r="164" spans="1:4" x14ac:dyDescent="0.25">
      <c r="A164" s="1" t="s">
        <v>34</v>
      </c>
      <c r="B164" s="1" t="s">
        <v>26</v>
      </c>
      <c r="C164" s="1" t="s">
        <v>430</v>
      </c>
      <c r="D164" s="1" t="s">
        <v>431</v>
      </c>
    </row>
    <row r="165" spans="1:4" x14ac:dyDescent="0.25">
      <c r="A165" s="1" t="s">
        <v>34</v>
      </c>
      <c r="B165" s="1" t="s">
        <v>26</v>
      </c>
      <c r="C165" s="1" t="s">
        <v>420</v>
      </c>
      <c r="D165" s="1" t="s">
        <v>421</v>
      </c>
    </row>
    <row r="166" spans="1:4" x14ac:dyDescent="0.25">
      <c r="A166" s="1" t="s">
        <v>34</v>
      </c>
      <c r="B166" s="1" t="s">
        <v>26</v>
      </c>
      <c r="C166" s="1" t="s">
        <v>428</v>
      </c>
      <c r="D166" s="1" t="s">
        <v>429</v>
      </c>
    </row>
    <row r="167" spans="1:4" x14ac:dyDescent="0.25">
      <c r="A167" s="1" t="s">
        <v>34</v>
      </c>
      <c r="B167" s="1" t="s">
        <v>26</v>
      </c>
      <c r="C167" s="1" t="s">
        <v>426</v>
      </c>
      <c r="D167" s="1" t="s">
        <v>427</v>
      </c>
    </row>
    <row r="168" spans="1:4" x14ac:dyDescent="0.25">
      <c r="A168" s="1" t="s">
        <v>38</v>
      </c>
      <c r="B168" s="1" t="s">
        <v>26</v>
      </c>
      <c r="C168" s="1" t="s">
        <v>418</v>
      </c>
      <c r="D168" s="1" t="s">
        <v>419</v>
      </c>
    </row>
    <row r="169" spans="1:4" x14ac:dyDescent="0.25">
      <c r="A169" s="1" t="s">
        <v>38</v>
      </c>
      <c r="B169" s="1" t="s">
        <v>26</v>
      </c>
      <c r="C169" s="1" t="s">
        <v>416</v>
      </c>
      <c r="D169" s="1" t="s">
        <v>417</v>
      </c>
    </row>
    <row r="170" spans="1:4" x14ac:dyDescent="0.25">
      <c r="A170" s="1" t="s">
        <v>38</v>
      </c>
      <c r="B170" s="1" t="s">
        <v>26</v>
      </c>
      <c r="C170" s="1" t="s">
        <v>414</v>
      </c>
      <c r="D170" s="1" t="s">
        <v>415</v>
      </c>
    </row>
    <row r="171" spans="1:4" x14ac:dyDescent="0.25">
      <c r="A171" s="105" t="s">
        <v>1236</v>
      </c>
      <c r="B171" s="105" t="s">
        <v>41</v>
      </c>
      <c r="C171" s="105" t="s">
        <v>516</v>
      </c>
      <c r="D171" s="105" t="s">
        <v>517</v>
      </c>
    </row>
    <row r="172" spans="1:4" x14ac:dyDescent="0.25">
      <c r="A172" s="105" t="s">
        <v>1236</v>
      </c>
      <c r="B172" s="105" t="s">
        <v>41</v>
      </c>
      <c r="C172" s="105" t="s">
        <v>515</v>
      </c>
      <c r="D172" s="105" t="s">
        <v>1039</v>
      </c>
    </row>
    <row r="173" spans="1:4" x14ac:dyDescent="0.25">
      <c r="A173" s="105" t="s">
        <v>1236</v>
      </c>
      <c r="B173" s="105" t="s">
        <v>41</v>
      </c>
      <c r="C173" s="105" t="s">
        <v>512</v>
      </c>
      <c r="D173" s="105" t="s">
        <v>358</v>
      </c>
    </row>
    <row r="174" spans="1:4" x14ac:dyDescent="0.25">
      <c r="A174" s="105" t="s">
        <v>1236</v>
      </c>
      <c r="B174" s="105" t="s">
        <v>41</v>
      </c>
      <c r="C174" s="105" t="s">
        <v>514</v>
      </c>
      <c r="D174" s="105" t="s">
        <v>348</v>
      </c>
    </row>
    <row r="175" spans="1:4" x14ac:dyDescent="0.25">
      <c r="A175" s="105" t="s">
        <v>1236</v>
      </c>
      <c r="B175" s="105" t="s">
        <v>41</v>
      </c>
      <c r="C175" s="105" t="s">
        <v>518</v>
      </c>
      <c r="D175" s="105" t="s">
        <v>1040</v>
      </c>
    </row>
    <row r="176" spans="1:4" x14ac:dyDescent="0.25">
      <c r="A176" s="105" t="s">
        <v>55</v>
      </c>
      <c r="B176" s="105" t="s">
        <v>41</v>
      </c>
      <c r="C176" s="105" t="s">
        <v>502</v>
      </c>
      <c r="D176" s="105" t="s">
        <v>503</v>
      </c>
    </row>
    <row r="177" spans="1:4" x14ac:dyDescent="0.25">
      <c r="A177" s="105" t="s">
        <v>55</v>
      </c>
      <c r="B177" s="105" t="s">
        <v>41</v>
      </c>
      <c r="C177" s="105" t="s">
        <v>504</v>
      </c>
      <c r="D177" s="105" t="s">
        <v>505</v>
      </c>
    </row>
    <row r="178" spans="1:4" x14ac:dyDescent="0.25">
      <c r="A178" s="105" t="s">
        <v>55</v>
      </c>
      <c r="B178" s="105" t="s">
        <v>41</v>
      </c>
      <c r="C178" s="105" t="s">
        <v>498</v>
      </c>
      <c r="D178" s="105" t="s">
        <v>499</v>
      </c>
    </row>
    <row r="179" spans="1:4" x14ac:dyDescent="0.25">
      <c r="A179" s="105" t="s">
        <v>55</v>
      </c>
      <c r="B179" s="105" t="s">
        <v>41</v>
      </c>
      <c r="C179" s="105" t="s">
        <v>500</v>
      </c>
      <c r="D179" s="105" t="s">
        <v>501</v>
      </c>
    </row>
    <row r="180" spans="1:4" x14ac:dyDescent="0.25">
      <c r="A180" s="105" t="s">
        <v>55</v>
      </c>
      <c r="B180" s="105" t="s">
        <v>41</v>
      </c>
      <c r="C180" s="105" t="s">
        <v>508</v>
      </c>
      <c r="D180" s="105" t="s">
        <v>509</v>
      </c>
    </row>
    <row r="181" spans="1:4" x14ac:dyDescent="0.25">
      <c r="A181" s="105" t="s">
        <v>55</v>
      </c>
      <c r="B181" s="105" t="s">
        <v>41</v>
      </c>
      <c r="C181" s="105" t="s">
        <v>506</v>
      </c>
      <c r="D181" s="105" t="s">
        <v>507</v>
      </c>
    </row>
    <row r="182" spans="1:4" x14ac:dyDescent="0.25">
      <c r="A182" s="105" t="s">
        <v>59</v>
      </c>
      <c r="B182" s="105" t="s">
        <v>41</v>
      </c>
      <c r="C182" s="105" t="s">
        <v>443</v>
      </c>
      <c r="D182" s="105" t="s">
        <v>1141</v>
      </c>
    </row>
    <row r="183" spans="1:4" x14ac:dyDescent="0.25">
      <c r="A183" s="105" t="s">
        <v>59</v>
      </c>
      <c r="B183" s="105" t="s">
        <v>41</v>
      </c>
      <c r="C183" s="105" t="s">
        <v>446</v>
      </c>
      <c r="D183" s="105" t="s">
        <v>1142</v>
      </c>
    </row>
    <row r="184" spans="1:4" x14ac:dyDescent="0.25">
      <c r="A184" s="105" t="s">
        <v>59</v>
      </c>
      <c r="B184" s="105" t="s">
        <v>41</v>
      </c>
      <c r="C184" s="105" t="s">
        <v>445</v>
      </c>
      <c r="D184" s="105" t="s">
        <v>1143</v>
      </c>
    </row>
    <row r="185" spans="1:4" x14ac:dyDescent="0.25">
      <c r="A185" s="105" t="s">
        <v>59</v>
      </c>
      <c r="B185" s="105" t="s">
        <v>41</v>
      </c>
      <c r="C185" s="105" t="s">
        <v>444</v>
      </c>
      <c r="D185" s="105" t="s">
        <v>1144</v>
      </c>
    </row>
    <row r="186" spans="1:4" x14ac:dyDescent="0.25">
      <c r="A186" s="105" t="s">
        <v>40</v>
      </c>
      <c r="B186" s="105" t="s">
        <v>41</v>
      </c>
      <c r="C186" s="105" t="s">
        <v>451</v>
      </c>
      <c r="D186" s="105" t="s">
        <v>1145</v>
      </c>
    </row>
    <row r="187" spans="1:4" x14ac:dyDescent="0.25">
      <c r="A187" s="105" t="s">
        <v>40</v>
      </c>
      <c r="B187" s="105" t="s">
        <v>41</v>
      </c>
      <c r="C187" s="105" t="s">
        <v>455</v>
      </c>
      <c r="D187" s="105" t="s">
        <v>1029</v>
      </c>
    </row>
    <row r="188" spans="1:4" x14ac:dyDescent="0.25">
      <c r="A188" s="105" t="s">
        <v>40</v>
      </c>
      <c r="B188" s="105" t="s">
        <v>41</v>
      </c>
      <c r="C188" s="105" t="s">
        <v>452</v>
      </c>
      <c r="D188" s="105" t="s">
        <v>453</v>
      </c>
    </row>
    <row r="189" spans="1:4" x14ac:dyDescent="0.25">
      <c r="A189" s="105" t="s">
        <v>40</v>
      </c>
      <c r="B189" s="105" t="s">
        <v>41</v>
      </c>
      <c r="C189" s="105" t="s">
        <v>454</v>
      </c>
      <c r="D189" s="105" t="s">
        <v>1030</v>
      </c>
    </row>
    <row r="190" spans="1:4" x14ac:dyDescent="0.25">
      <c r="A190" s="105" t="s">
        <v>40</v>
      </c>
      <c r="B190" s="105" t="s">
        <v>41</v>
      </c>
      <c r="C190" s="105" t="s">
        <v>449</v>
      </c>
      <c r="D190" s="105" t="s">
        <v>1031</v>
      </c>
    </row>
    <row r="191" spans="1:4" x14ac:dyDescent="0.25">
      <c r="A191" s="105" t="s">
        <v>40</v>
      </c>
      <c r="B191" s="105" t="s">
        <v>41</v>
      </c>
      <c r="C191" s="105" t="s">
        <v>450</v>
      </c>
      <c r="D191" s="105" t="s">
        <v>1146</v>
      </c>
    </row>
    <row r="192" spans="1:4" x14ac:dyDescent="0.25">
      <c r="A192" s="105" t="s">
        <v>40</v>
      </c>
      <c r="B192" s="105" t="s">
        <v>41</v>
      </c>
      <c r="C192" s="105" t="s">
        <v>447</v>
      </c>
      <c r="D192" s="105" t="s">
        <v>448</v>
      </c>
    </row>
    <row r="193" spans="1:4" x14ac:dyDescent="0.25">
      <c r="A193" s="105" t="s">
        <v>43</v>
      </c>
      <c r="B193" s="105" t="s">
        <v>41</v>
      </c>
      <c r="C193" s="105" t="s">
        <v>460</v>
      </c>
      <c r="D193" s="105" t="s">
        <v>1105</v>
      </c>
    </row>
    <row r="194" spans="1:4" x14ac:dyDescent="0.25">
      <c r="A194" s="105" t="s">
        <v>43</v>
      </c>
      <c r="B194" s="105" t="s">
        <v>41</v>
      </c>
      <c r="C194" s="105" t="s">
        <v>456</v>
      </c>
      <c r="D194" s="105" t="s">
        <v>457</v>
      </c>
    </row>
    <row r="195" spans="1:4" x14ac:dyDescent="0.25">
      <c r="A195" s="105" t="s">
        <v>43</v>
      </c>
      <c r="B195" s="105" t="s">
        <v>41</v>
      </c>
      <c r="C195" s="105" t="s">
        <v>458</v>
      </c>
      <c r="D195" s="105" t="s">
        <v>459</v>
      </c>
    </row>
    <row r="196" spans="1:4" x14ac:dyDescent="0.25">
      <c r="A196" s="105" t="s">
        <v>57</v>
      </c>
      <c r="B196" s="105" t="s">
        <v>41</v>
      </c>
      <c r="C196" s="105" t="s">
        <v>511</v>
      </c>
      <c r="D196" s="105" t="s">
        <v>1285</v>
      </c>
    </row>
    <row r="197" spans="1:4" x14ac:dyDescent="0.25">
      <c r="A197" s="105" t="s">
        <v>57</v>
      </c>
      <c r="B197" s="105" t="s">
        <v>41</v>
      </c>
      <c r="C197" s="105" t="s">
        <v>510</v>
      </c>
      <c r="D197" s="105" t="s">
        <v>1041</v>
      </c>
    </row>
    <row r="198" spans="1:4" x14ac:dyDescent="0.25">
      <c r="A198" s="105" t="s">
        <v>53</v>
      </c>
      <c r="B198" s="105" t="s">
        <v>41</v>
      </c>
      <c r="C198" s="105" t="s">
        <v>492</v>
      </c>
      <c r="D198" s="105" t="s">
        <v>493</v>
      </c>
    </row>
    <row r="199" spans="1:4" x14ac:dyDescent="0.25">
      <c r="A199" s="105" t="s">
        <v>53</v>
      </c>
      <c r="B199" s="105" t="s">
        <v>41</v>
      </c>
      <c r="C199" s="105" t="s">
        <v>491</v>
      </c>
      <c r="D199" s="105" t="s">
        <v>1034</v>
      </c>
    </row>
    <row r="200" spans="1:4" x14ac:dyDescent="0.25">
      <c r="A200" s="105" t="s">
        <v>53</v>
      </c>
      <c r="B200" s="105" t="s">
        <v>41</v>
      </c>
      <c r="C200" s="105" t="s">
        <v>489</v>
      </c>
      <c r="D200" s="105" t="s">
        <v>1035</v>
      </c>
    </row>
    <row r="201" spans="1:4" x14ac:dyDescent="0.25">
      <c r="A201" s="105" t="s">
        <v>53</v>
      </c>
      <c r="B201" s="105" t="s">
        <v>41</v>
      </c>
      <c r="C201" s="105" t="s">
        <v>490</v>
      </c>
      <c r="D201" s="105" t="s">
        <v>1036</v>
      </c>
    </row>
    <row r="202" spans="1:4" x14ac:dyDescent="0.25">
      <c r="A202" s="105" t="s">
        <v>179</v>
      </c>
      <c r="B202" s="105" t="s">
        <v>41</v>
      </c>
      <c r="C202" s="105" t="s">
        <v>495</v>
      </c>
      <c r="D202" s="105" t="s">
        <v>1037</v>
      </c>
    </row>
    <row r="203" spans="1:4" x14ac:dyDescent="0.25">
      <c r="A203" s="105" t="s">
        <v>179</v>
      </c>
      <c r="B203" s="105" t="s">
        <v>41</v>
      </c>
      <c r="C203" s="105" t="s">
        <v>494</v>
      </c>
      <c r="D203" s="105" t="s">
        <v>1239</v>
      </c>
    </row>
    <row r="204" spans="1:4" x14ac:dyDescent="0.25">
      <c r="A204" s="105" t="s">
        <v>179</v>
      </c>
      <c r="B204" s="105" t="s">
        <v>41</v>
      </c>
      <c r="C204" s="105" t="s">
        <v>496</v>
      </c>
      <c r="D204" s="105" t="s">
        <v>1038</v>
      </c>
    </row>
    <row r="205" spans="1:4" x14ac:dyDescent="0.25">
      <c r="A205" s="105" t="s">
        <v>179</v>
      </c>
      <c r="B205" s="105" t="s">
        <v>41</v>
      </c>
      <c r="C205" s="105" t="s">
        <v>497</v>
      </c>
      <c r="D205" s="105" t="s">
        <v>1091</v>
      </c>
    </row>
    <row r="206" spans="1:4" x14ac:dyDescent="0.25">
      <c r="A206" s="105" t="s">
        <v>50</v>
      </c>
      <c r="B206" s="105" t="s">
        <v>41</v>
      </c>
      <c r="C206" s="105" t="s">
        <v>475</v>
      </c>
      <c r="D206" s="105" t="s">
        <v>1170</v>
      </c>
    </row>
    <row r="207" spans="1:4" x14ac:dyDescent="0.25">
      <c r="A207" s="105" t="s">
        <v>50</v>
      </c>
      <c r="B207" s="105" t="s">
        <v>41</v>
      </c>
      <c r="C207" s="105" t="s">
        <v>477</v>
      </c>
      <c r="D207" s="105" t="s">
        <v>1169</v>
      </c>
    </row>
    <row r="208" spans="1:4" x14ac:dyDescent="0.25">
      <c r="A208" s="105" t="s">
        <v>50</v>
      </c>
      <c r="B208" s="105" t="s">
        <v>41</v>
      </c>
      <c r="C208" s="105" t="s">
        <v>474</v>
      </c>
      <c r="D208" s="105" t="s">
        <v>478</v>
      </c>
    </row>
    <row r="209" spans="1:4" x14ac:dyDescent="0.25">
      <c r="A209" s="105" t="s">
        <v>50</v>
      </c>
      <c r="B209" s="105" t="s">
        <v>41</v>
      </c>
      <c r="C209" s="105" t="s">
        <v>1201</v>
      </c>
      <c r="D209" s="105" t="s">
        <v>476</v>
      </c>
    </row>
    <row r="210" spans="1:4" x14ac:dyDescent="0.25">
      <c r="A210" s="105" t="s">
        <v>50</v>
      </c>
      <c r="B210" s="105" t="s">
        <v>41</v>
      </c>
      <c r="C210" s="105" t="s">
        <v>1202</v>
      </c>
      <c r="D210" s="105" t="s">
        <v>1286</v>
      </c>
    </row>
    <row r="211" spans="1:4" x14ac:dyDescent="0.25">
      <c r="A211" s="105" t="s">
        <v>45</v>
      </c>
      <c r="B211" s="105" t="s">
        <v>41</v>
      </c>
      <c r="C211" s="105" t="s">
        <v>464</v>
      </c>
      <c r="D211" s="105" t="s">
        <v>465</v>
      </c>
    </row>
    <row r="212" spans="1:4" x14ac:dyDescent="0.25">
      <c r="A212" s="105" t="s">
        <v>45</v>
      </c>
      <c r="B212" s="105" t="s">
        <v>41</v>
      </c>
      <c r="C212" s="105" t="s">
        <v>463</v>
      </c>
      <c r="D212" s="105" t="s">
        <v>1237</v>
      </c>
    </row>
    <row r="213" spans="1:4" x14ac:dyDescent="0.25">
      <c r="A213" s="105" t="s">
        <v>45</v>
      </c>
      <c r="B213" s="105" t="s">
        <v>41</v>
      </c>
      <c r="C213" s="105" t="s">
        <v>461</v>
      </c>
      <c r="D213" s="105" t="s">
        <v>462</v>
      </c>
    </row>
    <row r="214" spans="1:4" x14ac:dyDescent="0.25">
      <c r="A214" s="105" t="s">
        <v>1238</v>
      </c>
      <c r="B214" s="105" t="s">
        <v>41</v>
      </c>
      <c r="C214" s="105" t="s">
        <v>470</v>
      </c>
      <c r="D214" s="105" t="s">
        <v>471</v>
      </c>
    </row>
    <row r="215" spans="1:4" x14ac:dyDescent="0.25">
      <c r="A215" s="105" t="s">
        <v>1238</v>
      </c>
      <c r="B215" s="105" t="s">
        <v>41</v>
      </c>
      <c r="C215" s="105" t="s">
        <v>466</v>
      </c>
      <c r="D215" s="105" t="s">
        <v>1032</v>
      </c>
    </row>
    <row r="216" spans="1:4" x14ac:dyDescent="0.25">
      <c r="A216" s="105" t="s">
        <v>1238</v>
      </c>
      <c r="B216" s="105" t="s">
        <v>41</v>
      </c>
      <c r="C216" s="105" t="s">
        <v>469</v>
      </c>
      <c r="D216" s="105" t="s">
        <v>1033</v>
      </c>
    </row>
    <row r="217" spans="1:4" x14ac:dyDescent="0.25">
      <c r="A217" s="105" t="s">
        <v>1238</v>
      </c>
      <c r="B217" s="105" t="s">
        <v>41</v>
      </c>
      <c r="C217" s="105" t="s">
        <v>467</v>
      </c>
      <c r="D217" s="105" t="s">
        <v>468</v>
      </c>
    </row>
    <row r="218" spans="1:4" x14ac:dyDescent="0.25">
      <c r="A218" s="105" t="s">
        <v>1238</v>
      </c>
      <c r="B218" s="105" t="s">
        <v>41</v>
      </c>
      <c r="C218" s="105" t="s">
        <v>472</v>
      </c>
      <c r="D218" s="105" t="s">
        <v>473</v>
      </c>
    </row>
    <row r="219" spans="1:4" x14ac:dyDescent="0.25">
      <c r="A219" s="105" t="s">
        <v>48</v>
      </c>
      <c r="B219" s="105" t="s">
        <v>41</v>
      </c>
      <c r="C219" s="105" t="s">
        <v>479</v>
      </c>
      <c r="D219" s="105" t="s">
        <v>480</v>
      </c>
    </row>
    <row r="220" spans="1:4" x14ac:dyDescent="0.25">
      <c r="A220" s="105" t="s">
        <v>48</v>
      </c>
      <c r="B220" s="105" t="s">
        <v>41</v>
      </c>
      <c r="C220" s="105" t="s">
        <v>481</v>
      </c>
      <c r="D220" s="105" t="s">
        <v>796</v>
      </c>
    </row>
    <row r="221" spans="1:4" x14ac:dyDescent="0.25">
      <c r="A221" s="105" t="s">
        <v>52</v>
      </c>
      <c r="B221" s="105" t="s">
        <v>41</v>
      </c>
      <c r="C221" s="105" t="s">
        <v>485</v>
      </c>
      <c r="D221" s="105" t="s">
        <v>358</v>
      </c>
    </row>
    <row r="222" spans="1:4" x14ac:dyDescent="0.25">
      <c r="A222" s="105" t="s">
        <v>52</v>
      </c>
      <c r="B222" s="105" t="s">
        <v>41</v>
      </c>
      <c r="C222" s="105" t="s">
        <v>483</v>
      </c>
      <c r="D222" s="105" t="s">
        <v>484</v>
      </c>
    </row>
    <row r="223" spans="1:4" x14ac:dyDescent="0.25">
      <c r="A223" s="105" t="s">
        <v>52</v>
      </c>
      <c r="B223" s="105" t="s">
        <v>41</v>
      </c>
      <c r="C223" s="105" t="s">
        <v>486</v>
      </c>
      <c r="D223" s="105" t="s">
        <v>1042</v>
      </c>
    </row>
    <row r="224" spans="1:4" x14ac:dyDescent="0.25">
      <c r="A224" s="105" t="s">
        <v>52</v>
      </c>
      <c r="B224" s="105" t="s">
        <v>41</v>
      </c>
      <c r="C224" s="105" t="s">
        <v>487</v>
      </c>
      <c r="D224" s="105" t="s">
        <v>488</v>
      </c>
    </row>
    <row r="225" spans="1:4" x14ac:dyDescent="0.25">
      <c r="A225" s="105" t="s">
        <v>52</v>
      </c>
      <c r="B225" s="105" t="s">
        <v>41</v>
      </c>
      <c r="C225" s="105" t="s">
        <v>482</v>
      </c>
      <c r="D225" s="105" t="s">
        <v>1043</v>
      </c>
    </row>
    <row r="226" spans="1:4" x14ac:dyDescent="0.25">
      <c r="A226" s="63" t="s">
        <v>1044</v>
      </c>
      <c r="B226" s="63" t="s">
        <v>172</v>
      </c>
      <c r="C226" s="63" t="s">
        <v>572</v>
      </c>
      <c r="D226" s="106" t="s">
        <v>1241</v>
      </c>
    </row>
    <row r="227" spans="1:4" x14ac:dyDescent="0.25">
      <c r="A227" s="63" t="s">
        <v>1044</v>
      </c>
      <c r="B227" s="63" t="s">
        <v>172</v>
      </c>
      <c r="C227" s="63" t="s">
        <v>571</v>
      </c>
      <c r="D227" s="107" t="s">
        <v>1045</v>
      </c>
    </row>
    <row r="228" spans="1:4" x14ac:dyDescent="0.25">
      <c r="A228" s="63" t="s">
        <v>1044</v>
      </c>
      <c r="B228" s="63" t="s">
        <v>172</v>
      </c>
      <c r="C228" s="63" t="s">
        <v>579</v>
      </c>
      <c r="D228" s="107" t="s">
        <v>1091</v>
      </c>
    </row>
    <row r="229" spans="1:4" x14ac:dyDescent="0.25">
      <c r="A229" s="63" t="s">
        <v>1044</v>
      </c>
      <c r="B229" s="63" t="s">
        <v>172</v>
      </c>
      <c r="C229" s="63" t="s">
        <v>580</v>
      </c>
      <c r="D229" s="107" t="s">
        <v>1150</v>
      </c>
    </row>
    <row r="230" spans="1:4" x14ac:dyDescent="0.25">
      <c r="A230" s="63" t="s">
        <v>1044</v>
      </c>
      <c r="B230" s="63" t="s">
        <v>172</v>
      </c>
      <c r="C230" s="63" t="s">
        <v>575</v>
      </c>
      <c r="D230" s="107" t="s">
        <v>576</v>
      </c>
    </row>
    <row r="231" spans="1:4" x14ac:dyDescent="0.25">
      <c r="A231" s="63" t="s">
        <v>1044</v>
      </c>
      <c r="B231" s="63" t="s">
        <v>172</v>
      </c>
      <c r="C231" s="63" t="s">
        <v>581</v>
      </c>
      <c r="D231" s="107" t="s">
        <v>1151</v>
      </c>
    </row>
    <row r="232" spans="1:4" x14ac:dyDescent="0.25">
      <c r="A232" s="63" t="s">
        <v>1044</v>
      </c>
      <c r="B232" s="63" t="s">
        <v>172</v>
      </c>
      <c r="C232" s="63" t="s">
        <v>577</v>
      </c>
      <c r="D232" s="107" t="s">
        <v>578</v>
      </c>
    </row>
    <row r="233" spans="1:4" x14ac:dyDescent="0.25">
      <c r="A233" s="63" t="s">
        <v>1044</v>
      </c>
      <c r="B233" s="63" t="s">
        <v>172</v>
      </c>
      <c r="C233" s="63" t="s">
        <v>573</v>
      </c>
      <c r="D233" s="107" t="s">
        <v>574</v>
      </c>
    </row>
    <row r="234" spans="1:4" x14ac:dyDescent="0.25">
      <c r="A234" s="63" t="s">
        <v>169</v>
      </c>
      <c r="B234" s="63" t="s">
        <v>172</v>
      </c>
      <c r="C234" s="63" t="s">
        <v>593</v>
      </c>
      <c r="D234" s="107" t="s">
        <v>594</v>
      </c>
    </row>
    <row r="235" spans="1:4" x14ac:dyDescent="0.25">
      <c r="A235" s="63" t="s">
        <v>169</v>
      </c>
      <c r="B235" s="63" t="s">
        <v>172</v>
      </c>
      <c r="C235" s="63" t="s">
        <v>597</v>
      </c>
      <c r="D235" s="107" t="s">
        <v>1204</v>
      </c>
    </row>
    <row r="236" spans="1:4" x14ac:dyDescent="0.25">
      <c r="A236" s="63" t="s">
        <v>169</v>
      </c>
      <c r="B236" s="63" t="s">
        <v>172</v>
      </c>
      <c r="C236" s="63" t="s">
        <v>591</v>
      </c>
      <c r="D236" s="107" t="s">
        <v>592</v>
      </c>
    </row>
    <row r="237" spans="1:4" x14ac:dyDescent="0.25">
      <c r="A237" s="63" t="s">
        <v>169</v>
      </c>
      <c r="B237" s="63" t="s">
        <v>172</v>
      </c>
      <c r="C237" s="63" t="s">
        <v>595</v>
      </c>
      <c r="D237" s="107" t="s">
        <v>596</v>
      </c>
    </row>
    <row r="238" spans="1:4" x14ac:dyDescent="0.25">
      <c r="A238" s="63" t="s">
        <v>169</v>
      </c>
      <c r="B238" s="63" t="s">
        <v>172</v>
      </c>
      <c r="C238" s="63" t="s">
        <v>590</v>
      </c>
      <c r="D238" s="107" t="s">
        <v>373</v>
      </c>
    </row>
    <row r="239" spans="1:4" x14ac:dyDescent="0.25">
      <c r="A239" s="63" t="s">
        <v>170</v>
      </c>
      <c r="B239" s="63" t="s">
        <v>172</v>
      </c>
      <c r="C239" s="63" t="s">
        <v>604</v>
      </c>
      <c r="D239" s="107" t="s">
        <v>605</v>
      </c>
    </row>
    <row r="240" spans="1:4" x14ac:dyDescent="0.25">
      <c r="A240" s="63" t="s">
        <v>170</v>
      </c>
      <c r="B240" s="63" t="s">
        <v>172</v>
      </c>
      <c r="C240" s="63" t="s">
        <v>602</v>
      </c>
      <c r="D240" s="107" t="s">
        <v>603</v>
      </c>
    </row>
    <row r="241" spans="1:4" x14ac:dyDescent="0.25">
      <c r="A241" s="63" t="s">
        <v>170</v>
      </c>
      <c r="B241" s="63" t="s">
        <v>172</v>
      </c>
      <c r="C241" s="63" t="s">
        <v>600</v>
      </c>
      <c r="D241" s="107" t="s">
        <v>601</v>
      </c>
    </row>
    <row r="242" spans="1:4" x14ac:dyDescent="0.25">
      <c r="A242" s="63" t="s">
        <v>170</v>
      </c>
      <c r="B242" s="63" t="s">
        <v>172</v>
      </c>
      <c r="C242" s="63" t="s">
        <v>606</v>
      </c>
      <c r="D242" s="107" t="s">
        <v>607</v>
      </c>
    </row>
    <row r="243" spans="1:4" x14ac:dyDescent="0.25">
      <c r="A243" s="63" t="s">
        <v>170</v>
      </c>
      <c r="B243" s="63" t="s">
        <v>172</v>
      </c>
      <c r="C243" s="63" t="s">
        <v>608</v>
      </c>
      <c r="D243" s="107" t="s">
        <v>1205</v>
      </c>
    </row>
    <row r="244" spans="1:4" x14ac:dyDescent="0.25">
      <c r="A244" s="63" t="s">
        <v>170</v>
      </c>
      <c r="B244" s="63" t="s">
        <v>172</v>
      </c>
      <c r="C244" s="63" t="s">
        <v>598</v>
      </c>
      <c r="D244" s="107" t="s">
        <v>599</v>
      </c>
    </row>
    <row r="245" spans="1:4" x14ac:dyDescent="0.25">
      <c r="A245" s="109" t="s">
        <v>166</v>
      </c>
      <c r="B245" s="109" t="s">
        <v>172</v>
      </c>
      <c r="C245" s="109" t="s">
        <v>519</v>
      </c>
      <c r="D245" s="110" t="s">
        <v>520</v>
      </c>
    </row>
    <row r="246" spans="1:4" x14ac:dyDescent="0.25">
      <c r="A246" s="109" t="s">
        <v>166</v>
      </c>
      <c r="B246" s="109" t="s">
        <v>172</v>
      </c>
      <c r="C246" s="109" t="s">
        <v>522</v>
      </c>
      <c r="D246" s="110" t="s">
        <v>523</v>
      </c>
    </row>
    <row r="247" spans="1:4" x14ac:dyDescent="0.25">
      <c r="A247" s="109" t="s">
        <v>166</v>
      </c>
      <c r="B247" s="109" t="s">
        <v>172</v>
      </c>
      <c r="C247" s="109" t="s">
        <v>521</v>
      </c>
      <c r="D247" s="110" t="s">
        <v>1242</v>
      </c>
    </row>
    <row r="248" spans="1:4" x14ac:dyDescent="0.25">
      <c r="A248" s="109" t="s">
        <v>168</v>
      </c>
      <c r="B248" s="109" t="s">
        <v>172</v>
      </c>
      <c r="C248" s="109" t="s">
        <v>525</v>
      </c>
      <c r="D248" s="110" t="s">
        <v>526</v>
      </c>
    </row>
    <row r="249" spans="1:4" x14ac:dyDescent="0.25">
      <c r="A249" s="108" t="s">
        <v>168</v>
      </c>
      <c r="B249" s="109" t="s">
        <v>172</v>
      </c>
      <c r="C249" s="109" t="s">
        <v>528</v>
      </c>
      <c r="D249" s="110" t="s">
        <v>529</v>
      </c>
    </row>
    <row r="250" spans="1:4" x14ac:dyDescent="0.25">
      <c r="A250" s="108" t="s">
        <v>168</v>
      </c>
      <c r="B250" s="109" t="s">
        <v>172</v>
      </c>
      <c r="C250" s="109" t="s">
        <v>530</v>
      </c>
      <c r="D250" s="110" t="s">
        <v>468</v>
      </c>
    </row>
    <row r="251" spans="1:4" x14ac:dyDescent="0.25">
      <c r="A251" s="108" t="s">
        <v>168</v>
      </c>
      <c r="B251" s="109" t="s">
        <v>172</v>
      </c>
      <c r="C251" s="109" t="s">
        <v>527</v>
      </c>
      <c r="D251" s="110" t="s">
        <v>1148</v>
      </c>
    </row>
    <row r="252" spans="1:4" x14ac:dyDescent="0.25">
      <c r="A252" s="108" t="s">
        <v>168</v>
      </c>
      <c r="B252" s="109" t="s">
        <v>172</v>
      </c>
      <c r="C252" s="109" t="s">
        <v>524</v>
      </c>
      <c r="D252" s="110" t="s">
        <v>1149</v>
      </c>
    </row>
    <row r="253" spans="1:4" x14ac:dyDescent="0.25">
      <c r="A253" s="131" t="s">
        <v>167</v>
      </c>
      <c r="B253" s="63" t="s">
        <v>172</v>
      </c>
      <c r="C253" s="10" t="s">
        <v>586</v>
      </c>
      <c r="D253" s="62" t="s">
        <v>587</v>
      </c>
    </row>
    <row r="254" spans="1:4" x14ac:dyDescent="0.25">
      <c r="A254" s="131" t="s">
        <v>167</v>
      </c>
      <c r="B254" s="63" t="s">
        <v>172</v>
      </c>
      <c r="C254" s="10" t="s">
        <v>588</v>
      </c>
      <c r="D254" s="62" t="s">
        <v>589</v>
      </c>
    </row>
    <row r="255" spans="1:4" x14ac:dyDescent="0.25">
      <c r="A255" s="131" t="s">
        <v>167</v>
      </c>
      <c r="B255" s="63" t="s">
        <v>172</v>
      </c>
      <c r="C255" s="10" t="s">
        <v>583</v>
      </c>
      <c r="D255" s="62" t="s">
        <v>584</v>
      </c>
    </row>
    <row r="256" spans="1:4" x14ac:dyDescent="0.25">
      <c r="A256" s="131" t="s">
        <v>167</v>
      </c>
      <c r="B256" s="10" t="s">
        <v>172</v>
      </c>
      <c r="C256" s="10" t="s">
        <v>582</v>
      </c>
      <c r="D256" s="62" t="s">
        <v>1172</v>
      </c>
    </row>
    <row r="257" spans="1:4" x14ac:dyDescent="0.25">
      <c r="A257" s="10" t="s">
        <v>167</v>
      </c>
      <c r="B257" s="10" t="s">
        <v>172</v>
      </c>
      <c r="C257" s="10" t="s">
        <v>585</v>
      </c>
      <c r="D257" s="62" t="s">
        <v>1173</v>
      </c>
    </row>
    <row r="258" spans="1:4" x14ac:dyDescent="0.25">
      <c r="A258" s="109" t="s">
        <v>165</v>
      </c>
      <c r="B258" s="109" t="s">
        <v>172</v>
      </c>
      <c r="C258" s="109" t="s">
        <v>613</v>
      </c>
      <c r="D258" s="110" t="s">
        <v>614</v>
      </c>
    </row>
    <row r="259" spans="1:4" x14ac:dyDescent="0.25">
      <c r="A259" s="109" t="s">
        <v>165</v>
      </c>
      <c r="B259" s="109" t="s">
        <v>172</v>
      </c>
      <c r="C259" s="109" t="s">
        <v>617</v>
      </c>
      <c r="D259" s="110" t="s">
        <v>618</v>
      </c>
    </row>
    <row r="260" spans="1:4" x14ac:dyDescent="0.25">
      <c r="A260" s="109" t="s">
        <v>165</v>
      </c>
      <c r="B260" s="109" t="s">
        <v>172</v>
      </c>
      <c r="C260" s="109" t="s">
        <v>615</v>
      </c>
      <c r="D260" s="110" t="s">
        <v>616</v>
      </c>
    </row>
    <row r="261" spans="1:4" x14ac:dyDescent="0.25">
      <c r="A261" s="109" t="s">
        <v>165</v>
      </c>
      <c r="B261" s="109" t="s">
        <v>172</v>
      </c>
      <c r="C261" s="109" t="s">
        <v>611</v>
      </c>
      <c r="D261" s="110" t="s">
        <v>612</v>
      </c>
    </row>
    <row r="262" spans="1:4" x14ac:dyDescent="0.25">
      <c r="A262" s="109" t="s">
        <v>165</v>
      </c>
      <c r="B262" s="109" t="s">
        <v>172</v>
      </c>
      <c r="C262" s="109" t="s">
        <v>609</v>
      </c>
      <c r="D262" s="110" t="s">
        <v>1046</v>
      </c>
    </row>
    <row r="263" spans="1:4" x14ac:dyDescent="0.25">
      <c r="A263" s="109" t="s">
        <v>165</v>
      </c>
      <c r="B263" s="109" t="s">
        <v>172</v>
      </c>
      <c r="C263" s="109" t="s">
        <v>1047</v>
      </c>
      <c r="D263" s="110" t="s">
        <v>1152</v>
      </c>
    </row>
    <row r="264" spans="1:4" x14ac:dyDescent="0.25">
      <c r="A264" s="109" t="s">
        <v>165</v>
      </c>
      <c r="B264" s="109" t="s">
        <v>172</v>
      </c>
      <c r="C264" s="109" t="s">
        <v>610</v>
      </c>
      <c r="D264" s="110" t="s">
        <v>1243</v>
      </c>
    </row>
    <row r="265" spans="1:4" x14ac:dyDescent="0.25">
      <c r="A265" s="109" t="s">
        <v>165</v>
      </c>
      <c r="B265" s="109" t="s">
        <v>172</v>
      </c>
      <c r="C265" s="109" t="s">
        <v>619</v>
      </c>
      <c r="D265" s="110" t="s">
        <v>1106</v>
      </c>
    </row>
    <row r="266" spans="1:4" x14ac:dyDescent="0.25">
      <c r="A266" s="63" t="s">
        <v>1240</v>
      </c>
      <c r="B266" s="63" t="s">
        <v>172</v>
      </c>
      <c r="C266" s="63" t="s">
        <v>565</v>
      </c>
      <c r="D266" s="107" t="s">
        <v>566</v>
      </c>
    </row>
    <row r="267" spans="1:4" x14ac:dyDescent="0.25">
      <c r="A267" s="63" t="s">
        <v>1240</v>
      </c>
      <c r="B267" s="63" t="s">
        <v>172</v>
      </c>
      <c r="C267" s="63" t="s">
        <v>569</v>
      </c>
      <c r="D267" s="107" t="s">
        <v>570</v>
      </c>
    </row>
    <row r="268" spans="1:4" x14ac:dyDescent="0.25">
      <c r="A268" s="63" t="s">
        <v>1240</v>
      </c>
      <c r="B268" s="63" t="s">
        <v>172</v>
      </c>
      <c r="C268" s="63" t="s">
        <v>567</v>
      </c>
      <c r="D268" s="107" t="s">
        <v>568</v>
      </c>
    </row>
    <row r="269" spans="1:4" x14ac:dyDescent="0.25">
      <c r="A269" s="63" t="s">
        <v>1240</v>
      </c>
      <c r="B269" s="63" t="s">
        <v>172</v>
      </c>
      <c r="C269" s="63" t="s">
        <v>563</v>
      </c>
      <c r="D269" s="107" t="s">
        <v>564</v>
      </c>
    </row>
    <row r="270" spans="1:4" x14ac:dyDescent="0.25">
      <c r="A270" s="63" t="s">
        <v>162</v>
      </c>
      <c r="B270" s="63" t="s">
        <v>172</v>
      </c>
      <c r="C270" s="63" t="s">
        <v>555</v>
      </c>
      <c r="D270" s="107" t="s">
        <v>556</v>
      </c>
    </row>
    <row r="271" spans="1:4" x14ac:dyDescent="0.25">
      <c r="A271" s="63" t="s">
        <v>162</v>
      </c>
      <c r="B271" s="63" t="s">
        <v>172</v>
      </c>
      <c r="C271" s="63" t="s">
        <v>553</v>
      </c>
      <c r="D271" s="107" t="s">
        <v>554</v>
      </c>
    </row>
    <row r="272" spans="1:4" x14ac:dyDescent="0.25">
      <c r="A272" s="63" t="s">
        <v>162</v>
      </c>
      <c r="B272" s="63" t="s">
        <v>172</v>
      </c>
      <c r="C272" s="63" t="s">
        <v>551</v>
      </c>
      <c r="D272" s="107" t="s">
        <v>552</v>
      </c>
    </row>
    <row r="273" spans="1:4" x14ac:dyDescent="0.25">
      <c r="A273" s="63" t="s">
        <v>162</v>
      </c>
      <c r="B273" s="63" t="s">
        <v>172</v>
      </c>
      <c r="C273" s="63" t="s">
        <v>561</v>
      </c>
      <c r="D273" s="107" t="s">
        <v>562</v>
      </c>
    </row>
    <row r="274" spans="1:4" x14ac:dyDescent="0.25">
      <c r="A274" s="63" t="s">
        <v>162</v>
      </c>
      <c r="B274" s="63" t="s">
        <v>172</v>
      </c>
      <c r="C274" s="63" t="s">
        <v>557</v>
      </c>
      <c r="D274" s="107" t="s">
        <v>558</v>
      </c>
    </row>
    <row r="275" spans="1:4" x14ac:dyDescent="0.25">
      <c r="A275" s="63" t="s">
        <v>162</v>
      </c>
      <c r="B275" s="63" t="s">
        <v>172</v>
      </c>
      <c r="C275" s="63" t="s">
        <v>559</v>
      </c>
      <c r="D275" s="107" t="s">
        <v>560</v>
      </c>
    </row>
    <row r="276" spans="1:4" x14ac:dyDescent="0.25">
      <c r="A276" s="63" t="s">
        <v>160</v>
      </c>
      <c r="B276" s="63" t="s">
        <v>172</v>
      </c>
      <c r="C276" s="63" t="s">
        <v>532</v>
      </c>
      <c r="D276" s="107" t="s">
        <v>533</v>
      </c>
    </row>
    <row r="277" spans="1:4" x14ac:dyDescent="0.25">
      <c r="A277" s="63" t="s">
        <v>160</v>
      </c>
      <c r="B277" s="63" t="s">
        <v>172</v>
      </c>
      <c r="C277" s="63" t="s">
        <v>531</v>
      </c>
      <c r="D277" s="107" t="s">
        <v>1037</v>
      </c>
    </row>
    <row r="278" spans="1:4" x14ac:dyDescent="0.25">
      <c r="A278" s="63" t="s">
        <v>161</v>
      </c>
      <c r="B278" s="63" t="s">
        <v>172</v>
      </c>
      <c r="C278" s="63" t="s">
        <v>542</v>
      </c>
      <c r="D278" s="107" t="s">
        <v>543</v>
      </c>
    </row>
    <row r="279" spans="1:4" x14ac:dyDescent="0.25">
      <c r="A279" s="63" t="s">
        <v>161</v>
      </c>
      <c r="B279" s="63" t="s">
        <v>172</v>
      </c>
      <c r="C279" s="63" t="s">
        <v>548</v>
      </c>
      <c r="D279" s="107" t="s">
        <v>1147</v>
      </c>
    </row>
    <row r="280" spans="1:4" x14ac:dyDescent="0.25">
      <c r="A280" s="63" t="s">
        <v>161</v>
      </c>
      <c r="B280" s="63" t="s">
        <v>172</v>
      </c>
      <c r="C280" s="63" t="s">
        <v>549</v>
      </c>
      <c r="D280" s="107" t="s">
        <v>550</v>
      </c>
    </row>
    <row r="281" spans="1:4" x14ac:dyDescent="0.25">
      <c r="A281" s="63" t="s">
        <v>161</v>
      </c>
      <c r="B281" s="63" t="s">
        <v>172</v>
      </c>
      <c r="C281" s="63" t="s">
        <v>540</v>
      </c>
      <c r="D281" s="107" t="s">
        <v>541</v>
      </c>
    </row>
    <row r="282" spans="1:4" x14ac:dyDescent="0.25">
      <c r="A282" s="63" t="s">
        <v>161</v>
      </c>
      <c r="B282" s="63" t="s">
        <v>172</v>
      </c>
      <c r="C282" s="63" t="s">
        <v>536</v>
      </c>
      <c r="D282" s="107" t="s">
        <v>537</v>
      </c>
    </row>
    <row r="283" spans="1:4" x14ac:dyDescent="0.25">
      <c r="A283" s="63" t="s">
        <v>161</v>
      </c>
      <c r="B283" s="63" t="s">
        <v>172</v>
      </c>
      <c r="C283" s="63" t="s">
        <v>546</v>
      </c>
      <c r="D283" s="107" t="s">
        <v>547</v>
      </c>
    </row>
    <row r="284" spans="1:4" x14ac:dyDescent="0.25">
      <c r="A284" s="63" t="s">
        <v>161</v>
      </c>
      <c r="B284" s="63" t="s">
        <v>172</v>
      </c>
      <c r="C284" s="63" t="s">
        <v>534</v>
      </c>
      <c r="D284" s="107" t="s">
        <v>535</v>
      </c>
    </row>
    <row r="285" spans="1:4" x14ac:dyDescent="0.25">
      <c r="A285" s="63" t="s">
        <v>161</v>
      </c>
      <c r="B285" s="63" t="s">
        <v>172</v>
      </c>
      <c r="C285" s="63" t="s">
        <v>544</v>
      </c>
      <c r="D285" s="107" t="s">
        <v>1287</v>
      </c>
    </row>
    <row r="286" spans="1:4" x14ac:dyDescent="0.25">
      <c r="A286" s="63" t="s">
        <v>161</v>
      </c>
      <c r="B286" s="63" t="s">
        <v>172</v>
      </c>
      <c r="C286" s="63" t="s">
        <v>545</v>
      </c>
      <c r="D286" s="107" t="s">
        <v>1171</v>
      </c>
    </row>
    <row r="287" spans="1:4" x14ac:dyDescent="0.25">
      <c r="A287" s="10" t="s">
        <v>161</v>
      </c>
      <c r="B287" s="10" t="s">
        <v>172</v>
      </c>
      <c r="C287" s="10" t="s">
        <v>538</v>
      </c>
      <c r="D287" s="111" t="s">
        <v>539</v>
      </c>
    </row>
    <row r="288" spans="1:4" x14ac:dyDescent="0.25">
      <c r="A288" s="69" t="s">
        <v>633</v>
      </c>
      <c r="B288" s="69" t="s">
        <v>66</v>
      </c>
      <c r="C288" s="68" t="s">
        <v>635</v>
      </c>
      <c r="D288" s="68" t="s">
        <v>636</v>
      </c>
    </row>
    <row r="289" spans="1:4" x14ac:dyDescent="0.25">
      <c r="A289" s="69" t="s">
        <v>633</v>
      </c>
      <c r="B289" s="69" t="s">
        <v>66</v>
      </c>
      <c r="C289" s="68" t="s">
        <v>634</v>
      </c>
      <c r="D289" s="68" t="s">
        <v>1288</v>
      </c>
    </row>
    <row r="290" spans="1:4" x14ac:dyDescent="0.25">
      <c r="A290" s="68" t="s">
        <v>72</v>
      </c>
      <c r="B290" s="70" t="s">
        <v>66</v>
      </c>
      <c r="C290" s="70" t="s">
        <v>654</v>
      </c>
      <c r="D290" s="70" t="s">
        <v>1289</v>
      </c>
    </row>
    <row r="291" spans="1:4" ht="15.75" x14ac:dyDescent="0.25">
      <c r="A291" s="68" t="s">
        <v>72</v>
      </c>
      <c r="B291" s="70" t="s">
        <v>66</v>
      </c>
      <c r="C291" s="71" t="s">
        <v>651</v>
      </c>
      <c r="D291" s="72" t="s">
        <v>652</v>
      </c>
    </row>
    <row r="292" spans="1:4" x14ac:dyDescent="0.25">
      <c r="A292" s="68" t="s">
        <v>72</v>
      </c>
      <c r="B292" s="70" t="s">
        <v>66</v>
      </c>
      <c r="C292" s="70" t="s">
        <v>641</v>
      </c>
      <c r="D292" s="66" t="s">
        <v>1174</v>
      </c>
    </row>
    <row r="293" spans="1:4" x14ac:dyDescent="0.25">
      <c r="A293" s="68" t="s">
        <v>72</v>
      </c>
      <c r="B293" s="70" t="s">
        <v>66</v>
      </c>
      <c r="C293" s="70" t="s">
        <v>658</v>
      </c>
      <c r="D293" s="70" t="s">
        <v>659</v>
      </c>
    </row>
    <row r="294" spans="1:4" x14ac:dyDescent="0.25">
      <c r="A294" s="68" t="s">
        <v>72</v>
      </c>
      <c r="B294" s="70" t="s">
        <v>66</v>
      </c>
      <c r="C294" s="70" t="s">
        <v>648</v>
      </c>
      <c r="D294" s="70" t="s">
        <v>649</v>
      </c>
    </row>
    <row r="295" spans="1:4" x14ac:dyDescent="0.25">
      <c r="A295" s="68" t="s">
        <v>72</v>
      </c>
      <c r="B295" s="70" t="s">
        <v>66</v>
      </c>
      <c r="C295" s="70" t="s">
        <v>656</v>
      </c>
      <c r="D295" s="70" t="s">
        <v>657</v>
      </c>
    </row>
    <row r="296" spans="1:4" x14ac:dyDescent="0.25">
      <c r="A296" s="68" t="s">
        <v>72</v>
      </c>
      <c r="B296" s="70" t="s">
        <v>66</v>
      </c>
      <c r="C296" s="70" t="s">
        <v>639</v>
      </c>
      <c r="D296" s="70" t="s">
        <v>640</v>
      </c>
    </row>
    <row r="297" spans="1:4" x14ac:dyDescent="0.25">
      <c r="A297" s="68" t="s">
        <v>72</v>
      </c>
      <c r="B297" s="70" t="s">
        <v>66</v>
      </c>
      <c r="C297" s="70" t="s">
        <v>655</v>
      </c>
      <c r="D297" s="70" t="s">
        <v>1290</v>
      </c>
    </row>
    <row r="298" spans="1:4" x14ac:dyDescent="0.25">
      <c r="A298" s="68" t="s">
        <v>72</v>
      </c>
      <c r="B298" s="70" t="s">
        <v>66</v>
      </c>
      <c r="C298" s="70" t="s">
        <v>653</v>
      </c>
      <c r="D298" s="70" t="s">
        <v>1291</v>
      </c>
    </row>
    <row r="299" spans="1:4" x14ac:dyDescent="0.25">
      <c r="A299" s="68" t="s">
        <v>72</v>
      </c>
      <c r="B299" s="70" t="s">
        <v>66</v>
      </c>
      <c r="C299" s="70" t="s">
        <v>642</v>
      </c>
      <c r="D299" s="70" t="s">
        <v>643</v>
      </c>
    </row>
    <row r="300" spans="1:4" x14ac:dyDescent="0.25">
      <c r="A300" s="68" t="s">
        <v>72</v>
      </c>
      <c r="B300" s="70" t="s">
        <v>66</v>
      </c>
      <c r="C300" s="70" t="s">
        <v>650</v>
      </c>
      <c r="D300" s="70" t="s">
        <v>1292</v>
      </c>
    </row>
    <row r="301" spans="1:4" x14ac:dyDescent="0.25">
      <c r="A301" s="68" t="s">
        <v>72</v>
      </c>
      <c r="B301" s="70" t="s">
        <v>66</v>
      </c>
      <c r="C301" s="70" t="s">
        <v>646</v>
      </c>
      <c r="D301" s="70" t="s">
        <v>647</v>
      </c>
    </row>
    <row r="302" spans="1:4" x14ac:dyDescent="0.25">
      <c r="A302" s="68" t="s">
        <v>72</v>
      </c>
      <c r="B302" s="70" t="s">
        <v>66</v>
      </c>
      <c r="C302" s="68" t="s">
        <v>637</v>
      </c>
      <c r="D302" s="68" t="s">
        <v>638</v>
      </c>
    </row>
    <row r="303" spans="1:4" x14ac:dyDescent="0.25">
      <c r="A303" s="68" t="s">
        <v>72</v>
      </c>
      <c r="B303" s="68" t="s">
        <v>66</v>
      </c>
      <c r="C303" s="68" t="s">
        <v>644</v>
      </c>
      <c r="D303" s="68" t="s">
        <v>645</v>
      </c>
    </row>
    <row r="304" spans="1:4" x14ac:dyDescent="0.25">
      <c r="A304" s="88" t="s">
        <v>69</v>
      </c>
      <c r="B304" s="86" t="s">
        <v>66</v>
      </c>
      <c r="C304" s="63" t="s">
        <v>632</v>
      </c>
      <c r="D304" s="63" t="s">
        <v>1153</v>
      </c>
    </row>
    <row r="305" spans="1:4" x14ac:dyDescent="0.25">
      <c r="A305" s="88" t="s">
        <v>69</v>
      </c>
      <c r="B305" s="86" t="s">
        <v>66</v>
      </c>
      <c r="C305" s="63" t="s">
        <v>630</v>
      </c>
      <c r="D305" s="63" t="s">
        <v>631</v>
      </c>
    </row>
    <row r="306" spans="1:4" x14ac:dyDescent="0.25">
      <c r="A306" s="110" t="s">
        <v>65</v>
      </c>
      <c r="B306" s="86" t="s">
        <v>66</v>
      </c>
      <c r="C306" s="63" t="s">
        <v>620</v>
      </c>
      <c r="D306" s="63" t="s">
        <v>1048</v>
      </c>
    </row>
    <row r="307" spans="1:4" x14ac:dyDescent="0.25">
      <c r="A307" s="110" t="s">
        <v>65</v>
      </c>
      <c r="B307" s="86" t="s">
        <v>66</v>
      </c>
      <c r="C307" s="63" t="s">
        <v>622</v>
      </c>
      <c r="D307" s="63" t="s">
        <v>1049</v>
      </c>
    </row>
    <row r="308" spans="1:4" x14ac:dyDescent="0.25">
      <c r="A308" s="110" t="s">
        <v>65</v>
      </c>
      <c r="B308" s="86" t="s">
        <v>66</v>
      </c>
      <c r="C308" s="63" t="s">
        <v>623</v>
      </c>
      <c r="D308" s="63" t="s">
        <v>1050</v>
      </c>
    </row>
    <row r="309" spans="1:4" x14ac:dyDescent="0.25">
      <c r="A309" s="88" t="s">
        <v>73</v>
      </c>
      <c r="B309" s="86" t="s">
        <v>66</v>
      </c>
      <c r="C309" s="63" t="s">
        <v>627</v>
      </c>
      <c r="D309" s="63" t="s">
        <v>1154</v>
      </c>
    </row>
    <row r="310" spans="1:4" x14ac:dyDescent="0.25">
      <c r="A310" s="88" t="s">
        <v>73</v>
      </c>
      <c r="B310" s="86" t="s">
        <v>66</v>
      </c>
      <c r="C310" s="63" t="s">
        <v>628</v>
      </c>
      <c r="D310" s="63" t="s">
        <v>629</v>
      </c>
    </row>
    <row r="311" spans="1:4" x14ac:dyDescent="0.25">
      <c r="A311" s="88" t="s">
        <v>73</v>
      </c>
      <c r="B311" s="86" t="s">
        <v>66</v>
      </c>
      <c r="C311" s="63" t="s">
        <v>624</v>
      </c>
      <c r="D311" s="63" t="s">
        <v>625</v>
      </c>
    </row>
    <row r="312" spans="1:4" x14ac:dyDescent="0.25">
      <c r="A312" s="88" t="s">
        <v>73</v>
      </c>
      <c r="B312" s="86" t="s">
        <v>66</v>
      </c>
      <c r="C312" s="63" t="s">
        <v>626</v>
      </c>
      <c r="D312" s="63" t="s">
        <v>1051</v>
      </c>
    </row>
    <row r="313" spans="1:4" x14ac:dyDescent="0.25">
      <c r="A313" s="2" t="s">
        <v>74</v>
      </c>
      <c r="B313" s="2" t="s">
        <v>66</v>
      </c>
      <c r="C313" s="2" t="s">
        <v>679</v>
      </c>
      <c r="D313" s="2" t="s">
        <v>680</v>
      </c>
    </row>
    <row r="314" spans="1:4" x14ac:dyDescent="0.25">
      <c r="A314" s="2" t="s">
        <v>74</v>
      </c>
      <c r="B314" s="2" t="s">
        <v>66</v>
      </c>
      <c r="C314" s="2" t="s">
        <v>668</v>
      </c>
      <c r="D314" s="2" t="s">
        <v>669</v>
      </c>
    </row>
    <row r="315" spans="1:4" x14ac:dyDescent="0.25">
      <c r="A315" s="2" t="s">
        <v>74</v>
      </c>
      <c r="B315" s="2" t="s">
        <v>66</v>
      </c>
      <c r="C315" s="2" t="s">
        <v>672</v>
      </c>
      <c r="D315" s="2" t="s">
        <v>673</v>
      </c>
    </row>
    <row r="316" spans="1:4" x14ac:dyDescent="0.25">
      <c r="A316" s="2" t="s">
        <v>74</v>
      </c>
      <c r="B316" s="2" t="s">
        <v>66</v>
      </c>
      <c r="C316" s="2" t="s">
        <v>677</v>
      </c>
      <c r="D316" s="2" t="s">
        <v>377</v>
      </c>
    </row>
    <row r="317" spans="1:4" x14ac:dyDescent="0.25">
      <c r="A317" s="2" t="s">
        <v>74</v>
      </c>
      <c r="B317" s="2" t="s">
        <v>66</v>
      </c>
      <c r="C317" s="2" t="s">
        <v>678</v>
      </c>
      <c r="D317" s="2" t="s">
        <v>1293</v>
      </c>
    </row>
    <row r="318" spans="1:4" x14ac:dyDescent="0.25">
      <c r="A318" s="2" t="s">
        <v>74</v>
      </c>
      <c r="B318" s="2" t="s">
        <v>66</v>
      </c>
      <c r="C318" s="2" t="s">
        <v>670</v>
      </c>
      <c r="D318" s="2" t="s">
        <v>671</v>
      </c>
    </row>
    <row r="319" spans="1:4" x14ac:dyDescent="0.25">
      <c r="A319" s="2" t="s">
        <v>74</v>
      </c>
      <c r="B319" s="2" t="s">
        <v>66</v>
      </c>
      <c r="C319" s="2" t="s">
        <v>675</v>
      </c>
      <c r="D319" s="2" t="s">
        <v>676</v>
      </c>
    </row>
    <row r="320" spans="1:4" x14ac:dyDescent="0.25">
      <c r="A320" s="2" t="s">
        <v>74</v>
      </c>
      <c r="B320" s="2" t="s">
        <v>66</v>
      </c>
      <c r="C320" s="2" t="s">
        <v>674</v>
      </c>
      <c r="D320" s="2" t="s">
        <v>1088</v>
      </c>
    </row>
    <row r="321" spans="1:4" x14ac:dyDescent="0.25">
      <c r="A321" s="2" t="s">
        <v>76</v>
      </c>
      <c r="B321" s="2" t="s">
        <v>66</v>
      </c>
      <c r="C321" s="2" t="s">
        <v>683</v>
      </c>
      <c r="D321" s="2" t="s">
        <v>1294</v>
      </c>
    </row>
    <row r="322" spans="1:4" x14ac:dyDescent="0.25">
      <c r="A322" s="2" t="s">
        <v>76</v>
      </c>
      <c r="B322" s="2" t="s">
        <v>66</v>
      </c>
      <c r="C322" s="2" t="s">
        <v>681</v>
      </c>
      <c r="D322" s="2" t="s">
        <v>682</v>
      </c>
    </row>
    <row r="323" spans="1:4" x14ac:dyDescent="0.25">
      <c r="A323" s="2" t="s">
        <v>76</v>
      </c>
      <c r="B323" s="2" t="s">
        <v>66</v>
      </c>
      <c r="C323" s="2" t="s">
        <v>1107</v>
      </c>
      <c r="D323" s="2" t="s">
        <v>1108</v>
      </c>
    </row>
    <row r="324" spans="1:4" x14ac:dyDescent="0.25">
      <c r="A324" s="2" t="s">
        <v>79</v>
      </c>
      <c r="B324" s="2" t="s">
        <v>66</v>
      </c>
      <c r="C324" s="2" t="s">
        <v>664</v>
      </c>
      <c r="D324" s="2" t="s">
        <v>665</v>
      </c>
    </row>
    <row r="325" spans="1:4" x14ac:dyDescent="0.25">
      <c r="A325" s="2" t="s">
        <v>79</v>
      </c>
      <c r="B325" s="2" t="s">
        <v>66</v>
      </c>
      <c r="C325" s="2" t="s">
        <v>663</v>
      </c>
      <c r="D325" s="2" t="s">
        <v>667</v>
      </c>
    </row>
    <row r="326" spans="1:4" x14ac:dyDescent="0.25">
      <c r="A326" s="2" t="s">
        <v>79</v>
      </c>
      <c r="B326" s="2" t="s">
        <v>66</v>
      </c>
      <c r="C326" s="2" t="s">
        <v>660</v>
      </c>
      <c r="D326" s="2" t="s">
        <v>1052</v>
      </c>
    </row>
    <row r="327" spans="1:4" x14ac:dyDescent="0.25">
      <c r="A327" s="2" t="s">
        <v>79</v>
      </c>
      <c r="B327" s="2" t="s">
        <v>66</v>
      </c>
      <c r="C327" s="2" t="s">
        <v>661</v>
      </c>
      <c r="D327" s="2" t="s">
        <v>662</v>
      </c>
    </row>
    <row r="328" spans="1:4" x14ac:dyDescent="0.25">
      <c r="A328" s="2" t="s">
        <v>79</v>
      </c>
      <c r="B328" s="2" t="s">
        <v>66</v>
      </c>
      <c r="C328" s="2" t="s">
        <v>666</v>
      </c>
      <c r="D328" s="2" t="s">
        <v>667</v>
      </c>
    </row>
    <row r="329" spans="1:4" x14ac:dyDescent="0.25">
      <c r="A329" s="114" t="s">
        <v>85</v>
      </c>
      <c r="B329" s="115" t="s">
        <v>66</v>
      </c>
      <c r="C329" s="114" t="s">
        <v>711</v>
      </c>
      <c r="D329" s="114" t="s">
        <v>712</v>
      </c>
    </row>
    <row r="330" spans="1:4" x14ac:dyDescent="0.25">
      <c r="A330" s="114" t="s">
        <v>85</v>
      </c>
      <c r="B330" s="115" t="s">
        <v>66</v>
      </c>
      <c r="C330" s="114" t="s">
        <v>715</v>
      </c>
      <c r="D330" s="114" t="s">
        <v>1109</v>
      </c>
    </row>
    <row r="331" spans="1:4" x14ac:dyDescent="0.25">
      <c r="A331" s="114" t="s">
        <v>85</v>
      </c>
      <c r="B331" s="115" t="s">
        <v>66</v>
      </c>
      <c r="C331" s="114" t="s">
        <v>714</v>
      </c>
      <c r="D331" s="114" t="s">
        <v>1091</v>
      </c>
    </row>
    <row r="332" spans="1:4" x14ac:dyDescent="0.25">
      <c r="A332" s="114" t="s">
        <v>85</v>
      </c>
      <c r="B332" s="115" t="s">
        <v>66</v>
      </c>
      <c r="C332" s="114" t="s">
        <v>713</v>
      </c>
      <c r="D332" s="114" t="s">
        <v>1090</v>
      </c>
    </row>
    <row r="333" spans="1:4" x14ac:dyDescent="0.25">
      <c r="A333" s="112" t="s">
        <v>85</v>
      </c>
      <c r="B333" s="113" t="s">
        <v>66</v>
      </c>
      <c r="C333" s="112" t="s">
        <v>716</v>
      </c>
      <c r="D333" s="112" t="s">
        <v>1092</v>
      </c>
    </row>
    <row r="334" spans="1:4" x14ac:dyDescent="0.25">
      <c r="A334" s="114" t="s">
        <v>80</v>
      </c>
      <c r="B334" s="115" t="s">
        <v>66</v>
      </c>
      <c r="C334" s="114" t="s">
        <v>717</v>
      </c>
      <c r="D334" s="114" t="s">
        <v>1089</v>
      </c>
    </row>
    <row r="335" spans="1:4" x14ac:dyDescent="0.25">
      <c r="A335" s="114" t="s">
        <v>80</v>
      </c>
      <c r="B335" s="115" t="s">
        <v>66</v>
      </c>
      <c r="C335" s="114" t="s">
        <v>718</v>
      </c>
      <c r="D335" s="114" t="s">
        <v>719</v>
      </c>
    </row>
    <row r="336" spans="1:4" x14ac:dyDescent="0.25">
      <c r="A336" s="114" t="s">
        <v>80</v>
      </c>
      <c r="B336" s="115" t="s">
        <v>66</v>
      </c>
      <c r="C336" s="114" t="s">
        <v>720</v>
      </c>
      <c r="D336" s="114" t="s">
        <v>721</v>
      </c>
    </row>
    <row r="337" spans="1:4" x14ac:dyDescent="0.25">
      <c r="A337" s="114" t="s">
        <v>80</v>
      </c>
      <c r="B337" s="115" t="s">
        <v>66</v>
      </c>
      <c r="C337" s="114" t="s">
        <v>722</v>
      </c>
      <c r="D337" s="114" t="s">
        <v>723</v>
      </c>
    </row>
    <row r="338" spans="1:4" x14ac:dyDescent="0.25">
      <c r="A338" s="114" t="s">
        <v>84</v>
      </c>
      <c r="B338" s="115" t="s">
        <v>66</v>
      </c>
      <c r="C338" s="114" t="s">
        <v>703</v>
      </c>
      <c r="D338" s="114" t="s">
        <v>704</v>
      </c>
    </row>
    <row r="339" spans="1:4" x14ac:dyDescent="0.25">
      <c r="A339" s="114" t="s">
        <v>84</v>
      </c>
      <c r="B339" s="115" t="s">
        <v>66</v>
      </c>
      <c r="C339" s="114" t="s">
        <v>705</v>
      </c>
      <c r="D339" s="114" t="s">
        <v>706</v>
      </c>
    </row>
    <row r="340" spans="1:4" x14ac:dyDescent="0.25">
      <c r="A340" s="114" t="s">
        <v>84</v>
      </c>
      <c r="B340" s="115" t="s">
        <v>66</v>
      </c>
      <c r="C340" s="114" t="s">
        <v>707</v>
      </c>
      <c r="D340" s="114" t="s">
        <v>1175</v>
      </c>
    </row>
    <row r="341" spans="1:4" x14ac:dyDescent="0.25">
      <c r="A341" s="116" t="s">
        <v>84</v>
      </c>
      <c r="B341" s="117" t="s">
        <v>66</v>
      </c>
      <c r="C341" s="116" t="s">
        <v>701</v>
      </c>
      <c r="D341" s="116" t="s">
        <v>1054</v>
      </c>
    </row>
    <row r="342" spans="1:4" x14ac:dyDescent="0.25">
      <c r="A342" s="112" t="s">
        <v>84</v>
      </c>
      <c r="B342" s="113" t="s">
        <v>66</v>
      </c>
      <c r="C342" s="112" t="s">
        <v>702</v>
      </c>
      <c r="D342" s="112" t="s">
        <v>1055</v>
      </c>
    </row>
    <row r="343" spans="1:4" x14ac:dyDescent="0.25">
      <c r="A343" s="114" t="s">
        <v>84</v>
      </c>
      <c r="B343" s="115" t="s">
        <v>66</v>
      </c>
      <c r="C343" s="114" t="s">
        <v>708</v>
      </c>
      <c r="D343" s="114" t="s">
        <v>1056</v>
      </c>
    </row>
    <row r="344" spans="1:4" x14ac:dyDescent="0.25">
      <c r="A344" s="114" t="s">
        <v>68</v>
      </c>
      <c r="B344" s="115" t="s">
        <v>66</v>
      </c>
      <c r="C344" s="114" t="s">
        <v>710</v>
      </c>
      <c r="D344" s="114" t="s">
        <v>1176</v>
      </c>
    </row>
    <row r="345" spans="1:4" x14ac:dyDescent="0.25">
      <c r="A345" s="114" t="s">
        <v>68</v>
      </c>
      <c r="B345" s="115" t="s">
        <v>66</v>
      </c>
      <c r="C345" s="114" t="s">
        <v>709</v>
      </c>
      <c r="D345" s="114" t="s">
        <v>1053</v>
      </c>
    </row>
    <row r="346" spans="1:4" x14ac:dyDescent="0.25">
      <c r="A346" s="121" t="s">
        <v>83</v>
      </c>
      <c r="B346" s="121" t="s">
        <v>66</v>
      </c>
      <c r="C346" s="121" t="s">
        <v>730</v>
      </c>
      <c r="D346" s="121" t="s">
        <v>476</v>
      </c>
    </row>
    <row r="347" spans="1:4" x14ac:dyDescent="0.25">
      <c r="A347" s="121" t="s">
        <v>83</v>
      </c>
      <c r="B347" s="121" t="s">
        <v>66</v>
      </c>
      <c r="C347" s="121" t="s">
        <v>727</v>
      </c>
      <c r="D347" s="121" t="s">
        <v>1057</v>
      </c>
    </row>
    <row r="348" spans="1:4" x14ac:dyDescent="0.25">
      <c r="A348" s="121" t="s">
        <v>83</v>
      </c>
      <c r="B348" s="121" t="s">
        <v>66</v>
      </c>
      <c r="C348" s="121" t="s">
        <v>728</v>
      </c>
      <c r="D348" s="121" t="s">
        <v>729</v>
      </c>
    </row>
    <row r="349" spans="1:4" x14ac:dyDescent="0.25">
      <c r="A349" s="121" t="s">
        <v>83</v>
      </c>
      <c r="B349" s="121" t="s">
        <v>66</v>
      </c>
      <c r="C349" s="121" t="s">
        <v>726</v>
      </c>
      <c r="D349" s="121" t="s">
        <v>1206</v>
      </c>
    </row>
    <row r="350" spans="1:4" x14ac:dyDescent="0.25">
      <c r="A350" s="118" t="s">
        <v>1244</v>
      </c>
      <c r="B350" s="119" t="s">
        <v>66</v>
      </c>
      <c r="C350" s="119" t="s">
        <v>725</v>
      </c>
      <c r="D350" s="119" t="s">
        <v>1207</v>
      </c>
    </row>
    <row r="351" spans="1:4" x14ac:dyDescent="0.25">
      <c r="A351" s="120" t="s">
        <v>1244</v>
      </c>
      <c r="B351" s="121" t="s">
        <v>66</v>
      </c>
      <c r="C351" s="121" t="s">
        <v>724</v>
      </c>
      <c r="D351" s="121" t="s">
        <v>948</v>
      </c>
    </row>
    <row r="352" spans="1:4" x14ac:dyDescent="0.25">
      <c r="A352" s="133" t="s">
        <v>88</v>
      </c>
      <c r="B352" s="64" t="s">
        <v>66</v>
      </c>
      <c r="C352" s="73" t="s">
        <v>747</v>
      </c>
      <c r="D352" s="141" t="s">
        <v>1177</v>
      </c>
    </row>
    <row r="353" spans="1:4" x14ac:dyDescent="0.25">
      <c r="A353" s="134" t="s">
        <v>88</v>
      </c>
      <c r="B353" s="64" t="s">
        <v>66</v>
      </c>
      <c r="C353" s="73" t="s">
        <v>1178</v>
      </c>
      <c r="D353" s="73" t="s">
        <v>1179</v>
      </c>
    </row>
    <row r="354" spans="1:4" x14ac:dyDescent="0.25">
      <c r="A354" s="133" t="s">
        <v>88</v>
      </c>
      <c r="B354" s="64" t="s">
        <v>66</v>
      </c>
      <c r="C354" s="73" t="s">
        <v>734</v>
      </c>
      <c r="D354" s="73" t="s">
        <v>1180</v>
      </c>
    </row>
    <row r="355" spans="1:4" x14ac:dyDescent="0.25">
      <c r="A355" s="132" t="s">
        <v>88</v>
      </c>
      <c r="B355" s="137" t="s">
        <v>66</v>
      </c>
      <c r="C355" s="136" t="s">
        <v>748</v>
      </c>
      <c r="D355" s="136" t="s">
        <v>1181</v>
      </c>
    </row>
    <row r="356" spans="1:4" x14ac:dyDescent="0.25">
      <c r="A356" s="65" t="s">
        <v>88</v>
      </c>
      <c r="B356" s="64" t="s">
        <v>66</v>
      </c>
      <c r="C356" s="73" t="s">
        <v>743</v>
      </c>
      <c r="D356" s="73" t="s">
        <v>744</v>
      </c>
    </row>
    <row r="357" spans="1:4" x14ac:dyDescent="0.25">
      <c r="A357" s="65" t="s">
        <v>88</v>
      </c>
      <c r="B357" s="64" t="s">
        <v>66</v>
      </c>
      <c r="C357" s="73" t="s">
        <v>735</v>
      </c>
      <c r="D357" s="73" t="s">
        <v>736</v>
      </c>
    </row>
    <row r="358" spans="1:4" x14ac:dyDescent="0.25">
      <c r="A358" s="65" t="s">
        <v>88</v>
      </c>
      <c r="B358" s="64" t="s">
        <v>66</v>
      </c>
      <c r="C358" s="73" t="s">
        <v>746</v>
      </c>
      <c r="D358" s="73" t="s">
        <v>1182</v>
      </c>
    </row>
    <row r="359" spans="1:4" x14ac:dyDescent="0.25">
      <c r="A359" s="65" t="s">
        <v>88</v>
      </c>
      <c r="B359" s="64" t="s">
        <v>66</v>
      </c>
      <c r="C359" s="73" t="s">
        <v>737</v>
      </c>
      <c r="D359" s="73" t="s">
        <v>738</v>
      </c>
    </row>
    <row r="360" spans="1:4" x14ac:dyDescent="0.25">
      <c r="A360" s="65" t="s">
        <v>88</v>
      </c>
      <c r="B360" s="64" t="s">
        <v>66</v>
      </c>
      <c r="C360" s="73" t="s">
        <v>745</v>
      </c>
      <c r="D360" s="73" t="s">
        <v>1183</v>
      </c>
    </row>
    <row r="361" spans="1:4" x14ac:dyDescent="0.25">
      <c r="A361" s="64" t="s">
        <v>88</v>
      </c>
      <c r="B361" s="64" t="s">
        <v>66</v>
      </c>
      <c r="C361" s="67" t="s">
        <v>740</v>
      </c>
      <c r="D361" s="67" t="s">
        <v>1184</v>
      </c>
    </row>
    <row r="362" spans="1:4" x14ac:dyDescent="0.25">
      <c r="A362" s="65" t="s">
        <v>88</v>
      </c>
      <c r="B362" s="64" t="s">
        <v>66</v>
      </c>
      <c r="C362" s="73" t="s">
        <v>742</v>
      </c>
      <c r="D362" s="73" t="s">
        <v>1185</v>
      </c>
    </row>
    <row r="363" spans="1:4" x14ac:dyDescent="0.25">
      <c r="A363" s="65" t="s">
        <v>88</v>
      </c>
      <c r="B363" s="64" t="s">
        <v>66</v>
      </c>
      <c r="C363" s="73" t="s">
        <v>1186</v>
      </c>
      <c r="D363" s="73" t="s">
        <v>1187</v>
      </c>
    </row>
    <row r="364" spans="1:4" x14ac:dyDescent="0.25">
      <c r="A364" s="65" t="s">
        <v>88</v>
      </c>
      <c r="B364" s="64" t="s">
        <v>66</v>
      </c>
      <c r="C364" s="73" t="s">
        <v>739</v>
      </c>
      <c r="D364" s="73" t="s">
        <v>1245</v>
      </c>
    </row>
    <row r="365" spans="1:4" x14ac:dyDescent="0.25">
      <c r="A365" s="65" t="s">
        <v>88</v>
      </c>
      <c r="B365" s="64" t="s">
        <v>66</v>
      </c>
      <c r="C365" s="73" t="s">
        <v>741</v>
      </c>
      <c r="D365" s="73" t="s">
        <v>1188</v>
      </c>
    </row>
    <row r="366" spans="1:4" x14ac:dyDescent="0.25">
      <c r="A366" s="65" t="s">
        <v>86</v>
      </c>
      <c r="B366" s="64" t="s">
        <v>66</v>
      </c>
      <c r="C366" s="73" t="s">
        <v>733</v>
      </c>
      <c r="D366" s="73" t="s">
        <v>1189</v>
      </c>
    </row>
    <row r="367" spans="1:4" x14ac:dyDescent="0.25">
      <c r="A367" s="65" t="s">
        <v>86</v>
      </c>
      <c r="B367" s="64" t="s">
        <v>66</v>
      </c>
      <c r="C367" s="73" t="s">
        <v>731</v>
      </c>
      <c r="D367" s="73" t="s">
        <v>732</v>
      </c>
    </row>
    <row r="368" spans="1:4" x14ac:dyDescent="0.25">
      <c r="A368" s="73" t="s">
        <v>78</v>
      </c>
      <c r="B368" s="73" t="s">
        <v>66</v>
      </c>
      <c r="C368" s="73" t="s">
        <v>696</v>
      </c>
      <c r="D368" s="73" t="s">
        <v>697</v>
      </c>
    </row>
    <row r="369" spans="1:4" x14ac:dyDescent="0.25">
      <c r="A369" s="73" t="s">
        <v>78</v>
      </c>
      <c r="B369" s="73" t="s">
        <v>66</v>
      </c>
      <c r="C369" s="73" t="s">
        <v>694</v>
      </c>
      <c r="D369" s="73" t="s">
        <v>695</v>
      </c>
    </row>
    <row r="370" spans="1:4" x14ac:dyDescent="0.25">
      <c r="A370" s="73" t="s">
        <v>78</v>
      </c>
      <c r="B370" s="73" t="s">
        <v>66</v>
      </c>
      <c r="C370" s="73" t="s">
        <v>690</v>
      </c>
      <c r="D370" s="73" t="s">
        <v>691</v>
      </c>
    </row>
    <row r="371" spans="1:4" x14ac:dyDescent="0.25">
      <c r="A371" s="73" t="s">
        <v>78</v>
      </c>
      <c r="B371" s="73" t="s">
        <v>66</v>
      </c>
      <c r="C371" s="73" t="s">
        <v>688</v>
      </c>
      <c r="D371" s="73" t="s">
        <v>689</v>
      </c>
    </row>
    <row r="372" spans="1:4" x14ac:dyDescent="0.25">
      <c r="A372" s="73" t="s">
        <v>78</v>
      </c>
      <c r="B372" s="73" t="s">
        <v>66</v>
      </c>
      <c r="C372" s="73" t="s">
        <v>692</v>
      </c>
      <c r="D372" s="73" t="s">
        <v>693</v>
      </c>
    </row>
    <row r="373" spans="1:4" x14ac:dyDescent="0.25">
      <c r="A373" s="73" t="s">
        <v>78</v>
      </c>
      <c r="B373" s="73" t="s">
        <v>66</v>
      </c>
      <c r="C373" s="73" t="s">
        <v>698</v>
      </c>
      <c r="D373" s="73" t="s">
        <v>699</v>
      </c>
    </row>
    <row r="374" spans="1:4" x14ac:dyDescent="0.25">
      <c r="A374" s="73" t="s">
        <v>78</v>
      </c>
      <c r="B374" s="73" t="s">
        <v>66</v>
      </c>
      <c r="C374" s="73" t="s">
        <v>700</v>
      </c>
      <c r="D374" s="73" t="s">
        <v>253</v>
      </c>
    </row>
    <row r="375" spans="1:4" x14ac:dyDescent="0.25">
      <c r="A375" s="122" t="s">
        <v>89</v>
      </c>
      <c r="B375" s="122" t="s">
        <v>90</v>
      </c>
      <c r="C375" s="123" t="s">
        <v>776</v>
      </c>
      <c r="D375" s="123" t="s">
        <v>1295</v>
      </c>
    </row>
    <row r="376" spans="1:4" x14ac:dyDescent="0.25">
      <c r="A376" s="122" t="s">
        <v>89</v>
      </c>
      <c r="B376" s="122" t="s">
        <v>90</v>
      </c>
      <c r="C376" s="123" t="s">
        <v>770</v>
      </c>
      <c r="D376" s="123" t="s">
        <v>1058</v>
      </c>
    </row>
    <row r="377" spans="1:4" x14ac:dyDescent="0.25">
      <c r="A377" s="122" t="s">
        <v>89</v>
      </c>
      <c r="B377" s="122" t="s">
        <v>90</v>
      </c>
      <c r="C377" s="123" t="s">
        <v>778</v>
      </c>
      <c r="D377" s="123" t="s">
        <v>779</v>
      </c>
    </row>
    <row r="378" spans="1:4" x14ac:dyDescent="0.25">
      <c r="A378" s="122" t="s">
        <v>89</v>
      </c>
      <c r="B378" s="122" t="s">
        <v>90</v>
      </c>
      <c r="C378" s="123" t="s">
        <v>774</v>
      </c>
      <c r="D378" s="123" t="s">
        <v>775</v>
      </c>
    </row>
    <row r="379" spans="1:4" x14ac:dyDescent="0.25">
      <c r="A379" s="122" t="s">
        <v>89</v>
      </c>
      <c r="B379" s="122" t="s">
        <v>90</v>
      </c>
      <c r="C379" s="123" t="s">
        <v>771</v>
      </c>
      <c r="D379" s="123" t="s">
        <v>772</v>
      </c>
    </row>
    <row r="380" spans="1:4" x14ac:dyDescent="0.25">
      <c r="A380" s="122" t="s">
        <v>89</v>
      </c>
      <c r="B380" s="122" t="s">
        <v>90</v>
      </c>
      <c r="C380" s="123" t="s">
        <v>780</v>
      </c>
      <c r="D380" s="123" t="s">
        <v>1208</v>
      </c>
    </row>
    <row r="381" spans="1:4" x14ac:dyDescent="0.25">
      <c r="A381" s="122" t="s">
        <v>89</v>
      </c>
      <c r="B381" s="122" t="s">
        <v>90</v>
      </c>
      <c r="C381" s="123" t="s">
        <v>777</v>
      </c>
      <c r="D381" s="123" t="s">
        <v>1296</v>
      </c>
    </row>
    <row r="382" spans="1:4" x14ac:dyDescent="0.25">
      <c r="A382" s="122" t="s">
        <v>89</v>
      </c>
      <c r="B382" s="122" t="s">
        <v>90</v>
      </c>
      <c r="C382" s="123" t="s">
        <v>773</v>
      </c>
      <c r="D382" s="123" t="s">
        <v>537</v>
      </c>
    </row>
    <row r="383" spans="1:4" x14ac:dyDescent="0.25">
      <c r="A383" s="122" t="s">
        <v>92</v>
      </c>
      <c r="B383" s="122" t="s">
        <v>90</v>
      </c>
      <c r="C383" s="123" t="s">
        <v>781</v>
      </c>
      <c r="D383" s="123" t="s">
        <v>782</v>
      </c>
    </row>
    <row r="384" spans="1:4" x14ac:dyDescent="0.25">
      <c r="A384" s="122" t="s">
        <v>92</v>
      </c>
      <c r="B384" s="122" t="s">
        <v>90</v>
      </c>
      <c r="C384" s="123" t="s">
        <v>783</v>
      </c>
      <c r="D384" s="123" t="s">
        <v>353</v>
      </c>
    </row>
    <row r="385" spans="1:4" x14ac:dyDescent="0.25">
      <c r="A385" s="122" t="s">
        <v>92</v>
      </c>
      <c r="B385" s="122" t="s">
        <v>90</v>
      </c>
      <c r="C385" s="123" t="s">
        <v>786</v>
      </c>
      <c r="D385" s="123" t="s">
        <v>787</v>
      </c>
    </row>
    <row r="386" spans="1:4" x14ac:dyDescent="0.25">
      <c r="A386" s="122" t="s">
        <v>92</v>
      </c>
      <c r="B386" s="122" t="s">
        <v>90</v>
      </c>
      <c r="C386" s="123" t="s">
        <v>784</v>
      </c>
      <c r="D386" s="123" t="s">
        <v>785</v>
      </c>
    </row>
    <row r="387" spans="1:4" x14ac:dyDescent="0.25">
      <c r="A387" s="122" t="s">
        <v>93</v>
      </c>
      <c r="B387" s="122" t="s">
        <v>90</v>
      </c>
      <c r="C387" s="123" t="s">
        <v>788</v>
      </c>
      <c r="D387" s="123" t="s">
        <v>789</v>
      </c>
    </row>
    <row r="388" spans="1:4" x14ac:dyDescent="0.25">
      <c r="A388" s="122" t="s">
        <v>93</v>
      </c>
      <c r="B388" s="122" t="s">
        <v>90</v>
      </c>
      <c r="C388" s="123" t="s">
        <v>790</v>
      </c>
      <c r="D388" s="123" t="s">
        <v>1209</v>
      </c>
    </row>
    <row r="389" spans="1:4" x14ac:dyDescent="0.25">
      <c r="A389" s="122" t="s">
        <v>93</v>
      </c>
      <c r="B389" s="122" t="s">
        <v>90</v>
      </c>
      <c r="C389" s="123" t="s">
        <v>792</v>
      </c>
      <c r="D389" s="123" t="s">
        <v>1210</v>
      </c>
    </row>
    <row r="390" spans="1:4" x14ac:dyDescent="0.25">
      <c r="A390" s="122" t="s">
        <v>93</v>
      </c>
      <c r="B390" s="122" t="s">
        <v>90</v>
      </c>
      <c r="C390" s="123" t="s">
        <v>791</v>
      </c>
      <c r="D390" s="123" t="s">
        <v>1211</v>
      </c>
    </row>
    <row r="391" spans="1:4" x14ac:dyDescent="0.25">
      <c r="A391" s="122" t="s">
        <v>94</v>
      </c>
      <c r="B391" s="122" t="s">
        <v>90</v>
      </c>
      <c r="C391" s="123" t="s">
        <v>793</v>
      </c>
      <c r="D391" s="123" t="s">
        <v>794</v>
      </c>
    </row>
    <row r="392" spans="1:4" x14ac:dyDescent="0.25">
      <c r="A392" s="122" t="s">
        <v>94</v>
      </c>
      <c r="B392" s="122" t="s">
        <v>90</v>
      </c>
      <c r="C392" s="123" t="s">
        <v>795</v>
      </c>
      <c r="D392" s="123" t="s">
        <v>796</v>
      </c>
    </row>
    <row r="393" spans="1:4" x14ac:dyDescent="0.25">
      <c r="A393" s="122" t="s">
        <v>94</v>
      </c>
      <c r="B393" s="122" t="s">
        <v>90</v>
      </c>
      <c r="C393" s="123" t="s">
        <v>797</v>
      </c>
      <c r="D393" s="123" t="s">
        <v>798</v>
      </c>
    </row>
    <row r="394" spans="1:4" x14ac:dyDescent="0.25">
      <c r="A394" s="123" t="s">
        <v>95</v>
      </c>
      <c r="B394" s="123" t="s">
        <v>90</v>
      </c>
      <c r="C394" s="123" t="s">
        <v>803</v>
      </c>
      <c r="D394" s="123" t="s">
        <v>1212</v>
      </c>
    </row>
    <row r="395" spans="1:4" x14ac:dyDescent="0.25">
      <c r="A395" s="123" t="s">
        <v>95</v>
      </c>
      <c r="B395" s="123" t="s">
        <v>90</v>
      </c>
      <c r="C395" s="123" t="s">
        <v>805</v>
      </c>
      <c r="D395" s="123" t="s">
        <v>806</v>
      </c>
    </row>
    <row r="396" spans="1:4" x14ac:dyDescent="0.25">
      <c r="A396" s="123" t="s">
        <v>95</v>
      </c>
      <c r="B396" s="123" t="s">
        <v>90</v>
      </c>
      <c r="C396" s="123" t="s">
        <v>808</v>
      </c>
      <c r="D396" s="123" t="s">
        <v>1089</v>
      </c>
    </row>
    <row r="397" spans="1:4" x14ac:dyDescent="0.25">
      <c r="A397" s="123" t="s">
        <v>95</v>
      </c>
      <c r="B397" s="123" t="s">
        <v>90</v>
      </c>
      <c r="C397" s="123" t="s">
        <v>807</v>
      </c>
      <c r="D397" s="123" t="s">
        <v>1213</v>
      </c>
    </row>
    <row r="398" spans="1:4" x14ac:dyDescent="0.25">
      <c r="A398" s="123" t="s">
        <v>95</v>
      </c>
      <c r="B398" s="123" t="s">
        <v>90</v>
      </c>
      <c r="C398" s="123" t="s">
        <v>804</v>
      </c>
      <c r="D398" s="123" t="s">
        <v>1214</v>
      </c>
    </row>
    <row r="399" spans="1:4" x14ac:dyDescent="0.25">
      <c r="A399" s="123" t="s">
        <v>97</v>
      </c>
      <c r="B399" s="123" t="s">
        <v>90</v>
      </c>
      <c r="C399" s="123" t="s">
        <v>802</v>
      </c>
      <c r="D399" s="123" t="s">
        <v>1215</v>
      </c>
    </row>
    <row r="400" spans="1:4" x14ac:dyDescent="0.25">
      <c r="A400" s="123" t="s">
        <v>97</v>
      </c>
      <c r="B400" s="123" t="s">
        <v>90</v>
      </c>
      <c r="C400" s="123" t="s">
        <v>799</v>
      </c>
      <c r="D400" s="123" t="s">
        <v>1216</v>
      </c>
    </row>
    <row r="401" spans="1:4" x14ac:dyDescent="0.25">
      <c r="A401" s="123" t="s">
        <v>97</v>
      </c>
      <c r="B401" s="123" t="s">
        <v>90</v>
      </c>
      <c r="C401" s="123" t="s">
        <v>801</v>
      </c>
      <c r="D401" s="123" t="s">
        <v>1217</v>
      </c>
    </row>
    <row r="402" spans="1:4" x14ac:dyDescent="0.25">
      <c r="A402" s="123" t="s">
        <v>97</v>
      </c>
      <c r="B402" s="123" t="s">
        <v>90</v>
      </c>
      <c r="C402" s="123" t="s">
        <v>800</v>
      </c>
      <c r="D402" s="123" t="s">
        <v>324</v>
      </c>
    </row>
    <row r="403" spans="1:4" x14ac:dyDescent="0.25">
      <c r="A403" s="122" t="s">
        <v>98</v>
      </c>
      <c r="B403" s="122" t="s">
        <v>90</v>
      </c>
      <c r="C403" s="123" t="s">
        <v>809</v>
      </c>
      <c r="D403" s="123" t="s">
        <v>1246</v>
      </c>
    </row>
    <row r="404" spans="1:4" x14ac:dyDescent="0.25">
      <c r="A404" s="122" t="s">
        <v>98</v>
      </c>
      <c r="B404" s="122" t="s">
        <v>90</v>
      </c>
      <c r="C404" s="123" t="s">
        <v>816</v>
      </c>
      <c r="D404" s="123" t="s">
        <v>1247</v>
      </c>
    </row>
    <row r="405" spans="1:4" x14ac:dyDescent="0.25">
      <c r="A405" s="122" t="s">
        <v>98</v>
      </c>
      <c r="B405" s="122" t="s">
        <v>90</v>
      </c>
      <c r="C405" s="123" t="s">
        <v>814</v>
      </c>
      <c r="D405" s="123" t="s">
        <v>815</v>
      </c>
    </row>
    <row r="406" spans="1:4" x14ac:dyDescent="0.25">
      <c r="A406" s="122" t="s">
        <v>98</v>
      </c>
      <c r="B406" s="122" t="s">
        <v>90</v>
      </c>
      <c r="C406" s="123" t="s">
        <v>812</v>
      </c>
      <c r="D406" s="123" t="s">
        <v>1248</v>
      </c>
    </row>
    <row r="407" spans="1:4" x14ac:dyDescent="0.25">
      <c r="A407" s="122" t="s">
        <v>98</v>
      </c>
      <c r="B407" s="122" t="s">
        <v>90</v>
      </c>
      <c r="C407" s="123" t="s">
        <v>813</v>
      </c>
      <c r="D407" s="123" t="s">
        <v>1249</v>
      </c>
    </row>
    <row r="408" spans="1:4" x14ac:dyDescent="0.25">
      <c r="A408" s="122" t="s">
        <v>98</v>
      </c>
      <c r="B408" s="122" t="s">
        <v>90</v>
      </c>
      <c r="C408" s="123" t="s">
        <v>810</v>
      </c>
      <c r="D408" s="123" t="s">
        <v>811</v>
      </c>
    </row>
    <row r="409" spans="1:4" x14ac:dyDescent="0.25">
      <c r="A409" s="122" t="s">
        <v>99</v>
      </c>
      <c r="B409" s="122" t="s">
        <v>90</v>
      </c>
      <c r="C409" s="123" t="s">
        <v>821</v>
      </c>
      <c r="D409" s="123" t="s">
        <v>326</v>
      </c>
    </row>
    <row r="410" spans="1:4" x14ac:dyDescent="0.25">
      <c r="A410" s="122" t="s">
        <v>99</v>
      </c>
      <c r="B410" s="122" t="s">
        <v>90</v>
      </c>
      <c r="C410" s="123" t="s">
        <v>822</v>
      </c>
      <c r="D410" s="123" t="s">
        <v>1218</v>
      </c>
    </row>
    <row r="411" spans="1:4" x14ac:dyDescent="0.25">
      <c r="A411" s="122" t="s">
        <v>99</v>
      </c>
      <c r="B411" s="122" t="s">
        <v>90</v>
      </c>
      <c r="C411" s="123" t="s">
        <v>817</v>
      </c>
      <c r="D411" s="123" t="s">
        <v>818</v>
      </c>
    </row>
    <row r="412" spans="1:4" x14ac:dyDescent="0.25">
      <c r="A412" s="122" t="s">
        <v>99</v>
      </c>
      <c r="B412" s="122" t="s">
        <v>90</v>
      </c>
      <c r="C412" s="123" t="s">
        <v>824</v>
      </c>
      <c r="D412" s="123" t="s">
        <v>825</v>
      </c>
    </row>
    <row r="413" spans="1:4" x14ac:dyDescent="0.25">
      <c r="A413" s="122" t="s">
        <v>99</v>
      </c>
      <c r="B413" s="122" t="s">
        <v>90</v>
      </c>
      <c r="C413" s="123" t="s">
        <v>819</v>
      </c>
      <c r="D413" s="123" t="s">
        <v>820</v>
      </c>
    </row>
    <row r="414" spans="1:4" x14ac:dyDescent="0.25">
      <c r="A414" s="122" t="s">
        <v>99</v>
      </c>
      <c r="B414" s="122" t="s">
        <v>90</v>
      </c>
      <c r="C414" s="123" t="s">
        <v>823</v>
      </c>
      <c r="D414" s="123" t="s">
        <v>537</v>
      </c>
    </row>
    <row r="415" spans="1:4" x14ac:dyDescent="0.25">
      <c r="A415" s="122" t="s">
        <v>100</v>
      </c>
      <c r="B415" s="122" t="s">
        <v>90</v>
      </c>
      <c r="C415" s="123" t="s">
        <v>827</v>
      </c>
      <c r="D415" s="123" t="s">
        <v>1089</v>
      </c>
    </row>
    <row r="416" spans="1:4" x14ac:dyDescent="0.25">
      <c r="A416" s="122" t="s">
        <v>100</v>
      </c>
      <c r="B416" s="122" t="s">
        <v>90</v>
      </c>
      <c r="C416" s="123" t="s">
        <v>826</v>
      </c>
      <c r="D416" s="123" t="s">
        <v>1250</v>
      </c>
    </row>
    <row r="417" spans="1:4" x14ac:dyDescent="0.25">
      <c r="A417" s="122" t="s">
        <v>100</v>
      </c>
      <c r="B417" s="122" t="s">
        <v>90</v>
      </c>
      <c r="C417" s="123" t="s">
        <v>828</v>
      </c>
      <c r="D417" s="123" t="s">
        <v>1251</v>
      </c>
    </row>
    <row r="418" spans="1:4" x14ac:dyDescent="0.25">
      <c r="A418" s="122" t="s">
        <v>101</v>
      </c>
      <c r="B418" s="122" t="s">
        <v>90</v>
      </c>
      <c r="C418" s="123" t="s">
        <v>829</v>
      </c>
      <c r="D418" s="123" t="s">
        <v>1219</v>
      </c>
    </row>
    <row r="419" spans="1:4" x14ac:dyDescent="0.25">
      <c r="A419" s="122" t="s">
        <v>101</v>
      </c>
      <c r="B419" s="122" t="s">
        <v>90</v>
      </c>
      <c r="C419" s="123" t="s">
        <v>832</v>
      </c>
      <c r="D419" s="123" t="s">
        <v>1220</v>
      </c>
    </row>
    <row r="420" spans="1:4" x14ac:dyDescent="0.25">
      <c r="A420" s="122" t="s">
        <v>101</v>
      </c>
      <c r="B420" s="122" t="s">
        <v>90</v>
      </c>
      <c r="C420" s="123" t="s">
        <v>830</v>
      </c>
      <c r="D420" s="123" t="s">
        <v>1221</v>
      </c>
    </row>
    <row r="421" spans="1:4" x14ac:dyDescent="0.25">
      <c r="A421" s="122" t="s">
        <v>101</v>
      </c>
      <c r="B421" s="122" t="s">
        <v>90</v>
      </c>
      <c r="C421" s="123" t="s">
        <v>831</v>
      </c>
      <c r="D421" s="123" t="s">
        <v>1222</v>
      </c>
    </row>
    <row r="422" spans="1:4" x14ac:dyDescent="0.25">
      <c r="A422" s="122" t="s">
        <v>103</v>
      </c>
      <c r="B422" s="122" t="s">
        <v>90</v>
      </c>
      <c r="C422" s="123" t="s">
        <v>835</v>
      </c>
      <c r="D422" s="123" t="s">
        <v>836</v>
      </c>
    </row>
    <row r="423" spans="1:4" x14ac:dyDescent="0.25">
      <c r="A423" s="122" t="s">
        <v>103</v>
      </c>
      <c r="B423" s="122" t="s">
        <v>90</v>
      </c>
      <c r="C423" s="123" t="s">
        <v>837</v>
      </c>
      <c r="D423" s="123" t="s">
        <v>1223</v>
      </c>
    </row>
    <row r="424" spans="1:4" x14ac:dyDescent="0.25">
      <c r="A424" s="122" t="s">
        <v>103</v>
      </c>
      <c r="B424" s="122" t="s">
        <v>90</v>
      </c>
      <c r="C424" s="123" t="s">
        <v>1160</v>
      </c>
      <c r="D424" s="123" t="s">
        <v>838</v>
      </c>
    </row>
    <row r="425" spans="1:4" x14ac:dyDescent="0.25">
      <c r="A425" s="122" t="s">
        <v>103</v>
      </c>
      <c r="B425" s="122" t="s">
        <v>90</v>
      </c>
      <c r="C425" s="123" t="s">
        <v>833</v>
      </c>
      <c r="D425" s="123" t="s">
        <v>834</v>
      </c>
    </row>
    <row r="426" spans="1:4" x14ac:dyDescent="0.25">
      <c r="A426" s="76" t="s">
        <v>104</v>
      </c>
      <c r="B426" s="76" t="s">
        <v>90</v>
      </c>
      <c r="C426" s="74" t="s">
        <v>756</v>
      </c>
      <c r="D426" s="74" t="s">
        <v>757</v>
      </c>
    </row>
    <row r="427" spans="1:4" x14ac:dyDescent="0.25">
      <c r="A427" s="76" t="s">
        <v>104</v>
      </c>
      <c r="B427" s="76" t="s">
        <v>90</v>
      </c>
      <c r="C427" s="74" t="s">
        <v>758</v>
      </c>
      <c r="D427" s="74" t="s">
        <v>759</v>
      </c>
    </row>
    <row r="428" spans="1:4" x14ac:dyDescent="0.25">
      <c r="A428" s="74" t="s">
        <v>104</v>
      </c>
      <c r="B428" s="74" t="s">
        <v>90</v>
      </c>
      <c r="C428" s="74" t="s">
        <v>761</v>
      </c>
      <c r="D428" s="74" t="s">
        <v>762</v>
      </c>
    </row>
    <row r="429" spans="1:4" x14ac:dyDescent="0.25">
      <c r="A429" s="74" t="s">
        <v>104</v>
      </c>
      <c r="B429" s="74" t="s">
        <v>90</v>
      </c>
      <c r="C429" s="74" t="s">
        <v>763</v>
      </c>
      <c r="D429" s="74" t="s">
        <v>764</v>
      </c>
    </row>
    <row r="430" spans="1:4" x14ac:dyDescent="0.25">
      <c r="A430" s="74" t="s">
        <v>104</v>
      </c>
      <c r="B430" s="74" t="s">
        <v>90</v>
      </c>
      <c r="C430" s="74" t="s">
        <v>760</v>
      </c>
      <c r="D430" s="74" t="s">
        <v>1252</v>
      </c>
    </row>
    <row r="431" spans="1:4" x14ac:dyDescent="0.25">
      <c r="A431" s="74" t="s">
        <v>106</v>
      </c>
      <c r="B431" s="74" t="s">
        <v>90</v>
      </c>
      <c r="C431" s="74" t="s">
        <v>769</v>
      </c>
      <c r="D431" s="74" t="s">
        <v>766</v>
      </c>
    </row>
    <row r="432" spans="1:4" x14ac:dyDescent="0.25">
      <c r="A432" s="74" t="s">
        <v>106</v>
      </c>
      <c r="B432" s="74" t="s">
        <v>90</v>
      </c>
      <c r="C432" s="74" t="s">
        <v>767</v>
      </c>
      <c r="D432" s="74" t="s">
        <v>768</v>
      </c>
    </row>
    <row r="433" spans="1:4" x14ac:dyDescent="0.25">
      <c r="A433" s="76" t="s">
        <v>106</v>
      </c>
      <c r="B433" s="76" t="s">
        <v>90</v>
      </c>
      <c r="C433" s="74" t="s">
        <v>765</v>
      </c>
      <c r="D433" s="74" t="s">
        <v>1155</v>
      </c>
    </row>
    <row r="434" spans="1:4" x14ac:dyDescent="0.25">
      <c r="A434" s="76" t="s">
        <v>1059</v>
      </c>
      <c r="B434" s="76" t="s">
        <v>90</v>
      </c>
      <c r="C434" s="74" t="s">
        <v>749</v>
      </c>
      <c r="D434" s="74" t="s">
        <v>750</v>
      </c>
    </row>
    <row r="435" spans="1:4" x14ac:dyDescent="0.25">
      <c r="A435" s="76" t="s">
        <v>1059</v>
      </c>
      <c r="B435" s="76" t="s">
        <v>90</v>
      </c>
      <c r="C435" s="74" t="s">
        <v>753</v>
      </c>
      <c r="D435" s="74" t="s">
        <v>1253</v>
      </c>
    </row>
    <row r="436" spans="1:4" x14ac:dyDescent="0.25">
      <c r="A436" s="76" t="s">
        <v>1059</v>
      </c>
      <c r="B436" s="76" t="s">
        <v>90</v>
      </c>
      <c r="C436" s="74" t="s">
        <v>754</v>
      </c>
      <c r="D436" s="74" t="s">
        <v>755</v>
      </c>
    </row>
    <row r="437" spans="1:4" x14ac:dyDescent="0.25">
      <c r="A437" s="76" t="s">
        <v>1059</v>
      </c>
      <c r="B437" s="76" t="s">
        <v>90</v>
      </c>
      <c r="C437" s="74" t="s">
        <v>751</v>
      </c>
      <c r="D437" s="75" t="s">
        <v>752</v>
      </c>
    </row>
    <row r="438" spans="1:4" x14ac:dyDescent="0.25">
      <c r="A438" s="124" t="s">
        <v>1254</v>
      </c>
      <c r="B438" s="125" t="s">
        <v>108</v>
      </c>
      <c r="C438" s="78" t="s">
        <v>841</v>
      </c>
      <c r="D438" s="79" t="s">
        <v>1156</v>
      </c>
    </row>
    <row r="439" spans="1:4" x14ac:dyDescent="0.25">
      <c r="A439" s="135" t="s">
        <v>1254</v>
      </c>
      <c r="B439" s="129" t="s">
        <v>108</v>
      </c>
      <c r="C439" s="139" t="s">
        <v>843</v>
      </c>
      <c r="D439" s="142" t="s">
        <v>1297</v>
      </c>
    </row>
    <row r="440" spans="1:4" x14ac:dyDescent="0.25">
      <c r="A440" s="126" t="s">
        <v>1254</v>
      </c>
      <c r="B440" s="125" t="s">
        <v>108</v>
      </c>
      <c r="C440" s="79" t="s">
        <v>840</v>
      </c>
      <c r="D440" s="79" t="s">
        <v>1060</v>
      </c>
    </row>
    <row r="441" spans="1:4" x14ac:dyDescent="0.25">
      <c r="A441" s="126" t="s">
        <v>1254</v>
      </c>
      <c r="B441" s="125" t="s">
        <v>108</v>
      </c>
      <c r="C441" s="78" t="s">
        <v>839</v>
      </c>
      <c r="D441" s="78" t="s">
        <v>1061</v>
      </c>
    </row>
    <row r="442" spans="1:4" x14ac:dyDescent="0.25">
      <c r="A442" s="126" t="s">
        <v>122</v>
      </c>
      <c r="B442" s="125" t="s">
        <v>108</v>
      </c>
      <c r="C442" s="77" t="s">
        <v>852</v>
      </c>
      <c r="D442" s="77" t="s">
        <v>1062</v>
      </c>
    </row>
    <row r="443" spans="1:4" x14ac:dyDescent="0.25">
      <c r="A443" s="126" t="s">
        <v>122</v>
      </c>
      <c r="B443" s="125" t="s">
        <v>108</v>
      </c>
      <c r="C443" s="78" t="s">
        <v>848</v>
      </c>
      <c r="D443" s="80" t="s">
        <v>1157</v>
      </c>
    </row>
    <row r="444" spans="1:4" x14ac:dyDescent="0.25">
      <c r="A444" s="126" t="s">
        <v>122</v>
      </c>
      <c r="B444" s="125" t="s">
        <v>108</v>
      </c>
      <c r="C444" s="78" t="s">
        <v>849</v>
      </c>
      <c r="D444" s="78" t="s">
        <v>850</v>
      </c>
    </row>
    <row r="445" spans="1:4" x14ac:dyDescent="0.25">
      <c r="A445" s="126" t="s">
        <v>122</v>
      </c>
      <c r="B445" s="125" t="s">
        <v>108</v>
      </c>
      <c r="C445" s="77" t="s">
        <v>851</v>
      </c>
      <c r="D445" s="77" t="s">
        <v>1063</v>
      </c>
    </row>
    <row r="446" spans="1:4" x14ac:dyDescent="0.25">
      <c r="A446" s="126" t="s">
        <v>122</v>
      </c>
      <c r="B446" s="125" t="s">
        <v>108</v>
      </c>
      <c r="C446" s="78" t="s">
        <v>846</v>
      </c>
      <c r="D446" s="80" t="s">
        <v>621</v>
      </c>
    </row>
    <row r="447" spans="1:4" x14ac:dyDescent="0.25">
      <c r="A447" s="126" t="s">
        <v>122</v>
      </c>
      <c r="B447" s="125" t="s">
        <v>108</v>
      </c>
      <c r="C447" s="78" t="s">
        <v>844</v>
      </c>
      <c r="D447" s="80" t="s">
        <v>845</v>
      </c>
    </row>
    <row r="448" spans="1:4" x14ac:dyDescent="0.25">
      <c r="A448" s="126" t="s">
        <v>122</v>
      </c>
      <c r="B448" s="125" t="s">
        <v>108</v>
      </c>
      <c r="C448" s="77" t="s">
        <v>847</v>
      </c>
      <c r="D448" s="77" t="s">
        <v>1064</v>
      </c>
    </row>
    <row r="449" spans="1:4" x14ac:dyDescent="0.25">
      <c r="A449" s="125" t="s">
        <v>107</v>
      </c>
      <c r="B449" s="125" t="s">
        <v>108</v>
      </c>
      <c r="C449" s="81" t="s">
        <v>855</v>
      </c>
      <c r="D449" s="81" t="s">
        <v>1065</v>
      </c>
    </row>
    <row r="450" spans="1:4" x14ac:dyDescent="0.25">
      <c r="A450" s="125" t="s">
        <v>107</v>
      </c>
      <c r="B450" s="125" t="s">
        <v>108</v>
      </c>
      <c r="C450" s="81" t="s">
        <v>853</v>
      </c>
      <c r="D450" s="81" t="s">
        <v>854</v>
      </c>
    </row>
    <row r="451" spans="1:4" x14ac:dyDescent="0.25">
      <c r="A451" s="125" t="s">
        <v>107</v>
      </c>
      <c r="B451" s="125" t="s">
        <v>108</v>
      </c>
      <c r="C451" s="81" t="s">
        <v>856</v>
      </c>
      <c r="D451" s="81" t="s">
        <v>1066</v>
      </c>
    </row>
    <row r="452" spans="1:4" x14ac:dyDescent="0.25">
      <c r="A452" s="125" t="s">
        <v>107</v>
      </c>
      <c r="B452" s="125" t="s">
        <v>108</v>
      </c>
      <c r="C452" s="81" t="s">
        <v>857</v>
      </c>
      <c r="D452" s="80" t="s">
        <v>1224</v>
      </c>
    </row>
    <row r="453" spans="1:4" x14ac:dyDescent="0.25">
      <c r="A453" s="125" t="s">
        <v>1255</v>
      </c>
      <c r="B453" s="125" t="s">
        <v>108</v>
      </c>
      <c r="C453" s="81" t="s">
        <v>858</v>
      </c>
      <c r="D453" s="81" t="s">
        <v>1067</v>
      </c>
    </row>
    <row r="454" spans="1:4" x14ac:dyDescent="0.25">
      <c r="A454" s="125" t="s">
        <v>1255</v>
      </c>
      <c r="B454" s="125" t="s">
        <v>108</v>
      </c>
      <c r="C454" s="81" t="s">
        <v>859</v>
      </c>
      <c r="D454" s="81" t="s">
        <v>1068</v>
      </c>
    </row>
    <row r="455" spans="1:4" x14ac:dyDescent="0.25">
      <c r="A455" s="125" t="s">
        <v>1255</v>
      </c>
      <c r="B455" s="125" t="s">
        <v>108</v>
      </c>
      <c r="C455" s="81" t="s">
        <v>860</v>
      </c>
      <c r="D455" s="81" t="s">
        <v>1225</v>
      </c>
    </row>
    <row r="456" spans="1:4" x14ac:dyDescent="0.25">
      <c r="A456" s="125" t="s">
        <v>109</v>
      </c>
      <c r="B456" s="125" t="s">
        <v>108</v>
      </c>
      <c r="C456" s="81" t="s">
        <v>894</v>
      </c>
      <c r="D456" s="81" t="s">
        <v>895</v>
      </c>
    </row>
    <row r="457" spans="1:4" x14ac:dyDescent="0.25">
      <c r="A457" s="125" t="s">
        <v>109</v>
      </c>
      <c r="B457" s="125" t="s">
        <v>108</v>
      </c>
      <c r="C457" s="81" t="s">
        <v>896</v>
      </c>
      <c r="D457" s="81" t="s">
        <v>897</v>
      </c>
    </row>
    <row r="458" spans="1:4" x14ac:dyDescent="0.25">
      <c r="A458" s="125" t="s">
        <v>109</v>
      </c>
      <c r="B458" s="125" t="s">
        <v>108</v>
      </c>
      <c r="C458" s="81" t="s">
        <v>899</v>
      </c>
      <c r="D458" s="81" t="s">
        <v>900</v>
      </c>
    </row>
    <row r="459" spans="1:4" x14ac:dyDescent="0.25">
      <c r="A459" s="125" t="s">
        <v>109</v>
      </c>
      <c r="B459" s="125" t="s">
        <v>108</v>
      </c>
      <c r="C459" s="81" t="s">
        <v>898</v>
      </c>
      <c r="D459" s="81" t="s">
        <v>1069</v>
      </c>
    </row>
    <row r="460" spans="1:4" x14ac:dyDescent="0.25">
      <c r="A460" s="125" t="s">
        <v>110</v>
      </c>
      <c r="B460" s="125" t="s">
        <v>108</v>
      </c>
      <c r="C460" s="81" t="s">
        <v>867</v>
      </c>
      <c r="D460" s="81" t="s">
        <v>868</v>
      </c>
    </row>
    <row r="461" spans="1:4" x14ac:dyDescent="0.25">
      <c r="A461" s="125" t="s">
        <v>110</v>
      </c>
      <c r="B461" s="125" t="s">
        <v>108</v>
      </c>
      <c r="C461" s="81" t="s">
        <v>861</v>
      </c>
      <c r="D461" s="81" t="s">
        <v>862</v>
      </c>
    </row>
    <row r="462" spans="1:4" x14ac:dyDescent="0.25">
      <c r="A462" s="125" t="s">
        <v>110</v>
      </c>
      <c r="B462" s="125" t="s">
        <v>108</v>
      </c>
      <c r="C462" s="81" t="s">
        <v>865</v>
      </c>
      <c r="D462" s="81" t="s">
        <v>866</v>
      </c>
    </row>
    <row r="463" spans="1:4" x14ac:dyDescent="0.25">
      <c r="A463" s="125" t="s">
        <v>110</v>
      </c>
      <c r="B463" s="125" t="s">
        <v>108</v>
      </c>
      <c r="C463" s="81" t="s">
        <v>863</v>
      </c>
      <c r="D463" s="81" t="s">
        <v>864</v>
      </c>
    </row>
    <row r="464" spans="1:4" x14ac:dyDescent="0.25">
      <c r="A464" s="125" t="s">
        <v>110</v>
      </c>
      <c r="B464" s="125" t="s">
        <v>108</v>
      </c>
      <c r="C464" s="81" t="s">
        <v>869</v>
      </c>
      <c r="D464" s="81" t="s">
        <v>870</v>
      </c>
    </row>
    <row r="465" spans="1:4" x14ac:dyDescent="0.25">
      <c r="A465" s="125" t="s">
        <v>112</v>
      </c>
      <c r="B465" s="125" t="s">
        <v>108</v>
      </c>
      <c r="C465" s="81" t="s">
        <v>872</v>
      </c>
      <c r="D465" s="80" t="s">
        <v>873</v>
      </c>
    </row>
    <row r="466" spans="1:4" x14ac:dyDescent="0.25">
      <c r="A466" s="125" t="s">
        <v>112</v>
      </c>
      <c r="B466" s="125" t="s">
        <v>108</v>
      </c>
      <c r="C466" s="81" t="s">
        <v>871</v>
      </c>
      <c r="D466" s="81" t="s">
        <v>1190</v>
      </c>
    </row>
    <row r="467" spans="1:4" x14ac:dyDescent="0.25">
      <c r="A467" s="125" t="s">
        <v>112</v>
      </c>
      <c r="B467" s="125" t="s">
        <v>108</v>
      </c>
      <c r="C467" s="81" t="s">
        <v>874</v>
      </c>
      <c r="D467" s="81" t="s">
        <v>875</v>
      </c>
    </row>
    <row r="468" spans="1:4" x14ac:dyDescent="0.25">
      <c r="A468" s="125" t="s">
        <v>112</v>
      </c>
      <c r="B468" s="125" t="s">
        <v>108</v>
      </c>
      <c r="C468" s="81" t="s">
        <v>876</v>
      </c>
      <c r="D468" s="81" t="s">
        <v>1191</v>
      </c>
    </row>
    <row r="469" spans="1:4" x14ac:dyDescent="0.25">
      <c r="A469" s="125" t="s">
        <v>888</v>
      </c>
      <c r="B469" s="125" t="s">
        <v>108</v>
      </c>
      <c r="C469" s="81" t="s">
        <v>889</v>
      </c>
      <c r="D469" s="81" t="s">
        <v>890</v>
      </c>
    </row>
    <row r="470" spans="1:4" x14ac:dyDescent="0.25">
      <c r="A470" s="125" t="s">
        <v>888</v>
      </c>
      <c r="B470" s="125" t="s">
        <v>108</v>
      </c>
      <c r="C470" s="81" t="s">
        <v>891</v>
      </c>
      <c r="D470" s="81" t="s">
        <v>1070</v>
      </c>
    </row>
    <row r="471" spans="1:4" x14ac:dyDescent="0.25">
      <c r="A471" s="125" t="s">
        <v>888</v>
      </c>
      <c r="B471" s="125" t="s">
        <v>108</v>
      </c>
      <c r="C471" s="81" t="s">
        <v>892</v>
      </c>
      <c r="D471" s="81" t="s">
        <v>893</v>
      </c>
    </row>
    <row r="472" spans="1:4" x14ac:dyDescent="0.25">
      <c r="A472" s="125" t="s">
        <v>114</v>
      </c>
      <c r="B472" s="125" t="s">
        <v>108</v>
      </c>
      <c r="C472" s="81" t="s">
        <v>878</v>
      </c>
      <c r="D472" s="81" t="s">
        <v>879</v>
      </c>
    </row>
    <row r="473" spans="1:4" x14ac:dyDescent="0.25">
      <c r="A473" s="125" t="s">
        <v>114</v>
      </c>
      <c r="B473" s="125" t="s">
        <v>108</v>
      </c>
      <c r="C473" s="81" t="s">
        <v>877</v>
      </c>
      <c r="D473" s="81" t="s">
        <v>1071</v>
      </c>
    </row>
    <row r="474" spans="1:4" x14ac:dyDescent="0.25">
      <c r="A474" s="125" t="s">
        <v>115</v>
      </c>
      <c r="B474" s="125" t="s">
        <v>108</v>
      </c>
      <c r="C474" s="81" t="s">
        <v>885</v>
      </c>
      <c r="D474" s="81" t="s">
        <v>886</v>
      </c>
    </row>
    <row r="475" spans="1:4" x14ac:dyDescent="0.25">
      <c r="A475" s="125" t="s">
        <v>115</v>
      </c>
      <c r="B475" s="125" t="s">
        <v>108</v>
      </c>
      <c r="C475" s="81" t="s">
        <v>883</v>
      </c>
      <c r="D475" s="82" t="s">
        <v>884</v>
      </c>
    </row>
    <row r="476" spans="1:4" x14ac:dyDescent="0.25">
      <c r="A476" s="125" t="s">
        <v>115</v>
      </c>
      <c r="B476" s="125" t="s">
        <v>108</v>
      </c>
      <c r="C476" s="81" t="s">
        <v>887</v>
      </c>
      <c r="D476" s="82" t="s">
        <v>1110</v>
      </c>
    </row>
    <row r="477" spans="1:4" x14ac:dyDescent="0.25">
      <c r="A477" s="125" t="s">
        <v>115</v>
      </c>
      <c r="B477" s="125" t="s">
        <v>108</v>
      </c>
      <c r="C477" s="81" t="s">
        <v>882</v>
      </c>
      <c r="D477" s="81" t="s">
        <v>665</v>
      </c>
    </row>
    <row r="478" spans="1:4" x14ac:dyDescent="0.25">
      <c r="A478" s="125" t="s">
        <v>115</v>
      </c>
      <c r="B478" s="125" t="s">
        <v>108</v>
      </c>
      <c r="C478" s="81" t="s">
        <v>880</v>
      </c>
      <c r="D478" s="81" t="s">
        <v>881</v>
      </c>
    </row>
    <row r="479" spans="1:4" x14ac:dyDescent="0.25">
      <c r="A479" s="126" t="s">
        <v>119</v>
      </c>
      <c r="B479" s="125" t="s">
        <v>108</v>
      </c>
      <c r="C479" s="127" t="s">
        <v>910</v>
      </c>
      <c r="D479" s="79" t="s">
        <v>1111</v>
      </c>
    </row>
    <row r="480" spans="1:4" x14ac:dyDescent="0.25">
      <c r="A480" s="126" t="s">
        <v>119</v>
      </c>
      <c r="B480" s="125" t="s">
        <v>108</v>
      </c>
      <c r="C480" s="127" t="s">
        <v>913</v>
      </c>
      <c r="D480" s="79" t="s">
        <v>1226</v>
      </c>
    </row>
    <row r="481" spans="1:4" x14ac:dyDescent="0.25">
      <c r="A481" s="126" t="s">
        <v>119</v>
      </c>
      <c r="B481" s="125" t="s">
        <v>108</v>
      </c>
      <c r="C481" s="127" t="s">
        <v>912</v>
      </c>
      <c r="D481" s="79" t="s">
        <v>1158</v>
      </c>
    </row>
    <row r="482" spans="1:4" x14ac:dyDescent="0.25">
      <c r="A482" s="126" t="s">
        <v>119</v>
      </c>
      <c r="B482" s="125" t="s">
        <v>108</v>
      </c>
      <c r="C482" s="127" t="s">
        <v>911</v>
      </c>
      <c r="D482" s="79" t="s">
        <v>1112</v>
      </c>
    </row>
    <row r="483" spans="1:4" x14ac:dyDescent="0.25">
      <c r="A483" s="125" t="s">
        <v>116</v>
      </c>
      <c r="B483" s="125" t="s">
        <v>108</v>
      </c>
      <c r="C483" s="128" t="s">
        <v>903</v>
      </c>
      <c r="D483" s="83" t="s">
        <v>904</v>
      </c>
    </row>
    <row r="484" spans="1:4" x14ac:dyDescent="0.25">
      <c r="A484" s="125" t="s">
        <v>116</v>
      </c>
      <c r="B484" s="125" t="s">
        <v>108</v>
      </c>
      <c r="C484" s="128" t="s">
        <v>907</v>
      </c>
      <c r="D484" s="83" t="s">
        <v>902</v>
      </c>
    </row>
    <row r="485" spans="1:4" x14ac:dyDescent="0.25">
      <c r="A485" s="125" t="s">
        <v>116</v>
      </c>
      <c r="B485" s="125" t="s">
        <v>108</v>
      </c>
      <c r="C485" s="128" t="s">
        <v>909</v>
      </c>
      <c r="D485" s="83" t="s">
        <v>1072</v>
      </c>
    </row>
    <row r="486" spans="1:4" x14ac:dyDescent="0.25">
      <c r="A486" s="125" t="s">
        <v>116</v>
      </c>
      <c r="B486" s="125" t="s">
        <v>108</v>
      </c>
      <c r="C486" s="128" t="s">
        <v>901</v>
      </c>
      <c r="D486" s="83" t="s">
        <v>908</v>
      </c>
    </row>
    <row r="487" spans="1:4" x14ac:dyDescent="0.25">
      <c r="A487" s="125" t="s">
        <v>116</v>
      </c>
      <c r="B487" s="125" t="s">
        <v>108</v>
      </c>
      <c r="C487" s="128" t="s">
        <v>905</v>
      </c>
      <c r="D487" s="83" t="s">
        <v>906</v>
      </c>
    </row>
    <row r="488" spans="1:4" x14ac:dyDescent="0.25">
      <c r="A488" s="94" t="s">
        <v>141</v>
      </c>
      <c r="B488" s="130" t="s">
        <v>124</v>
      </c>
      <c r="C488" s="94" t="s">
        <v>268</v>
      </c>
      <c r="D488" s="94" t="s">
        <v>1010</v>
      </c>
    </row>
    <row r="489" spans="1:4" x14ac:dyDescent="0.25">
      <c r="A489" s="94" t="s">
        <v>141</v>
      </c>
      <c r="B489" s="130" t="s">
        <v>124</v>
      </c>
      <c r="C489" s="94" t="s">
        <v>270</v>
      </c>
      <c r="D489" s="94" t="s">
        <v>1011</v>
      </c>
    </row>
    <row r="490" spans="1:4" x14ac:dyDescent="0.25">
      <c r="A490" s="94" t="s">
        <v>141</v>
      </c>
      <c r="B490" s="130" t="s">
        <v>124</v>
      </c>
      <c r="C490" s="94" t="s">
        <v>267</v>
      </c>
      <c r="D490" s="94" t="s">
        <v>1012</v>
      </c>
    </row>
    <row r="491" spans="1:4" x14ac:dyDescent="0.25">
      <c r="A491" s="94" t="s">
        <v>141</v>
      </c>
      <c r="B491" s="130" t="s">
        <v>124</v>
      </c>
      <c r="C491" s="94" t="s">
        <v>269</v>
      </c>
      <c r="D491" s="94" t="s">
        <v>1013</v>
      </c>
    </row>
    <row r="492" spans="1:4" x14ac:dyDescent="0.25">
      <c r="A492" s="73" t="s">
        <v>77</v>
      </c>
      <c r="B492" s="130" t="s">
        <v>124</v>
      </c>
      <c r="C492" s="67" t="s">
        <v>684</v>
      </c>
      <c r="D492" s="67" t="s">
        <v>685</v>
      </c>
    </row>
    <row r="493" spans="1:4" x14ac:dyDescent="0.25">
      <c r="A493" s="136" t="s">
        <v>77</v>
      </c>
      <c r="B493" s="138" t="s">
        <v>124</v>
      </c>
      <c r="C493" s="140" t="s">
        <v>686</v>
      </c>
      <c r="D493" s="140" t="s">
        <v>687</v>
      </c>
    </row>
    <row r="494" spans="1:4" x14ac:dyDescent="0.25">
      <c r="A494" s="130" t="s">
        <v>123</v>
      </c>
      <c r="B494" s="130" t="s">
        <v>124</v>
      </c>
      <c r="C494" s="130" t="s">
        <v>929</v>
      </c>
      <c r="D494" s="84" t="s">
        <v>1073</v>
      </c>
    </row>
    <row r="495" spans="1:4" x14ac:dyDescent="0.25">
      <c r="A495" s="130" t="s">
        <v>123</v>
      </c>
      <c r="B495" s="130" t="s">
        <v>124</v>
      </c>
      <c r="C495" s="130" t="s">
        <v>934</v>
      </c>
      <c r="D495" s="84" t="s">
        <v>935</v>
      </c>
    </row>
    <row r="496" spans="1:4" x14ac:dyDescent="0.25">
      <c r="A496" s="130" t="s">
        <v>123</v>
      </c>
      <c r="B496" s="130" t="s">
        <v>124</v>
      </c>
      <c r="C496" s="130" t="s">
        <v>932</v>
      </c>
      <c r="D496" s="84" t="s">
        <v>1113</v>
      </c>
    </row>
    <row r="497" spans="1:4" x14ac:dyDescent="0.25">
      <c r="A497" s="130" t="s">
        <v>123</v>
      </c>
      <c r="B497" s="130" t="s">
        <v>124</v>
      </c>
      <c r="C497" s="130" t="s">
        <v>930</v>
      </c>
      <c r="D497" s="84" t="s">
        <v>931</v>
      </c>
    </row>
    <row r="498" spans="1:4" x14ac:dyDescent="0.25">
      <c r="A498" s="130" t="s">
        <v>123</v>
      </c>
      <c r="B498" s="130" t="s">
        <v>124</v>
      </c>
      <c r="C498" s="130" t="s">
        <v>933</v>
      </c>
      <c r="D498" s="84" t="s">
        <v>499</v>
      </c>
    </row>
    <row r="499" spans="1:4" x14ac:dyDescent="0.25">
      <c r="A499" s="130" t="s">
        <v>127</v>
      </c>
      <c r="B499" s="130" t="s">
        <v>124</v>
      </c>
      <c r="C499" s="130" t="s">
        <v>924</v>
      </c>
      <c r="D499" s="84" t="s">
        <v>1227</v>
      </c>
    </row>
    <row r="500" spans="1:4" x14ac:dyDescent="0.25">
      <c r="A500" s="130" t="s">
        <v>127</v>
      </c>
      <c r="B500" s="130" t="s">
        <v>124</v>
      </c>
      <c r="C500" s="130" t="s">
        <v>922</v>
      </c>
      <c r="D500" s="84" t="s">
        <v>1228</v>
      </c>
    </row>
    <row r="501" spans="1:4" x14ac:dyDescent="0.25">
      <c r="A501" s="130" t="s">
        <v>127</v>
      </c>
      <c r="B501" s="130" t="s">
        <v>124</v>
      </c>
      <c r="C501" s="130" t="s">
        <v>928</v>
      </c>
      <c r="D501" s="84" t="s">
        <v>1229</v>
      </c>
    </row>
    <row r="502" spans="1:4" x14ac:dyDescent="0.25">
      <c r="A502" s="130" t="s">
        <v>127</v>
      </c>
      <c r="B502" s="130" t="s">
        <v>124</v>
      </c>
      <c r="C502" s="130" t="s">
        <v>1159</v>
      </c>
      <c r="D502" s="84" t="s">
        <v>1230</v>
      </c>
    </row>
    <row r="503" spans="1:4" x14ac:dyDescent="0.25">
      <c r="A503" s="130" t="s">
        <v>127</v>
      </c>
      <c r="B503" s="130" t="s">
        <v>124</v>
      </c>
      <c r="C503" s="130" t="s">
        <v>923</v>
      </c>
      <c r="D503" s="84" t="s">
        <v>926</v>
      </c>
    </row>
    <row r="504" spans="1:4" x14ac:dyDescent="0.25">
      <c r="A504" s="130" t="s">
        <v>127</v>
      </c>
      <c r="B504" s="130" t="s">
        <v>124</v>
      </c>
      <c r="C504" s="130" t="s">
        <v>927</v>
      </c>
      <c r="D504" s="84" t="s">
        <v>806</v>
      </c>
    </row>
    <row r="505" spans="1:4" x14ac:dyDescent="0.25">
      <c r="A505" s="130" t="s">
        <v>127</v>
      </c>
      <c r="B505" s="130" t="s">
        <v>124</v>
      </c>
      <c r="C505" s="130" t="s">
        <v>925</v>
      </c>
      <c r="D505" s="84" t="s">
        <v>1074</v>
      </c>
    </row>
    <row r="506" spans="1:4" x14ac:dyDescent="0.25">
      <c r="A506" s="130" t="s">
        <v>952</v>
      </c>
      <c r="B506" s="130" t="s">
        <v>124</v>
      </c>
      <c r="C506" s="130" t="s">
        <v>957</v>
      </c>
      <c r="D506" s="84" t="s">
        <v>958</v>
      </c>
    </row>
    <row r="507" spans="1:4" x14ac:dyDescent="0.25">
      <c r="A507" s="130" t="s">
        <v>952</v>
      </c>
      <c r="B507" s="130" t="s">
        <v>124</v>
      </c>
      <c r="C507" s="130" t="s">
        <v>955</v>
      </c>
      <c r="D507" s="84" t="s">
        <v>956</v>
      </c>
    </row>
    <row r="508" spans="1:4" x14ac:dyDescent="0.25">
      <c r="A508" s="130" t="s">
        <v>952</v>
      </c>
      <c r="B508" s="130" t="s">
        <v>124</v>
      </c>
      <c r="C508" s="130" t="s">
        <v>953</v>
      </c>
      <c r="D508" s="84" t="s">
        <v>954</v>
      </c>
    </row>
    <row r="509" spans="1:4" x14ac:dyDescent="0.25">
      <c r="A509" s="130" t="s">
        <v>952</v>
      </c>
      <c r="B509" s="130" t="s">
        <v>124</v>
      </c>
      <c r="C509" s="130" t="s">
        <v>959</v>
      </c>
      <c r="D509" s="84" t="s">
        <v>960</v>
      </c>
    </row>
    <row r="510" spans="1:4" x14ac:dyDescent="0.25">
      <c r="A510" s="130" t="s">
        <v>952</v>
      </c>
      <c r="B510" s="130" t="s">
        <v>124</v>
      </c>
      <c r="C510" s="130" t="s">
        <v>962</v>
      </c>
      <c r="D510" s="84" t="s">
        <v>1075</v>
      </c>
    </row>
    <row r="511" spans="1:4" x14ac:dyDescent="0.25">
      <c r="A511" s="130" t="s">
        <v>952</v>
      </c>
      <c r="B511" s="130" t="s">
        <v>124</v>
      </c>
      <c r="C511" s="130" t="s">
        <v>961</v>
      </c>
      <c r="D511" s="84" t="s">
        <v>1076</v>
      </c>
    </row>
    <row r="512" spans="1:4" x14ac:dyDescent="0.25">
      <c r="A512" s="130" t="s">
        <v>129</v>
      </c>
      <c r="B512" s="130" t="s">
        <v>124</v>
      </c>
      <c r="C512" s="130" t="s">
        <v>963</v>
      </c>
      <c r="D512" s="84" t="s">
        <v>1077</v>
      </c>
    </row>
    <row r="513" spans="1:4" x14ac:dyDescent="0.25">
      <c r="A513" s="130" t="s">
        <v>129</v>
      </c>
      <c r="B513" s="130" t="s">
        <v>124</v>
      </c>
      <c r="C513" s="130" t="s">
        <v>968</v>
      </c>
      <c r="D513" s="84" t="s">
        <v>969</v>
      </c>
    </row>
    <row r="514" spans="1:4" x14ac:dyDescent="0.25">
      <c r="A514" s="130" t="s">
        <v>129</v>
      </c>
      <c r="B514" s="130" t="s">
        <v>124</v>
      </c>
      <c r="C514" s="130" t="s">
        <v>966</v>
      </c>
      <c r="D514" s="84" t="s">
        <v>967</v>
      </c>
    </row>
    <row r="515" spans="1:4" x14ac:dyDescent="0.25">
      <c r="A515" s="130" t="s">
        <v>129</v>
      </c>
      <c r="B515" s="130" t="s">
        <v>124</v>
      </c>
      <c r="C515" s="130" t="s">
        <v>964</v>
      </c>
      <c r="D515" s="84" t="s">
        <v>965</v>
      </c>
    </row>
    <row r="516" spans="1:4" x14ac:dyDescent="0.25">
      <c r="A516" s="130" t="s">
        <v>130</v>
      </c>
      <c r="B516" s="130" t="s">
        <v>124</v>
      </c>
      <c r="C516" s="130" t="s">
        <v>918</v>
      </c>
      <c r="D516" s="84" t="s">
        <v>787</v>
      </c>
    </row>
    <row r="517" spans="1:4" x14ac:dyDescent="0.25">
      <c r="A517" s="130" t="s">
        <v>130</v>
      </c>
      <c r="B517" s="130" t="s">
        <v>124</v>
      </c>
      <c r="C517" s="130" t="s">
        <v>920</v>
      </c>
      <c r="D517" s="84" t="s">
        <v>1114</v>
      </c>
    </row>
    <row r="518" spans="1:4" x14ac:dyDescent="0.25">
      <c r="A518" s="130" t="s">
        <v>130</v>
      </c>
      <c r="B518" s="130" t="s">
        <v>124</v>
      </c>
      <c r="C518" s="130" t="s">
        <v>917</v>
      </c>
      <c r="D518" s="84" t="s">
        <v>1256</v>
      </c>
    </row>
    <row r="519" spans="1:4" x14ac:dyDescent="0.25">
      <c r="A519" s="130" t="s">
        <v>130</v>
      </c>
      <c r="B519" s="130" t="s">
        <v>124</v>
      </c>
      <c r="C519" s="130" t="s">
        <v>919</v>
      </c>
      <c r="D519" s="84" t="s">
        <v>1257</v>
      </c>
    </row>
    <row r="520" spans="1:4" x14ac:dyDescent="0.25">
      <c r="A520" s="130" t="s">
        <v>130</v>
      </c>
      <c r="B520" s="130" t="s">
        <v>124</v>
      </c>
      <c r="C520" s="130" t="s">
        <v>921</v>
      </c>
      <c r="D520" s="84" t="s">
        <v>1258</v>
      </c>
    </row>
    <row r="521" spans="1:4" x14ac:dyDescent="0.25">
      <c r="A521" s="130" t="s">
        <v>126</v>
      </c>
      <c r="B521" s="130" t="s">
        <v>124</v>
      </c>
      <c r="C521" s="130" t="s">
        <v>916</v>
      </c>
      <c r="D521" s="84" t="s">
        <v>842</v>
      </c>
    </row>
    <row r="522" spans="1:4" x14ac:dyDescent="0.25">
      <c r="A522" s="130" t="s">
        <v>126</v>
      </c>
      <c r="B522" s="130" t="s">
        <v>124</v>
      </c>
      <c r="C522" s="130" t="s">
        <v>914</v>
      </c>
      <c r="D522" s="84" t="s">
        <v>915</v>
      </c>
    </row>
    <row r="523" spans="1:4" x14ac:dyDescent="0.25">
      <c r="A523" s="130" t="s">
        <v>136</v>
      </c>
      <c r="B523" s="130" t="s">
        <v>124</v>
      </c>
      <c r="C523" s="130" t="s">
        <v>979</v>
      </c>
      <c r="D523" s="84" t="s">
        <v>980</v>
      </c>
    </row>
    <row r="524" spans="1:4" x14ac:dyDescent="0.25">
      <c r="A524" s="130" t="s">
        <v>136</v>
      </c>
      <c r="B524" s="130" t="s">
        <v>124</v>
      </c>
      <c r="C524" s="130" t="s">
        <v>985</v>
      </c>
      <c r="D524" s="84" t="s">
        <v>986</v>
      </c>
    </row>
    <row r="525" spans="1:4" x14ac:dyDescent="0.25">
      <c r="A525" s="130" t="s">
        <v>136</v>
      </c>
      <c r="B525" s="130" t="s">
        <v>124</v>
      </c>
      <c r="C525" s="130" t="s">
        <v>990</v>
      </c>
      <c r="D525" s="84" t="s">
        <v>991</v>
      </c>
    </row>
    <row r="526" spans="1:4" x14ac:dyDescent="0.25">
      <c r="A526" s="130" t="s">
        <v>136</v>
      </c>
      <c r="B526" s="130" t="s">
        <v>124</v>
      </c>
      <c r="C526" s="130" t="s">
        <v>982</v>
      </c>
      <c r="D526" s="84" t="s">
        <v>1231</v>
      </c>
    </row>
    <row r="527" spans="1:4" x14ac:dyDescent="0.25">
      <c r="A527" s="130" t="s">
        <v>136</v>
      </c>
      <c r="B527" s="130" t="s">
        <v>124</v>
      </c>
      <c r="C527" s="130" t="s">
        <v>987</v>
      </c>
      <c r="D527" s="84" t="s">
        <v>988</v>
      </c>
    </row>
    <row r="528" spans="1:4" x14ac:dyDescent="0.25">
      <c r="A528" s="130" t="s">
        <v>136</v>
      </c>
      <c r="B528" s="130" t="s">
        <v>124</v>
      </c>
      <c r="C528" s="130" t="s">
        <v>981</v>
      </c>
      <c r="D528" s="84" t="s">
        <v>1298</v>
      </c>
    </row>
    <row r="529" spans="1:4" x14ac:dyDescent="0.25">
      <c r="A529" s="130" t="s">
        <v>136</v>
      </c>
      <c r="B529" s="130" t="s">
        <v>124</v>
      </c>
      <c r="C529" s="130" t="s">
        <v>989</v>
      </c>
      <c r="D529" s="84" t="s">
        <v>1232</v>
      </c>
    </row>
    <row r="530" spans="1:4" x14ac:dyDescent="0.25">
      <c r="A530" s="130" t="s">
        <v>136</v>
      </c>
      <c r="B530" s="130" t="s">
        <v>124</v>
      </c>
      <c r="C530" s="130" t="s">
        <v>983</v>
      </c>
      <c r="D530" s="84" t="s">
        <v>984</v>
      </c>
    </row>
    <row r="531" spans="1:4" x14ac:dyDescent="0.25">
      <c r="A531" s="130" t="s">
        <v>1259</v>
      </c>
      <c r="B531" s="130" t="s">
        <v>124</v>
      </c>
      <c r="C531" s="130" t="s">
        <v>975</v>
      </c>
      <c r="D531" s="84" t="s">
        <v>976</v>
      </c>
    </row>
    <row r="532" spans="1:4" x14ac:dyDescent="0.25">
      <c r="A532" s="130" t="s">
        <v>1259</v>
      </c>
      <c r="B532" s="130" t="s">
        <v>124</v>
      </c>
      <c r="C532" s="130" t="s">
        <v>978</v>
      </c>
      <c r="D532" s="84" t="s">
        <v>1260</v>
      </c>
    </row>
    <row r="533" spans="1:4" x14ac:dyDescent="0.25">
      <c r="A533" s="130" t="s">
        <v>1259</v>
      </c>
      <c r="B533" s="130" t="s">
        <v>124</v>
      </c>
      <c r="C533" s="130" t="s">
        <v>977</v>
      </c>
      <c r="D533" s="84" t="s">
        <v>1115</v>
      </c>
    </row>
    <row r="534" spans="1:4" x14ac:dyDescent="0.25">
      <c r="A534" s="130" t="s">
        <v>135</v>
      </c>
      <c r="B534" s="130" t="s">
        <v>124</v>
      </c>
      <c r="C534" s="130" t="s">
        <v>973</v>
      </c>
      <c r="D534" s="84" t="s">
        <v>974</v>
      </c>
    </row>
    <row r="535" spans="1:4" x14ac:dyDescent="0.25">
      <c r="A535" s="130" t="s">
        <v>135</v>
      </c>
      <c r="B535" s="130" t="s">
        <v>124</v>
      </c>
      <c r="C535" s="130" t="s">
        <v>970</v>
      </c>
      <c r="D535" s="84" t="s">
        <v>1116</v>
      </c>
    </row>
    <row r="536" spans="1:4" x14ac:dyDescent="0.25">
      <c r="A536" s="130" t="s">
        <v>135</v>
      </c>
      <c r="B536" s="130" t="s">
        <v>124</v>
      </c>
      <c r="C536" s="130" t="s">
        <v>971</v>
      </c>
      <c r="D536" s="84" t="s">
        <v>972</v>
      </c>
    </row>
    <row r="537" spans="1:4" x14ac:dyDescent="0.25">
      <c r="A537" s="130" t="s">
        <v>135</v>
      </c>
      <c r="B537" s="130" t="s">
        <v>124</v>
      </c>
      <c r="C537" s="130" t="s">
        <v>1161</v>
      </c>
      <c r="D537" s="84" t="s">
        <v>1299</v>
      </c>
    </row>
    <row r="538" spans="1:4" x14ac:dyDescent="0.25">
      <c r="A538" s="130" t="s">
        <v>132</v>
      </c>
      <c r="B538" s="130" t="s">
        <v>124</v>
      </c>
      <c r="C538" s="130" t="s">
        <v>945</v>
      </c>
      <c r="D538" s="84" t="s">
        <v>946</v>
      </c>
    </row>
    <row r="539" spans="1:4" x14ac:dyDescent="0.25">
      <c r="A539" s="130" t="s">
        <v>132</v>
      </c>
      <c r="B539" s="130" t="s">
        <v>124</v>
      </c>
      <c r="C539" s="130" t="s">
        <v>947</v>
      </c>
      <c r="D539" s="84" t="s">
        <v>948</v>
      </c>
    </row>
    <row r="540" spans="1:4" x14ac:dyDescent="0.25">
      <c r="A540" s="130" t="s">
        <v>132</v>
      </c>
      <c r="B540" s="130" t="s">
        <v>124</v>
      </c>
      <c r="C540" s="130" t="s">
        <v>949</v>
      </c>
      <c r="D540" s="84" t="s">
        <v>950</v>
      </c>
    </row>
    <row r="541" spans="1:4" x14ac:dyDescent="0.25">
      <c r="A541" s="130" t="s">
        <v>132</v>
      </c>
      <c r="B541" s="130" t="s">
        <v>124</v>
      </c>
      <c r="C541" s="130" t="s">
        <v>951</v>
      </c>
      <c r="D541" s="84" t="s">
        <v>1300</v>
      </c>
    </row>
    <row r="542" spans="1:4" x14ac:dyDescent="0.25">
      <c r="A542" s="130" t="s">
        <v>134</v>
      </c>
      <c r="B542" s="130" t="s">
        <v>124</v>
      </c>
      <c r="C542" s="130" t="s">
        <v>940</v>
      </c>
      <c r="D542" s="84" t="s">
        <v>941</v>
      </c>
    </row>
    <row r="543" spans="1:4" x14ac:dyDescent="0.25">
      <c r="A543" s="130" t="s">
        <v>134</v>
      </c>
      <c r="B543" s="130" t="s">
        <v>124</v>
      </c>
      <c r="C543" s="130" t="s">
        <v>938</v>
      </c>
      <c r="D543" s="84" t="s">
        <v>939</v>
      </c>
    </row>
    <row r="544" spans="1:4" x14ac:dyDescent="0.25">
      <c r="A544" s="130" t="s">
        <v>134</v>
      </c>
      <c r="B544" s="130" t="s">
        <v>124</v>
      </c>
      <c r="C544" s="130" t="s">
        <v>936</v>
      </c>
      <c r="D544" s="84" t="s">
        <v>937</v>
      </c>
    </row>
    <row r="545" spans="1:4" x14ac:dyDescent="0.25">
      <c r="A545" s="130" t="s">
        <v>134</v>
      </c>
      <c r="B545" s="130" t="s">
        <v>124</v>
      </c>
      <c r="C545" s="130" t="s">
        <v>943</v>
      </c>
      <c r="D545" s="84" t="s">
        <v>944</v>
      </c>
    </row>
    <row r="546" spans="1:4" x14ac:dyDescent="0.25">
      <c r="A546" s="130" t="s">
        <v>134</v>
      </c>
      <c r="B546" s="130" t="s">
        <v>124</v>
      </c>
      <c r="C546" s="130" t="s">
        <v>942</v>
      </c>
      <c r="D546" s="84" t="s">
        <v>1078</v>
      </c>
    </row>
  </sheetData>
  <conditionalFormatting sqref="C230:C237">
    <cfRule type="duplicateValues" dxfId="14" priority="12"/>
    <cfRule type="duplicateValues" dxfId="13" priority="13"/>
  </conditionalFormatting>
  <conditionalFormatting sqref="C238:C248">
    <cfRule type="duplicateValues" dxfId="12" priority="10"/>
    <cfRule type="duplicateValues" dxfId="11" priority="11"/>
  </conditionalFormatting>
  <conditionalFormatting sqref="C249:C256">
    <cfRule type="duplicateValues" dxfId="10" priority="8"/>
    <cfRule type="duplicateValues" dxfId="9" priority="9"/>
  </conditionalFormatting>
  <conditionalFormatting sqref="C257:C261">
    <cfRule type="duplicateValues" dxfId="8" priority="6"/>
    <cfRule type="duplicateValues" dxfId="7" priority="7"/>
  </conditionalFormatting>
  <conditionalFormatting sqref="C262:C269">
    <cfRule type="duplicateValues" dxfId="6" priority="4"/>
    <cfRule type="duplicateValues" dxfId="5" priority="5"/>
  </conditionalFormatting>
  <conditionalFormatting sqref="C270:C279">
    <cfRule type="duplicateValues" dxfId="4" priority="2"/>
    <cfRule type="duplicateValues" dxfId="3" priority="3"/>
  </conditionalFormatting>
  <conditionalFormatting sqref="C280:C291">
    <cfRule type="duplicateValues" dxfId="2" priority="14"/>
    <cfRule type="duplicateValues" dxfId="1" priority="15"/>
  </conditionalFormatting>
  <conditionalFormatting sqref="C308:C31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Dealer Wise</vt:lpstr>
      <vt:lpstr>Sheet2</vt:lpstr>
      <vt:lpstr>Region Wise</vt:lpstr>
      <vt:lpstr>Zone Wise</vt:lpstr>
      <vt:lpstr>DSR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Tarif Nabi Huda</dc:creator>
  <cp:lastModifiedBy>Md. Arifur Rahman</cp:lastModifiedBy>
  <cp:lastPrinted>2019-03-28T13:43:59Z</cp:lastPrinted>
  <dcterms:created xsi:type="dcterms:W3CDTF">2018-02-20T04:51:28Z</dcterms:created>
  <dcterms:modified xsi:type="dcterms:W3CDTF">2020-02-18T17:40:04Z</dcterms:modified>
</cp:coreProperties>
</file>