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ld Laptop Data\D Drive\ALL_Report\2020\Daily Report\BM Achievement Status\Feb'20\BM20\"/>
    </mc:Choice>
  </mc:AlternateContent>
  <bookViews>
    <workbookView xWindow="0" yWindow="0" windowWidth="20490" windowHeight="7755" tabRatio="728" activeTab="3"/>
  </bookViews>
  <sheets>
    <sheet name="Dealer Wise" sheetId="5" r:id="rId1"/>
    <sheet name="Sheet2" sheetId="12" state="hidden" r:id="rId2"/>
    <sheet name="Region Wise" sheetId="6" r:id="rId3"/>
    <sheet name="Zone Wise" sheetId="7" r:id="rId4"/>
    <sheet name="DSR" sheetId="11" r:id="rId5"/>
    <sheet name="Sheet1" sheetId="10" state="hidden" r:id="rId6"/>
  </sheets>
  <definedNames>
    <definedName name="_xlnm._FilterDatabase" localSheetId="0" hidden="1">'Dealer Wise'!$A$3:$Q$126</definedName>
    <definedName name="_xlnm._FilterDatabase" localSheetId="4" hidden="1">DSR!$A$3:$P$3</definedName>
    <definedName name="_xlnm._FilterDatabase" localSheetId="5" hidden="1">Sheet1!$A$1:$D$1</definedName>
    <definedName name="_xlnm._FilterDatabase" localSheetId="3" hidden="1">'Zone Wise'!$B$3:$P$54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7" l="1"/>
  <c r="K533" i="11" l="1"/>
  <c r="M533" i="11" s="1"/>
  <c r="J533" i="11"/>
  <c r="L533" i="11" s="1"/>
  <c r="N533" i="11" l="1"/>
  <c r="G534" i="11"/>
  <c r="F534" i="11"/>
  <c r="K531" i="11" l="1"/>
  <c r="J531" i="11"/>
  <c r="F126" i="5" l="1"/>
  <c r="D4" i="7" l="1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E126" i="5" l="1"/>
  <c r="N5" i="5" l="1"/>
  <c r="O5" i="5" s="1"/>
  <c r="N6" i="5"/>
  <c r="O6" i="5" s="1"/>
  <c r="N7" i="5"/>
  <c r="O7" i="5" s="1"/>
  <c r="N8" i="5"/>
  <c r="O8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 s="1"/>
  <c r="N15" i="5"/>
  <c r="O15" i="5" s="1"/>
  <c r="N16" i="5"/>
  <c r="O16" i="5" s="1"/>
  <c r="N17" i="5"/>
  <c r="O17" i="5" s="1"/>
  <c r="N18" i="5"/>
  <c r="O18" i="5" s="1"/>
  <c r="N19" i="5"/>
  <c r="O19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O25" i="5" s="1"/>
  <c r="N26" i="5"/>
  <c r="O26" i="5" s="1"/>
  <c r="N27" i="5"/>
  <c r="O27" i="5" s="1"/>
  <c r="N28" i="5"/>
  <c r="O28" i="5" s="1"/>
  <c r="N29" i="5"/>
  <c r="O29" i="5" s="1"/>
  <c r="N30" i="5"/>
  <c r="O30" i="5" s="1"/>
  <c r="N31" i="5"/>
  <c r="O31" i="5" s="1"/>
  <c r="N32" i="5"/>
  <c r="O32" i="5" s="1"/>
  <c r="N33" i="5"/>
  <c r="O33" i="5" s="1"/>
  <c r="N34" i="5"/>
  <c r="O34" i="5" s="1"/>
  <c r="N35" i="5"/>
  <c r="O35" i="5" s="1"/>
  <c r="N36" i="5"/>
  <c r="O36" i="5" s="1"/>
  <c r="N37" i="5"/>
  <c r="O37" i="5" s="1"/>
  <c r="N38" i="5"/>
  <c r="O38" i="5" s="1"/>
  <c r="N39" i="5"/>
  <c r="O39" i="5" s="1"/>
  <c r="N40" i="5"/>
  <c r="O40" i="5" s="1"/>
  <c r="N41" i="5"/>
  <c r="O41" i="5" s="1"/>
  <c r="N42" i="5"/>
  <c r="O42" i="5" s="1"/>
  <c r="N43" i="5"/>
  <c r="O43" i="5" s="1"/>
  <c r="N44" i="5"/>
  <c r="O44" i="5" s="1"/>
  <c r="N45" i="5"/>
  <c r="O45" i="5" s="1"/>
  <c r="N46" i="5"/>
  <c r="O46" i="5" s="1"/>
  <c r="N47" i="5"/>
  <c r="O47" i="5" s="1"/>
  <c r="N48" i="5"/>
  <c r="O48" i="5" s="1"/>
  <c r="N49" i="5"/>
  <c r="O49" i="5" s="1"/>
  <c r="N50" i="5"/>
  <c r="O50" i="5" s="1"/>
  <c r="N51" i="5"/>
  <c r="O51" i="5" s="1"/>
  <c r="N52" i="5"/>
  <c r="O52" i="5" s="1"/>
  <c r="N53" i="5"/>
  <c r="O53" i="5" s="1"/>
  <c r="N54" i="5"/>
  <c r="O54" i="5" s="1"/>
  <c r="N55" i="5"/>
  <c r="O55" i="5" s="1"/>
  <c r="N56" i="5"/>
  <c r="O56" i="5" s="1"/>
  <c r="N57" i="5"/>
  <c r="O57" i="5" s="1"/>
  <c r="N58" i="5"/>
  <c r="O58" i="5" s="1"/>
  <c r="N59" i="5"/>
  <c r="O59" i="5" s="1"/>
  <c r="N60" i="5"/>
  <c r="O60" i="5" s="1"/>
  <c r="N61" i="5"/>
  <c r="O61" i="5" s="1"/>
  <c r="N62" i="5"/>
  <c r="O62" i="5" s="1"/>
  <c r="N63" i="5"/>
  <c r="O63" i="5" s="1"/>
  <c r="N64" i="5"/>
  <c r="O64" i="5" s="1"/>
  <c r="N65" i="5"/>
  <c r="O65" i="5" s="1"/>
  <c r="N66" i="5"/>
  <c r="O66" i="5" s="1"/>
  <c r="N67" i="5"/>
  <c r="O67" i="5" s="1"/>
  <c r="N68" i="5"/>
  <c r="O68" i="5" s="1"/>
  <c r="N69" i="5"/>
  <c r="O69" i="5" s="1"/>
  <c r="N70" i="5"/>
  <c r="O70" i="5" s="1"/>
  <c r="N71" i="5"/>
  <c r="O71" i="5" s="1"/>
  <c r="N72" i="5"/>
  <c r="O72" i="5" s="1"/>
  <c r="N73" i="5"/>
  <c r="O73" i="5" s="1"/>
  <c r="N74" i="5"/>
  <c r="O74" i="5" s="1"/>
  <c r="N75" i="5"/>
  <c r="O75" i="5" s="1"/>
  <c r="N76" i="5"/>
  <c r="O76" i="5" s="1"/>
  <c r="N77" i="5"/>
  <c r="O77" i="5" s="1"/>
  <c r="N78" i="5"/>
  <c r="O78" i="5" s="1"/>
  <c r="N79" i="5"/>
  <c r="O79" i="5" s="1"/>
  <c r="N80" i="5"/>
  <c r="O80" i="5" s="1"/>
  <c r="N81" i="5"/>
  <c r="O81" i="5" s="1"/>
  <c r="N82" i="5"/>
  <c r="O82" i="5" s="1"/>
  <c r="N83" i="5"/>
  <c r="O83" i="5" s="1"/>
  <c r="N84" i="5"/>
  <c r="O84" i="5" s="1"/>
  <c r="N85" i="5"/>
  <c r="O85" i="5" s="1"/>
  <c r="N86" i="5"/>
  <c r="O86" i="5" s="1"/>
  <c r="N87" i="5"/>
  <c r="O87" i="5" s="1"/>
  <c r="N88" i="5"/>
  <c r="O88" i="5" s="1"/>
  <c r="N89" i="5"/>
  <c r="O89" i="5" s="1"/>
  <c r="N90" i="5"/>
  <c r="O90" i="5" s="1"/>
  <c r="N91" i="5"/>
  <c r="O91" i="5" s="1"/>
  <c r="N92" i="5"/>
  <c r="O92" i="5" s="1"/>
  <c r="N93" i="5"/>
  <c r="O93" i="5" s="1"/>
  <c r="N94" i="5"/>
  <c r="O94" i="5" s="1"/>
  <c r="N95" i="5"/>
  <c r="O95" i="5" s="1"/>
  <c r="N96" i="5"/>
  <c r="O96" i="5" s="1"/>
  <c r="N97" i="5"/>
  <c r="O97" i="5" s="1"/>
  <c r="N98" i="5"/>
  <c r="O98" i="5" s="1"/>
  <c r="N99" i="5"/>
  <c r="O99" i="5" s="1"/>
  <c r="N100" i="5"/>
  <c r="O100" i="5" s="1"/>
  <c r="N101" i="5"/>
  <c r="O101" i="5" s="1"/>
  <c r="N102" i="5"/>
  <c r="O102" i="5" s="1"/>
  <c r="N103" i="5"/>
  <c r="O103" i="5" s="1"/>
  <c r="N104" i="5"/>
  <c r="O104" i="5" s="1"/>
  <c r="N105" i="5"/>
  <c r="O105" i="5" s="1"/>
  <c r="N106" i="5"/>
  <c r="O106" i="5" s="1"/>
  <c r="N107" i="5"/>
  <c r="O107" i="5" s="1"/>
  <c r="N108" i="5"/>
  <c r="O108" i="5" s="1"/>
  <c r="N109" i="5"/>
  <c r="O109" i="5" s="1"/>
  <c r="N110" i="5"/>
  <c r="O110" i="5" s="1"/>
  <c r="N111" i="5"/>
  <c r="O111" i="5" s="1"/>
  <c r="N112" i="5"/>
  <c r="O112" i="5" s="1"/>
  <c r="N113" i="5"/>
  <c r="O113" i="5" s="1"/>
  <c r="N114" i="5"/>
  <c r="O114" i="5" s="1"/>
  <c r="N115" i="5"/>
  <c r="O115" i="5" s="1"/>
  <c r="N116" i="5"/>
  <c r="O116" i="5" s="1"/>
  <c r="N117" i="5"/>
  <c r="O117" i="5" s="1"/>
  <c r="N118" i="5"/>
  <c r="O118" i="5" s="1"/>
  <c r="N119" i="5"/>
  <c r="O119" i="5" s="1"/>
  <c r="N120" i="5"/>
  <c r="O120" i="5" s="1"/>
  <c r="N121" i="5"/>
  <c r="O121" i="5" s="1"/>
  <c r="N122" i="5"/>
  <c r="O122" i="5" s="1"/>
  <c r="N123" i="5"/>
  <c r="O123" i="5" s="1"/>
  <c r="N124" i="5"/>
  <c r="O124" i="5" s="1"/>
  <c r="N125" i="5"/>
  <c r="O125" i="5" s="1"/>
  <c r="N4" i="5"/>
  <c r="O4" i="5" s="1"/>
  <c r="L125" i="5" l="1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4" i="5"/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H123" i="5" l="1"/>
  <c r="B1" i="7" l="1"/>
  <c r="A1" i="6"/>
  <c r="B13" i="6" l="1"/>
  <c r="N2" i="6"/>
  <c r="H125" i="5" l="1"/>
  <c r="M125" i="5"/>
  <c r="K125" i="5"/>
  <c r="C13" i="6"/>
  <c r="K13" i="6" s="1"/>
  <c r="B12" i="6"/>
  <c r="M4" i="5"/>
  <c r="E13" i="6" l="1"/>
  <c r="I13" i="6"/>
  <c r="J13" i="6" s="1"/>
  <c r="G13" i="6"/>
  <c r="H13" i="6" s="1"/>
  <c r="H120" i="5"/>
  <c r="K120" i="5"/>
  <c r="M120" i="5"/>
  <c r="H112" i="5"/>
  <c r="K112" i="5"/>
  <c r="M112" i="5"/>
  <c r="H92" i="5"/>
  <c r="K92" i="5"/>
  <c r="M92" i="5"/>
  <c r="H85" i="5"/>
  <c r="M85" i="5"/>
  <c r="K85" i="5"/>
  <c r="H81" i="5"/>
  <c r="M81" i="5"/>
  <c r="K81" i="5"/>
  <c r="H77" i="5"/>
  <c r="M77" i="5"/>
  <c r="K77" i="5"/>
  <c r="H70" i="5"/>
  <c r="K70" i="5"/>
  <c r="M70" i="5"/>
  <c r="H63" i="5"/>
  <c r="K63" i="5"/>
  <c r="M63" i="5"/>
  <c r="H59" i="5"/>
  <c r="M59" i="5"/>
  <c r="K59" i="5"/>
  <c r="H55" i="5"/>
  <c r="M55" i="5"/>
  <c r="K55" i="5"/>
  <c r="H51" i="5"/>
  <c r="M51" i="5"/>
  <c r="K51" i="5"/>
  <c r="H47" i="5"/>
  <c r="M47" i="5"/>
  <c r="K47" i="5"/>
  <c r="H43" i="5"/>
  <c r="M43" i="5"/>
  <c r="K43" i="5"/>
  <c r="H39" i="5"/>
  <c r="K39" i="5"/>
  <c r="M39" i="5"/>
  <c r="H36" i="5"/>
  <c r="M36" i="5"/>
  <c r="K36" i="5"/>
  <c r="H32" i="5"/>
  <c r="K32" i="5"/>
  <c r="M32" i="5"/>
  <c r="H28" i="5"/>
  <c r="M28" i="5"/>
  <c r="K28" i="5"/>
  <c r="H24" i="5"/>
  <c r="M24" i="5"/>
  <c r="K24" i="5"/>
  <c r="H20" i="5"/>
  <c r="M20" i="5"/>
  <c r="K20" i="5"/>
  <c r="H16" i="5"/>
  <c r="M16" i="5"/>
  <c r="K16" i="5"/>
  <c r="H12" i="5"/>
  <c r="M12" i="5"/>
  <c r="K12" i="5"/>
  <c r="H8" i="5"/>
  <c r="M8" i="5"/>
  <c r="K8" i="5"/>
  <c r="M123" i="5"/>
  <c r="K123" i="5"/>
  <c r="H119" i="5"/>
  <c r="K119" i="5"/>
  <c r="M119" i="5"/>
  <c r="H115" i="5"/>
  <c r="M115" i="5"/>
  <c r="K115" i="5"/>
  <c r="H111" i="5"/>
  <c r="K111" i="5"/>
  <c r="M111" i="5"/>
  <c r="H107" i="5"/>
  <c r="M107" i="5"/>
  <c r="K107" i="5"/>
  <c r="H103" i="5"/>
  <c r="K103" i="5"/>
  <c r="M103" i="5"/>
  <c r="H99" i="5"/>
  <c r="M99" i="5"/>
  <c r="K99" i="5"/>
  <c r="H95" i="5"/>
  <c r="K95" i="5"/>
  <c r="M95" i="5"/>
  <c r="H91" i="5"/>
  <c r="M91" i="5"/>
  <c r="K91" i="5"/>
  <c r="H88" i="5"/>
  <c r="K88" i="5"/>
  <c r="M88" i="5"/>
  <c r="H84" i="5"/>
  <c r="M84" i="5"/>
  <c r="K84" i="5"/>
  <c r="H80" i="5"/>
  <c r="K80" i="5"/>
  <c r="M80" i="5"/>
  <c r="H76" i="5"/>
  <c r="M76" i="5"/>
  <c r="K76" i="5"/>
  <c r="H73" i="5"/>
  <c r="K73" i="5"/>
  <c r="M73" i="5"/>
  <c r="H69" i="5"/>
  <c r="M69" i="5"/>
  <c r="K69" i="5"/>
  <c r="K66" i="5"/>
  <c r="M66" i="5"/>
  <c r="H62" i="5"/>
  <c r="M62" i="5"/>
  <c r="K62" i="5"/>
  <c r="H58" i="5"/>
  <c r="K58" i="5"/>
  <c r="M58" i="5"/>
  <c r="H54" i="5"/>
  <c r="M54" i="5"/>
  <c r="K54" i="5"/>
  <c r="H50" i="5"/>
  <c r="K50" i="5"/>
  <c r="M50" i="5"/>
  <c r="H46" i="5"/>
  <c r="M46" i="5"/>
  <c r="K46" i="5"/>
  <c r="H42" i="5"/>
  <c r="K42" i="5"/>
  <c r="M42" i="5"/>
  <c r="H35" i="5"/>
  <c r="K35" i="5"/>
  <c r="M35" i="5"/>
  <c r="H31" i="5"/>
  <c r="M31" i="5"/>
  <c r="K31" i="5"/>
  <c r="H27" i="5"/>
  <c r="K27" i="5"/>
  <c r="M27" i="5"/>
  <c r="H23" i="5"/>
  <c r="M23" i="5"/>
  <c r="K23" i="5"/>
  <c r="H19" i="5"/>
  <c r="M19" i="5"/>
  <c r="K19" i="5"/>
  <c r="H15" i="5"/>
  <c r="K15" i="5"/>
  <c r="M15" i="5"/>
  <c r="H11" i="5"/>
  <c r="K11" i="5"/>
  <c r="M11" i="5"/>
  <c r="H7" i="5"/>
  <c r="M7" i="5"/>
  <c r="K7" i="5"/>
  <c r="H116" i="5"/>
  <c r="K116" i="5"/>
  <c r="M116" i="5"/>
  <c r="H100" i="5"/>
  <c r="K100" i="5"/>
  <c r="M100" i="5"/>
  <c r="H94" i="5"/>
  <c r="M94" i="5"/>
  <c r="K94" i="5"/>
  <c r="H87" i="5"/>
  <c r="M87" i="5"/>
  <c r="K87" i="5"/>
  <c r="H79" i="5"/>
  <c r="M79" i="5"/>
  <c r="K79" i="5"/>
  <c r="H72" i="5"/>
  <c r="M72" i="5"/>
  <c r="K72" i="5"/>
  <c r="H68" i="5"/>
  <c r="M68" i="5"/>
  <c r="K68" i="5"/>
  <c r="H61" i="5"/>
  <c r="M61" i="5"/>
  <c r="K61" i="5"/>
  <c r="H49" i="5"/>
  <c r="M49" i="5"/>
  <c r="K49" i="5"/>
  <c r="H30" i="5"/>
  <c r="M30" i="5"/>
  <c r="K30" i="5"/>
  <c r="H26" i="5"/>
  <c r="M26" i="5"/>
  <c r="K26" i="5"/>
  <c r="H22" i="5"/>
  <c r="M22" i="5"/>
  <c r="K22" i="5"/>
  <c r="H18" i="5"/>
  <c r="M18" i="5"/>
  <c r="K18" i="5"/>
  <c r="H14" i="5"/>
  <c r="M14" i="5"/>
  <c r="K14" i="5"/>
  <c r="H10" i="5"/>
  <c r="K10" i="5"/>
  <c r="M10" i="5"/>
  <c r="H6" i="5"/>
  <c r="M6" i="5"/>
  <c r="K6" i="5"/>
  <c r="H124" i="5"/>
  <c r="K124" i="5"/>
  <c r="M124" i="5"/>
  <c r="H108" i="5"/>
  <c r="K108" i="5"/>
  <c r="M108" i="5"/>
  <c r="H104" i="5"/>
  <c r="K104" i="5"/>
  <c r="M104" i="5"/>
  <c r="H96" i="5"/>
  <c r="K96" i="5"/>
  <c r="M96" i="5"/>
  <c r="H89" i="5"/>
  <c r="K89" i="5"/>
  <c r="M89" i="5"/>
  <c r="H122" i="5"/>
  <c r="M122" i="5"/>
  <c r="K122" i="5"/>
  <c r="H118" i="5"/>
  <c r="M118" i="5"/>
  <c r="K118" i="5"/>
  <c r="H114" i="5"/>
  <c r="M114" i="5"/>
  <c r="K114" i="5"/>
  <c r="H110" i="5"/>
  <c r="M110" i="5"/>
  <c r="K110" i="5"/>
  <c r="H106" i="5"/>
  <c r="M106" i="5"/>
  <c r="K106" i="5"/>
  <c r="H102" i="5"/>
  <c r="M102" i="5"/>
  <c r="K102" i="5"/>
  <c r="H98" i="5"/>
  <c r="M98" i="5"/>
  <c r="K98" i="5"/>
  <c r="H83" i="5"/>
  <c r="M83" i="5"/>
  <c r="K83" i="5"/>
  <c r="H75" i="5"/>
  <c r="M75" i="5"/>
  <c r="K75" i="5"/>
  <c r="H65" i="5"/>
  <c r="M65" i="5"/>
  <c r="K65" i="5"/>
  <c r="H57" i="5"/>
  <c r="M57" i="5"/>
  <c r="K57" i="5"/>
  <c r="H53" i="5"/>
  <c r="M53" i="5"/>
  <c r="K53" i="5"/>
  <c r="H45" i="5"/>
  <c r="M45" i="5"/>
  <c r="K45" i="5"/>
  <c r="H41" i="5"/>
  <c r="M41" i="5"/>
  <c r="K41" i="5"/>
  <c r="H38" i="5"/>
  <c r="M38" i="5"/>
  <c r="K38" i="5"/>
  <c r="H34" i="5"/>
  <c r="M34" i="5"/>
  <c r="K34" i="5"/>
  <c r="H121" i="5"/>
  <c r="M121" i="5"/>
  <c r="K121" i="5"/>
  <c r="H117" i="5"/>
  <c r="M117" i="5"/>
  <c r="K117" i="5"/>
  <c r="H113" i="5"/>
  <c r="M113" i="5"/>
  <c r="K113" i="5"/>
  <c r="H109" i="5"/>
  <c r="M109" i="5"/>
  <c r="K109" i="5"/>
  <c r="H105" i="5"/>
  <c r="M105" i="5"/>
  <c r="K105" i="5"/>
  <c r="H101" i="5"/>
  <c r="M101" i="5"/>
  <c r="K101" i="5"/>
  <c r="H97" i="5"/>
  <c r="M97" i="5"/>
  <c r="K97" i="5"/>
  <c r="H93" i="5"/>
  <c r="M93" i="5"/>
  <c r="K93" i="5"/>
  <c r="H90" i="5"/>
  <c r="M90" i="5"/>
  <c r="K90" i="5"/>
  <c r="H86" i="5"/>
  <c r="M86" i="5"/>
  <c r="K86" i="5"/>
  <c r="H82" i="5"/>
  <c r="M82" i="5"/>
  <c r="K82" i="5"/>
  <c r="H78" i="5"/>
  <c r="M78" i="5"/>
  <c r="K78" i="5"/>
  <c r="H74" i="5"/>
  <c r="M74" i="5"/>
  <c r="K74" i="5"/>
  <c r="H71" i="5"/>
  <c r="M71" i="5"/>
  <c r="K71" i="5"/>
  <c r="H67" i="5"/>
  <c r="M67" i="5"/>
  <c r="K67" i="5"/>
  <c r="H64" i="5"/>
  <c r="M64" i="5"/>
  <c r="K64" i="5"/>
  <c r="H60" i="5"/>
  <c r="M60" i="5"/>
  <c r="K60" i="5"/>
  <c r="H56" i="5"/>
  <c r="M56" i="5"/>
  <c r="K56" i="5"/>
  <c r="H52" i="5"/>
  <c r="M52" i="5"/>
  <c r="K52" i="5"/>
  <c r="H48" i="5"/>
  <c r="M48" i="5"/>
  <c r="K48" i="5"/>
  <c r="H44" i="5"/>
  <c r="M44" i="5"/>
  <c r="K44" i="5"/>
  <c r="H40" i="5"/>
  <c r="M40" i="5"/>
  <c r="K40" i="5"/>
  <c r="H37" i="5"/>
  <c r="M37" i="5"/>
  <c r="K37" i="5"/>
  <c r="H33" i="5"/>
  <c r="M33" i="5"/>
  <c r="K33" i="5"/>
  <c r="H29" i="5"/>
  <c r="M29" i="5"/>
  <c r="K29" i="5"/>
  <c r="H25" i="5"/>
  <c r="M25" i="5"/>
  <c r="K25" i="5"/>
  <c r="H21" i="5"/>
  <c r="M21" i="5"/>
  <c r="K21" i="5"/>
  <c r="H17" i="5"/>
  <c r="M17" i="5"/>
  <c r="K17" i="5"/>
  <c r="H13" i="5"/>
  <c r="M13" i="5"/>
  <c r="K13" i="5"/>
  <c r="H9" i="5"/>
  <c r="M9" i="5"/>
  <c r="K9" i="5"/>
  <c r="H5" i="5"/>
  <c r="M5" i="5"/>
  <c r="K5" i="5"/>
  <c r="H4" i="5"/>
  <c r="K4" i="5"/>
  <c r="M32" i="7"/>
  <c r="H66" i="5"/>
  <c r="M31" i="7"/>
  <c r="C12" i="6"/>
  <c r="K12" i="6" s="1"/>
  <c r="I125" i="5"/>
  <c r="P125" i="5"/>
  <c r="Q125" i="5" s="1"/>
  <c r="G31" i="7" l="1"/>
  <c r="H31" i="7" s="1"/>
  <c r="I31" i="7"/>
  <c r="J31" i="7" s="1"/>
  <c r="K31" i="7"/>
  <c r="L31" i="7" s="1"/>
  <c r="I12" i="6"/>
  <c r="J12" i="6" s="1"/>
  <c r="G12" i="6"/>
  <c r="H12" i="6" s="1"/>
  <c r="E12" i="6"/>
  <c r="F12" i="6" s="1"/>
  <c r="I32" i="7"/>
  <c r="J32" i="7" s="1"/>
  <c r="G32" i="7"/>
  <c r="H32" i="7" s="1"/>
  <c r="K32" i="7"/>
  <c r="L32" i="7" s="1"/>
  <c r="F32" i="7"/>
  <c r="N32" i="7" s="1"/>
  <c r="D12" i="6"/>
  <c r="L126" i="5"/>
  <c r="M126" i="5" s="1"/>
  <c r="J126" i="5"/>
  <c r="K126" i="5" s="1"/>
  <c r="O32" i="7"/>
  <c r="P32" i="7" s="1"/>
  <c r="F31" i="7"/>
  <c r="N31" i="7" s="1"/>
  <c r="O31" i="7"/>
  <c r="P31" i="7" s="1"/>
  <c r="M12" i="6"/>
  <c r="N12" i="6" s="1"/>
  <c r="L12" i="6" l="1"/>
  <c r="C7" i="6"/>
  <c r="C11" i="6"/>
  <c r="C8" i="6"/>
  <c r="C5" i="6"/>
  <c r="C6" i="6"/>
  <c r="C9" i="6" l="1"/>
  <c r="C4" i="6"/>
  <c r="C10" i="6"/>
  <c r="E54" i="7" l="1"/>
  <c r="C14" i="6"/>
  <c r="I4" i="5" l="1"/>
  <c r="P4" i="5"/>
  <c r="Q4" i="5" s="1"/>
  <c r="G4" i="5"/>
  <c r="M4" i="7" l="1"/>
  <c r="B4" i="6"/>
  <c r="I10" i="5"/>
  <c r="P10" i="5"/>
  <c r="Q10" i="5" s="1"/>
  <c r="P124" i="5"/>
  <c r="Q124" i="5" s="1"/>
  <c r="I124" i="5"/>
  <c r="P120" i="5"/>
  <c r="Q120" i="5" s="1"/>
  <c r="I120" i="5"/>
  <c r="I118" i="5"/>
  <c r="P118" i="5"/>
  <c r="Q118" i="5" s="1"/>
  <c r="I114" i="5"/>
  <c r="P114" i="5"/>
  <c r="Q114" i="5" s="1"/>
  <c r="I108" i="5"/>
  <c r="P108" i="5"/>
  <c r="Q108" i="5" s="1"/>
  <c r="M53" i="7"/>
  <c r="P104" i="5"/>
  <c r="Q104" i="5" s="1"/>
  <c r="I104" i="5"/>
  <c r="I100" i="5"/>
  <c r="P100" i="5"/>
  <c r="Q100" i="5" s="1"/>
  <c r="I96" i="5"/>
  <c r="P96" i="5"/>
  <c r="Q96" i="5" s="1"/>
  <c r="M48" i="7"/>
  <c r="P94" i="5"/>
  <c r="Q94" i="5" s="1"/>
  <c r="I94" i="5"/>
  <c r="M46" i="7"/>
  <c r="M44" i="7"/>
  <c r="P87" i="5"/>
  <c r="Q87" i="5" s="1"/>
  <c r="I87" i="5"/>
  <c r="M43" i="7"/>
  <c r="P83" i="5"/>
  <c r="Q83" i="5" s="1"/>
  <c r="I83" i="5"/>
  <c r="M40" i="7"/>
  <c r="P79" i="5"/>
  <c r="Q79" i="5" s="1"/>
  <c r="I79" i="5"/>
  <c r="I75" i="5"/>
  <c r="P75" i="5"/>
  <c r="Q75" i="5" s="1"/>
  <c r="M37" i="7"/>
  <c r="B9" i="6"/>
  <c r="K9" i="6" s="1"/>
  <c r="I72" i="5"/>
  <c r="P72" i="5"/>
  <c r="Q72" i="5" s="1"/>
  <c r="I68" i="5"/>
  <c r="P68" i="5"/>
  <c r="Q68" i="5" s="1"/>
  <c r="M34" i="7"/>
  <c r="P65" i="5"/>
  <c r="Q65" i="5" s="1"/>
  <c r="I65" i="5"/>
  <c r="B8" i="6"/>
  <c r="K8" i="6" s="1"/>
  <c r="M30" i="7"/>
  <c r="I61" i="5"/>
  <c r="P61" i="5"/>
  <c r="Q61" i="5" s="1"/>
  <c r="M29" i="7"/>
  <c r="P57" i="5"/>
  <c r="Q57" i="5" s="1"/>
  <c r="I57" i="5"/>
  <c r="I51" i="5"/>
  <c r="P51" i="5"/>
  <c r="Q51" i="5" s="1"/>
  <c r="P47" i="5"/>
  <c r="Q47" i="5" s="1"/>
  <c r="I47" i="5"/>
  <c r="M20" i="7"/>
  <c r="P43" i="5"/>
  <c r="Q43" i="5" s="1"/>
  <c r="I43" i="5"/>
  <c r="I41" i="5"/>
  <c r="P41" i="5"/>
  <c r="Q41" i="5" s="1"/>
  <c r="M16" i="7"/>
  <c r="P38" i="5"/>
  <c r="Q38" i="5" s="1"/>
  <c r="I38" i="5"/>
  <c r="I34" i="5"/>
  <c r="P34" i="5"/>
  <c r="Q34" i="5" s="1"/>
  <c r="I28" i="5"/>
  <c r="P28" i="5"/>
  <c r="Q28" i="5" s="1"/>
  <c r="M12" i="7"/>
  <c r="P24" i="5"/>
  <c r="Q24" i="5" s="1"/>
  <c r="I24" i="5"/>
  <c r="M10" i="7"/>
  <c r="P20" i="5"/>
  <c r="Q20" i="5" s="1"/>
  <c r="I20" i="5"/>
  <c r="I16" i="5"/>
  <c r="P16" i="5"/>
  <c r="Q16" i="5" s="1"/>
  <c r="I14" i="5"/>
  <c r="P14" i="5"/>
  <c r="Q14" i="5" s="1"/>
  <c r="I6" i="5"/>
  <c r="P6" i="5"/>
  <c r="Q6" i="5" s="1"/>
  <c r="I123" i="5"/>
  <c r="P123" i="5"/>
  <c r="Q123" i="5" s="1"/>
  <c r="I121" i="5"/>
  <c r="P121" i="5"/>
  <c r="Q121" i="5" s="1"/>
  <c r="P119" i="5"/>
  <c r="Q119" i="5" s="1"/>
  <c r="I119" i="5"/>
  <c r="I117" i="5"/>
  <c r="P117" i="5"/>
  <c r="Q117" i="5" s="1"/>
  <c r="I115" i="5"/>
  <c r="P115" i="5"/>
  <c r="Q115" i="5" s="1"/>
  <c r="I113" i="5"/>
  <c r="P113" i="5"/>
  <c r="Q113" i="5" s="1"/>
  <c r="I111" i="5"/>
  <c r="P111" i="5"/>
  <c r="Q111" i="5" s="1"/>
  <c r="P109" i="5"/>
  <c r="Q109" i="5" s="1"/>
  <c r="I109" i="5"/>
  <c r="P107" i="5"/>
  <c r="Q107" i="5" s="1"/>
  <c r="I107" i="5"/>
  <c r="I105" i="5"/>
  <c r="P105" i="5"/>
  <c r="Q105" i="5" s="1"/>
  <c r="M52" i="7"/>
  <c r="P103" i="5"/>
  <c r="Q103" i="5" s="1"/>
  <c r="I103" i="5"/>
  <c r="I101" i="5"/>
  <c r="P101" i="5"/>
  <c r="Q101" i="5" s="1"/>
  <c r="M50" i="7"/>
  <c r="P99" i="5"/>
  <c r="Q99" i="5" s="1"/>
  <c r="I99" i="5"/>
  <c r="M49" i="7"/>
  <c r="P97" i="5"/>
  <c r="Q97" i="5" s="1"/>
  <c r="I97" i="5"/>
  <c r="I95" i="5"/>
  <c r="P95" i="5"/>
  <c r="Q95" i="5" s="1"/>
  <c r="I93" i="5"/>
  <c r="P93" i="5"/>
  <c r="Q93" i="5" s="1"/>
  <c r="I91" i="5"/>
  <c r="P91" i="5"/>
  <c r="Q91" i="5" s="1"/>
  <c r="I90" i="5"/>
  <c r="P90" i="5"/>
  <c r="Q90" i="5" s="1"/>
  <c r="I88" i="5"/>
  <c r="P88" i="5"/>
  <c r="Q88" i="5" s="1"/>
  <c r="I86" i="5"/>
  <c r="P86" i="5"/>
  <c r="Q86" i="5" s="1"/>
  <c r="I84" i="5"/>
  <c r="P84" i="5"/>
  <c r="Q84" i="5" s="1"/>
  <c r="M42" i="7"/>
  <c r="P82" i="5"/>
  <c r="Q82" i="5" s="1"/>
  <c r="I82" i="5"/>
  <c r="I80" i="5"/>
  <c r="P80" i="5"/>
  <c r="Q80" i="5" s="1"/>
  <c r="I78" i="5"/>
  <c r="P78" i="5"/>
  <c r="Q78" i="5" s="1"/>
  <c r="I76" i="5"/>
  <c r="P76" i="5"/>
  <c r="Q76" i="5" s="1"/>
  <c r="M38" i="7"/>
  <c r="P74" i="5"/>
  <c r="Q74" i="5" s="1"/>
  <c r="I74" i="5"/>
  <c r="M41" i="7"/>
  <c r="I73" i="5"/>
  <c r="P73" i="5"/>
  <c r="Q73" i="5" s="1"/>
  <c r="I71" i="5"/>
  <c r="P71" i="5"/>
  <c r="Q71" i="5" s="1"/>
  <c r="I69" i="5"/>
  <c r="P69" i="5"/>
  <c r="Q69" i="5" s="1"/>
  <c r="M35" i="7"/>
  <c r="P67" i="5"/>
  <c r="Q67" i="5" s="1"/>
  <c r="I67" i="5"/>
  <c r="I66" i="5"/>
  <c r="P66" i="5"/>
  <c r="Q66" i="5" s="1"/>
  <c r="I64" i="5"/>
  <c r="P64" i="5"/>
  <c r="Q64" i="5" s="1"/>
  <c r="I62" i="5"/>
  <c r="P62" i="5"/>
  <c r="Q62" i="5" s="1"/>
  <c r="I60" i="5"/>
  <c r="P60" i="5"/>
  <c r="Q60" i="5" s="1"/>
  <c r="P58" i="5"/>
  <c r="Q58" i="5" s="1"/>
  <c r="I58" i="5"/>
  <c r="I56" i="5"/>
  <c r="P56" i="5"/>
  <c r="Q56" i="5" s="1"/>
  <c r="I54" i="5"/>
  <c r="P54" i="5"/>
  <c r="Q54" i="5" s="1"/>
  <c r="M26" i="7"/>
  <c r="P52" i="5"/>
  <c r="Q52" i="5" s="1"/>
  <c r="I52" i="5"/>
  <c r="M25" i="7"/>
  <c r="P50" i="5"/>
  <c r="Q50" i="5" s="1"/>
  <c r="I50" i="5"/>
  <c r="B7" i="6"/>
  <c r="K7" i="6" s="1"/>
  <c r="M23" i="7"/>
  <c r="I48" i="5"/>
  <c r="P48" i="5"/>
  <c r="Q48" i="5" s="1"/>
  <c r="I46" i="5"/>
  <c r="P46" i="5"/>
  <c r="Q46" i="5" s="1"/>
  <c r="M21" i="7"/>
  <c r="P44" i="5"/>
  <c r="Q44" i="5" s="1"/>
  <c r="I44" i="5"/>
  <c r="M19" i="7"/>
  <c r="P42" i="5"/>
  <c r="Q42" i="5" s="1"/>
  <c r="I42" i="5"/>
  <c r="M18" i="7"/>
  <c r="P40" i="5"/>
  <c r="Q40" i="5" s="1"/>
  <c r="I40" i="5"/>
  <c r="I37" i="5"/>
  <c r="P37" i="5"/>
  <c r="Q37" i="5" s="1"/>
  <c r="I35" i="5"/>
  <c r="P35" i="5"/>
  <c r="Q35" i="5" s="1"/>
  <c r="I33" i="5"/>
  <c r="P33" i="5"/>
  <c r="Q33" i="5" s="1"/>
  <c r="I31" i="5"/>
  <c r="P31" i="5"/>
  <c r="Q31" i="5" s="1"/>
  <c r="I29" i="5"/>
  <c r="P29" i="5"/>
  <c r="Q29" i="5" s="1"/>
  <c r="M13" i="7"/>
  <c r="P27" i="5"/>
  <c r="Q27" i="5" s="1"/>
  <c r="I27" i="5"/>
  <c r="I25" i="5"/>
  <c r="P25" i="5"/>
  <c r="Q25" i="5" s="1"/>
  <c r="I23" i="5"/>
  <c r="P23" i="5"/>
  <c r="Q23" i="5" s="1"/>
  <c r="P21" i="5"/>
  <c r="Q21" i="5" s="1"/>
  <c r="I21" i="5"/>
  <c r="I19" i="5"/>
  <c r="P19" i="5"/>
  <c r="Q19" i="5" s="1"/>
  <c r="P17" i="5"/>
  <c r="Q17" i="5" s="1"/>
  <c r="I17" i="5"/>
  <c r="I15" i="5"/>
  <c r="P15" i="5"/>
  <c r="Q15" i="5" s="1"/>
  <c r="I13" i="5"/>
  <c r="P13" i="5"/>
  <c r="Q13" i="5" s="1"/>
  <c r="M8" i="7"/>
  <c r="P11" i="5"/>
  <c r="Q11" i="5" s="1"/>
  <c r="I11" i="5"/>
  <c r="I9" i="5"/>
  <c r="P9" i="5"/>
  <c r="Q9" i="5" s="1"/>
  <c r="M6" i="7"/>
  <c r="P7" i="5"/>
  <c r="Q7" i="5" s="1"/>
  <c r="I7" i="5"/>
  <c r="M5" i="7"/>
  <c r="P5" i="5"/>
  <c r="Q5" i="5" s="1"/>
  <c r="I5" i="5"/>
  <c r="P122" i="5"/>
  <c r="Q122" i="5" s="1"/>
  <c r="I122" i="5"/>
  <c r="I116" i="5"/>
  <c r="P116" i="5"/>
  <c r="Q116" i="5" s="1"/>
  <c r="P112" i="5"/>
  <c r="Q112" i="5" s="1"/>
  <c r="I112" i="5"/>
  <c r="I110" i="5"/>
  <c r="P110" i="5"/>
  <c r="Q110" i="5" s="1"/>
  <c r="I106" i="5"/>
  <c r="P106" i="5"/>
  <c r="Q106" i="5" s="1"/>
  <c r="B11" i="6"/>
  <c r="K11" i="6" s="1"/>
  <c r="M51" i="7"/>
  <c r="I102" i="5"/>
  <c r="P102" i="5"/>
  <c r="Q102" i="5" s="1"/>
  <c r="I98" i="5"/>
  <c r="P98" i="5"/>
  <c r="Q98" i="5" s="1"/>
  <c r="M47" i="7"/>
  <c r="P92" i="5"/>
  <c r="Q92" i="5" s="1"/>
  <c r="I92" i="5"/>
  <c r="M45" i="7"/>
  <c r="B10" i="6"/>
  <c r="K10" i="6" s="1"/>
  <c r="I89" i="5"/>
  <c r="P89" i="5"/>
  <c r="Q89" i="5" s="1"/>
  <c r="I85" i="5"/>
  <c r="P85" i="5"/>
  <c r="Q85" i="5" s="1"/>
  <c r="P81" i="5"/>
  <c r="Q81" i="5" s="1"/>
  <c r="I81" i="5"/>
  <c r="M39" i="7"/>
  <c r="P77" i="5"/>
  <c r="Q77" i="5" s="1"/>
  <c r="I77" i="5"/>
  <c r="M36" i="7"/>
  <c r="P70" i="5"/>
  <c r="Q70" i="5" s="1"/>
  <c r="I70" i="5"/>
  <c r="M33" i="7"/>
  <c r="P63" i="5"/>
  <c r="Q63" i="5" s="1"/>
  <c r="I63" i="5"/>
  <c r="I59" i="5"/>
  <c r="P59" i="5"/>
  <c r="Q59" i="5" s="1"/>
  <c r="M28" i="7"/>
  <c r="P55" i="5"/>
  <c r="Q55" i="5" s="1"/>
  <c r="I55" i="5"/>
  <c r="M27" i="7"/>
  <c r="P53" i="5"/>
  <c r="Q53" i="5" s="1"/>
  <c r="I53" i="5"/>
  <c r="M24" i="7"/>
  <c r="P49" i="5"/>
  <c r="Q49" i="5" s="1"/>
  <c r="I49" i="5"/>
  <c r="M22" i="7"/>
  <c r="P45" i="5"/>
  <c r="Q45" i="5" s="1"/>
  <c r="I45" i="5"/>
  <c r="M17" i="7"/>
  <c r="B6" i="6"/>
  <c r="K6" i="6" s="1"/>
  <c r="I39" i="5"/>
  <c r="P39" i="5"/>
  <c r="Q39" i="5" s="1"/>
  <c r="M15" i="7"/>
  <c r="P36" i="5"/>
  <c r="Q36" i="5" s="1"/>
  <c r="I36" i="5"/>
  <c r="P32" i="5"/>
  <c r="Q32" i="5" s="1"/>
  <c r="I32" i="5"/>
  <c r="M14" i="7"/>
  <c r="P30" i="5"/>
  <c r="Q30" i="5" s="1"/>
  <c r="I30" i="5"/>
  <c r="P26" i="5"/>
  <c r="Q26" i="5" s="1"/>
  <c r="I26" i="5"/>
  <c r="M11" i="7"/>
  <c r="P22" i="5"/>
  <c r="Q22" i="5" s="1"/>
  <c r="I22" i="5"/>
  <c r="M9" i="7"/>
  <c r="B5" i="6"/>
  <c r="K5" i="6" s="1"/>
  <c r="I18" i="5"/>
  <c r="P18" i="5"/>
  <c r="Q18" i="5" s="1"/>
  <c r="P12" i="5"/>
  <c r="Q12" i="5" s="1"/>
  <c r="I12" i="5"/>
  <c r="M7" i="7"/>
  <c r="P8" i="5"/>
  <c r="Q8" i="5" s="1"/>
  <c r="I8" i="5"/>
  <c r="I4" i="6" l="1"/>
  <c r="J4" i="6" s="1"/>
  <c r="K4" i="6"/>
  <c r="K27" i="7"/>
  <c r="L27" i="7" s="1"/>
  <c r="I27" i="7"/>
  <c r="J27" i="7" s="1"/>
  <c r="G27" i="7"/>
  <c r="H27" i="7" s="1"/>
  <c r="I45" i="7"/>
  <c r="J45" i="7" s="1"/>
  <c r="G45" i="7"/>
  <c r="H45" i="7" s="1"/>
  <c r="K45" i="7"/>
  <c r="L45" i="7" s="1"/>
  <c r="G5" i="6"/>
  <c r="H5" i="6" s="1"/>
  <c r="I5" i="6"/>
  <c r="E5" i="6"/>
  <c r="F5" i="6" s="1"/>
  <c r="I9" i="7"/>
  <c r="J9" i="7" s="1"/>
  <c r="K9" i="7"/>
  <c r="L9" i="7" s="1"/>
  <c r="G9" i="7"/>
  <c r="H9" i="7" s="1"/>
  <c r="I14" i="7"/>
  <c r="J14" i="7" s="1"/>
  <c r="G14" i="7"/>
  <c r="H14" i="7" s="1"/>
  <c r="K14" i="7"/>
  <c r="L14" i="7" s="1"/>
  <c r="G6" i="6"/>
  <c r="H6" i="6" s="1"/>
  <c r="E6" i="6"/>
  <c r="F6" i="6" s="1"/>
  <c r="I6" i="6"/>
  <c r="J6" i="6" s="1"/>
  <c r="G22" i="7"/>
  <c r="H22" i="7" s="1"/>
  <c r="K22" i="7"/>
  <c r="L22" i="7" s="1"/>
  <c r="I22" i="7"/>
  <c r="J22" i="7" s="1"/>
  <c r="I21" i="7"/>
  <c r="J21" i="7" s="1"/>
  <c r="G21" i="7"/>
  <c r="H21" i="7" s="1"/>
  <c r="K21" i="7"/>
  <c r="L21" i="7" s="1"/>
  <c r="G26" i="7"/>
  <c r="H26" i="7" s="1"/>
  <c r="K26" i="7"/>
  <c r="L26" i="7" s="1"/>
  <c r="I26" i="7"/>
  <c r="J26" i="7" s="1"/>
  <c r="G38" i="7"/>
  <c r="H38" i="7" s="1"/>
  <c r="K38" i="7"/>
  <c r="L38" i="7" s="1"/>
  <c r="I38" i="7"/>
  <c r="J38" i="7" s="1"/>
  <c r="I30" i="7"/>
  <c r="J30" i="7" s="1"/>
  <c r="G30" i="7"/>
  <c r="H30" i="7" s="1"/>
  <c r="K30" i="7"/>
  <c r="L30" i="7" s="1"/>
  <c r="G34" i="7"/>
  <c r="H34" i="7" s="1"/>
  <c r="K34" i="7"/>
  <c r="L34" i="7" s="1"/>
  <c r="I34" i="7"/>
  <c r="J34" i="7" s="1"/>
  <c r="I46" i="7"/>
  <c r="J46" i="7" s="1"/>
  <c r="G46" i="7"/>
  <c r="H46" i="7" s="1"/>
  <c r="K46" i="7"/>
  <c r="L46" i="7" s="1"/>
  <c r="G15" i="7"/>
  <c r="H15" i="7" s="1"/>
  <c r="K15" i="7"/>
  <c r="L15" i="7" s="1"/>
  <c r="I15" i="7"/>
  <c r="J15" i="7" s="1"/>
  <c r="I17" i="7"/>
  <c r="J17" i="7" s="1"/>
  <c r="K17" i="7"/>
  <c r="L17" i="7" s="1"/>
  <c r="G17" i="7"/>
  <c r="H17" i="7" s="1"/>
  <c r="K28" i="7"/>
  <c r="L28" i="7" s="1"/>
  <c r="I28" i="7"/>
  <c r="J28" i="7" s="1"/>
  <c r="G28" i="7"/>
  <c r="H28" i="7" s="1"/>
  <c r="I36" i="7"/>
  <c r="J36" i="7" s="1"/>
  <c r="K36" i="7"/>
  <c r="L36" i="7" s="1"/>
  <c r="G36" i="7"/>
  <c r="H36" i="7" s="1"/>
  <c r="G10" i="6"/>
  <c r="H10" i="6" s="1"/>
  <c r="E10" i="6"/>
  <c r="F10" i="6" s="1"/>
  <c r="I10" i="6"/>
  <c r="J10" i="6" s="1"/>
  <c r="G47" i="7"/>
  <c r="H47" i="7" s="1"/>
  <c r="K47" i="7"/>
  <c r="L47" i="7" s="1"/>
  <c r="I47" i="7"/>
  <c r="J47" i="7" s="1"/>
  <c r="G6" i="7"/>
  <c r="H6" i="7" s="1"/>
  <c r="K6" i="7"/>
  <c r="L6" i="7" s="1"/>
  <c r="I6" i="7"/>
  <c r="J6" i="7" s="1"/>
  <c r="G19" i="7"/>
  <c r="H19" i="7" s="1"/>
  <c r="K19" i="7"/>
  <c r="L19" i="7" s="1"/>
  <c r="I19" i="7"/>
  <c r="J19" i="7" s="1"/>
  <c r="K23" i="7"/>
  <c r="L23" i="7" s="1"/>
  <c r="I23" i="7"/>
  <c r="J23" i="7" s="1"/>
  <c r="G23" i="7"/>
  <c r="H23" i="7" s="1"/>
  <c r="I25" i="7"/>
  <c r="J25" i="7" s="1"/>
  <c r="G25" i="7"/>
  <c r="H25" i="7" s="1"/>
  <c r="K25" i="7"/>
  <c r="L25" i="7" s="1"/>
  <c r="K41" i="7"/>
  <c r="L41" i="7" s="1"/>
  <c r="I41" i="7"/>
  <c r="J41" i="7" s="1"/>
  <c r="G41" i="7"/>
  <c r="H41" i="7" s="1"/>
  <c r="G42" i="7"/>
  <c r="H42" i="7" s="1"/>
  <c r="K42" i="7"/>
  <c r="L42" i="7" s="1"/>
  <c r="I42" i="7"/>
  <c r="J42" i="7" s="1"/>
  <c r="I50" i="7"/>
  <c r="J50" i="7" s="1"/>
  <c r="G50" i="7"/>
  <c r="H50" i="7" s="1"/>
  <c r="K50" i="7"/>
  <c r="L50" i="7" s="1"/>
  <c r="I16" i="7"/>
  <c r="J16" i="7" s="1"/>
  <c r="K16" i="7"/>
  <c r="L16" i="7" s="1"/>
  <c r="G16" i="7"/>
  <c r="H16" i="7" s="1"/>
  <c r="I29" i="7"/>
  <c r="J29" i="7" s="1"/>
  <c r="K29" i="7"/>
  <c r="L29" i="7" s="1"/>
  <c r="G29" i="7"/>
  <c r="H29" i="7" s="1"/>
  <c r="I8" i="6"/>
  <c r="J8" i="6" s="1"/>
  <c r="E8" i="6"/>
  <c r="F8" i="6" s="1"/>
  <c r="G8" i="6"/>
  <c r="H8" i="6" s="1"/>
  <c r="G9" i="6"/>
  <c r="H9" i="6" s="1"/>
  <c r="E9" i="6"/>
  <c r="F9" i="6" s="1"/>
  <c r="I9" i="6"/>
  <c r="J9" i="6" s="1"/>
  <c r="I44" i="7"/>
  <c r="J44" i="7" s="1"/>
  <c r="K44" i="7"/>
  <c r="L44" i="7" s="1"/>
  <c r="G44" i="7"/>
  <c r="H44" i="7" s="1"/>
  <c r="I33" i="7"/>
  <c r="J33" i="7" s="1"/>
  <c r="G33" i="7"/>
  <c r="H33" i="7" s="1"/>
  <c r="K33" i="7"/>
  <c r="L33" i="7" s="1"/>
  <c r="I51" i="7"/>
  <c r="J51" i="7" s="1"/>
  <c r="K51" i="7"/>
  <c r="L51" i="7" s="1"/>
  <c r="G51" i="7"/>
  <c r="H51" i="7" s="1"/>
  <c r="I5" i="7"/>
  <c r="J5" i="7" s="1"/>
  <c r="G5" i="7"/>
  <c r="H5" i="7" s="1"/>
  <c r="K5" i="7"/>
  <c r="L5" i="7" s="1"/>
  <c r="G8" i="7"/>
  <c r="H8" i="7" s="1"/>
  <c r="I8" i="7"/>
  <c r="J8" i="7" s="1"/>
  <c r="K8" i="7"/>
  <c r="L8" i="7" s="1"/>
  <c r="G18" i="7"/>
  <c r="H18" i="7" s="1"/>
  <c r="K18" i="7"/>
  <c r="L18" i="7" s="1"/>
  <c r="I18" i="7"/>
  <c r="J18" i="7" s="1"/>
  <c r="G7" i="6"/>
  <c r="H7" i="6" s="1"/>
  <c r="I7" i="6"/>
  <c r="J7" i="6" s="1"/>
  <c r="E7" i="6"/>
  <c r="F7" i="6" s="1"/>
  <c r="K35" i="7"/>
  <c r="L35" i="7" s="1"/>
  <c r="I35" i="7"/>
  <c r="J35" i="7" s="1"/>
  <c r="G35" i="7"/>
  <c r="H35" i="7" s="1"/>
  <c r="K49" i="7"/>
  <c r="L49" i="7" s="1"/>
  <c r="I49" i="7"/>
  <c r="J49" i="7" s="1"/>
  <c r="G49" i="7"/>
  <c r="H49" i="7" s="1"/>
  <c r="G52" i="7"/>
  <c r="H52" i="7" s="1"/>
  <c r="I52" i="7"/>
  <c r="J52" i="7" s="1"/>
  <c r="K52" i="7"/>
  <c r="L52" i="7" s="1"/>
  <c r="K12" i="7"/>
  <c r="L12" i="7" s="1"/>
  <c r="I12" i="7"/>
  <c r="J12" i="7" s="1"/>
  <c r="G12" i="7"/>
  <c r="H12" i="7" s="1"/>
  <c r="I20" i="7"/>
  <c r="J20" i="7" s="1"/>
  <c r="G20" i="7"/>
  <c r="H20" i="7" s="1"/>
  <c r="K20" i="7"/>
  <c r="L20" i="7" s="1"/>
  <c r="G37" i="7"/>
  <c r="H37" i="7" s="1"/>
  <c r="K37" i="7"/>
  <c r="L37" i="7" s="1"/>
  <c r="I37" i="7"/>
  <c r="J37" i="7" s="1"/>
  <c r="K43" i="7"/>
  <c r="L43" i="7" s="1"/>
  <c r="G43" i="7"/>
  <c r="H43" i="7" s="1"/>
  <c r="I43" i="7"/>
  <c r="J43" i="7" s="1"/>
  <c r="I53" i="7"/>
  <c r="J53" i="7" s="1"/>
  <c r="G53" i="7"/>
  <c r="H53" i="7" s="1"/>
  <c r="K53" i="7"/>
  <c r="L53" i="7" s="1"/>
  <c r="G4" i="6"/>
  <c r="E4" i="6"/>
  <c r="G7" i="7"/>
  <c r="H7" i="7" s="1"/>
  <c r="K7" i="7"/>
  <c r="L7" i="7" s="1"/>
  <c r="I7" i="7"/>
  <c r="J7" i="7" s="1"/>
  <c r="G39" i="7"/>
  <c r="H39" i="7" s="1"/>
  <c r="K39" i="7"/>
  <c r="L39" i="7" s="1"/>
  <c r="I39" i="7"/>
  <c r="J39" i="7" s="1"/>
  <c r="G11" i="7"/>
  <c r="H11" i="7" s="1"/>
  <c r="K11" i="7"/>
  <c r="L11" i="7" s="1"/>
  <c r="I11" i="7"/>
  <c r="J11" i="7" s="1"/>
  <c r="K24" i="7"/>
  <c r="L24" i="7" s="1"/>
  <c r="G24" i="7"/>
  <c r="H24" i="7" s="1"/>
  <c r="I24" i="7"/>
  <c r="J24" i="7" s="1"/>
  <c r="E11" i="6"/>
  <c r="F11" i="6" s="1"/>
  <c r="I11" i="6"/>
  <c r="J11" i="6" s="1"/>
  <c r="G11" i="6"/>
  <c r="H11" i="6" s="1"/>
  <c r="I13" i="7"/>
  <c r="J13" i="7" s="1"/>
  <c r="G13" i="7"/>
  <c r="H13" i="7" s="1"/>
  <c r="K13" i="7"/>
  <c r="L13" i="7" s="1"/>
  <c r="K10" i="7"/>
  <c r="L10" i="7" s="1"/>
  <c r="I10" i="7"/>
  <c r="J10" i="7" s="1"/>
  <c r="G10" i="7"/>
  <c r="H10" i="7" s="1"/>
  <c r="G40" i="7"/>
  <c r="H40" i="7" s="1"/>
  <c r="K40" i="7"/>
  <c r="L40" i="7" s="1"/>
  <c r="I40" i="7"/>
  <c r="J40" i="7" s="1"/>
  <c r="G48" i="7"/>
  <c r="H48" i="7" s="1"/>
  <c r="K48" i="7"/>
  <c r="L48" i="7" s="1"/>
  <c r="I48" i="7"/>
  <c r="J48" i="7" s="1"/>
  <c r="I4" i="7"/>
  <c r="G4" i="7"/>
  <c r="K4" i="7"/>
  <c r="J5" i="6"/>
  <c r="D4" i="6"/>
  <c r="F4" i="7"/>
  <c r="D54" i="7"/>
  <c r="M4" i="6"/>
  <c r="N4" i="6" s="1"/>
  <c r="O4" i="7"/>
  <c r="M6" i="6"/>
  <c r="N6" i="6" s="1"/>
  <c r="D6" i="6"/>
  <c r="M5" i="6"/>
  <c r="N5" i="6" s="1"/>
  <c r="D5" i="6"/>
  <c r="L5" i="6" s="1"/>
  <c r="F22" i="7"/>
  <c r="N22" i="7" s="1"/>
  <c r="O22" i="7"/>
  <c r="P22" i="7" s="1"/>
  <c r="O28" i="7"/>
  <c r="P28" i="7" s="1"/>
  <c r="F28" i="7"/>
  <c r="N28" i="7" s="1"/>
  <c r="M11" i="6"/>
  <c r="N11" i="6" s="1"/>
  <c r="D11" i="6"/>
  <c r="L11" i="6" s="1"/>
  <c r="P126" i="5"/>
  <c r="Q126" i="5" s="1"/>
  <c r="G126" i="5"/>
  <c r="H126" i="5"/>
  <c r="I126" i="5" s="1"/>
  <c r="O9" i="7"/>
  <c r="P9" i="7" s="1"/>
  <c r="F9" i="7"/>
  <c r="N9" i="7" s="1"/>
  <c r="F39" i="7"/>
  <c r="N39" i="7" s="1"/>
  <c r="O39" i="7"/>
  <c r="P39" i="7" s="1"/>
  <c r="F36" i="7"/>
  <c r="N36" i="7" s="1"/>
  <c r="O36" i="7"/>
  <c r="P36" i="7" s="1"/>
  <c r="O8" i="7"/>
  <c r="P8" i="7" s="1"/>
  <c r="F8" i="7"/>
  <c r="N8" i="7" s="1"/>
  <c r="O42" i="7"/>
  <c r="P42" i="7" s="1"/>
  <c r="F42" i="7"/>
  <c r="N42" i="7" s="1"/>
  <c r="O52" i="7"/>
  <c r="P52" i="7" s="1"/>
  <c r="F52" i="7"/>
  <c r="F20" i="7"/>
  <c r="N20" i="7" s="1"/>
  <c r="O20" i="7"/>
  <c r="P20" i="7" s="1"/>
  <c r="F53" i="7"/>
  <c r="N53" i="7" s="1"/>
  <c r="O53" i="7"/>
  <c r="P53" i="7" s="1"/>
  <c r="F33" i="7"/>
  <c r="N33" i="7" s="1"/>
  <c r="O33" i="7"/>
  <c r="P33" i="7" s="1"/>
  <c r="M10" i="6"/>
  <c r="N10" i="6" s="1"/>
  <c r="D10" i="6"/>
  <c r="L10" i="6" s="1"/>
  <c r="O51" i="7"/>
  <c r="P51" i="7" s="1"/>
  <c r="F51" i="7"/>
  <c r="N51" i="7" s="1"/>
  <c r="F5" i="7"/>
  <c r="N5" i="7" s="1"/>
  <c r="O5" i="7"/>
  <c r="P5" i="7" s="1"/>
  <c r="O6" i="7"/>
  <c r="P6" i="7" s="1"/>
  <c r="F6" i="7"/>
  <c r="F13" i="7"/>
  <c r="N13" i="7" s="1"/>
  <c r="O13" i="7"/>
  <c r="P13" i="7" s="1"/>
  <c r="F35" i="7"/>
  <c r="O35" i="7"/>
  <c r="P35" i="7" s="1"/>
  <c r="O49" i="7"/>
  <c r="P49" i="7" s="1"/>
  <c r="F49" i="7"/>
  <c r="N49" i="7" s="1"/>
  <c r="O50" i="7"/>
  <c r="P50" i="7" s="1"/>
  <c r="F50" i="7"/>
  <c r="N50" i="7" s="1"/>
  <c r="F16" i="7"/>
  <c r="N16" i="7" s="1"/>
  <c r="O16" i="7"/>
  <c r="P16" i="7" s="1"/>
  <c r="O14" i="7"/>
  <c r="P14" i="7" s="1"/>
  <c r="F14" i="7"/>
  <c r="N14" i="7" s="1"/>
  <c r="O24" i="7"/>
  <c r="P24" i="7" s="1"/>
  <c r="F24" i="7"/>
  <c r="O45" i="7"/>
  <c r="P45" i="7" s="1"/>
  <c r="F45" i="7"/>
  <c r="N45" i="7" s="1"/>
  <c r="O23" i="7"/>
  <c r="P23" i="7" s="1"/>
  <c r="F23" i="7"/>
  <c r="O29" i="7"/>
  <c r="P29" i="7" s="1"/>
  <c r="F29" i="7"/>
  <c r="N29" i="7" s="1"/>
  <c r="O30" i="7"/>
  <c r="P30" i="7" s="1"/>
  <c r="F30" i="7"/>
  <c r="N30" i="7" s="1"/>
  <c r="M9" i="6"/>
  <c r="N9" i="6" s="1"/>
  <c r="D9" i="6"/>
  <c r="L9" i="6" s="1"/>
  <c r="F40" i="7"/>
  <c r="N40" i="7" s="1"/>
  <c r="O40" i="7"/>
  <c r="P40" i="7" s="1"/>
  <c r="O43" i="7"/>
  <c r="P43" i="7" s="1"/>
  <c r="F43" i="7"/>
  <c r="N43" i="7" s="1"/>
  <c r="F44" i="7"/>
  <c r="N44" i="7" s="1"/>
  <c r="O44" i="7"/>
  <c r="P44" i="7" s="1"/>
  <c r="O46" i="7"/>
  <c r="P46" i="7" s="1"/>
  <c r="F46" i="7"/>
  <c r="N46" i="7" s="1"/>
  <c r="F48" i="7"/>
  <c r="N48" i="7" s="1"/>
  <c r="O48" i="7"/>
  <c r="P48" i="7" s="1"/>
  <c r="O15" i="7"/>
  <c r="P15" i="7" s="1"/>
  <c r="F15" i="7"/>
  <c r="N15" i="7" s="1"/>
  <c r="O17" i="7"/>
  <c r="P17" i="7" s="1"/>
  <c r="F17" i="7"/>
  <c r="N17" i="7" s="1"/>
  <c r="O27" i="7"/>
  <c r="P27" i="7" s="1"/>
  <c r="F27" i="7"/>
  <c r="N27" i="7" s="1"/>
  <c r="O47" i="7"/>
  <c r="P47" i="7" s="1"/>
  <c r="F47" i="7"/>
  <c r="N47" i="7" s="1"/>
  <c r="O7" i="7"/>
  <c r="P7" i="7" s="1"/>
  <c r="F7" i="7"/>
  <c r="N7" i="7" s="1"/>
  <c r="O11" i="7"/>
  <c r="P11" i="7" s="1"/>
  <c r="F11" i="7"/>
  <c r="F18" i="7"/>
  <c r="O18" i="7"/>
  <c r="P18" i="7" s="1"/>
  <c r="O19" i="7"/>
  <c r="P19" i="7" s="1"/>
  <c r="F19" i="7"/>
  <c r="N19" i="7" s="1"/>
  <c r="O21" i="7"/>
  <c r="P21" i="7" s="1"/>
  <c r="F21" i="7"/>
  <c r="N21" i="7" s="1"/>
  <c r="M7" i="6"/>
  <c r="N7" i="6" s="1"/>
  <c r="D7" i="6"/>
  <c r="L7" i="6" s="1"/>
  <c r="O25" i="7"/>
  <c r="P25" i="7" s="1"/>
  <c r="F25" i="7"/>
  <c r="N25" i="7" s="1"/>
  <c r="O26" i="7"/>
  <c r="P26" i="7" s="1"/>
  <c r="F26" i="7"/>
  <c r="F41" i="7"/>
  <c r="N41" i="7" s="1"/>
  <c r="O41" i="7"/>
  <c r="P41" i="7" s="1"/>
  <c r="O38" i="7"/>
  <c r="P38" i="7" s="1"/>
  <c r="F38" i="7"/>
  <c r="N38" i="7" s="1"/>
  <c r="F10" i="7"/>
  <c r="N10" i="7" s="1"/>
  <c r="O10" i="7"/>
  <c r="P10" i="7" s="1"/>
  <c r="O12" i="7"/>
  <c r="P12" i="7" s="1"/>
  <c r="F12" i="7"/>
  <c r="N12" i="7" s="1"/>
  <c r="M8" i="6"/>
  <c r="N8" i="6" s="1"/>
  <c r="D8" i="6"/>
  <c r="L8" i="6" s="1"/>
  <c r="F34" i="7"/>
  <c r="N34" i="7" s="1"/>
  <c r="O34" i="7"/>
  <c r="P34" i="7" s="1"/>
  <c r="O37" i="7"/>
  <c r="P37" i="7" s="1"/>
  <c r="F37" i="7"/>
  <c r="N37" i="7" s="1"/>
  <c r="F13" i="6"/>
  <c r="M13" i="6"/>
  <c r="N13" i="6" s="1"/>
  <c r="D13" i="6"/>
  <c r="L13" i="6" s="1"/>
  <c r="B14" i="6"/>
  <c r="D14" i="6" s="1"/>
  <c r="F54" i="7" l="1"/>
  <c r="N126" i="5"/>
  <c r="O126" i="5" s="1"/>
  <c r="N23" i="7"/>
  <c r="N6" i="7"/>
  <c r="N18" i="7"/>
  <c r="N35" i="7"/>
  <c r="N52" i="7"/>
  <c r="N26" i="7"/>
  <c r="N11" i="7"/>
  <c r="N24" i="7"/>
  <c r="L4" i="6"/>
  <c r="K14" i="6"/>
  <c r="L14" i="6" s="1"/>
  <c r="L6" i="6"/>
  <c r="I54" i="7"/>
  <c r="J4" i="7"/>
  <c r="J54" i="7" s="1"/>
  <c r="G54" i="7"/>
  <c r="H4" i="7"/>
  <c r="H54" i="7" s="1"/>
  <c r="I14" i="6"/>
  <c r="J14" i="6" s="1"/>
  <c r="G14" i="6"/>
  <c r="H4" i="6"/>
  <c r="H14" i="6" s="1"/>
  <c r="P4" i="7"/>
  <c r="P54" i="7" s="1"/>
  <c r="O54" i="7"/>
  <c r="L4" i="7"/>
  <c r="L54" i="7" s="1"/>
  <c r="K54" i="7"/>
  <c r="F4" i="6"/>
  <c r="F14" i="6" s="1"/>
  <c r="E14" i="6"/>
  <c r="M14" i="6"/>
  <c r="N14" i="6" s="1"/>
  <c r="M54" i="7" l="1"/>
  <c r="N4" i="7"/>
  <c r="N54" i="7" s="1"/>
  <c r="K4" i="11"/>
  <c r="M4" i="11" s="1"/>
  <c r="K528" i="11"/>
  <c r="M528" i="11" s="1"/>
  <c r="K530" i="11"/>
  <c r="M530" i="11" s="1"/>
  <c r="K525" i="11"/>
  <c r="M525" i="11" s="1"/>
  <c r="K521" i="11"/>
  <c r="M521" i="11" s="1"/>
  <c r="K515" i="11"/>
  <c r="M515" i="11" s="1"/>
  <c r="K511" i="11"/>
  <c r="M511" i="11" s="1"/>
  <c r="K505" i="11"/>
  <c r="M505" i="11" s="1"/>
  <c r="K501" i="11"/>
  <c r="M501" i="11" s="1"/>
  <c r="K497" i="11"/>
  <c r="M497" i="11" s="1"/>
  <c r="K493" i="11"/>
  <c r="M493" i="11" s="1"/>
  <c r="K489" i="11"/>
  <c r="M489" i="11" s="1"/>
  <c r="K485" i="11"/>
  <c r="M485" i="11" s="1"/>
  <c r="K479" i="11"/>
  <c r="M479" i="11" s="1"/>
  <c r="K475" i="11"/>
  <c r="M475" i="11" s="1"/>
  <c r="K471" i="11"/>
  <c r="M471" i="11" s="1"/>
  <c r="K467" i="11"/>
  <c r="M467" i="11" s="1"/>
  <c r="K463" i="11"/>
  <c r="M463" i="11" s="1"/>
  <c r="K459" i="11"/>
  <c r="M459" i="11" s="1"/>
  <c r="K455" i="11"/>
  <c r="M455" i="11" s="1"/>
  <c r="K451" i="11"/>
  <c r="M451" i="11" s="1"/>
  <c r="K447" i="11"/>
  <c r="M447" i="11" s="1"/>
  <c r="K443" i="11"/>
  <c r="M443" i="11" s="1"/>
  <c r="K439" i="11"/>
  <c r="M439" i="11" s="1"/>
  <c r="K432" i="11"/>
  <c r="M432" i="11" s="1"/>
  <c r="K428" i="11"/>
  <c r="M428" i="11" s="1"/>
  <c r="K424" i="11"/>
  <c r="M424" i="11" s="1"/>
  <c r="K416" i="11"/>
  <c r="M416" i="11" s="1"/>
  <c r="K410" i="11"/>
  <c r="M410" i="11" s="1"/>
  <c r="K404" i="11"/>
  <c r="M404" i="11" s="1"/>
  <c r="K398" i="11"/>
  <c r="M398" i="11" s="1"/>
  <c r="K392" i="11"/>
  <c r="M392" i="11" s="1"/>
  <c r="K384" i="11"/>
  <c r="M384" i="11" s="1"/>
  <c r="K378" i="11"/>
  <c r="M378" i="11" s="1"/>
  <c r="K372" i="11"/>
  <c r="M372" i="11" s="1"/>
  <c r="K366" i="11"/>
  <c r="M366" i="11" s="1"/>
  <c r="K360" i="11"/>
  <c r="M360" i="11" s="1"/>
  <c r="K356" i="11"/>
  <c r="M356" i="11" s="1"/>
  <c r="K350" i="11"/>
  <c r="M350" i="11" s="1"/>
  <c r="K346" i="11"/>
  <c r="M346" i="11" s="1"/>
  <c r="K342" i="11"/>
  <c r="M342" i="11" s="1"/>
  <c r="K338" i="11"/>
  <c r="M338" i="11" s="1"/>
  <c r="K332" i="11"/>
  <c r="M332" i="11" s="1"/>
  <c r="K328" i="11"/>
  <c r="M328" i="11" s="1"/>
  <c r="K324" i="11"/>
  <c r="M324" i="11" s="1"/>
  <c r="K320" i="11"/>
  <c r="M320" i="11" s="1"/>
  <c r="K316" i="11"/>
  <c r="M316" i="11" s="1"/>
  <c r="K310" i="11"/>
  <c r="M310" i="11" s="1"/>
  <c r="K306" i="11"/>
  <c r="M306" i="11" s="1"/>
  <c r="K507" i="11"/>
  <c r="M507" i="11" s="1"/>
  <c r="K422" i="11"/>
  <c r="M422" i="11" s="1"/>
  <c r="K414" i="11"/>
  <c r="M414" i="11" s="1"/>
  <c r="K402" i="11"/>
  <c r="M402" i="11" s="1"/>
  <c r="K390" i="11"/>
  <c r="M390" i="11" s="1"/>
  <c r="K517" i="11"/>
  <c r="M517" i="11" s="1"/>
  <c r="K503" i="11"/>
  <c r="M503" i="11" s="1"/>
  <c r="K481" i="11"/>
  <c r="M481" i="11" s="1"/>
  <c r="K469" i="11"/>
  <c r="M469" i="11" s="1"/>
  <c r="K449" i="11"/>
  <c r="M449" i="11" s="1"/>
  <c r="K437" i="11"/>
  <c r="M437" i="11" s="1"/>
  <c r="K412" i="11"/>
  <c r="M412" i="11" s="1"/>
  <c r="K396" i="11"/>
  <c r="M396" i="11" s="1"/>
  <c r="K362" i="11"/>
  <c r="M362" i="11" s="1"/>
  <c r="K348" i="11"/>
  <c r="M348" i="11" s="1"/>
  <c r="K326" i="11"/>
  <c r="M326" i="11" s="1"/>
  <c r="K312" i="11"/>
  <c r="M312" i="11" s="1"/>
  <c r="K406" i="11"/>
  <c r="M406" i="11" s="1"/>
  <c r="K382" i="11"/>
  <c r="M382" i="11" s="1"/>
  <c r="J528" i="11"/>
  <c r="L528" i="11" s="1"/>
  <c r="K527" i="11"/>
  <c r="M527" i="11" s="1"/>
  <c r="K513" i="11"/>
  <c r="M513" i="11" s="1"/>
  <c r="K491" i="11"/>
  <c r="M491" i="11" s="1"/>
  <c r="K477" i="11"/>
  <c r="M477" i="11" s="1"/>
  <c r="K457" i="11"/>
  <c r="M457" i="11" s="1"/>
  <c r="K445" i="11"/>
  <c r="M445" i="11" s="1"/>
  <c r="K426" i="11"/>
  <c r="M426" i="11" s="1"/>
  <c r="K408" i="11"/>
  <c r="M408" i="11" s="1"/>
  <c r="K376" i="11"/>
  <c r="M376" i="11" s="1"/>
  <c r="K358" i="11"/>
  <c r="M358" i="11" s="1"/>
  <c r="K334" i="11"/>
  <c r="M334" i="11" s="1"/>
  <c r="K322" i="11"/>
  <c r="M322" i="11" s="1"/>
  <c r="K483" i="11"/>
  <c r="M483" i="11" s="1"/>
  <c r="K394" i="11"/>
  <c r="M394" i="11" s="1"/>
  <c r="K523" i="11"/>
  <c r="M523" i="11" s="1"/>
  <c r="K499" i="11"/>
  <c r="M499" i="11" s="1"/>
  <c r="K487" i="11"/>
  <c r="M487" i="11" s="1"/>
  <c r="K465" i="11"/>
  <c r="M465" i="11" s="1"/>
  <c r="K453" i="11"/>
  <c r="M453" i="11" s="1"/>
  <c r="K434" i="11"/>
  <c r="M434" i="11" s="1"/>
  <c r="K420" i="11"/>
  <c r="M420" i="11" s="1"/>
  <c r="K388" i="11"/>
  <c r="M388" i="11" s="1"/>
  <c r="K368" i="11"/>
  <c r="M368" i="11" s="1"/>
  <c r="K344" i="11"/>
  <c r="M344" i="11" s="1"/>
  <c r="K330" i="11"/>
  <c r="M330" i="11" s="1"/>
  <c r="K308" i="11"/>
  <c r="M308" i="11" s="1"/>
  <c r="K418" i="11"/>
  <c r="M418" i="11" s="1"/>
  <c r="K370" i="11"/>
  <c r="M370" i="11" s="1"/>
  <c r="K352" i="11"/>
  <c r="M352" i="11" s="1"/>
  <c r="K314" i="11"/>
  <c r="M314" i="11" s="1"/>
  <c r="K529" i="11"/>
  <c r="M529" i="11" s="1"/>
  <c r="K524" i="11"/>
  <c r="M524" i="11" s="1"/>
  <c r="K520" i="11"/>
  <c r="M520" i="11" s="1"/>
  <c r="K516" i="11"/>
  <c r="M516" i="11" s="1"/>
  <c r="K512" i="11"/>
  <c r="M512" i="11" s="1"/>
  <c r="K506" i="11"/>
  <c r="M506" i="11" s="1"/>
  <c r="K500" i="11"/>
  <c r="M500" i="11" s="1"/>
  <c r="K494" i="11"/>
  <c r="M494" i="11" s="1"/>
  <c r="K490" i="11"/>
  <c r="M490" i="11" s="1"/>
  <c r="K482" i="11"/>
  <c r="M482" i="11" s="1"/>
  <c r="K476" i="11"/>
  <c r="M476" i="11" s="1"/>
  <c r="K470" i="11"/>
  <c r="M470" i="11" s="1"/>
  <c r="K462" i="11"/>
  <c r="M462" i="11" s="1"/>
  <c r="K456" i="11"/>
  <c r="M456" i="11" s="1"/>
  <c r="K452" i="11"/>
  <c r="M452" i="11" s="1"/>
  <c r="K448" i="11"/>
  <c r="M448" i="11" s="1"/>
  <c r="K444" i="11"/>
  <c r="M444" i="11" s="1"/>
  <c r="K440" i="11"/>
  <c r="M440" i="11" s="1"/>
  <c r="K436" i="11"/>
  <c r="M436" i="11" s="1"/>
  <c r="K433" i="11"/>
  <c r="M433" i="11" s="1"/>
  <c r="K429" i="11"/>
  <c r="M429" i="11" s="1"/>
  <c r="K425" i="11"/>
  <c r="M425" i="11" s="1"/>
  <c r="K421" i="11"/>
  <c r="M421" i="11" s="1"/>
  <c r="K415" i="11"/>
  <c r="M415" i="11" s="1"/>
  <c r="K411" i="11"/>
  <c r="M411" i="11" s="1"/>
  <c r="K407" i="11"/>
  <c r="M407" i="11" s="1"/>
  <c r="K403" i="11"/>
  <c r="M403" i="11" s="1"/>
  <c r="K397" i="11"/>
  <c r="M397" i="11" s="1"/>
  <c r="K393" i="11"/>
  <c r="M393" i="11" s="1"/>
  <c r="K389" i="11"/>
  <c r="M389" i="11" s="1"/>
  <c r="K383" i="11"/>
  <c r="M383" i="11" s="1"/>
  <c r="K379" i="11"/>
  <c r="M379" i="11" s="1"/>
  <c r="K375" i="11"/>
  <c r="M375" i="11" s="1"/>
  <c r="K371" i="11"/>
  <c r="M371" i="11" s="1"/>
  <c r="K365" i="11"/>
  <c r="M365" i="11" s="1"/>
  <c r="K361" i="11"/>
  <c r="M361" i="11" s="1"/>
  <c r="K357" i="11"/>
  <c r="M357" i="11" s="1"/>
  <c r="K353" i="11"/>
  <c r="M353" i="11" s="1"/>
  <c r="K532" i="11"/>
  <c r="M532" i="11" s="1"/>
  <c r="K441" i="11"/>
  <c r="M441" i="11" s="1"/>
  <c r="K380" i="11"/>
  <c r="M380" i="11" s="1"/>
  <c r="K386" i="11"/>
  <c r="M386" i="11" s="1"/>
  <c r="K336" i="11"/>
  <c r="M336" i="11" s="1"/>
  <c r="K526" i="11"/>
  <c r="M526" i="11" s="1"/>
  <c r="K502" i="11"/>
  <c r="M502" i="11" s="1"/>
  <c r="K486" i="11"/>
  <c r="M486" i="11" s="1"/>
  <c r="K454" i="11"/>
  <c r="M454" i="11" s="1"/>
  <c r="K442" i="11"/>
  <c r="M442" i="11" s="1"/>
  <c r="K423" i="11"/>
  <c r="M423" i="11" s="1"/>
  <c r="K409" i="11"/>
  <c r="M409" i="11" s="1"/>
  <c r="K387" i="11"/>
  <c r="M387" i="11" s="1"/>
  <c r="K473" i="11"/>
  <c r="M473" i="11" s="1"/>
  <c r="K430" i="11"/>
  <c r="M430" i="11" s="1"/>
  <c r="K318" i="11"/>
  <c r="M318" i="11" s="1"/>
  <c r="K374" i="11"/>
  <c r="M374" i="11" s="1"/>
  <c r="K292" i="11"/>
  <c r="M292" i="11" s="1"/>
  <c r="K514" i="11"/>
  <c r="M514" i="11" s="1"/>
  <c r="K498" i="11"/>
  <c r="M498" i="11" s="1"/>
  <c r="K466" i="11"/>
  <c r="M466" i="11" s="1"/>
  <c r="K450" i="11"/>
  <c r="M450" i="11" s="1"/>
  <c r="K431" i="11"/>
  <c r="M431" i="11" s="1"/>
  <c r="K419" i="11"/>
  <c r="M419" i="11" s="1"/>
  <c r="K395" i="11"/>
  <c r="M395" i="11" s="1"/>
  <c r="K381" i="11"/>
  <c r="M381" i="11" s="1"/>
  <c r="K373" i="11"/>
  <c r="M373" i="11" s="1"/>
  <c r="K355" i="11"/>
  <c r="M355" i="11" s="1"/>
  <c r="K509" i="11"/>
  <c r="M509" i="11" s="1"/>
  <c r="K461" i="11"/>
  <c r="M461" i="11" s="1"/>
  <c r="K354" i="11"/>
  <c r="M354" i="11" s="1"/>
  <c r="K519" i="11"/>
  <c r="M519" i="11" s="1"/>
  <c r="K364" i="11"/>
  <c r="M364" i="11" s="1"/>
  <c r="K522" i="11"/>
  <c r="M522" i="11" s="1"/>
  <c r="K510" i="11"/>
  <c r="M510" i="11" s="1"/>
  <c r="K478" i="11"/>
  <c r="M478" i="11" s="1"/>
  <c r="K458" i="11"/>
  <c r="M458" i="11" s="1"/>
  <c r="K438" i="11"/>
  <c r="M438" i="11" s="1"/>
  <c r="K427" i="11"/>
  <c r="M427" i="11" s="1"/>
  <c r="K405" i="11"/>
  <c r="M405" i="11" s="1"/>
  <c r="K391" i="11"/>
  <c r="M391" i="11" s="1"/>
  <c r="K359" i="11"/>
  <c r="M359" i="11" s="1"/>
  <c r="K345" i="11"/>
  <c r="M345" i="11" s="1"/>
  <c r="K341" i="11"/>
  <c r="M341" i="11" s="1"/>
  <c r="K337" i="11"/>
  <c r="M337" i="11" s="1"/>
  <c r="K331" i="11"/>
  <c r="M331" i="11" s="1"/>
  <c r="K327" i="11"/>
  <c r="M327" i="11" s="1"/>
  <c r="K323" i="11"/>
  <c r="M323" i="11" s="1"/>
  <c r="K317" i="11"/>
  <c r="M317" i="11" s="1"/>
  <c r="K311" i="11"/>
  <c r="M311" i="11" s="1"/>
  <c r="K305" i="11"/>
  <c r="M305" i="11" s="1"/>
  <c r="K504" i="11"/>
  <c r="M504" i="11" s="1"/>
  <c r="K488" i="11"/>
  <c r="M488" i="11" s="1"/>
  <c r="K480" i="11"/>
  <c r="M480" i="11" s="1"/>
  <c r="K468" i="11"/>
  <c r="M468" i="11" s="1"/>
  <c r="K460" i="11"/>
  <c r="M460" i="11" s="1"/>
  <c r="K399" i="11"/>
  <c r="M399" i="11" s="1"/>
  <c r="K369" i="11"/>
  <c r="M369" i="11" s="1"/>
  <c r="K335" i="11"/>
  <c r="M335" i="11" s="1"/>
  <c r="K315" i="11"/>
  <c r="M315" i="11" s="1"/>
  <c r="K201" i="11"/>
  <c r="M201" i="11" s="1"/>
  <c r="K304" i="11"/>
  <c r="M304" i="11" s="1"/>
  <c r="K296" i="11"/>
  <c r="M296" i="11" s="1"/>
  <c r="K284" i="11"/>
  <c r="M284" i="11" s="1"/>
  <c r="K276" i="11"/>
  <c r="M276" i="11" s="1"/>
  <c r="K268" i="11"/>
  <c r="M268" i="11" s="1"/>
  <c r="K260" i="11"/>
  <c r="M260" i="11" s="1"/>
  <c r="K252" i="11"/>
  <c r="M252" i="11" s="1"/>
  <c r="K244" i="11"/>
  <c r="M244" i="11" s="1"/>
  <c r="K236" i="11"/>
  <c r="M236" i="11" s="1"/>
  <c r="K228" i="11"/>
  <c r="M228" i="11" s="1"/>
  <c r="K220" i="11"/>
  <c r="M220" i="11" s="1"/>
  <c r="K212" i="11"/>
  <c r="M212" i="11" s="1"/>
  <c r="K204" i="11"/>
  <c r="M204" i="11" s="1"/>
  <c r="K196" i="11"/>
  <c r="M196" i="11" s="1"/>
  <c r="K191" i="11"/>
  <c r="M191" i="11" s="1"/>
  <c r="K183" i="11"/>
  <c r="M183" i="11" s="1"/>
  <c r="K175" i="11"/>
  <c r="M175" i="11" s="1"/>
  <c r="K171" i="11"/>
  <c r="M171" i="11" s="1"/>
  <c r="K167" i="11"/>
  <c r="M167" i="11" s="1"/>
  <c r="K163" i="11"/>
  <c r="M163" i="11" s="1"/>
  <c r="K159" i="11"/>
  <c r="M159" i="11" s="1"/>
  <c r="K155" i="11"/>
  <c r="M155" i="11" s="1"/>
  <c r="K495" i="11"/>
  <c r="M495" i="11" s="1"/>
  <c r="K446" i="11"/>
  <c r="M446" i="11" s="1"/>
  <c r="K401" i="11"/>
  <c r="M401" i="11" s="1"/>
  <c r="K363" i="11"/>
  <c r="M363" i="11" s="1"/>
  <c r="K343" i="11"/>
  <c r="M343" i="11" s="1"/>
  <c r="K321" i="11"/>
  <c r="M321" i="11" s="1"/>
  <c r="K508" i="11"/>
  <c r="M508" i="11" s="1"/>
  <c r="K417" i="11"/>
  <c r="M417" i="11" s="1"/>
  <c r="K319" i="11"/>
  <c r="M319" i="11" s="1"/>
  <c r="K280" i="11"/>
  <c r="M280" i="11" s="1"/>
  <c r="K256" i="11"/>
  <c r="M256" i="11" s="1"/>
  <c r="K216" i="11"/>
  <c r="M216" i="11" s="1"/>
  <c r="K193" i="11"/>
  <c r="M193" i="11" s="1"/>
  <c r="K492" i="11"/>
  <c r="M492" i="11" s="1"/>
  <c r="K435" i="11"/>
  <c r="M435" i="11" s="1"/>
  <c r="K329" i="11"/>
  <c r="M329" i="11" s="1"/>
  <c r="K313" i="11"/>
  <c r="M313" i="11" s="1"/>
  <c r="K472" i="11"/>
  <c r="M472" i="11" s="1"/>
  <c r="K385" i="11"/>
  <c r="M385" i="11" s="1"/>
  <c r="K300" i="11"/>
  <c r="M300" i="11" s="1"/>
  <c r="K272" i="11"/>
  <c r="M272" i="11" s="1"/>
  <c r="K232" i="11"/>
  <c r="M232" i="11" s="1"/>
  <c r="K208" i="11"/>
  <c r="M208" i="11" s="1"/>
  <c r="K165" i="11"/>
  <c r="M165" i="11" s="1"/>
  <c r="K400" i="11"/>
  <c r="M400" i="11" s="1"/>
  <c r="M531" i="11"/>
  <c r="K474" i="11"/>
  <c r="M474" i="11" s="1"/>
  <c r="K377" i="11"/>
  <c r="M377" i="11" s="1"/>
  <c r="K351" i="11"/>
  <c r="M351" i="11" s="1"/>
  <c r="K339" i="11"/>
  <c r="M339" i="11" s="1"/>
  <c r="K325" i="11"/>
  <c r="M325" i="11" s="1"/>
  <c r="K496" i="11"/>
  <c r="M496" i="11" s="1"/>
  <c r="K464" i="11"/>
  <c r="M464" i="11" s="1"/>
  <c r="K307" i="11"/>
  <c r="M307" i="11" s="1"/>
  <c r="K288" i="11"/>
  <c r="M288" i="11" s="1"/>
  <c r="K248" i="11"/>
  <c r="M248" i="11" s="1"/>
  <c r="K224" i="11"/>
  <c r="M224" i="11" s="1"/>
  <c r="K187" i="11"/>
  <c r="M187" i="11" s="1"/>
  <c r="K169" i="11"/>
  <c r="M169" i="11" s="1"/>
  <c r="K151" i="11"/>
  <c r="M151" i="11" s="1"/>
  <c r="K147" i="11"/>
  <c r="M147" i="11" s="1"/>
  <c r="K143" i="11"/>
  <c r="M143" i="11" s="1"/>
  <c r="K139" i="11"/>
  <c r="M139" i="11" s="1"/>
  <c r="K135" i="11"/>
  <c r="M135" i="11" s="1"/>
  <c r="K131" i="11"/>
  <c r="M131" i="11" s="1"/>
  <c r="K123" i="11"/>
  <c r="M123" i="11" s="1"/>
  <c r="K119" i="11"/>
  <c r="M119" i="11" s="1"/>
  <c r="K115" i="11"/>
  <c r="M115" i="11" s="1"/>
  <c r="K111" i="11"/>
  <c r="M111" i="11" s="1"/>
  <c r="K105" i="11"/>
  <c r="M105" i="11" s="1"/>
  <c r="K101" i="11"/>
  <c r="M101" i="11" s="1"/>
  <c r="K97" i="11"/>
  <c r="M97" i="11" s="1"/>
  <c r="K93" i="11"/>
  <c r="M93" i="11" s="1"/>
  <c r="K89" i="11"/>
  <c r="M89" i="11" s="1"/>
  <c r="K83" i="11"/>
  <c r="M83" i="11" s="1"/>
  <c r="K77" i="11"/>
  <c r="M77" i="11" s="1"/>
  <c r="K69" i="11"/>
  <c r="M69" i="11" s="1"/>
  <c r="K59" i="11"/>
  <c r="M59" i="11" s="1"/>
  <c r="K49" i="11"/>
  <c r="M49" i="11" s="1"/>
  <c r="K29" i="11"/>
  <c r="M29" i="11" s="1"/>
  <c r="K21" i="11"/>
  <c r="M21" i="11" s="1"/>
  <c r="K11" i="11"/>
  <c r="M11" i="11" s="1"/>
  <c r="K303" i="11"/>
  <c r="M303" i="11" s="1"/>
  <c r="K295" i="11"/>
  <c r="M295" i="11" s="1"/>
  <c r="K287" i="11"/>
  <c r="M287" i="11" s="1"/>
  <c r="K279" i="11"/>
  <c r="M279" i="11" s="1"/>
  <c r="K271" i="11"/>
  <c r="M271" i="11" s="1"/>
  <c r="K263" i="11"/>
  <c r="M263" i="11" s="1"/>
  <c r="K255" i="11"/>
  <c r="M255" i="11" s="1"/>
  <c r="K247" i="11"/>
  <c r="M247" i="11" s="1"/>
  <c r="K239" i="11"/>
  <c r="M239" i="11" s="1"/>
  <c r="K231" i="11"/>
  <c r="M231" i="11" s="1"/>
  <c r="K223" i="11"/>
  <c r="M223" i="11" s="1"/>
  <c r="K215" i="11"/>
  <c r="M215" i="11" s="1"/>
  <c r="K207" i="11"/>
  <c r="M207" i="11" s="1"/>
  <c r="K199" i="11"/>
  <c r="M199" i="11" s="1"/>
  <c r="K189" i="11"/>
  <c r="M189" i="11" s="1"/>
  <c r="K181" i="11"/>
  <c r="M181" i="11" s="1"/>
  <c r="K153" i="11"/>
  <c r="M153" i="11" s="1"/>
  <c r="K125" i="11"/>
  <c r="M125" i="11" s="1"/>
  <c r="K39" i="11"/>
  <c r="M39" i="11" s="1"/>
  <c r="K88" i="11"/>
  <c r="M88" i="11" s="1"/>
  <c r="K76" i="11"/>
  <c r="M76" i="11" s="1"/>
  <c r="K68" i="11"/>
  <c r="M68" i="11" s="1"/>
  <c r="K62" i="11"/>
  <c r="M62" i="11" s="1"/>
  <c r="K56" i="11"/>
  <c r="M56" i="11" s="1"/>
  <c r="K48" i="11"/>
  <c r="M48" i="11" s="1"/>
  <c r="K42" i="11"/>
  <c r="M42" i="11" s="1"/>
  <c r="K34" i="11"/>
  <c r="M34" i="11" s="1"/>
  <c r="K28" i="11"/>
  <c r="M28" i="11" s="1"/>
  <c r="K22" i="11"/>
  <c r="M22" i="11" s="1"/>
  <c r="K14" i="11"/>
  <c r="M14" i="11" s="1"/>
  <c r="K6" i="11"/>
  <c r="M6" i="11" s="1"/>
  <c r="K298" i="11"/>
  <c r="M298" i="11" s="1"/>
  <c r="K290" i="11"/>
  <c r="M290" i="11" s="1"/>
  <c r="K282" i="11"/>
  <c r="M282" i="11" s="1"/>
  <c r="K274" i="11"/>
  <c r="M274" i="11" s="1"/>
  <c r="K266" i="11"/>
  <c r="M266" i="11" s="1"/>
  <c r="K258" i="11"/>
  <c r="M258" i="11" s="1"/>
  <c r="K250" i="11"/>
  <c r="M250" i="11" s="1"/>
  <c r="K242" i="11"/>
  <c r="M242" i="11" s="1"/>
  <c r="K234" i="11"/>
  <c r="M234" i="11" s="1"/>
  <c r="K226" i="11"/>
  <c r="M226" i="11" s="1"/>
  <c r="K218" i="11"/>
  <c r="M218" i="11" s="1"/>
  <c r="K210" i="11"/>
  <c r="M210" i="11" s="1"/>
  <c r="K202" i="11"/>
  <c r="M202" i="11" s="1"/>
  <c r="K194" i="11"/>
  <c r="M194" i="11" s="1"/>
  <c r="K190" i="11"/>
  <c r="M190" i="11" s="1"/>
  <c r="K186" i="11"/>
  <c r="M186" i="11" s="1"/>
  <c r="K182" i="11"/>
  <c r="M182" i="11" s="1"/>
  <c r="K178" i="11"/>
  <c r="M178" i="11" s="1"/>
  <c r="K174" i="11"/>
  <c r="M174" i="11" s="1"/>
  <c r="K168" i="11"/>
  <c r="M168" i="11" s="1"/>
  <c r="K164" i="11"/>
  <c r="M164" i="11" s="1"/>
  <c r="K160" i="11"/>
  <c r="M160" i="11" s="1"/>
  <c r="K154" i="11"/>
  <c r="M154" i="11" s="1"/>
  <c r="K150" i="11"/>
  <c r="M150" i="11" s="1"/>
  <c r="K146" i="11"/>
  <c r="M146" i="11" s="1"/>
  <c r="K140" i="11"/>
  <c r="M140" i="11" s="1"/>
  <c r="K134" i="11"/>
  <c r="M134" i="11" s="1"/>
  <c r="K130" i="11"/>
  <c r="M130" i="11" s="1"/>
  <c r="K126" i="11"/>
  <c r="M126" i="11" s="1"/>
  <c r="K122" i="11"/>
  <c r="M122" i="11" s="1"/>
  <c r="K118" i="11"/>
  <c r="M118" i="11" s="1"/>
  <c r="K114" i="11"/>
  <c r="M114" i="11" s="1"/>
  <c r="K110" i="11"/>
  <c r="M110" i="11" s="1"/>
  <c r="K106" i="11"/>
  <c r="M106" i="11" s="1"/>
  <c r="K100" i="11"/>
  <c r="M100" i="11" s="1"/>
  <c r="K94" i="11"/>
  <c r="M94" i="11" s="1"/>
  <c r="K90" i="11"/>
  <c r="M90" i="11" s="1"/>
  <c r="K82" i="11"/>
  <c r="M82" i="11" s="1"/>
  <c r="K70" i="11"/>
  <c r="M70" i="11" s="1"/>
  <c r="K60" i="11"/>
  <c r="M60" i="11" s="1"/>
  <c r="K40" i="11"/>
  <c r="M40" i="11" s="1"/>
  <c r="K30" i="11"/>
  <c r="M30" i="11" s="1"/>
  <c r="K340" i="11"/>
  <c r="M340" i="11" s="1"/>
  <c r="K367" i="11"/>
  <c r="M367" i="11" s="1"/>
  <c r="K309" i="11"/>
  <c r="M309" i="11" s="1"/>
  <c r="K197" i="11"/>
  <c r="M197" i="11" s="1"/>
  <c r="K137" i="11"/>
  <c r="M137" i="11" s="1"/>
  <c r="K121" i="11"/>
  <c r="M121" i="11" s="1"/>
  <c r="K99" i="11"/>
  <c r="M99" i="11" s="1"/>
  <c r="K85" i="11"/>
  <c r="M85" i="11" s="1"/>
  <c r="K45" i="11"/>
  <c r="M45" i="11" s="1"/>
  <c r="K5" i="11"/>
  <c r="M5" i="11" s="1"/>
  <c r="K267" i="11"/>
  <c r="M267" i="11" s="1"/>
  <c r="K243" i="11"/>
  <c r="M243" i="11" s="1"/>
  <c r="K203" i="11"/>
  <c r="M203" i="11" s="1"/>
  <c r="K177" i="11"/>
  <c r="M177" i="11" s="1"/>
  <c r="K72" i="11"/>
  <c r="M72" i="11" s="1"/>
  <c r="K52" i="11"/>
  <c r="M52" i="11" s="1"/>
  <c r="K18" i="11"/>
  <c r="M18" i="11" s="1"/>
  <c r="K294" i="11"/>
  <c r="M294" i="11" s="1"/>
  <c r="K254" i="11"/>
  <c r="M254" i="11" s="1"/>
  <c r="K230" i="11"/>
  <c r="M230" i="11" s="1"/>
  <c r="K192" i="11"/>
  <c r="M192" i="11" s="1"/>
  <c r="K180" i="11"/>
  <c r="M180" i="11" s="1"/>
  <c r="K156" i="11"/>
  <c r="M156" i="11" s="1"/>
  <c r="K144" i="11"/>
  <c r="M144" i="11" s="1"/>
  <c r="K120" i="11"/>
  <c r="M120" i="11" s="1"/>
  <c r="K108" i="11"/>
  <c r="M108" i="11" s="1"/>
  <c r="K78" i="11"/>
  <c r="M78" i="11" s="1"/>
  <c r="K36" i="11"/>
  <c r="M36" i="11" s="1"/>
  <c r="K16" i="11"/>
  <c r="M16" i="11" s="1"/>
  <c r="K8" i="11"/>
  <c r="M8" i="11" s="1"/>
  <c r="K518" i="11"/>
  <c r="M518" i="11" s="1"/>
  <c r="K349" i="11"/>
  <c r="M349" i="11" s="1"/>
  <c r="K484" i="11"/>
  <c r="M484" i="11" s="1"/>
  <c r="K200" i="11"/>
  <c r="M200" i="11" s="1"/>
  <c r="K161" i="11"/>
  <c r="M161" i="11" s="1"/>
  <c r="K145" i="11"/>
  <c r="M145" i="11" s="1"/>
  <c r="K133" i="11"/>
  <c r="M133" i="11" s="1"/>
  <c r="K107" i="11"/>
  <c r="M107" i="11" s="1"/>
  <c r="K95" i="11"/>
  <c r="M95" i="11" s="1"/>
  <c r="K63" i="11"/>
  <c r="M63" i="11" s="1"/>
  <c r="K25" i="11"/>
  <c r="M25" i="11" s="1"/>
  <c r="K283" i="11"/>
  <c r="M283" i="11" s="1"/>
  <c r="K259" i="11"/>
  <c r="M259" i="11" s="1"/>
  <c r="K219" i="11"/>
  <c r="M219" i="11" s="1"/>
  <c r="K195" i="11"/>
  <c r="M195" i="11" s="1"/>
  <c r="K35" i="11"/>
  <c r="M35" i="11" s="1"/>
  <c r="K64" i="11"/>
  <c r="M64" i="11" s="1"/>
  <c r="K32" i="11"/>
  <c r="M32" i="11" s="1"/>
  <c r="K10" i="11"/>
  <c r="M10" i="11" s="1"/>
  <c r="K270" i="11"/>
  <c r="M270" i="11" s="1"/>
  <c r="K246" i="11"/>
  <c r="M246" i="11" s="1"/>
  <c r="K206" i="11"/>
  <c r="M206" i="11" s="1"/>
  <c r="K188" i="11"/>
  <c r="M188" i="11" s="1"/>
  <c r="K166" i="11"/>
  <c r="M166" i="11" s="1"/>
  <c r="K152" i="11"/>
  <c r="M152" i="11" s="1"/>
  <c r="K128" i="11"/>
  <c r="M128" i="11" s="1"/>
  <c r="K116" i="11"/>
  <c r="M116" i="11" s="1"/>
  <c r="K92" i="11"/>
  <c r="M92" i="11" s="1"/>
  <c r="K66" i="11"/>
  <c r="M66" i="11" s="1"/>
  <c r="K12" i="11"/>
  <c r="M12" i="11" s="1"/>
  <c r="K333" i="11"/>
  <c r="M333" i="11" s="1"/>
  <c r="K264" i="11"/>
  <c r="M264" i="11" s="1"/>
  <c r="K179" i="11"/>
  <c r="M179" i="11" s="1"/>
  <c r="K157" i="11"/>
  <c r="M157" i="11" s="1"/>
  <c r="K141" i="11"/>
  <c r="M141" i="11" s="1"/>
  <c r="K117" i="11"/>
  <c r="M117" i="11" s="1"/>
  <c r="K103" i="11"/>
  <c r="M103" i="11" s="1"/>
  <c r="K81" i="11"/>
  <c r="M81" i="11" s="1"/>
  <c r="K53" i="11"/>
  <c r="M53" i="11" s="1"/>
  <c r="K299" i="11"/>
  <c r="M299" i="11" s="1"/>
  <c r="K275" i="11"/>
  <c r="M275" i="11" s="1"/>
  <c r="K235" i="11"/>
  <c r="M235" i="11" s="1"/>
  <c r="K211" i="11"/>
  <c r="M211" i="11" s="1"/>
  <c r="K129" i="11"/>
  <c r="M129" i="11" s="1"/>
  <c r="K80" i="11"/>
  <c r="M80" i="11" s="1"/>
  <c r="K44" i="11"/>
  <c r="M44" i="11" s="1"/>
  <c r="K24" i="11"/>
  <c r="M24" i="11" s="1"/>
  <c r="K286" i="11"/>
  <c r="M286" i="11" s="1"/>
  <c r="K262" i="11"/>
  <c r="M262" i="11" s="1"/>
  <c r="K222" i="11"/>
  <c r="M222" i="11" s="1"/>
  <c r="K198" i="11"/>
  <c r="M198" i="11" s="1"/>
  <c r="K176" i="11"/>
  <c r="M176" i="11" s="1"/>
  <c r="K162" i="11"/>
  <c r="M162" i="11" s="1"/>
  <c r="K136" i="11"/>
  <c r="M136" i="11" s="1"/>
  <c r="K124" i="11"/>
  <c r="M124" i="11" s="1"/>
  <c r="K104" i="11"/>
  <c r="M104" i="11" s="1"/>
  <c r="K84" i="11"/>
  <c r="M84" i="11" s="1"/>
  <c r="K26" i="11"/>
  <c r="M26" i="11" s="1"/>
  <c r="K297" i="11"/>
  <c r="M297" i="11" s="1"/>
  <c r="K289" i="11"/>
  <c r="M289" i="11" s="1"/>
  <c r="K281" i="11"/>
  <c r="M281" i="11" s="1"/>
  <c r="K273" i="11"/>
  <c r="M273" i="11" s="1"/>
  <c r="K265" i="11"/>
  <c r="M265" i="11" s="1"/>
  <c r="K257" i="11"/>
  <c r="M257" i="11" s="1"/>
  <c r="K249" i="11"/>
  <c r="M249" i="11" s="1"/>
  <c r="K241" i="11"/>
  <c r="M241" i="11" s="1"/>
  <c r="K233" i="11"/>
  <c r="M233" i="11" s="1"/>
  <c r="K225" i="11"/>
  <c r="M225" i="11" s="1"/>
  <c r="K217" i="11"/>
  <c r="M217" i="11" s="1"/>
  <c r="K209" i="11"/>
  <c r="M209" i="11" s="1"/>
  <c r="K170" i="11"/>
  <c r="M170" i="11" s="1"/>
  <c r="K142" i="11"/>
  <c r="M142" i="11" s="1"/>
  <c r="K102" i="11"/>
  <c r="M102" i="11" s="1"/>
  <c r="K86" i="11"/>
  <c r="M86" i="11" s="1"/>
  <c r="K50" i="11"/>
  <c r="M50" i="11" s="1"/>
  <c r="K87" i="11"/>
  <c r="M87" i="11" s="1"/>
  <c r="K75" i="11"/>
  <c r="M75" i="11" s="1"/>
  <c r="K67" i="11"/>
  <c r="M67" i="11" s="1"/>
  <c r="K61" i="11"/>
  <c r="M61" i="11" s="1"/>
  <c r="K55" i="11"/>
  <c r="M55" i="11" s="1"/>
  <c r="K47" i="11"/>
  <c r="M47" i="11" s="1"/>
  <c r="K41" i="11"/>
  <c r="M41" i="11" s="1"/>
  <c r="K33" i="11"/>
  <c r="M33" i="11" s="1"/>
  <c r="K27" i="11"/>
  <c r="M27" i="11" s="1"/>
  <c r="K19" i="11"/>
  <c r="M19" i="11" s="1"/>
  <c r="K13" i="11"/>
  <c r="M13" i="11" s="1"/>
  <c r="K7" i="11"/>
  <c r="M7" i="11" s="1"/>
  <c r="J529" i="11"/>
  <c r="L529" i="11" s="1"/>
  <c r="J449" i="11"/>
  <c r="L449" i="11" s="1"/>
  <c r="J463" i="11"/>
  <c r="L463" i="11" s="1"/>
  <c r="J497" i="11"/>
  <c r="L497" i="11" s="1"/>
  <c r="J523" i="11"/>
  <c r="L523" i="11" s="1"/>
  <c r="J154" i="11"/>
  <c r="L154" i="11" s="1"/>
  <c r="J194" i="11"/>
  <c r="L194" i="11" s="1"/>
  <c r="J202" i="11"/>
  <c r="L202" i="11" s="1"/>
  <c r="J230" i="11"/>
  <c r="L230" i="11" s="1"/>
  <c r="J246" i="11"/>
  <c r="L246" i="11" s="1"/>
  <c r="N246" i="11" s="1"/>
  <c r="J264" i="11"/>
  <c r="L264" i="11" s="1"/>
  <c r="J280" i="11"/>
  <c r="L280" i="11" s="1"/>
  <c r="J348" i="11"/>
  <c r="L348" i="11" s="1"/>
  <c r="J121" i="11"/>
  <c r="L121" i="11" s="1"/>
  <c r="J298" i="11"/>
  <c r="L298" i="11" s="1"/>
  <c r="J124" i="11"/>
  <c r="L124" i="11" s="1"/>
  <c r="J310" i="11"/>
  <c r="L310" i="11" s="1"/>
  <c r="J431" i="11"/>
  <c r="L431" i="11" s="1"/>
  <c r="J314" i="11"/>
  <c r="L314" i="11" s="1"/>
  <c r="J307" i="11"/>
  <c r="L307" i="11" s="1"/>
  <c r="J326" i="11"/>
  <c r="L326" i="11" s="1"/>
  <c r="J340" i="11"/>
  <c r="L340" i="11" s="1"/>
  <c r="J371" i="11"/>
  <c r="L371" i="11" s="1"/>
  <c r="J404" i="11"/>
  <c r="L404" i="11" s="1"/>
  <c r="J382" i="11"/>
  <c r="L382" i="11" s="1"/>
  <c r="J415" i="11"/>
  <c r="L415" i="11" s="1"/>
  <c r="J511" i="11"/>
  <c r="L511" i="11" s="1"/>
  <c r="J19" i="11"/>
  <c r="L19" i="11" s="1"/>
  <c r="J82" i="11"/>
  <c r="L82" i="11" s="1"/>
  <c r="J63" i="11"/>
  <c r="L63" i="11" s="1"/>
  <c r="J105" i="11"/>
  <c r="L105" i="11" s="1"/>
  <c r="J56" i="11"/>
  <c r="L56" i="11" s="1"/>
  <c r="J76" i="11"/>
  <c r="L76" i="11" s="1"/>
  <c r="J102" i="11"/>
  <c r="L102" i="11" s="1"/>
  <c r="N102" i="11" s="1"/>
  <c r="J5" i="11"/>
  <c r="L5" i="11" s="1"/>
  <c r="J21" i="11"/>
  <c r="L21" i="11" s="1"/>
  <c r="J90" i="11"/>
  <c r="L90" i="11" s="1"/>
  <c r="J262" i="11"/>
  <c r="L262" i="11" s="1"/>
  <c r="J300" i="11"/>
  <c r="L300" i="11" s="1"/>
  <c r="J248" i="11"/>
  <c r="L248" i="11" s="1"/>
  <c r="N248" i="11" s="1"/>
  <c r="J266" i="11"/>
  <c r="L266" i="11" s="1"/>
  <c r="J358" i="11"/>
  <c r="L358" i="11" s="1"/>
  <c r="J212" i="11"/>
  <c r="L212" i="11" s="1"/>
  <c r="J228" i="11"/>
  <c r="L228" i="11" s="1"/>
  <c r="N228" i="11" s="1"/>
  <c r="J244" i="11"/>
  <c r="L244" i="11" s="1"/>
  <c r="J383" i="11"/>
  <c r="L383" i="11" s="1"/>
  <c r="N383" i="11" s="1"/>
  <c r="J167" i="11"/>
  <c r="L167" i="11" s="1"/>
  <c r="J182" i="11"/>
  <c r="L182" i="11" s="1"/>
  <c r="J290" i="11"/>
  <c r="L290" i="11" s="1"/>
  <c r="J350" i="11"/>
  <c r="L350" i="11" s="1"/>
  <c r="J379" i="11"/>
  <c r="L379" i="11" s="1"/>
  <c r="N379" i="11" s="1"/>
  <c r="J411" i="11"/>
  <c r="L411" i="11" s="1"/>
  <c r="N411" i="11" s="1"/>
  <c r="J472" i="11"/>
  <c r="L472" i="11" s="1"/>
  <c r="J509" i="11"/>
  <c r="L509" i="11" s="1"/>
  <c r="J354" i="11"/>
  <c r="L354" i="11" s="1"/>
  <c r="J395" i="11"/>
  <c r="L395" i="11" s="1"/>
  <c r="J433" i="11"/>
  <c r="L433" i="11" s="1"/>
  <c r="J447" i="11"/>
  <c r="L447" i="11" s="1"/>
  <c r="J477" i="11"/>
  <c r="L477" i="11" s="1"/>
  <c r="J487" i="11"/>
  <c r="L487" i="11" s="1"/>
  <c r="J514" i="11"/>
  <c r="L514" i="11" s="1"/>
  <c r="J353" i="11"/>
  <c r="L353" i="11" s="1"/>
  <c r="J473" i="11"/>
  <c r="L473" i="11" s="1"/>
  <c r="L531" i="11"/>
  <c r="J374" i="11"/>
  <c r="L374" i="11" s="1"/>
  <c r="J399" i="11"/>
  <c r="L399" i="11" s="1"/>
  <c r="J422" i="11"/>
  <c r="L422" i="11" s="1"/>
  <c r="J530" i="11"/>
  <c r="L530" i="11" s="1"/>
  <c r="J14" i="11"/>
  <c r="L14" i="11" s="1"/>
  <c r="J12" i="11"/>
  <c r="L12" i="11" s="1"/>
  <c r="J32" i="11"/>
  <c r="L32" i="11" s="1"/>
  <c r="K413" i="11"/>
  <c r="M413" i="11" s="1"/>
  <c r="K173" i="11"/>
  <c r="M173" i="11" s="1"/>
  <c r="K113" i="11"/>
  <c r="M113" i="11" s="1"/>
  <c r="J49" i="11"/>
  <c r="L49" i="11" s="1"/>
  <c r="K251" i="11"/>
  <c r="M251" i="11" s="1"/>
  <c r="J109" i="11"/>
  <c r="L109" i="11" s="1"/>
  <c r="K109" i="11"/>
  <c r="M109" i="11" s="1"/>
  <c r="K238" i="11"/>
  <c r="M238" i="11" s="1"/>
  <c r="K172" i="11"/>
  <c r="M172" i="11" s="1"/>
  <c r="J54" i="11"/>
  <c r="L54" i="11" s="1"/>
  <c r="K54" i="11"/>
  <c r="M54" i="11" s="1"/>
  <c r="K293" i="11"/>
  <c r="M293" i="11" s="1"/>
  <c r="K253" i="11"/>
  <c r="M253" i="11" s="1"/>
  <c r="K229" i="11"/>
  <c r="M229" i="11" s="1"/>
  <c r="K138" i="11"/>
  <c r="M138" i="11" s="1"/>
  <c r="K46" i="11"/>
  <c r="M46" i="11" s="1"/>
  <c r="J51" i="11"/>
  <c r="L51" i="11" s="1"/>
  <c r="K51" i="11"/>
  <c r="M51" i="11" s="1"/>
  <c r="K31" i="11"/>
  <c r="M31" i="11" s="1"/>
  <c r="J34" i="11"/>
  <c r="L34" i="11" s="1"/>
  <c r="K149" i="11"/>
  <c r="M149" i="11" s="1"/>
  <c r="K15" i="11"/>
  <c r="M15" i="11" s="1"/>
  <c r="K227" i="11"/>
  <c r="M227" i="11" s="1"/>
  <c r="K302" i="11"/>
  <c r="M302" i="11" s="1"/>
  <c r="J214" i="11"/>
  <c r="L214" i="11" s="1"/>
  <c r="K214" i="11"/>
  <c r="M214" i="11" s="1"/>
  <c r="J160" i="11"/>
  <c r="L160" i="11" s="1"/>
  <c r="J112" i="11"/>
  <c r="L112" i="11" s="1"/>
  <c r="K112" i="11"/>
  <c r="M112" i="11" s="1"/>
  <c r="K20" i="11"/>
  <c r="M20" i="11" s="1"/>
  <c r="K269" i="11"/>
  <c r="M269" i="11" s="1"/>
  <c r="K245" i="11"/>
  <c r="M245" i="11" s="1"/>
  <c r="K205" i="11"/>
  <c r="M205" i="11" s="1"/>
  <c r="K98" i="11"/>
  <c r="M98" i="11" s="1"/>
  <c r="K65" i="11"/>
  <c r="M65" i="11" s="1"/>
  <c r="K43" i="11"/>
  <c r="M43" i="11" s="1"/>
  <c r="K9" i="11"/>
  <c r="M9" i="11" s="1"/>
  <c r="K347" i="11"/>
  <c r="M347" i="11" s="1"/>
  <c r="J91" i="11"/>
  <c r="L91" i="11" s="1"/>
  <c r="K91" i="11"/>
  <c r="M91" i="11" s="1"/>
  <c r="K291" i="11"/>
  <c r="M291" i="11" s="1"/>
  <c r="K58" i="11"/>
  <c r="M58" i="11" s="1"/>
  <c r="K278" i="11"/>
  <c r="M278" i="11" s="1"/>
  <c r="J148" i="11"/>
  <c r="L148" i="11" s="1"/>
  <c r="K148" i="11"/>
  <c r="M148" i="11" s="1"/>
  <c r="J96" i="11"/>
  <c r="L96" i="11" s="1"/>
  <c r="K96" i="11"/>
  <c r="M96" i="11" s="1"/>
  <c r="J8" i="11"/>
  <c r="L8" i="11" s="1"/>
  <c r="K285" i="11"/>
  <c r="M285" i="11" s="1"/>
  <c r="K261" i="11"/>
  <c r="M261" i="11" s="1"/>
  <c r="K221" i="11"/>
  <c r="M221" i="11" s="1"/>
  <c r="K158" i="11"/>
  <c r="M158" i="11" s="1"/>
  <c r="K79" i="11"/>
  <c r="M79" i="11" s="1"/>
  <c r="K57" i="11"/>
  <c r="M57" i="11" s="1"/>
  <c r="K23" i="11"/>
  <c r="M23" i="11" s="1"/>
  <c r="J81" i="11"/>
  <c r="L81" i="11" s="1"/>
  <c r="J104" i="11"/>
  <c r="L104" i="11" s="1"/>
  <c r="J117" i="11"/>
  <c r="L117" i="11" s="1"/>
  <c r="J68" i="11"/>
  <c r="L68" i="11" s="1"/>
  <c r="J86" i="11"/>
  <c r="L86" i="11" s="1"/>
  <c r="J129" i="11"/>
  <c r="L129" i="11" s="1"/>
  <c r="J98" i="11"/>
  <c r="L98" i="11" s="1"/>
  <c r="J175" i="11"/>
  <c r="L175" i="11" s="1"/>
  <c r="J191" i="11"/>
  <c r="L191" i="11" s="1"/>
  <c r="J165" i="11"/>
  <c r="L165" i="11" s="1"/>
  <c r="J217" i="11"/>
  <c r="L217" i="11" s="1"/>
  <c r="J233" i="11"/>
  <c r="L233" i="11" s="1"/>
  <c r="J135" i="11"/>
  <c r="L135" i="11" s="1"/>
  <c r="J197" i="11"/>
  <c r="L197" i="11" s="1"/>
  <c r="J215" i="11"/>
  <c r="L215" i="11" s="1"/>
  <c r="J231" i="11"/>
  <c r="L231" i="11" s="1"/>
  <c r="J141" i="11"/>
  <c r="L141" i="11" s="1"/>
  <c r="J153" i="11"/>
  <c r="L153" i="11" s="1"/>
  <c r="J177" i="11"/>
  <c r="L177" i="11" s="1"/>
  <c r="J195" i="11"/>
  <c r="L195" i="11" s="1"/>
  <c r="J251" i="11"/>
  <c r="L251" i="11" s="1"/>
  <c r="J287" i="11"/>
  <c r="L287" i="11" s="1"/>
  <c r="J282" i="11"/>
  <c r="L282" i="11" s="1"/>
  <c r="J271" i="11"/>
  <c r="L271" i="11" s="1"/>
  <c r="J304" i="11"/>
  <c r="L304" i="11" s="1"/>
  <c r="J257" i="11"/>
  <c r="L257" i="11" s="1"/>
  <c r="J297" i="11"/>
  <c r="L297" i="11" s="1"/>
  <c r="J325" i="11"/>
  <c r="L325" i="11" s="1"/>
  <c r="J351" i="11"/>
  <c r="L351" i="11" s="1"/>
  <c r="J305" i="11"/>
  <c r="L305" i="11" s="1"/>
  <c r="J355" i="11"/>
  <c r="L355" i="11" s="1"/>
  <c r="J384" i="11"/>
  <c r="L384" i="11" s="1"/>
  <c r="J331" i="11"/>
  <c r="L331" i="11" s="1"/>
  <c r="J363" i="11"/>
  <c r="L363" i="11" s="1"/>
  <c r="J401" i="11"/>
  <c r="L401" i="11" s="1"/>
  <c r="J430" i="11"/>
  <c r="L430" i="11" s="1"/>
  <c r="J444" i="11"/>
  <c r="L444" i="11" s="1"/>
  <c r="J396" i="11"/>
  <c r="L396" i="11" s="1"/>
  <c r="J450" i="11"/>
  <c r="L450" i="11" s="1"/>
  <c r="J476" i="11"/>
  <c r="L476" i="11" s="1"/>
  <c r="J506" i="11"/>
  <c r="L506" i="11" s="1"/>
  <c r="J423" i="11"/>
  <c r="L423" i="11" s="1"/>
  <c r="J453" i="11"/>
  <c r="L453" i="11" s="1"/>
  <c r="J465" i="11"/>
  <c r="L465" i="11" s="1"/>
  <c r="J499" i="11"/>
  <c r="L499" i="11" s="1"/>
  <c r="J525" i="11"/>
  <c r="L525" i="11" s="1"/>
  <c r="J162" i="11"/>
  <c r="L162" i="11" s="1"/>
  <c r="J196" i="11"/>
  <c r="L196" i="11" s="1"/>
  <c r="J204" i="11"/>
  <c r="L204" i="11" s="1"/>
  <c r="J218" i="11"/>
  <c r="L218" i="11" s="1"/>
  <c r="J234" i="11"/>
  <c r="L234" i="11" s="1"/>
  <c r="J250" i="11"/>
  <c r="L250" i="11" s="1"/>
  <c r="J268" i="11"/>
  <c r="L268" i="11" s="1"/>
  <c r="J284" i="11"/>
  <c r="L284" i="11" s="1"/>
  <c r="J369" i="11"/>
  <c r="L369" i="11" s="1"/>
  <c r="J69" i="11"/>
  <c r="L69" i="11" s="1"/>
  <c r="J111" i="11"/>
  <c r="L111" i="11" s="1"/>
  <c r="J269" i="11"/>
  <c r="L269" i="11" s="1"/>
  <c r="J303" i="11"/>
  <c r="L303" i="11" s="1"/>
  <c r="J62" i="11"/>
  <c r="L62" i="11" s="1"/>
  <c r="J130" i="11"/>
  <c r="L130" i="11" s="1"/>
  <c r="J312" i="11"/>
  <c r="L312" i="11" s="1"/>
  <c r="J435" i="11"/>
  <c r="L435" i="11" s="1"/>
  <c r="J46" i="11"/>
  <c r="L46" i="11" s="1"/>
  <c r="J150" i="11"/>
  <c r="L150" i="11" s="1"/>
  <c r="J318" i="11"/>
  <c r="L318" i="11" s="1"/>
  <c r="J332" i="11"/>
  <c r="L332" i="11" s="1"/>
  <c r="J342" i="11"/>
  <c r="L342" i="11" s="1"/>
  <c r="J381" i="11"/>
  <c r="L381" i="11" s="1"/>
  <c r="J420" i="11"/>
  <c r="L420" i="11" s="1"/>
  <c r="J275" i="11"/>
  <c r="L275" i="11" s="1"/>
  <c r="J386" i="11"/>
  <c r="L386" i="11" s="1"/>
  <c r="J419" i="11"/>
  <c r="L419" i="11" s="1"/>
  <c r="J7" i="11"/>
  <c r="L7" i="11" s="1"/>
  <c r="J23" i="11"/>
  <c r="L23" i="11" s="1"/>
  <c r="J50" i="11"/>
  <c r="L50" i="11" s="1"/>
  <c r="J77" i="11"/>
  <c r="L77" i="11" s="1"/>
  <c r="J114" i="11"/>
  <c r="L114" i="11" s="1"/>
  <c r="J59" i="11"/>
  <c r="L59" i="11" s="1"/>
  <c r="J83" i="11"/>
  <c r="L83" i="11" s="1"/>
  <c r="J125" i="11"/>
  <c r="L125" i="11" s="1"/>
  <c r="J9" i="11"/>
  <c r="L9" i="11" s="1"/>
  <c r="J25" i="11"/>
  <c r="L25" i="11" s="1"/>
  <c r="J44" i="11"/>
  <c r="L44" i="11" s="1"/>
  <c r="J108" i="11"/>
  <c r="L108" i="11" s="1"/>
  <c r="J289" i="11"/>
  <c r="L289" i="11" s="1"/>
  <c r="J385" i="11"/>
  <c r="L385" i="11" s="1"/>
  <c r="J252" i="11"/>
  <c r="L252" i="11" s="1"/>
  <c r="J309" i="11"/>
  <c r="L309" i="11" s="1"/>
  <c r="J95" i="11"/>
  <c r="L95" i="11" s="1"/>
  <c r="J134" i="11"/>
  <c r="L134" i="11" s="1"/>
  <c r="J171" i="11"/>
  <c r="L171" i="11" s="1"/>
  <c r="J216" i="11"/>
  <c r="L216" i="11" s="1"/>
  <c r="J232" i="11"/>
  <c r="L232" i="11" s="1"/>
  <c r="J265" i="11"/>
  <c r="L265" i="11" s="1"/>
  <c r="J481" i="11"/>
  <c r="L481" i="11" s="1"/>
  <c r="J173" i="11"/>
  <c r="L173" i="11" s="1"/>
  <c r="J186" i="11"/>
  <c r="L186" i="11" s="1"/>
  <c r="J344" i="11"/>
  <c r="L344" i="11" s="1"/>
  <c r="J366" i="11"/>
  <c r="L366" i="11" s="1"/>
  <c r="J388" i="11"/>
  <c r="L388" i="11" s="1"/>
  <c r="J416" i="11"/>
  <c r="L416" i="11" s="1"/>
  <c r="J482" i="11"/>
  <c r="L482" i="11" s="1"/>
  <c r="J521" i="11"/>
  <c r="L521" i="11" s="1"/>
  <c r="J359" i="11"/>
  <c r="L359" i="11" s="1"/>
  <c r="J400" i="11"/>
  <c r="L400" i="11" s="1"/>
  <c r="J436" i="11"/>
  <c r="L436" i="11" s="1"/>
  <c r="J451" i="11"/>
  <c r="L451" i="11" s="1"/>
  <c r="J480" i="11"/>
  <c r="L480" i="11" s="1"/>
  <c r="J491" i="11"/>
  <c r="L491" i="11" s="1"/>
  <c r="J515" i="11"/>
  <c r="L515" i="11" s="1"/>
  <c r="J373" i="11"/>
  <c r="L373" i="11" s="1"/>
  <c r="J496" i="11"/>
  <c r="L496" i="11" s="1"/>
  <c r="J532" i="11"/>
  <c r="L532" i="11" s="1"/>
  <c r="J378" i="11"/>
  <c r="L378" i="11" s="1"/>
  <c r="J406" i="11"/>
  <c r="L406" i="11" s="1"/>
  <c r="J489" i="11"/>
  <c r="L489" i="11" s="1"/>
  <c r="J18" i="11"/>
  <c r="L18" i="11" s="1"/>
  <c r="J16" i="11"/>
  <c r="L16" i="11" s="1"/>
  <c r="J36" i="11"/>
  <c r="L36" i="11" s="1"/>
  <c r="J20" i="11"/>
  <c r="L20" i="11" s="1"/>
  <c r="J52" i="11"/>
  <c r="L52" i="11" s="1"/>
  <c r="J57" i="11"/>
  <c r="L57" i="11" s="1"/>
  <c r="J97" i="11"/>
  <c r="L97" i="11" s="1"/>
  <c r="J106" i="11"/>
  <c r="L106" i="11" s="1"/>
  <c r="J79" i="11"/>
  <c r="L79" i="11" s="1"/>
  <c r="J120" i="11"/>
  <c r="L120" i="11" s="1"/>
  <c r="J72" i="11"/>
  <c r="L72" i="11" s="1"/>
  <c r="J92" i="11"/>
  <c r="L92" i="11" s="1"/>
  <c r="J131" i="11"/>
  <c r="L131" i="11" s="1"/>
  <c r="J107" i="11"/>
  <c r="L107" i="11" s="1"/>
  <c r="J179" i="11"/>
  <c r="L179" i="11" s="1"/>
  <c r="J137" i="11"/>
  <c r="L137" i="11" s="1"/>
  <c r="J168" i="11"/>
  <c r="L168" i="11" s="1"/>
  <c r="J221" i="11"/>
  <c r="L221" i="11" s="1"/>
  <c r="J145" i="11"/>
  <c r="L145" i="11" s="1"/>
  <c r="J201" i="11"/>
  <c r="L201" i="11" s="1"/>
  <c r="J219" i="11"/>
  <c r="L219" i="11" s="1"/>
  <c r="J235" i="11"/>
  <c r="L235" i="11" s="1"/>
  <c r="J143" i="11"/>
  <c r="L143" i="11" s="1"/>
  <c r="N143" i="11" s="1"/>
  <c r="J169" i="11"/>
  <c r="L169" i="11" s="1"/>
  <c r="J180" i="11"/>
  <c r="L180" i="11" s="1"/>
  <c r="J188" i="11"/>
  <c r="L188" i="11" s="1"/>
  <c r="J199" i="11"/>
  <c r="L199" i="11" s="1"/>
  <c r="J255" i="11"/>
  <c r="L255" i="11" s="1"/>
  <c r="J261" i="11"/>
  <c r="L261" i="11" s="1"/>
  <c r="J294" i="11"/>
  <c r="L294" i="11" s="1"/>
  <c r="J320" i="11"/>
  <c r="L320" i="11" s="1"/>
  <c r="J267" i="11"/>
  <c r="L267" i="11" s="1"/>
  <c r="J302" i="11"/>
  <c r="L302" i="11" s="1"/>
  <c r="J333" i="11"/>
  <c r="L333" i="11" s="1"/>
  <c r="J360" i="11"/>
  <c r="L360" i="11" s="1"/>
  <c r="J321" i="11"/>
  <c r="L321" i="11" s="1"/>
  <c r="J357" i="11"/>
  <c r="L357" i="11" s="1"/>
  <c r="J409" i="11"/>
  <c r="L409" i="11" s="1"/>
  <c r="J335" i="11"/>
  <c r="L335" i="11" s="1"/>
  <c r="J364" i="11"/>
  <c r="L364" i="11" s="1"/>
  <c r="J414" i="11"/>
  <c r="L414" i="11" s="1"/>
  <c r="J434" i="11"/>
  <c r="L434" i="11" s="1"/>
  <c r="J448" i="11"/>
  <c r="L448" i="11" s="1"/>
  <c r="J464" i="11"/>
  <c r="L464" i="11" s="1"/>
  <c r="J412" i="11"/>
  <c r="L412" i="11" s="1"/>
  <c r="J438" i="11"/>
  <c r="L438" i="11" s="1"/>
  <c r="J454" i="11"/>
  <c r="L454" i="11" s="1"/>
  <c r="N454" i="11" s="1"/>
  <c r="J479" i="11"/>
  <c r="L479" i="11" s="1"/>
  <c r="J424" i="11"/>
  <c r="L424" i="11" s="1"/>
  <c r="J483" i="11"/>
  <c r="L483" i="11" s="1"/>
  <c r="J500" i="11"/>
  <c r="L500" i="11" s="1"/>
  <c r="N500" i="11" s="1"/>
  <c r="J510" i="11"/>
  <c r="L510" i="11" s="1"/>
  <c r="J452" i="11"/>
  <c r="L452" i="11" s="1"/>
  <c r="J428" i="11"/>
  <c r="L428" i="11" s="1"/>
  <c r="J458" i="11"/>
  <c r="L458" i="11" s="1"/>
  <c r="J488" i="11"/>
  <c r="L488" i="11" s="1"/>
  <c r="J486" i="11"/>
  <c r="L486" i="11" s="1"/>
  <c r="J516" i="11"/>
  <c r="L516" i="11" s="1"/>
  <c r="J508" i="11"/>
  <c r="L508" i="11" s="1"/>
  <c r="J441" i="11"/>
  <c r="L441" i="11" s="1"/>
  <c r="J457" i="11"/>
  <c r="L457" i="11" s="1"/>
  <c r="J467" i="11"/>
  <c r="L467" i="11" s="1"/>
  <c r="J503" i="11"/>
  <c r="L503" i="11" s="1"/>
  <c r="J527" i="11"/>
  <c r="L527" i="11" s="1"/>
  <c r="J166" i="11"/>
  <c r="L166" i="11" s="1"/>
  <c r="J198" i="11"/>
  <c r="L198" i="11" s="1"/>
  <c r="J206" i="11"/>
  <c r="L206" i="11" s="1"/>
  <c r="J222" i="11"/>
  <c r="L222" i="11" s="1"/>
  <c r="J238" i="11"/>
  <c r="L238" i="11" s="1"/>
  <c r="J254" i="11"/>
  <c r="L254" i="11" s="1"/>
  <c r="J272" i="11"/>
  <c r="L272" i="11" s="1"/>
  <c r="J288" i="11"/>
  <c r="L288" i="11" s="1"/>
  <c r="J41" i="11"/>
  <c r="L41" i="11" s="1"/>
  <c r="J115" i="11"/>
  <c r="L115" i="11" s="1"/>
  <c r="J285" i="11"/>
  <c r="L285" i="11" s="1"/>
  <c r="J356" i="11"/>
  <c r="L356" i="11" s="1"/>
  <c r="J70" i="11"/>
  <c r="L70" i="11" s="1"/>
  <c r="J136" i="11"/>
  <c r="L136" i="11" s="1"/>
  <c r="J316" i="11"/>
  <c r="L316" i="11" s="1"/>
  <c r="J470" i="11"/>
  <c r="L470" i="11" s="1"/>
  <c r="J138" i="11"/>
  <c r="L138" i="11" s="1"/>
  <c r="J152" i="11"/>
  <c r="L152" i="11" s="1"/>
  <c r="J322" i="11"/>
  <c r="L322" i="11" s="1"/>
  <c r="J334" i="11"/>
  <c r="L334" i="11" s="1"/>
  <c r="J346" i="11"/>
  <c r="L346" i="11" s="1"/>
  <c r="J387" i="11"/>
  <c r="L387" i="11" s="1"/>
  <c r="J512" i="11"/>
  <c r="L512" i="11" s="1"/>
  <c r="K240" i="11"/>
  <c r="M240" i="11" s="1"/>
  <c r="J185" i="11"/>
  <c r="L185" i="11" s="1"/>
  <c r="K185" i="11"/>
  <c r="M185" i="11" s="1"/>
  <c r="J132" i="11"/>
  <c r="L132" i="11" s="1"/>
  <c r="K132" i="11"/>
  <c r="M132" i="11" s="1"/>
  <c r="J74" i="11"/>
  <c r="L74" i="11" s="1"/>
  <c r="K74" i="11"/>
  <c r="M74" i="11" s="1"/>
  <c r="K17" i="11"/>
  <c r="M17" i="11" s="1"/>
  <c r="K127" i="11"/>
  <c r="M127" i="11" s="1"/>
  <c r="K38" i="11"/>
  <c r="M38" i="11" s="1"/>
  <c r="J237" i="11"/>
  <c r="L237" i="11" s="1"/>
  <c r="K237" i="11"/>
  <c r="M237" i="11" s="1"/>
  <c r="K71" i="11"/>
  <c r="M71" i="11" s="1"/>
  <c r="J73" i="11"/>
  <c r="L73" i="11" s="1"/>
  <c r="K73" i="11"/>
  <c r="M73" i="11" s="1"/>
  <c r="K301" i="11"/>
  <c r="M301" i="11" s="1"/>
  <c r="K213" i="11"/>
  <c r="M213" i="11" s="1"/>
  <c r="J319" i="11"/>
  <c r="L319" i="11" s="1"/>
  <c r="J403" i="11"/>
  <c r="L403" i="11" s="1"/>
  <c r="J421" i="11"/>
  <c r="L421" i="11" s="1"/>
  <c r="N421" i="11" s="1"/>
  <c r="J11" i="11"/>
  <c r="L11" i="11" s="1"/>
  <c r="J27" i="11"/>
  <c r="L27" i="11" s="1"/>
  <c r="J53" i="11"/>
  <c r="L53" i="11" s="1"/>
  <c r="J80" i="11"/>
  <c r="L80" i="11" s="1"/>
  <c r="J118" i="11"/>
  <c r="L118" i="11" s="1"/>
  <c r="J65" i="11"/>
  <c r="L65" i="11" s="1"/>
  <c r="J35" i="11"/>
  <c r="L35" i="11" s="1"/>
  <c r="J127" i="11"/>
  <c r="L127" i="11" s="1"/>
  <c r="J13" i="11"/>
  <c r="L13" i="11" s="1"/>
  <c r="J29" i="11"/>
  <c r="L29" i="11" s="1"/>
  <c r="J61" i="11"/>
  <c r="L61" i="11" s="1"/>
  <c r="J139" i="11"/>
  <c r="L139" i="11" s="1"/>
  <c r="J147" i="11"/>
  <c r="L147" i="11" s="1"/>
  <c r="J87" i="11"/>
  <c r="L87" i="11" s="1"/>
  <c r="J156" i="11"/>
  <c r="L156" i="11" s="1"/>
  <c r="J256" i="11"/>
  <c r="L256" i="11" s="1"/>
  <c r="J328" i="11"/>
  <c r="L328" i="11" s="1"/>
  <c r="J99" i="11"/>
  <c r="L99" i="11" s="1"/>
  <c r="J140" i="11"/>
  <c r="L140" i="11" s="1"/>
  <c r="J193" i="11"/>
  <c r="L193" i="11" s="1"/>
  <c r="J220" i="11"/>
  <c r="L220" i="11" s="1"/>
  <c r="J236" i="11"/>
  <c r="L236" i="11" s="1"/>
  <c r="J278" i="11"/>
  <c r="L278" i="11" s="1"/>
  <c r="J159" i="11"/>
  <c r="L159" i="11" s="1"/>
  <c r="J174" i="11"/>
  <c r="L174" i="11" s="1"/>
  <c r="J190" i="11"/>
  <c r="L190" i="11" s="1"/>
  <c r="J427" i="11"/>
  <c r="L427" i="11" s="1"/>
  <c r="J368" i="11"/>
  <c r="L368" i="11" s="1"/>
  <c r="J391" i="11"/>
  <c r="L391" i="11" s="1"/>
  <c r="J469" i="11"/>
  <c r="L469" i="11" s="1"/>
  <c r="J501" i="11"/>
  <c r="L501" i="11" s="1"/>
  <c r="J362" i="11"/>
  <c r="L362" i="11" s="1"/>
  <c r="J418" i="11"/>
  <c r="L418" i="11" s="1"/>
  <c r="J439" i="11"/>
  <c r="L439" i="11" s="1"/>
  <c r="J455" i="11"/>
  <c r="L455" i="11" s="1"/>
  <c r="J484" i="11"/>
  <c r="L484" i="11" s="1"/>
  <c r="J492" i="11"/>
  <c r="L492" i="11" s="1"/>
  <c r="J329" i="11"/>
  <c r="L329" i="11" s="1"/>
  <c r="J389" i="11"/>
  <c r="L389" i="11" s="1"/>
  <c r="J513" i="11"/>
  <c r="L513" i="11" s="1"/>
  <c r="J311" i="11"/>
  <c r="L311" i="11" s="1"/>
  <c r="J390" i="11"/>
  <c r="L390" i="11" s="1"/>
  <c r="J408" i="11"/>
  <c r="L408" i="11" s="1"/>
  <c r="J493" i="11"/>
  <c r="L493" i="11" s="1"/>
  <c r="J6" i="11"/>
  <c r="L6" i="11" s="1"/>
  <c r="J22" i="11"/>
  <c r="L22" i="11" s="1"/>
  <c r="J24" i="11"/>
  <c r="L24" i="11" s="1"/>
  <c r="J40" i="11"/>
  <c r="L40" i="11" s="1"/>
  <c r="J42" i="11"/>
  <c r="L42" i="11" s="1"/>
  <c r="J26" i="11"/>
  <c r="L26" i="11" s="1"/>
  <c r="J58" i="11"/>
  <c r="L58" i="11" s="1"/>
  <c r="J100" i="11"/>
  <c r="L100" i="11" s="1"/>
  <c r="J123" i="11"/>
  <c r="L123" i="11" s="1"/>
  <c r="J113" i="11"/>
  <c r="L113" i="11" s="1"/>
  <c r="J122" i="11"/>
  <c r="L122" i="11" s="1"/>
  <c r="J75" i="11"/>
  <c r="L75" i="11" s="1"/>
  <c r="J94" i="11"/>
  <c r="L94" i="11" s="1"/>
  <c r="J67" i="11"/>
  <c r="L67" i="11" s="1"/>
  <c r="J110" i="11"/>
  <c r="L110" i="11" s="1"/>
  <c r="J183" i="11"/>
  <c r="L183" i="11" s="1"/>
  <c r="J161" i="11"/>
  <c r="L161" i="11" s="1"/>
  <c r="J209" i="11"/>
  <c r="L209" i="11" s="1"/>
  <c r="J225" i="11"/>
  <c r="L225" i="11" s="1"/>
  <c r="J241" i="11"/>
  <c r="L241" i="11" s="1"/>
  <c r="J155" i="11"/>
  <c r="L155" i="11" s="1"/>
  <c r="J207" i="11"/>
  <c r="L207" i="11" s="1"/>
  <c r="J223" i="11"/>
  <c r="L223" i="11" s="1"/>
  <c r="J239" i="11"/>
  <c r="L239" i="11" s="1"/>
  <c r="J149" i="11"/>
  <c r="L149" i="11" s="1"/>
  <c r="J170" i="11"/>
  <c r="L170" i="11" s="1"/>
  <c r="J181" i="11"/>
  <c r="L181" i="11" s="1"/>
  <c r="J189" i="11"/>
  <c r="L189" i="11" s="1"/>
  <c r="J203" i="11"/>
  <c r="L203" i="11" s="1"/>
  <c r="J259" i="11"/>
  <c r="L259" i="11" s="1"/>
  <c r="J263" i="11"/>
  <c r="L263" i="11" s="1"/>
  <c r="J299" i="11"/>
  <c r="L299" i="11" s="1"/>
  <c r="J283" i="11"/>
  <c r="L283" i="11" s="1"/>
  <c r="J249" i="11"/>
  <c r="L249" i="11" s="1"/>
  <c r="J273" i="11"/>
  <c r="L273" i="11" s="1"/>
  <c r="J306" i="11"/>
  <c r="L306" i="11" s="1"/>
  <c r="J337" i="11"/>
  <c r="L337" i="11" s="1"/>
  <c r="J365" i="11"/>
  <c r="L365" i="11" s="1"/>
  <c r="J345" i="11"/>
  <c r="L345" i="11" s="1"/>
  <c r="J361" i="11"/>
  <c r="L361" i="11" s="1"/>
  <c r="J323" i="11"/>
  <c r="L323" i="11" s="1"/>
  <c r="J339" i="11"/>
  <c r="L339" i="11" s="1"/>
  <c r="J393" i="11"/>
  <c r="L393" i="11" s="1"/>
  <c r="J417" i="11"/>
  <c r="L417" i="11" s="1"/>
  <c r="J437" i="11"/>
  <c r="L437" i="11" s="1"/>
  <c r="J468" i="11"/>
  <c r="L468" i="11" s="1"/>
  <c r="J442" i="11"/>
  <c r="L442" i="11" s="1"/>
  <c r="J426" i="11"/>
  <c r="L426" i="11" s="1"/>
  <c r="J504" i="11"/>
  <c r="L504" i="11" s="1"/>
  <c r="J445" i="11"/>
  <c r="L445" i="11" s="1"/>
  <c r="J461" i="11"/>
  <c r="L461" i="11" s="1"/>
  <c r="J495" i="11"/>
  <c r="L495" i="11" s="1"/>
  <c r="J517" i="11"/>
  <c r="L517" i="11" s="1"/>
  <c r="J172" i="11"/>
  <c r="L172" i="11" s="1"/>
  <c r="J200" i="11"/>
  <c r="L200" i="11" s="1"/>
  <c r="J210" i="11"/>
  <c r="L210" i="11" s="1"/>
  <c r="J226" i="11"/>
  <c r="L226" i="11" s="1"/>
  <c r="J242" i="11"/>
  <c r="L242" i="11" s="1"/>
  <c r="J258" i="11"/>
  <c r="L258" i="11" s="1"/>
  <c r="J274" i="11"/>
  <c r="L274" i="11" s="1"/>
  <c r="J296" i="11"/>
  <c r="L296" i="11" s="1"/>
  <c r="J45" i="11"/>
  <c r="L45" i="11" s="1"/>
  <c r="J89" i="11"/>
  <c r="L89" i="11" s="1"/>
  <c r="J119" i="11"/>
  <c r="L119" i="11" s="1"/>
  <c r="J293" i="11"/>
  <c r="L293" i="11" s="1"/>
  <c r="J48" i="11"/>
  <c r="L48" i="11" s="1"/>
  <c r="J88" i="11"/>
  <c r="L88" i="11" s="1"/>
  <c r="J308" i="11"/>
  <c r="L308" i="11" s="1"/>
  <c r="J425" i="11"/>
  <c r="L425" i="11" s="1"/>
  <c r="J474" i="11"/>
  <c r="L474" i="11" s="1"/>
  <c r="J146" i="11"/>
  <c r="L146" i="11" s="1"/>
  <c r="J292" i="11"/>
  <c r="L292" i="11" s="1"/>
  <c r="J324" i="11"/>
  <c r="L324" i="11" s="1"/>
  <c r="J338" i="11"/>
  <c r="L338" i="11" s="1"/>
  <c r="J367" i="11"/>
  <c r="L367" i="11" s="1"/>
  <c r="J402" i="11"/>
  <c r="L402" i="11" s="1"/>
  <c r="J301" i="11"/>
  <c r="L301" i="11" s="1"/>
  <c r="J376" i="11"/>
  <c r="L376" i="11" s="1"/>
  <c r="J413" i="11"/>
  <c r="L413" i="11" s="1"/>
  <c r="J507" i="11"/>
  <c r="L507" i="11" s="1"/>
  <c r="J15" i="11"/>
  <c r="L15" i="11" s="1"/>
  <c r="J31" i="11"/>
  <c r="L31" i="11" s="1"/>
  <c r="J60" i="11"/>
  <c r="L60" i="11" s="1"/>
  <c r="J84" i="11"/>
  <c r="L84" i="11" s="1"/>
  <c r="J47" i="11"/>
  <c r="L47" i="11" s="1"/>
  <c r="J66" i="11"/>
  <c r="L66" i="11" s="1"/>
  <c r="J39" i="11"/>
  <c r="L39" i="11" s="1"/>
  <c r="J158" i="11"/>
  <c r="L158" i="11" s="1"/>
  <c r="J17" i="11"/>
  <c r="L17" i="11" s="1"/>
  <c r="J33" i="11"/>
  <c r="L33" i="11" s="1"/>
  <c r="J64" i="11"/>
  <c r="L64" i="11" s="1"/>
  <c r="J142" i="11"/>
  <c r="L142" i="11" s="1"/>
  <c r="J276" i="11"/>
  <c r="L276" i="11" s="1"/>
  <c r="J93" i="11"/>
  <c r="L93" i="11" s="1"/>
  <c r="J205" i="11"/>
  <c r="L205" i="11" s="1"/>
  <c r="J260" i="11"/>
  <c r="L260" i="11" s="1"/>
  <c r="J352" i="11"/>
  <c r="L352" i="11" s="1"/>
  <c r="J103" i="11"/>
  <c r="L103" i="11" s="1"/>
  <c r="J144" i="11"/>
  <c r="L144" i="11" s="1"/>
  <c r="J208" i="11"/>
  <c r="L208" i="11" s="1"/>
  <c r="J224" i="11"/>
  <c r="L224" i="11" s="1"/>
  <c r="J240" i="11"/>
  <c r="L240" i="11" s="1"/>
  <c r="J281" i="11"/>
  <c r="L281" i="11" s="1"/>
  <c r="J163" i="11"/>
  <c r="L163" i="11" s="1"/>
  <c r="J178" i="11"/>
  <c r="L178" i="11" s="1"/>
  <c r="J286" i="11"/>
  <c r="L286" i="11" s="1"/>
  <c r="J341" i="11"/>
  <c r="L341" i="11" s="1"/>
  <c r="J375" i="11"/>
  <c r="L375" i="11" s="1"/>
  <c r="J407" i="11"/>
  <c r="L407" i="11" s="1"/>
  <c r="J471" i="11"/>
  <c r="L471" i="11" s="1"/>
  <c r="J505" i="11"/>
  <c r="L505" i="11" s="1"/>
  <c r="J330" i="11"/>
  <c r="L330" i="11" s="1"/>
  <c r="J370" i="11"/>
  <c r="L370" i="11" s="1"/>
  <c r="J429" i="11"/>
  <c r="L429" i="11" s="1"/>
  <c r="J443" i="11"/>
  <c r="L443" i="11" s="1"/>
  <c r="J459" i="11"/>
  <c r="L459" i="11" s="1"/>
  <c r="J485" i="11"/>
  <c r="L485" i="11" s="1"/>
  <c r="J498" i="11"/>
  <c r="L498" i="11" s="1"/>
  <c r="J336" i="11"/>
  <c r="L336" i="11" s="1"/>
  <c r="J405" i="11"/>
  <c r="L405" i="11" s="1"/>
  <c r="J520" i="11"/>
  <c r="L520" i="11" s="1"/>
  <c r="J313" i="11"/>
  <c r="L313" i="11" s="1"/>
  <c r="J398" i="11"/>
  <c r="L398" i="11" s="1"/>
  <c r="J410" i="11"/>
  <c r="L410" i="11" s="1"/>
  <c r="J519" i="11"/>
  <c r="L519" i="11" s="1"/>
  <c r="J10" i="11"/>
  <c r="L10" i="11" s="1"/>
  <c r="J4" i="11"/>
  <c r="L4" i="11" s="1"/>
  <c r="J28" i="11"/>
  <c r="L28" i="11" s="1"/>
  <c r="J38" i="11"/>
  <c r="L38" i="11" s="1"/>
  <c r="J43" i="11"/>
  <c r="L43" i="11" s="1"/>
  <c r="J30" i="11"/>
  <c r="L30" i="11" s="1"/>
  <c r="J78" i="11"/>
  <c r="L78" i="11" s="1"/>
  <c r="J101" i="11"/>
  <c r="L101" i="11" s="1"/>
  <c r="J126" i="11"/>
  <c r="L126" i="11" s="1"/>
  <c r="J116" i="11"/>
  <c r="L116" i="11" s="1"/>
  <c r="J55" i="11"/>
  <c r="L55" i="11" s="1"/>
  <c r="J85" i="11"/>
  <c r="L85" i="11" s="1"/>
  <c r="J128" i="11"/>
  <c r="L128" i="11" s="1"/>
  <c r="J71" i="11"/>
  <c r="L71" i="11" s="1"/>
  <c r="J133" i="11"/>
  <c r="L133" i="11" s="1"/>
  <c r="J187" i="11"/>
  <c r="L187" i="11" s="1"/>
  <c r="J164" i="11"/>
  <c r="L164" i="11" s="1"/>
  <c r="J213" i="11"/>
  <c r="L213" i="11" s="1"/>
  <c r="J229" i="11"/>
  <c r="L229" i="11" s="1"/>
  <c r="J245" i="11"/>
  <c r="L245" i="11" s="1"/>
  <c r="J157" i="11"/>
  <c r="L157" i="11" s="1"/>
  <c r="J211" i="11"/>
  <c r="L211" i="11" s="1"/>
  <c r="J227" i="11"/>
  <c r="L227" i="11" s="1"/>
  <c r="J243" i="11"/>
  <c r="L243" i="11" s="1"/>
  <c r="J151" i="11"/>
  <c r="L151" i="11" s="1"/>
  <c r="J176" i="11"/>
  <c r="L176" i="11" s="1"/>
  <c r="J192" i="11"/>
  <c r="L192" i="11" s="1"/>
  <c r="J247" i="11"/>
  <c r="L247" i="11" s="1"/>
  <c r="J279" i="11"/>
  <c r="L279" i="11" s="1"/>
  <c r="J270" i="11"/>
  <c r="L270" i="11" s="1"/>
  <c r="J315" i="11"/>
  <c r="L315" i="11" s="1"/>
  <c r="J295" i="11"/>
  <c r="L295" i="11" s="1"/>
  <c r="J253" i="11"/>
  <c r="L253" i="11" s="1"/>
  <c r="J291" i="11"/>
  <c r="L291" i="11" s="1"/>
  <c r="J317" i="11"/>
  <c r="L317" i="11" s="1"/>
  <c r="J349" i="11"/>
  <c r="L349" i="11" s="1"/>
  <c r="J397" i="11"/>
  <c r="L397" i="11" s="1"/>
  <c r="J347" i="11"/>
  <c r="L347" i="11" s="1"/>
  <c r="J377" i="11"/>
  <c r="L377" i="11" s="1"/>
  <c r="J327" i="11"/>
  <c r="L327" i="11" s="1"/>
  <c r="J343" i="11"/>
  <c r="L343" i="11" s="1"/>
  <c r="J394" i="11"/>
  <c r="L394" i="11" s="1"/>
  <c r="N394" i="11" s="1"/>
  <c r="J372" i="11"/>
  <c r="L372" i="11" s="1"/>
  <c r="J440" i="11"/>
  <c r="L440" i="11" s="1"/>
  <c r="J456" i="11"/>
  <c r="L456" i="11" s="1"/>
  <c r="J380" i="11"/>
  <c r="L380" i="11" s="1"/>
  <c r="J432" i="11"/>
  <c r="L432" i="11" s="1"/>
  <c r="J446" i="11"/>
  <c r="L446" i="11" s="1"/>
  <c r="J462" i="11"/>
  <c r="L462" i="11" s="1"/>
  <c r="J490" i="11"/>
  <c r="L490" i="11" s="1"/>
  <c r="J475" i="11"/>
  <c r="L475" i="11" s="1"/>
  <c r="J478" i="11"/>
  <c r="L478" i="11" s="1"/>
  <c r="J502" i="11"/>
  <c r="L502" i="11" s="1"/>
  <c r="J526" i="11"/>
  <c r="L526" i="11" s="1"/>
  <c r="J518" i="11"/>
  <c r="L518" i="11" s="1"/>
  <c r="J460" i="11"/>
  <c r="L460" i="11" s="1"/>
  <c r="J466" i="11"/>
  <c r="L466" i="11" s="1"/>
  <c r="J392" i="11"/>
  <c r="L392" i="11" s="1"/>
  <c r="J494" i="11"/>
  <c r="L494" i="11" s="1"/>
  <c r="J522" i="11"/>
  <c r="L522" i="11" s="1"/>
  <c r="J524" i="11"/>
  <c r="L524" i="11" s="1"/>
  <c r="J37" i="11"/>
  <c r="L37" i="11" s="1"/>
  <c r="K37" i="11"/>
  <c r="M37" i="11" s="1"/>
  <c r="J184" i="11"/>
  <c r="L184" i="11" s="1"/>
  <c r="K184" i="11"/>
  <c r="M184" i="11" s="1"/>
  <c r="J277" i="11"/>
  <c r="L277" i="11" s="1"/>
  <c r="K277" i="11"/>
  <c r="M277" i="11" s="1"/>
  <c r="N336" i="11" l="1"/>
  <c r="N88" i="11"/>
  <c r="N89" i="11"/>
  <c r="N466" i="11"/>
  <c r="N465" i="11"/>
  <c r="N449" i="11"/>
  <c r="N526" i="11"/>
  <c r="N451" i="11"/>
  <c r="N432" i="11"/>
  <c r="N410" i="11"/>
  <c r="N15" i="11"/>
  <c r="N279" i="11"/>
  <c r="N103" i="11"/>
  <c r="N66" i="11"/>
  <c r="N445" i="11"/>
  <c r="N249" i="11"/>
  <c r="N254" i="11"/>
  <c r="N221" i="11"/>
  <c r="N436" i="11"/>
  <c r="N374" i="11"/>
  <c r="N244" i="11"/>
  <c r="N126" i="11"/>
  <c r="N31" i="11"/>
  <c r="N339" i="11"/>
  <c r="N259" i="11"/>
  <c r="N278" i="11"/>
  <c r="N467" i="11"/>
  <c r="N446" i="11"/>
  <c r="N247" i="11"/>
  <c r="N187" i="11"/>
  <c r="N520" i="11"/>
  <c r="N485" i="11"/>
  <c r="N517" i="11"/>
  <c r="N337" i="11"/>
  <c r="N123" i="11"/>
  <c r="N492" i="11"/>
  <c r="N346" i="11"/>
  <c r="N452" i="11"/>
  <c r="N532" i="11"/>
  <c r="N232" i="11"/>
  <c r="N531" i="11"/>
  <c r="N395" i="11"/>
  <c r="N307" i="11"/>
  <c r="N280" i="11"/>
  <c r="N164" i="11"/>
  <c r="N113" i="11"/>
  <c r="N501" i="11"/>
  <c r="N403" i="11"/>
  <c r="N387" i="11"/>
  <c r="N392" i="11"/>
  <c r="N28" i="11"/>
  <c r="N163" i="11"/>
  <c r="N308" i="11"/>
  <c r="N183" i="11"/>
  <c r="N513" i="11"/>
  <c r="N391" i="11"/>
  <c r="N11" i="11"/>
  <c r="N488" i="11"/>
  <c r="N201" i="11"/>
  <c r="N388" i="11"/>
  <c r="N314" i="11"/>
  <c r="N56" i="11"/>
  <c r="N202" i="11"/>
  <c r="N105" i="11"/>
  <c r="N298" i="11"/>
  <c r="N494" i="11"/>
  <c r="N85" i="11"/>
  <c r="N101" i="11"/>
  <c r="N178" i="11"/>
  <c r="N47" i="11"/>
  <c r="N324" i="11"/>
  <c r="N226" i="11"/>
  <c r="N161" i="11"/>
  <c r="N418" i="11"/>
  <c r="N236" i="11"/>
  <c r="N99" i="11"/>
  <c r="N219" i="11"/>
  <c r="N52" i="11"/>
  <c r="N515" i="11"/>
  <c r="N385" i="11"/>
  <c r="N59" i="11"/>
  <c r="N275" i="11"/>
  <c r="N435" i="11"/>
  <c r="N369" i="11"/>
  <c r="N234" i="11"/>
  <c r="N162" i="11"/>
  <c r="N453" i="11"/>
  <c r="N450" i="11"/>
  <c r="N401" i="11"/>
  <c r="N472" i="11"/>
  <c r="N326" i="11"/>
  <c r="N84" i="11"/>
  <c r="N75" i="11"/>
  <c r="N40" i="11"/>
  <c r="N267" i="11"/>
  <c r="N95" i="11"/>
  <c r="N78" i="11"/>
  <c r="N281" i="11"/>
  <c r="N146" i="11"/>
  <c r="N110" i="11"/>
  <c r="N80" i="11"/>
  <c r="N72" i="11"/>
  <c r="N309" i="11"/>
  <c r="N443" i="11"/>
  <c r="N490" i="11"/>
  <c r="N380" i="11"/>
  <c r="N502" i="11"/>
  <c r="N462" i="11"/>
  <c r="N429" i="11"/>
  <c r="N338" i="11"/>
  <c r="N345" i="11"/>
  <c r="N263" i="11"/>
  <c r="N408" i="11"/>
  <c r="N512" i="11"/>
  <c r="N322" i="11"/>
  <c r="N335" i="11"/>
  <c r="N320" i="11"/>
  <c r="N199" i="11"/>
  <c r="N496" i="11"/>
  <c r="N125" i="11"/>
  <c r="N77" i="11"/>
  <c r="N499" i="11"/>
  <c r="N135" i="11"/>
  <c r="N477" i="11"/>
  <c r="N10" i="11"/>
  <c r="N45" i="11"/>
  <c r="N468" i="11"/>
  <c r="N170" i="11"/>
  <c r="N390" i="11"/>
  <c r="N329" i="11"/>
  <c r="N427" i="11"/>
  <c r="N53" i="11"/>
  <c r="N115" i="11"/>
  <c r="N434" i="11"/>
  <c r="N188" i="11"/>
  <c r="N120" i="11"/>
  <c r="N16" i="11"/>
  <c r="N171" i="11"/>
  <c r="N196" i="11"/>
  <c r="N231" i="11"/>
  <c r="N291" i="11"/>
  <c r="N205" i="11"/>
  <c r="N413" i="11"/>
  <c r="N285" i="11"/>
  <c r="N251" i="11"/>
  <c r="N149" i="11"/>
  <c r="N327" i="11"/>
  <c r="N295" i="11"/>
  <c r="N370" i="11"/>
  <c r="N475" i="11"/>
  <c r="N377" i="11"/>
  <c r="N192" i="11"/>
  <c r="N227" i="11"/>
  <c r="N375" i="11"/>
  <c r="N260" i="11"/>
  <c r="N356" i="11"/>
  <c r="N258" i="11"/>
  <c r="N442" i="11"/>
  <c r="N273" i="11"/>
  <c r="N122" i="11"/>
  <c r="N368" i="11"/>
  <c r="N159" i="11"/>
  <c r="N256" i="11"/>
  <c r="N139" i="11"/>
  <c r="N206" i="11"/>
  <c r="N503" i="11"/>
  <c r="N448" i="11"/>
  <c r="N360" i="11"/>
  <c r="N145" i="11"/>
  <c r="N36" i="11"/>
  <c r="N480" i="11"/>
  <c r="N359" i="11"/>
  <c r="N381" i="11"/>
  <c r="N268" i="11"/>
  <c r="N204" i="11"/>
  <c r="N331" i="11"/>
  <c r="N304" i="11"/>
  <c r="N86" i="11"/>
  <c r="N49" i="11"/>
  <c r="N32" i="11"/>
  <c r="N473" i="11"/>
  <c r="N76" i="11"/>
  <c r="N82" i="11"/>
  <c r="N348" i="11"/>
  <c r="N347" i="11"/>
  <c r="N30" i="11"/>
  <c r="N144" i="11"/>
  <c r="N522" i="11"/>
  <c r="N397" i="11"/>
  <c r="N157" i="11"/>
  <c r="N128" i="11"/>
  <c r="N474" i="11"/>
  <c r="N48" i="11"/>
  <c r="N207" i="11"/>
  <c r="N209" i="11"/>
  <c r="N67" i="11"/>
  <c r="N26" i="11"/>
  <c r="N22" i="11"/>
  <c r="N140" i="11"/>
  <c r="N438" i="11"/>
  <c r="N83" i="11"/>
  <c r="N342" i="11"/>
  <c r="N384" i="11"/>
  <c r="N175" i="11"/>
  <c r="N160" i="11"/>
  <c r="N447" i="11"/>
  <c r="N497" i="11"/>
  <c r="N194" i="11"/>
  <c r="N208" i="11"/>
  <c r="N402" i="11"/>
  <c r="N292" i="11"/>
  <c r="N426" i="11"/>
  <c r="N361" i="11"/>
  <c r="N306" i="11"/>
  <c r="N239" i="11"/>
  <c r="N334" i="11"/>
  <c r="N288" i="11"/>
  <c r="N222" i="11"/>
  <c r="N441" i="11"/>
  <c r="N169" i="11"/>
  <c r="N491" i="11"/>
  <c r="N153" i="11"/>
  <c r="N63" i="11"/>
  <c r="N415" i="11"/>
  <c r="N43" i="11"/>
  <c r="N245" i="11"/>
  <c r="N133" i="11"/>
  <c r="N296" i="11"/>
  <c r="N203" i="11"/>
  <c r="N155" i="11"/>
  <c r="N42" i="11"/>
  <c r="N190" i="11"/>
  <c r="N29" i="11"/>
  <c r="N70" i="11"/>
  <c r="N412" i="11"/>
  <c r="N357" i="11"/>
  <c r="N18" i="11"/>
  <c r="N378" i="11"/>
  <c r="N344" i="11"/>
  <c r="N134" i="11"/>
  <c r="N25" i="11"/>
  <c r="N282" i="11"/>
  <c r="N14" i="11"/>
  <c r="N300" i="11"/>
  <c r="N511" i="11"/>
  <c r="N116" i="11"/>
  <c r="N417" i="11"/>
  <c r="N100" i="11"/>
  <c r="N484" i="11"/>
  <c r="N174" i="11"/>
  <c r="N118" i="11"/>
  <c r="N510" i="11"/>
  <c r="N137" i="11"/>
  <c r="N218" i="11"/>
  <c r="N363" i="11"/>
  <c r="N305" i="11"/>
  <c r="N165" i="11"/>
  <c r="N530" i="11"/>
  <c r="N340" i="11"/>
  <c r="N431" i="11"/>
  <c r="N154" i="11"/>
  <c r="N55" i="11"/>
  <c r="N27" i="11"/>
  <c r="N20" i="11"/>
  <c r="N505" i="11"/>
  <c r="N39" i="11"/>
  <c r="N60" i="11"/>
  <c r="N367" i="11"/>
  <c r="N200" i="11"/>
  <c r="N225" i="11"/>
  <c r="N58" i="11"/>
  <c r="N389" i="11"/>
  <c r="N455" i="11"/>
  <c r="N193" i="11"/>
  <c r="N316" i="11"/>
  <c r="N489" i="11"/>
  <c r="N173" i="11"/>
  <c r="N419" i="11"/>
  <c r="N111" i="11"/>
  <c r="N191" i="11"/>
  <c r="N8" i="11"/>
  <c r="N422" i="11"/>
  <c r="N167" i="11"/>
  <c r="N372" i="11"/>
  <c r="N341" i="11"/>
  <c r="N229" i="11"/>
  <c r="N38" i="11"/>
  <c r="N57" i="11"/>
  <c r="N519" i="11"/>
  <c r="N498" i="11"/>
  <c r="N286" i="11"/>
  <c r="N93" i="11"/>
  <c r="N33" i="11"/>
  <c r="N376" i="11"/>
  <c r="N242" i="11"/>
  <c r="N439" i="11"/>
  <c r="N61" i="11"/>
  <c r="N35" i="11"/>
  <c r="N483" i="11"/>
  <c r="N409" i="11"/>
  <c r="N294" i="11"/>
  <c r="N107" i="11"/>
  <c r="N252" i="11"/>
  <c r="N386" i="11"/>
  <c r="N46" i="11"/>
  <c r="N62" i="11"/>
  <c r="N487" i="11"/>
  <c r="N371" i="11"/>
  <c r="N343" i="11"/>
  <c r="N270" i="11"/>
  <c r="N405" i="11"/>
  <c r="N407" i="11"/>
  <c r="N224" i="11"/>
  <c r="N352" i="11"/>
  <c r="N425" i="11"/>
  <c r="N293" i="11"/>
  <c r="N504" i="11"/>
  <c r="N323" i="11"/>
  <c r="N283" i="11"/>
  <c r="N94" i="11"/>
  <c r="N6" i="11"/>
  <c r="N469" i="11"/>
  <c r="N87" i="11"/>
  <c r="N319" i="11"/>
  <c r="N238" i="11"/>
  <c r="N166" i="11"/>
  <c r="N457" i="11"/>
  <c r="N424" i="11"/>
  <c r="N302" i="11"/>
  <c r="N180" i="11"/>
  <c r="N131" i="11"/>
  <c r="N482" i="11"/>
  <c r="N332" i="11"/>
  <c r="N355" i="11"/>
  <c r="N177" i="11"/>
  <c r="N117" i="11"/>
  <c r="N456" i="11"/>
  <c r="N524" i="11"/>
  <c r="N460" i="11"/>
  <c r="N478" i="11"/>
  <c r="N440" i="11"/>
  <c r="N330" i="11"/>
  <c r="N142" i="11"/>
  <c r="N274" i="11"/>
  <c r="N210" i="11"/>
  <c r="N495" i="11"/>
  <c r="N299" i="11"/>
  <c r="N189" i="11"/>
  <c r="N220" i="11"/>
  <c r="N147" i="11"/>
  <c r="N527" i="11"/>
  <c r="N464" i="11"/>
  <c r="N255" i="11"/>
  <c r="N92" i="11"/>
  <c r="N400" i="11"/>
  <c r="N186" i="11"/>
  <c r="N114" i="11"/>
  <c r="N7" i="11"/>
  <c r="N420" i="11"/>
  <c r="N318" i="11"/>
  <c r="N312" i="11"/>
  <c r="N525" i="11"/>
  <c r="N396" i="11"/>
  <c r="N257" i="11"/>
  <c r="N287" i="11"/>
  <c r="N104" i="11"/>
  <c r="N211" i="11"/>
  <c r="N65" i="11"/>
  <c r="N138" i="11"/>
  <c r="N265" i="11"/>
  <c r="N297" i="11"/>
  <c r="N13" i="11"/>
  <c r="N184" i="11"/>
  <c r="N132" i="11"/>
  <c r="N141" i="11"/>
  <c r="N4" i="11"/>
  <c r="N198" i="11"/>
  <c r="N243" i="11"/>
  <c r="N328" i="11"/>
  <c r="N414" i="11"/>
  <c r="N493" i="11"/>
  <c r="N404" i="11"/>
  <c r="N24" i="11"/>
  <c r="N506" i="11"/>
  <c r="N158" i="11"/>
  <c r="N311" i="11"/>
  <c r="N486" i="11"/>
  <c r="N12" i="11"/>
  <c r="N528" i="11"/>
  <c r="N37" i="11"/>
  <c r="N518" i="11"/>
  <c r="N313" i="11"/>
  <c r="N459" i="11"/>
  <c r="N119" i="11"/>
  <c r="N172" i="11"/>
  <c r="N437" i="11"/>
  <c r="N470" i="11"/>
  <c r="N321" i="11"/>
  <c r="N423" i="11"/>
  <c r="N197" i="11"/>
  <c r="N21" i="11"/>
  <c r="N276" i="11"/>
  <c r="N461" i="11"/>
  <c r="N365" i="11"/>
  <c r="N223" i="11"/>
  <c r="N508" i="11"/>
  <c r="N179" i="11"/>
  <c r="N97" i="11"/>
  <c r="N444" i="11"/>
  <c r="N351" i="11"/>
  <c r="N151" i="11"/>
  <c r="N241" i="11"/>
  <c r="N152" i="11"/>
  <c r="N136" i="11"/>
  <c r="N366" i="11"/>
  <c r="N349" i="11"/>
  <c r="N71" i="11"/>
  <c r="N398" i="11"/>
  <c r="N507" i="11"/>
  <c r="N17" i="11"/>
  <c r="N301" i="11"/>
  <c r="N176" i="11"/>
  <c r="N362" i="11"/>
  <c r="N289" i="11"/>
  <c r="N74" i="11"/>
  <c r="N272" i="11"/>
  <c r="N458" i="11"/>
  <c r="N216" i="11"/>
  <c r="N108" i="11"/>
  <c r="N150" i="11"/>
  <c r="N130" i="11"/>
  <c r="N81" i="11"/>
  <c r="N269" i="11"/>
  <c r="N213" i="11"/>
  <c r="N317" i="11"/>
  <c r="N315" i="11"/>
  <c r="N156" i="11"/>
  <c r="N73" i="11"/>
  <c r="N237" i="11"/>
  <c r="N516" i="11"/>
  <c r="N333" i="11"/>
  <c r="N235" i="11"/>
  <c r="N406" i="11"/>
  <c r="N373" i="11"/>
  <c r="N521" i="11"/>
  <c r="N44" i="11"/>
  <c r="N50" i="11"/>
  <c r="N182" i="11"/>
  <c r="N90" i="11"/>
  <c r="N463" i="11"/>
  <c r="N277" i="11"/>
  <c r="N471" i="11"/>
  <c r="N240" i="11"/>
  <c r="N64" i="11"/>
  <c r="N393" i="11"/>
  <c r="N181" i="11"/>
  <c r="N127" i="11"/>
  <c r="N41" i="11"/>
  <c r="N261" i="11"/>
  <c r="N168" i="11"/>
  <c r="N303" i="11"/>
  <c r="N215" i="11"/>
  <c r="N98" i="11"/>
  <c r="N514" i="11"/>
  <c r="N262" i="11"/>
  <c r="N416" i="11"/>
  <c r="N79" i="11"/>
  <c r="N148" i="11"/>
  <c r="N214" i="11"/>
  <c r="N350" i="11"/>
  <c r="N121" i="11"/>
  <c r="N19" i="11"/>
  <c r="N129" i="11"/>
  <c r="N34" i="11"/>
  <c r="N399" i="11"/>
  <c r="N353" i="11"/>
  <c r="N290" i="11"/>
  <c r="N212" i="11"/>
  <c r="N5" i="11"/>
  <c r="N382" i="11"/>
  <c r="N310" i="11"/>
  <c r="N124" i="11"/>
  <c r="N69" i="11"/>
  <c r="N476" i="11"/>
  <c r="N430" i="11"/>
  <c r="N325" i="11"/>
  <c r="N271" i="11"/>
  <c r="N195" i="11"/>
  <c r="N233" i="11"/>
  <c r="N68" i="11"/>
  <c r="N91" i="11"/>
  <c r="N112" i="11"/>
  <c r="N253" i="11"/>
  <c r="N358" i="11"/>
  <c r="N428" i="11"/>
  <c r="N481" i="11"/>
  <c r="N23" i="11"/>
  <c r="N217" i="11"/>
  <c r="N54" i="11"/>
  <c r="N509" i="11"/>
  <c r="N185" i="11"/>
  <c r="N250" i="11"/>
  <c r="N479" i="11"/>
  <c r="N364" i="11"/>
  <c r="N106" i="11"/>
  <c r="N96" i="11"/>
  <c r="N9" i="11"/>
  <c r="N354" i="11"/>
  <c r="N230" i="11"/>
  <c r="N284" i="11"/>
  <c r="N109" i="11"/>
  <c r="N433" i="11"/>
  <c r="N264" i="11"/>
  <c r="N51" i="11"/>
  <c r="N266" i="11"/>
  <c r="N523" i="11"/>
  <c r="N529" i="11"/>
</calcChain>
</file>

<file path=xl/sharedStrings.xml><?xml version="1.0" encoding="utf-8"?>
<sst xmlns="http://schemas.openxmlformats.org/spreadsheetml/2006/main" count="5100" uniqueCount="1468">
  <si>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</si>
  <si>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</si>
  <si>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</si>
  <si>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</si>
  <si>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</si>
  <si>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</si>
  <si>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</si>
  <si>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</si>
  <si>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</si>
  <si>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</si>
  <si>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</si>
  <si>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</si>
  <si>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</si>
  <si>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</si>
  <si>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</si>
  <si>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</si>
  <si>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</si>
  <si>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</si>
  <si>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</si>
  <si>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</si>
  <si>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</si>
  <si>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</si>
  <si>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</si>
  <si>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</si>
  <si>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</si>
  <si>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</si>
  <si>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</si>
  <si>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</si>
  <si>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</si>
  <si>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</si>
  <si>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</si>
  <si>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</si>
  <si>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</si>
  <si>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</si>
  <si>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</si>
  <si>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</si>
  <si>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</si>
  <si>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</si>
  <si>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</si>
  <si>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</si>
  <si>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</si>
  <si>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</si>
  <si>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</si>
  <si>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</si>
  <si>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</si>
  <si>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</si>
  <si>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</si>
  <si>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</si>
  <si>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</si>
  <si>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</si>
  <si>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</si>
  <si>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</si>
  <si>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</si>
  <si>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</si>
  <si>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</si>
  <si>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</si>
  <si>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</si>
  <si>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</si>
  <si>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</si>
  <si>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</si>
  <si>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</si>
  <si>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</si>
  <si>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</si>
  <si>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</si>
  <si>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</si>
  <si>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</si>
  <si>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</si>
  <si>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</si>
  <si>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</si>
  <si>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</si>
  <si>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</si>
  <si>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</si>
  <si>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</si>
  <si>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</si>
  <si>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</si>
  <si>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</si>
  <si>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</si>
  <si>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</si>
  <si>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</si>
  <si>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</si>
  <si>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</si>
  <si>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</si>
  <si>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</si>
  <si>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</si>
  <si>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</si>
  <si>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</si>
  <si>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</si>
  <si>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</si>
  <si>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</si>
  <si>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</si>
  <si>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</si>
  <si>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</si>
  <si>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</si>
  <si>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</si>
  <si>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</si>
  <si>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</si>
  <si>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</si>
  <si>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</si>
  <si>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</si>
  <si>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</si>
  <si>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</si>
  <si>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</si>
  <si>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</si>
  <si>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</si>
  <si>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</si>
  <si>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</si>
  <si>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</si>
  <si>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</si>
  <si>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</si>
  <si>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</si>
  <si>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</si>
  <si>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</si>
  <si>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</si>
  <si>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</si>
  <si>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</si>
  <si>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</si>
  <si>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</si>
  <si>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</si>
  <si>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</si>
  <si>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</si>
  <si>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</si>
  <si>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</si>
  <si>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</si>
  <si>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</si>
  <si>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</si>
  <si>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</si>
  <si>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</si>
  <si>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</si>
  <si>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</si>
  <si>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</si>
  <si>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</si>
  <si>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</si>
  <si>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</si>
  <si>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</si>
  <si>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</si>
  <si>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</si>
  <si>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</si>
  <si>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Distributors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</si>
  <si>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</si>
  <si>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</si>
  <si>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</si>
  <si>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</si>
  <si>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</si>
  <si>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</si>
  <si>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</si>
  <si>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</si>
  <si>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</si>
  <si>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</si>
  <si>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</si>
  <si>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</si>
  <si>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</si>
  <si>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</si>
  <si>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</si>
  <si>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</si>
  <si>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</si>
  <si>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</si>
  <si>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</si>
  <si>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</si>
  <si>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</si>
  <si>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</si>
  <si>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</si>
  <si>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</si>
  <si>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</si>
  <si>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</si>
  <si>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</si>
  <si>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</si>
  <si>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</si>
  <si>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</si>
  <si>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</si>
  <si>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</si>
  <si>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</si>
  <si>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</si>
  <si>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</si>
  <si>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</si>
  <si>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</si>
  <si>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Remaining for 100%</t>
  </si>
  <si>
    <t>Daily Required Rate
for 100%</t>
  </si>
  <si>
    <t>Daily Required Rate for 100%</t>
  </si>
  <si>
    <t>Satkhira</t>
  </si>
  <si>
    <t>Tahia Enterprise</t>
  </si>
  <si>
    <t>Edison Electronics Ltd.</t>
  </si>
  <si>
    <t>Dhaka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</si>
  <si>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</si>
  <si>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</si>
  <si>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</si>
  <si>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</si>
  <si>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</si>
  <si>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</si>
  <si>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</si>
  <si>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</si>
  <si>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</si>
  <si>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</si>
  <si>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</si>
  <si>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</si>
  <si>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</si>
  <si>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</si>
  <si>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</si>
  <si>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</si>
  <si>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</si>
  <si>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</si>
  <si>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</si>
  <si>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</si>
  <si>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</si>
  <si>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</si>
  <si>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</si>
  <si>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</si>
  <si>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</si>
  <si>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</si>
  <si>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</si>
  <si>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</si>
  <si>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</si>
  <si>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</si>
  <si>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</si>
  <si>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</si>
  <si>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</si>
  <si>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</si>
  <si>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</si>
  <si>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</si>
  <si>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</si>
  <si>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</si>
  <si>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</si>
  <si>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</si>
  <si>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</si>
  <si>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</si>
  <si>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</si>
  <si>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</si>
  <si>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</si>
  <si>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</si>
  <si>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</si>
  <si>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</si>
  <si>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</si>
  <si>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</si>
  <si>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</si>
  <si>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</si>
  <si>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</si>
  <si>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</si>
  <si>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</si>
  <si>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</si>
  <si>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</si>
  <si>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</si>
  <si>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</si>
  <si>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</si>
  <si>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</si>
  <si>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</si>
  <si>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</si>
  <si>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</si>
  <si>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</si>
  <si>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</si>
  <si>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</si>
  <si>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</si>
  <si>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</si>
  <si>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</si>
  <si>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</si>
  <si>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</si>
  <si>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</si>
  <si>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</si>
  <si>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</si>
  <si>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</si>
  <si>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</si>
  <si>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</si>
  <si>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</si>
  <si>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</si>
  <si>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</si>
  <si>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</si>
  <si>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</si>
  <si>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</si>
  <si>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</si>
  <si>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</si>
  <si>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</si>
  <si>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</si>
  <si>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</si>
  <si>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</si>
  <si>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</si>
  <si>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</si>
  <si>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</si>
  <si>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</si>
  <si>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</si>
  <si>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</si>
  <si>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</si>
  <si>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</si>
  <si>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</si>
  <si>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</si>
  <si>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</si>
  <si>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</si>
  <si>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</si>
  <si>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</si>
  <si>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</si>
  <si>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</si>
  <si>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</si>
  <si>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</si>
  <si>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</si>
  <si>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</si>
  <si>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</si>
  <si>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</si>
  <si>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</si>
  <si>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</si>
  <si>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</si>
  <si>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</si>
  <si>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</si>
  <si>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</si>
  <si>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</si>
  <si>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</si>
  <si>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</si>
  <si>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</si>
  <si>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</si>
  <si>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</si>
  <si>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</si>
  <si>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</si>
  <si>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</si>
  <si>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</si>
  <si>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</si>
  <si>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</si>
  <si>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</si>
  <si>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</si>
  <si>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</si>
  <si>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</si>
  <si>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</si>
  <si>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</si>
  <si>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</si>
  <si>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</si>
  <si>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</si>
  <si>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</si>
  <si>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</si>
  <si>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</si>
  <si>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</si>
  <si>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</si>
  <si>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</si>
  <si>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</si>
  <si>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</si>
  <si>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</si>
  <si>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</si>
  <si>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</si>
  <si>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</si>
  <si>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</si>
  <si>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</si>
  <si>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</si>
  <si>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</si>
  <si>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</si>
  <si>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</si>
  <si>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</si>
  <si>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</si>
  <si>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</si>
  <si>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</si>
  <si>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</si>
  <si>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</si>
  <si>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</si>
  <si>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</si>
  <si>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</si>
  <si>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</si>
  <si>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</si>
  <si>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</si>
  <si>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</si>
  <si>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</si>
  <si>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</si>
  <si>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</si>
  <si>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</si>
  <si>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</si>
  <si>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</si>
  <si>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</si>
  <si>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</si>
  <si>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</si>
  <si>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</si>
  <si>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</si>
  <si>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</si>
  <si>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</si>
  <si>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</si>
  <si>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</si>
  <si>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</si>
  <si>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</si>
  <si>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</si>
  <si>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</si>
  <si>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</si>
  <si>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</si>
  <si>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</si>
  <si>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</si>
  <si>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</si>
  <si>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</si>
  <si>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</si>
  <si>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</si>
  <si>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</si>
  <si>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</si>
  <si>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</si>
  <si>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</si>
  <si>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</si>
  <si>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</si>
  <si>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</si>
  <si>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</si>
  <si>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</si>
  <si>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</si>
  <si>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</si>
  <si>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</si>
  <si>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</si>
  <si>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</si>
  <si>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</si>
  <si>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</si>
  <si>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</si>
  <si>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</si>
  <si>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</si>
  <si>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</si>
  <si>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</si>
  <si>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</si>
  <si>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</si>
  <si>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</si>
  <si>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</si>
  <si>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</si>
  <si>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</si>
  <si>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</si>
  <si>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</si>
  <si>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</si>
  <si>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</si>
  <si>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</si>
  <si>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</si>
  <si>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</si>
  <si>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</si>
  <si>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</si>
  <si>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</si>
  <si>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</si>
  <si>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</si>
  <si>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</si>
  <si>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</si>
  <si>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</si>
  <si>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</si>
  <si>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</si>
  <si>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</si>
  <si>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</si>
  <si>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</si>
  <si>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</si>
  <si>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</si>
  <si>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</si>
  <si>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</si>
  <si>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</si>
  <si>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</si>
  <si>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</si>
  <si>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</si>
  <si>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</si>
  <si>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</si>
  <si>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</si>
  <si>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</si>
  <si>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</si>
  <si>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</si>
  <si>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</si>
  <si>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</si>
  <si>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</si>
  <si>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</si>
  <si>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</si>
  <si>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</si>
  <si>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</si>
  <si>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</si>
  <si>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</si>
  <si>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</si>
  <si>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</si>
  <si>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</si>
  <si>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</si>
  <si>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</si>
  <si>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</si>
  <si>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</si>
  <si>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</si>
  <si>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</si>
  <si>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</si>
  <si>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</si>
  <si>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</si>
  <si>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</si>
  <si>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</si>
  <si>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</si>
  <si>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</si>
  <si>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</si>
  <si>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</si>
  <si>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</si>
  <si>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</si>
  <si>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</si>
  <si>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</si>
  <si>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</si>
  <si>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</si>
  <si>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</si>
  <si>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</si>
  <si>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</si>
  <si>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</si>
  <si>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</si>
  <si>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</si>
  <si>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</si>
  <si>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</si>
  <si>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</si>
  <si>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</si>
  <si>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</si>
  <si>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</si>
  <si>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</si>
  <si>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</si>
  <si>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</si>
  <si>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</si>
  <si>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</si>
  <si>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</si>
  <si>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</si>
  <si>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</si>
  <si>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</si>
  <si>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</si>
  <si>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</si>
  <si>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</si>
  <si>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</si>
  <si>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</si>
  <si>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</si>
  <si>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</si>
  <si>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</si>
  <si>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</si>
  <si>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</si>
  <si>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</si>
  <si>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</si>
  <si>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</si>
  <si>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</si>
  <si>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</si>
  <si>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</si>
  <si>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</si>
  <si>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</si>
  <si>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</si>
  <si>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</si>
  <si>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</si>
  <si>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</si>
  <si>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</si>
  <si>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</si>
  <si>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</si>
  <si>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</si>
  <si>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</si>
  <si>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</si>
  <si>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</si>
  <si>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</si>
  <si>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</si>
  <si>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</si>
  <si>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</si>
  <si>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</si>
  <si>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</si>
  <si>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</si>
  <si>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</si>
  <si>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</si>
  <si>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</si>
  <si>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</si>
  <si>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</si>
  <si>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</si>
  <si>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</si>
  <si>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</si>
  <si>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</si>
  <si>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</si>
  <si>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</si>
  <si>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</si>
  <si>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</si>
  <si>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</si>
  <si>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</si>
  <si>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</si>
  <si>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</si>
  <si>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</si>
  <si>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</si>
  <si>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</si>
  <si>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</si>
  <si>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</si>
  <si>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</si>
  <si>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</si>
  <si>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</si>
  <si>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</si>
  <si>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</si>
  <si>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</si>
  <si>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</si>
  <si>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</si>
  <si>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</si>
  <si>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</si>
  <si>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</si>
  <si>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</si>
  <si>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</si>
  <si>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</si>
  <si>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</si>
  <si>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</si>
  <si>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</si>
  <si>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</si>
  <si>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</si>
  <si>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</si>
  <si>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</si>
  <si>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</si>
  <si>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</si>
  <si>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</si>
  <si>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</si>
  <si>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</si>
  <si>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</si>
  <si>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</si>
  <si>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</si>
  <si>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</si>
  <si>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</si>
  <si>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</si>
  <si>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</si>
  <si>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</si>
  <si>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</si>
  <si>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</si>
  <si>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</si>
  <si>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</si>
  <si>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</si>
  <si>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</si>
  <si>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</si>
  <si>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</si>
  <si>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</si>
  <si>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</si>
  <si>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</si>
  <si>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</si>
  <si>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</si>
  <si>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</si>
  <si>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</si>
  <si>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</si>
  <si>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</si>
  <si>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</si>
  <si>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</si>
  <si>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</si>
  <si>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</si>
  <si>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</si>
  <si>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</si>
  <si>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</si>
  <si>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</si>
  <si>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</si>
  <si>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</si>
  <si>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</si>
  <si>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</si>
  <si>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</si>
  <si>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</si>
  <si>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</si>
  <si>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</si>
  <si>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</si>
  <si>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</si>
  <si>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</si>
  <si>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</si>
  <si>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</si>
  <si>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</si>
  <si>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</si>
  <si>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</si>
  <si>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</si>
  <si>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</si>
  <si>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</si>
  <si>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</si>
  <si>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</si>
  <si>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</si>
  <si>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</si>
  <si>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</si>
  <si>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</si>
  <si>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</si>
  <si>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</si>
  <si>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</si>
  <si>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</si>
  <si>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</si>
  <si>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</si>
  <si>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</si>
  <si>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</si>
  <si>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</si>
  <si>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</si>
  <si>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</si>
  <si>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</si>
  <si>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</si>
  <si>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</si>
  <si>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</si>
  <si>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</si>
  <si>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</si>
  <si>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</si>
  <si>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</si>
  <si>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</si>
  <si>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</si>
  <si>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</si>
  <si>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</si>
  <si>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</si>
  <si>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</si>
  <si>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</si>
  <si>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</si>
  <si>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</si>
  <si>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</si>
  <si>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</si>
  <si>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</si>
  <si>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</si>
  <si>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</si>
  <si>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</si>
  <si>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</si>
  <si>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</si>
  <si>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</si>
  <si>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</si>
  <si>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</si>
  <si>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</si>
  <si>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</si>
  <si>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</si>
  <si>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</si>
  <si>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</si>
  <si>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</si>
  <si>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</si>
  <si>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</si>
  <si>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</si>
  <si>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</si>
  <si>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</si>
  <si>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</si>
  <si>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</si>
  <si>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</si>
  <si>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</si>
  <si>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</si>
  <si>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</si>
  <si>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</si>
  <si>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</si>
  <si>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</si>
  <si>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</si>
  <si>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</si>
  <si>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</si>
  <si>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</si>
  <si>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</si>
  <si>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</si>
  <si>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</si>
  <si>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</si>
  <si>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</si>
  <si>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</si>
  <si>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</si>
  <si>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</si>
  <si>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</si>
  <si>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</si>
  <si>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</si>
  <si>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</si>
  <si>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</si>
  <si>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</si>
  <si>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</si>
  <si>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</si>
  <si>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</si>
  <si>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</si>
  <si>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</si>
  <si>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</si>
  <si>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</si>
  <si>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</si>
  <si>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</si>
  <si>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</si>
  <si>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</si>
  <si>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</si>
  <si>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</si>
  <si>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</si>
  <si>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</si>
  <si>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</si>
  <si>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</si>
  <si>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</si>
  <si>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</si>
  <si>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</si>
  <si>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</si>
  <si>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</si>
  <si>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</si>
  <si>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</si>
  <si>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</si>
  <si>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</si>
  <si>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</si>
  <si>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</si>
  <si>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</si>
  <si>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</si>
  <si>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</si>
  <si>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</si>
  <si>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</si>
  <si>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</si>
  <si>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</si>
  <si>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</si>
  <si>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</si>
  <si>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</si>
  <si>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</si>
  <si>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</si>
  <si>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</si>
  <si>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</si>
  <si>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</si>
  <si>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</si>
  <si>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</si>
  <si>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</si>
  <si>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</si>
  <si>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</si>
  <si>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</si>
  <si>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</si>
  <si>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</si>
  <si>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</si>
  <si>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</si>
  <si>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</si>
  <si>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</si>
  <si>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</si>
  <si>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</si>
  <si>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</si>
  <si>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</si>
  <si>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</si>
  <si>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</si>
  <si>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</si>
  <si>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</si>
  <si>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</si>
  <si>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</si>
  <si>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</si>
  <si>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</si>
  <si>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</si>
  <si>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</si>
  <si>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</si>
  <si>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</si>
  <si>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</si>
  <si>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</si>
  <si>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</si>
  <si>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</si>
  <si>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</si>
  <si>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</si>
  <si>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</si>
  <si>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</si>
  <si>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</si>
  <si>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</si>
  <si>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</si>
  <si>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</si>
  <si>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</si>
  <si>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</si>
  <si>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</si>
  <si>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</si>
  <si>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</si>
  <si>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</si>
  <si>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</si>
  <si>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</si>
  <si>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</si>
  <si>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</si>
  <si>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</si>
  <si>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</si>
  <si>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</si>
  <si>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</si>
  <si>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</si>
  <si>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</si>
  <si>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</si>
  <si>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</si>
  <si>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</si>
  <si>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</si>
  <si>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</si>
  <si>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</si>
  <si>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</si>
  <si>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</si>
  <si>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</si>
  <si>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</si>
  <si>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</si>
  <si>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</si>
  <si>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</si>
  <si>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</si>
  <si>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</si>
  <si>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</si>
  <si>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</si>
  <si>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</si>
  <si>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</si>
  <si>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</si>
  <si>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</si>
  <si>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</si>
  <si>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</si>
  <si>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</si>
  <si>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</si>
  <si>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</si>
  <si>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</si>
  <si>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</si>
  <si>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</si>
  <si>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</si>
  <si>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</si>
  <si>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</si>
  <si>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</si>
  <si>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</si>
  <si>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</si>
  <si>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</si>
  <si>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</si>
  <si>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</si>
  <si>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</si>
  <si>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</si>
  <si>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</si>
  <si>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</si>
  <si>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</si>
  <si>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</si>
  <si>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</si>
  <si>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</si>
  <si>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</si>
  <si>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</si>
  <si>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</si>
  <si>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</si>
  <si>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</si>
  <si>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</si>
  <si>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</si>
  <si>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</si>
  <si>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</si>
  <si>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</si>
  <si>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</si>
  <si>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</si>
  <si>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</si>
  <si>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</si>
  <si>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</si>
  <si>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</si>
  <si>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</si>
  <si>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</si>
  <si>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</si>
  <si>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</si>
  <si>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</si>
  <si>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</si>
  <si>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</si>
  <si>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</si>
  <si>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</si>
  <si>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</si>
  <si>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</si>
  <si>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</si>
  <si>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</si>
  <si>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</si>
  <si>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</si>
  <si>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</si>
  <si>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</si>
  <si>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</si>
  <si>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</si>
  <si>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</si>
  <si>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</si>
  <si>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</si>
  <si>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</si>
  <si>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</si>
  <si>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</si>
  <si>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</si>
  <si>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</si>
  <si>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</si>
  <si>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</si>
  <si>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</si>
  <si>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</si>
  <si>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</si>
  <si>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</si>
  <si>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</si>
  <si>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</si>
  <si>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</si>
  <si>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</si>
  <si>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</si>
  <si>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</si>
  <si>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</si>
  <si>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</si>
  <si>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</si>
  <si>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</si>
  <si>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</si>
  <si>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</si>
  <si>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</si>
  <si>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</si>
  <si>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</si>
  <si>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</si>
  <si>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</si>
  <si>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</si>
  <si>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</si>
  <si>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</si>
  <si>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</si>
  <si>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</si>
  <si>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</si>
  <si>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</si>
  <si>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</si>
  <si>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</si>
  <si>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</si>
  <si>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</si>
  <si>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</si>
  <si>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</si>
  <si>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</si>
  <si>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</si>
  <si>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</si>
  <si>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</si>
  <si>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</si>
  <si>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</si>
  <si>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</si>
  <si>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</si>
  <si>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</si>
  <si>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</si>
  <si>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</si>
  <si>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</si>
  <si>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</si>
  <si>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</si>
  <si>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</si>
  <si>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</si>
  <si>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</si>
  <si>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</si>
  <si>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</si>
  <si>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</si>
  <si>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</si>
  <si>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</si>
  <si>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</si>
  <si>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</si>
  <si>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</si>
  <si>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</si>
  <si>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</si>
  <si>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</si>
  <si>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</si>
  <si>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</si>
  <si>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</si>
  <si>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</si>
  <si>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</si>
  <si>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</si>
  <si>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</si>
  <si>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</si>
  <si>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</si>
  <si>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</si>
  <si>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</si>
  <si>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</si>
  <si>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</si>
  <si>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</si>
  <si>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</si>
  <si>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</si>
  <si>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</si>
  <si>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</si>
  <si>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</si>
  <si>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</si>
  <si>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</si>
  <si>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</si>
  <si>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</si>
  <si>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</si>
  <si>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</si>
  <si>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</si>
  <si>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</si>
  <si>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</si>
  <si>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</si>
  <si>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</si>
  <si>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</si>
  <si>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</si>
  <si>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</si>
  <si>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</si>
  <si>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</si>
  <si>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</si>
  <si>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</si>
  <si>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</si>
  <si>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</si>
  <si>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</si>
  <si>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</si>
  <si>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</si>
  <si>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</si>
  <si>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</si>
  <si>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</si>
  <si>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</si>
  <si>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</si>
  <si>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</si>
  <si>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</si>
  <si>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</si>
  <si>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</si>
  <si>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</si>
  <si>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</si>
  <si>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</si>
  <si>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</si>
  <si>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</si>
  <si>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</si>
  <si>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</si>
  <si>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</si>
  <si>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</si>
  <si>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</si>
  <si>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</si>
  <si>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</si>
  <si>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</si>
  <si>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</si>
  <si>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</si>
  <si>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</si>
  <si>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</si>
  <si>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</si>
  <si>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</si>
  <si>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</si>
  <si>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</si>
  <si>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</si>
  <si>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</si>
  <si>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</si>
  <si>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</si>
  <si>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</si>
  <si>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</si>
  <si>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</si>
  <si>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</si>
  <si>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</si>
  <si>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</si>
  <si>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</si>
  <si>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</si>
  <si>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</si>
  <si>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</si>
  <si>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</si>
  <si>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</si>
  <si>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</si>
  <si>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</si>
  <si>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</si>
  <si>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</si>
  <si>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</si>
  <si>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</si>
  <si>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</si>
  <si>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</si>
  <si>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</si>
  <si>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</si>
  <si>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</si>
  <si>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</si>
  <si>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</si>
  <si>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</si>
  <si>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</si>
  <si>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</si>
  <si>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</si>
  <si>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</si>
  <si>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</si>
  <si>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</si>
  <si>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</si>
  <si>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</si>
  <si>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</si>
  <si>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</si>
  <si>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</si>
  <si>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</si>
  <si>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</si>
  <si>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</si>
  <si>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</si>
  <si>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</si>
  <si>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</si>
  <si>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</si>
  <si>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</si>
  <si>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</si>
  <si>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</si>
  <si>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</si>
  <si>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</si>
  <si>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</si>
  <si>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</si>
  <si>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</si>
  <si>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</si>
  <si>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</si>
  <si>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</si>
  <si>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</si>
  <si>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</si>
  <si>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</si>
  <si>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</si>
  <si>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</si>
  <si>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</si>
  <si>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</si>
  <si>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</si>
  <si>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</si>
  <si>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</si>
  <si>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</si>
  <si>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</si>
  <si>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</si>
  <si>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</si>
  <si>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</si>
  <si>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</si>
  <si>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</si>
  <si>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</si>
  <si>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</si>
  <si>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</si>
  <si>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</si>
  <si>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Remaining for 96%</t>
  </si>
  <si>
    <t>Daily Required Rate
for 96%</t>
  </si>
  <si>
    <t>Daily Required Rate for 96%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</si>
  <si>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</si>
  <si>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</si>
  <si>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</si>
  <si>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</si>
  <si>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</si>
  <si>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</si>
  <si>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</si>
  <si>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</si>
  <si>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</si>
  <si>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</si>
  <si>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</si>
  <si>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</si>
  <si>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</si>
  <si>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</si>
  <si>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</si>
  <si>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</si>
  <si>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</si>
  <si>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</si>
  <si>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</si>
  <si>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</si>
  <si>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</si>
  <si>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</si>
  <si>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</si>
  <si>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</si>
  <si>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</si>
  <si>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</si>
  <si>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</si>
  <si>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</si>
  <si>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</si>
  <si>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</si>
  <si>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</si>
  <si>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</si>
  <si>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</si>
  <si>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</si>
  <si>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</si>
  <si>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</si>
  <si>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</si>
  <si>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</si>
  <si>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</si>
  <si>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</si>
  <si>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</si>
  <si>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</si>
  <si>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</si>
  <si>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</si>
  <si>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</si>
  <si>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</si>
  <si>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</si>
  <si>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</si>
  <si>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</si>
  <si>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</si>
  <si>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</si>
  <si>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</si>
  <si>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</si>
  <si>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</si>
  <si>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</si>
  <si>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</si>
  <si>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</si>
  <si>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</si>
  <si>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</si>
  <si>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</si>
  <si>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</si>
  <si>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</si>
  <si>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</si>
  <si>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</si>
  <si>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</si>
  <si>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</si>
  <si>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</si>
  <si>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</si>
  <si>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</si>
  <si>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</si>
  <si>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</si>
  <si>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</si>
  <si>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</si>
  <si>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</si>
  <si>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</si>
  <si>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</si>
  <si>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</si>
  <si>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</si>
  <si>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</si>
  <si>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</si>
  <si>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</si>
  <si>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</si>
  <si>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</si>
  <si>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</si>
  <si>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</si>
  <si>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</si>
  <si>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</si>
  <si>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</si>
  <si>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</si>
  <si>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</si>
  <si>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</si>
  <si>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</si>
  <si>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</si>
  <si>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</si>
  <si>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</si>
  <si>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</si>
  <si>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</si>
  <si>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</si>
  <si>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</si>
  <si>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</si>
  <si>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</si>
  <si>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</si>
  <si>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</si>
  <si>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</si>
  <si>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</si>
  <si>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</si>
  <si>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</si>
  <si>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</si>
  <si>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</si>
  <si>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</si>
  <si>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</si>
  <si>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</si>
  <si>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</si>
  <si>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</si>
  <si>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</si>
  <si>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</si>
  <si>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</si>
  <si>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</si>
  <si>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</si>
  <si>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</si>
  <si>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</si>
  <si>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</si>
  <si>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</si>
  <si>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</si>
  <si>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</si>
  <si>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</si>
  <si>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</si>
  <si>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</si>
  <si>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</si>
  <si>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</si>
  <si>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</si>
  <si>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</si>
  <si>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</si>
  <si>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</si>
  <si>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</si>
  <si>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</si>
  <si>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</si>
  <si>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</si>
  <si>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</si>
  <si>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</si>
  <si>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</si>
  <si>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</si>
  <si>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</si>
  <si>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</si>
  <si>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</si>
  <si>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</si>
  <si>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</si>
  <si>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</si>
  <si>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</si>
  <si>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</si>
  <si>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</si>
  <si>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</si>
  <si>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</si>
  <si>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</si>
  <si>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</si>
  <si>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</si>
  <si>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</si>
  <si>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</si>
  <si>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</si>
  <si>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</si>
  <si>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</si>
  <si>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</si>
  <si>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</si>
  <si>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</si>
  <si>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</si>
  <si>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</si>
  <si>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</si>
  <si>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</si>
  <si>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</si>
  <si>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</si>
  <si>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</si>
  <si>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</si>
  <si>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</si>
  <si>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</si>
  <si>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</si>
  <si>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</si>
  <si>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</si>
  <si>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</si>
  <si>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</si>
  <si>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</si>
  <si>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</si>
  <si>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DSR-0154</t>
  </si>
  <si>
    <t>NilphaAprili</t>
  </si>
  <si>
    <t>Tulip-2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</si>
  <si>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</si>
  <si>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</si>
  <si>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</si>
  <si>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</si>
  <si>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</si>
  <si>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</si>
  <si>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</si>
  <si>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Mr. Rahat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</si>
  <si>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</si>
  <si>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</si>
  <si>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</si>
  <si>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</si>
  <si>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</si>
  <si>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</si>
  <si>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</si>
  <si>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Md. Shopon Uddin Johir</t>
  </si>
  <si>
    <t>Tausib Bhuiyan</t>
  </si>
  <si>
    <t>Md.feroz</t>
  </si>
  <si>
    <t>Md. Shiplu Hossain</t>
  </si>
  <si>
    <t>Md. Robiul Islam</t>
  </si>
  <si>
    <t>Md. Saddam Hossen</t>
  </si>
  <si>
    <t>Md. Asif Hossen</t>
  </si>
  <si>
    <t>Md. Shohel</t>
  </si>
  <si>
    <t>Md. Ratul Islam</t>
  </si>
  <si>
    <t>Md. Shahinur Rahman</t>
  </si>
  <si>
    <t>Shifa Enterprise</t>
  </si>
  <si>
    <t>Barishal</t>
  </si>
  <si>
    <t>Md. Kawsar</t>
  </si>
  <si>
    <t>Anamul</t>
  </si>
  <si>
    <t>Shahin</t>
  </si>
  <si>
    <t>Md. Juwel Rana</t>
  </si>
  <si>
    <t>Sohan Ahmed Babul</t>
  </si>
  <si>
    <t>Md.Sajjad Hossen</t>
  </si>
  <si>
    <t>Mr. Sahadat Hossain</t>
  </si>
  <si>
    <t xml:space="preserve">Md Faisal </t>
  </si>
  <si>
    <t>DSR-0387</t>
  </si>
  <si>
    <t>Md. Firoz</t>
  </si>
  <si>
    <t>Abdur Rahman</t>
  </si>
  <si>
    <t>Md Saroar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</si>
  <si>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</si>
  <si>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</si>
  <si>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</si>
  <si>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</si>
  <si>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</si>
  <si>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</si>
  <si>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</si>
  <si>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</si>
  <si>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</si>
  <si>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</si>
  <si>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</si>
  <si>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</si>
  <si>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One Telecon Narayangonj</t>
  </si>
  <si>
    <t>Sheuly</t>
  </si>
  <si>
    <t>Biplob Hossain</t>
  </si>
  <si>
    <t>Porimal Kumar</t>
  </si>
  <si>
    <t>Saiful</t>
  </si>
  <si>
    <t>Mr. Salim Iqbal</t>
  </si>
  <si>
    <t>Md.Musa</t>
  </si>
  <si>
    <t>MD. Riad</t>
  </si>
  <si>
    <t xml:space="preserve">Mizanur Rahman Rasel </t>
  </si>
  <si>
    <t>SL</t>
  </si>
  <si>
    <t>Anika Traders</t>
  </si>
  <si>
    <t>Md. Samim Islam</t>
  </si>
  <si>
    <t>Md. Taraq Mia</t>
  </si>
  <si>
    <t>Mahabub Hossain</t>
  </si>
  <si>
    <t>Tutul Shaha</t>
  </si>
  <si>
    <t>Parvez</t>
  </si>
  <si>
    <t>Mizan</t>
  </si>
  <si>
    <t>Mugdho Corporation</t>
  </si>
  <si>
    <t>Md. Emu</t>
  </si>
  <si>
    <t>Chan Mia</t>
  </si>
  <si>
    <t>Md. Shamim</t>
  </si>
  <si>
    <t>Md. Tariku Islam</t>
  </si>
  <si>
    <t>Md.Angur Hasan</t>
  </si>
  <si>
    <t>Md.Ripon khan</t>
  </si>
  <si>
    <t>Md.Samiul Islam</t>
  </si>
  <si>
    <t>Md. Arif Islam</t>
  </si>
  <si>
    <t>Md.Azaharul Islam</t>
  </si>
  <si>
    <t>Md.Jahangir Alam</t>
  </si>
  <si>
    <t>Md. Kanchon</t>
  </si>
  <si>
    <t>MD. Moinul Islam</t>
  </si>
  <si>
    <t>MD. Harun Ur Rashid</t>
  </si>
  <si>
    <t>MM Communnication</t>
  </si>
  <si>
    <t>Md Salah Uddin</t>
  </si>
  <si>
    <t>Md Jalal Uddin</t>
  </si>
  <si>
    <t>Tanjil</t>
  </si>
  <si>
    <t>Md. Hamidur</t>
  </si>
  <si>
    <t>Md. Noyon</t>
  </si>
  <si>
    <t>Md.Sahrear Akhon</t>
  </si>
  <si>
    <t>Sujon Haldar</t>
  </si>
  <si>
    <t>Arubindo</t>
  </si>
  <si>
    <t>Shakib Al Hasan</t>
  </si>
  <si>
    <t>Biddut Hossain</t>
  </si>
  <si>
    <t>Md. Ashikur Rahman</t>
  </si>
  <si>
    <t>M/S. Sky Tel</t>
  </si>
  <si>
    <t>Mr. Shimul</t>
  </si>
  <si>
    <t>Md. Tamim Molla</t>
  </si>
  <si>
    <t>Md. Zahidul Islam</t>
  </si>
  <si>
    <t>DSR-0654</t>
  </si>
  <si>
    <t>Md. Sufian</t>
  </si>
  <si>
    <t>Md. Fefat</t>
  </si>
  <si>
    <t>Md. Abdullah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</si>
  <si>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</si>
  <si>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</si>
  <si>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</si>
  <si>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</si>
  <si>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</si>
  <si>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</si>
  <si>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</si>
  <si>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</si>
  <si>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</si>
  <si>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</si>
  <si>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Fazly Rabbi</t>
  </si>
  <si>
    <t>Md.Sadikul Islam</t>
  </si>
  <si>
    <t>Samresh Das</t>
  </si>
  <si>
    <t>Anamul Haque Sumon</t>
  </si>
  <si>
    <t>Sukhdeb Das</t>
  </si>
  <si>
    <t>Md. Sojib</t>
  </si>
  <si>
    <t>Md. Saidul</t>
  </si>
  <si>
    <t>Md. Santo</t>
  </si>
  <si>
    <t>Imam</t>
  </si>
  <si>
    <t>MD. Raisul islam</t>
  </si>
  <si>
    <t>Md. Asif</t>
  </si>
  <si>
    <t>MD. Yakub (Noyon)</t>
  </si>
  <si>
    <t>Arifur Rahman</t>
  </si>
  <si>
    <t>Md. Selim Hossain</t>
  </si>
  <si>
    <t>Bappi Sarkar</t>
  </si>
  <si>
    <t>Md. Srabon</t>
  </si>
  <si>
    <t>MD.ifter ahad</t>
  </si>
  <si>
    <t xml:space="preserve"> Md. Roni Ali</t>
  </si>
  <si>
    <t>Shipon Sutrodar</t>
  </si>
  <si>
    <t>Zunayed Hasan</t>
  </si>
  <si>
    <t>Md. Faysal Abdin</t>
  </si>
  <si>
    <t>Sadikur Rahman Hridoy</t>
  </si>
  <si>
    <t>Target 
FEB 2020</t>
  </si>
  <si>
    <t>Achievement 
FEB 2020</t>
  </si>
  <si>
    <t>Target FEB 2020</t>
  </si>
  <si>
    <t>Achievement
 FEB 2020</t>
  </si>
  <si>
    <t>Achievement %
FEB 2020</t>
  </si>
  <si>
    <t>FEB'20 Back margin
Region Wise Value Achievement Status</t>
  </si>
  <si>
    <t>FEB'20 Back Margin
Dealer Wise Value Achievement Status</t>
  </si>
  <si>
    <t>FEB'20 Back margin
Zone Wise Value Achievement Status</t>
  </si>
  <si>
    <t xml:space="preserve">R.K Mobile Center </t>
  </si>
  <si>
    <t>FEB Target</t>
  </si>
  <si>
    <t>FEB Achievement</t>
  </si>
  <si>
    <t>Md. Tusher</t>
  </si>
  <si>
    <t>Uzzal Hossain</t>
  </si>
  <si>
    <t>Maruf Hasan Nirob</t>
  </si>
  <si>
    <t>DSR-0089</t>
  </si>
  <si>
    <t>Kazi Hasan</t>
  </si>
  <si>
    <t>Sommrat</t>
  </si>
  <si>
    <t>Shohel</t>
  </si>
  <si>
    <t>Rakib Pathan</t>
  </si>
  <si>
    <t>Md. Israfil Hossain</t>
  </si>
  <si>
    <t>Md. Anamul Haque</t>
  </si>
  <si>
    <t>Md.Bokul mia</t>
  </si>
  <si>
    <t>Md. Amdadul</t>
  </si>
  <si>
    <t>Md. Nasim Shahana Pappu</t>
  </si>
  <si>
    <t>Md.Roseduzzaman (Milon)</t>
  </si>
  <si>
    <t>Md. Ashik Islam</t>
  </si>
  <si>
    <t>R.K Mobile Center</t>
  </si>
  <si>
    <t>Achievement %
FEB 2019</t>
  </si>
  <si>
    <t xml:space="preserve">Up to 20.02.2020 </t>
  </si>
  <si>
    <t xml:space="preserve">DSR wise Back margin  till 19 FEB'20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</si>
</sst>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66FF33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4" fontId="0" fillId="4" borderId="1" xfId="1" applyNumberFormat="1" applyFont="1" applyFill="1" applyBorder="1"/>
    <xf numFmtId="10" fontId="0" fillId="4" borderId="1" xfId="2" applyNumberFormat="1" applyFont="1" applyFill="1" applyBorder="1"/>
    <xf numFmtId="164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/>
    <xf numFmtId="164" fontId="0" fillId="4" borderId="9" xfId="1" applyNumberFormat="1" applyFon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164" fontId="3" fillId="3" borderId="13" xfId="1" applyNumberFormat="1" applyFont="1" applyFill="1" applyBorder="1"/>
    <xf numFmtId="10" fontId="3" fillId="3" borderId="13" xfId="2" applyNumberFormat="1" applyFont="1" applyFill="1" applyBorder="1"/>
    <xf numFmtId="164" fontId="3" fillId="3" borderId="13" xfId="0" applyNumberFormat="1" applyFont="1" applyFill="1" applyBorder="1"/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2" xfId="0" applyFont="1" applyFill="1" applyBorder="1"/>
    <xf numFmtId="164" fontId="3" fillId="3" borderId="14" xfId="1" applyNumberFormat="1" applyFont="1" applyFill="1" applyBorder="1"/>
    <xf numFmtId="164" fontId="0" fillId="0" borderId="0" xfId="0" applyNumberFormat="1"/>
    <xf numFmtId="43" fontId="0" fillId="0" borderId="0" xfId="0" applyNumberFormat="1"/>
    <xf numFmtId="0" fontId="0" fillId="4" borderId="1" xfId="0" applyFill="1" applyBorder="1"/>
    <xf numFmtId="164" fontId="3" fillId="3" borderId="13" xfId="0" applyNumberFormat="1" applyFont="1" applyFill="1" applyBorder="1" applyAlignment="1">
      <alignment horizontal="center" vertical="center"/>
    </xf>
    <xf numFmtId="10" fontId="3" fillId="3" borderId="13" xfId="2" applyNumberFormat="1" applyFont="1" applyFill="1" applyBorder="1" applyAlignment="1">
      <alignment horizontal="center" vertical="center"/>
    </xf>
    <xf numFmtId="164" fontId="3" fillId="3" borderId="13" xfId="2" applyNumberFormat="1" applyFont="1" applyFill="1" applyBorder="1" applyAlignment="1">
      <alignment horizontal="center" vertical="center"/>
    </xf>
    <xf numFmtId="164" fontId="3" fillId="3" borderId="14" xfId="1" applyNumberFormat="1" applyFont="1" applyFill="1" applyBorder="1" applyAlignment="1">
      <alignment horizontal="center" vertical="center"/>
    </xf>
    <xf numFmtId="164" fontId="0" fillId="4" borderId="2" xfId="1" applyNumberFormat="1" applyFont="1" applyFill="1" applyBorder="1"/>
    <xf numFmtId="164" fontId="0" fillId="4" borderId="5" xfId="1" applyNumberFormat="1" applyFont="1" applyFill="1" applyBorder="1"/>
    <xf numFmtId="164" fontId="0" fillId="4" borderId="9" xfId="1" applyNumberFormat="1" applyFont="1" applyFill="1" applyBorder="1"/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5" borderId="0" xfId="0" applyFill="1" applyAlignment="1">
      <alignment horizontal="left"/>
    </xf>
    <xf numFmtId="164" fontId="0" fillId="5" borderId="1" xfId="1" applyNumberFormat="1" applyFont="1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 vertical="center"/>
    </xf>
    <xf numFmtId="0" fontId="0" fillId="4" borderId="9" xfId="0" applyFill="1" applyBorder="1"/>
    <xf numFmtId="1" fontId="0" fillId="4" borderId="1" xfId="2" applyNumberFormat="1" applyFont="1" applyFill="1" applyBorder="1"/>
    <xf numFmtId="10" fontId="0" fillId="0" borderId="0" xfId="0" applyNumberFormat="1"/>
    <xf numFmtId="0" fontId="3" fillId="3" borderId="11" xfId="0" applyFont="1" applyFill="1" applyBorder="1" applyAlignment="1">
      <alignment horizontal="center" vertical="center" wrapText="1"/>
    </xf>
    <xf numFmtId="10" fontId="0" fillId="0" borderId="1" xfId="2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164" fontId="0" fillId="0" borderId="0" xfId="1" applyNumberFormat="1" applyFont="1"/>
    <xf numFmtId="0" fontId="0" fillId="4" borderId="0" xfId="0" applyFill="1" applyAlignment="1">
      <alignment horizontal="left"/>
    </xf>
    <xf numFmtId="0" fontId="3" fillId="3" borderId="11" xfId="0" applyFont="1" applyFill="1" applyBorder="1" applyAlignment="1">
      <alignment horizontal="center" vertical="center" wrapText="1"/>
    </xf>
    <xf numFmtId="43" fontId="0" fillId="4" borderId="9" xfId="1" applyNumberFormat="1" applyFont="1" applyFill="1" applyBorder="1" applyAlignment="1">
      <alignment horizontal="center" vertical="center"/>
    </xf>
    <xf numFmtId="43" fontId="0" fillId="4" borderId="1" xfId="1" applyNumberFormat="1" applyFont="1" applyFill="1" applyBorder="1" applyAlignment="1">
      <alignment horizontal="center" vertical="center"/>
    </xf>
    <xf numFmtId="43" fontId="0" fillId="4" borderId="1" xfId="1" applyNumberFormat="1" applyFont="1" applyFill="1" applyBorder="1"/>
    <xf numFmtId="0" fontId="0" fillId="4" borderId="0" xfId="0" applyFill="1"/>
    <xf numFmtId="164" fontId="0" fillId="4" borderId="1" xfId="1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wrapText="1"/>
    </xf>
    <xf numFmtId="0" fontId="17" fillId="4" borderId="1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" fontId="0" fillId="4" borderId="1" xfId="0" applyNumberForma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49" fontId="0" fillId="0" borderId="9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49" fontId="1" fillId="4" borderId="1" xfId="1" applyNumberFormat="1" applyFont="1" applyFill="1" applyBorder="1" applyAlignment="1">
      <alignment horizontal="left" vertical="center"/>
    </xf>
    <xf numFmtId="49" fontId="0" fillId="4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10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4" borderId="1" xfId="0" applyFont="1" applyFill="1" applyBorder="1" applyAlignment="1">
      <alignment horizontal="left" vertical="center"/>
    </xf>
    <xf numFmtId="0" fontId="0" fillId="4" borderId="28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" xfId="1" applyNumberFormat="1" applyFont="1" applyFill="1" applyBorder="1" applyAlignment="1">
      <alignment horizontal="left" vertical="center"/>
    </xf>
    <xf numFmtId="0" fontId="0" fillId="0" borderId="9" xfId="0" applyBorder="1" applyAlignment="1"/>
    <xf numFmtId="0" fontId="0" fillId="4" borderId="9" xfId="0" applyFont="1" applyFill="1" applyBorder="1" applyAlignment="1"/>
    <xf numFmtId="0" fontId="0" fillId="0" borderId="1" xfId="0" applyBorder="1" applyAlignment="1"/>
    <xf numFmtId="0" fontId="0" fillId="4" borderId="1" xfId="0" applyFont="1" applyFill="1" applyBorder="1" applyAlignment="1"/>
    <xf numFmtId="0" fontId="0" fillId="0" borderId="5" xfId="0" applyBorder="1" applyAlignment="1"/>
    <xf numFmtId="0" fontId="0" fillId="4" borderId="5" xfId="0" applyFont="1" applyFill="1" applyBorder="1" applyAlignment="1"/>
    <xf numFmtId="0" fontId="7" fillId="0" borderId="30" xfId="0" applyFont="1" applyBorder="1" applyAlignment="1"/>
    <xf numFmtId="0" fontId="7" fillId="0" borderId="9" xfId="0" applyFont="1" applyBorder="1" applyAlignment="1"/>
    <xf numFmtId="0" fontId="7" fillId="0" borderId="28" xfId="0" applyFont="1" applyBorder="1" applyAlignment="1"/>
    <xf numFmtId="0" fontId="7" fillId="0" borderId="1" xfId="0" applyFont="1" applyBorder="1" applyAlignment="1"/>
    <xf numFmtId="0" fontId="13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/>
    </xf>
    <xf numFmtId="0" fontId="9" fillId="0" borderId="1" xfId="0" applyFont="1" applyBorder="1"/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wrapText="1"/>
    </xf>
    <xf numFmtId="0" fontId="9" fillId="0" borderId="5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164" fontId="0" fillId="4" borderId="28" xfId="1" applyNumberFormat="1" applyFont="1" applyFill="1" applyBorder="1" applyAlignment="1">
      <alignment horizontal="center" vertical="center"/>
    </xf>
    <xf numFmtId="1" fontId="0" fillId="0" borderId="31" xfId="0" applyNumberFormat="1" applyFont="1" applyBorder="1" applyAlignment="1">
      <alignment horizontal="center" vertical="center"/>
    </xf>
    <xf numFmtId="1" fontId="0" fillId="4" borderId="28" xfId="0" applyNumberFormat="1" applyFont="1" applyFill="1" applyBorder="1" applyAlignment="1">
      <alignment horizontal="center" vertical="center"/>
    </xf>
    <xf numFmtId="1" fontId="0" fillId="0" borderId="28" xfId="0" applyNumberFormat="1" applyFont="1" applyBorder="1" applyAlignment="1">
      <alignment horizontal="center" vertical="center"/>
    </xf>
    <xf numFmtId="0" fontId="9" fillId="0" borderId="5" xfId="0" applyFont="1" applyBorder="1"/>
    <xf numFmtId="0" fontId="0" fillId="0" borderId="5" xfId="0" applyBorder="1" applyAlignment="1">
      <alignment horizontal="center" vertical="center"/>
    </xf>
    <xf numFmtId="1" fontId="0" fillId="4" borderId="5" xfId="0" applyNumberFormat="1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left"/>
    </xf>
    <xf numFmtId="0" fontId="15" fillId="0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6" borderId="5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0" fontId="7" fillId="0" borderId="1" xfId="0" applyFont="1" applyBorder="1"/>
    <xf numFmtId="164" fontId="18" fillId="3" borderId="34" xfId="1" applyNumberFormat="1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7" fillId="4" borderId="1" xfId="0" applyFont="1" applyFill="1" applyBorder="1"/>
    <xf numFmtId="10" fontId="0" fillId="0" borderId="1" xfId="0" applyNumberFormat="1" applyFill="1" applyBorder="1" applyAlignment="1">
      <alignment horizontal="center" vertical="center"/>
    </xf>
    <xf numFmtId="0" fontId="0" fillId="4" borderId="9" xfId="0" applyFont="1" applyFill="1" applyBorder="1"/>
    <xf numFmtId="0" fontId="0" fillId="4" borderId="0" xfId="0" applyFill="1" applyAlignment="1">
      <alignment horizontal="center"/>
    </xf>
    <xf numFmtId="9" fontId="0" fillId="4" borderId="9" xfId="2" applyNumberFormat="1" applyFont="1" applyFill="1" applyBorder="1" applyAlignment="1">
      <alignment horizontal="center" vertical="center"/>
    </xf>
    <xf numFmtId="18" fontId="3" fillId="3" borderId="11" xfId="0" applyNumberFormat="1" applyFont="1" applyFill="1" applyBorder="1" applyAlignment="1">
      <alignment horizontal="center" vertical="center"/>
    </xf>
    <xf numFmtId="165" fontId="0" fillId="4" borderId="9" xfId="2" applyNumberFormat="1" applyFont="1" applyFill="1" applyBorder="1" applyAlignment="1">
      <alignment horizontal="center" vertical="center"/>
    </xf>
    <xf numFmtId="0" fontId="0" fillId="8" borderId="1" xfId="0" applyFill="1" applyBorder="1"/>
    <xf numFmtId="0" fontId="2" fillId="4" borderId="1" xfId="0" applyFont="1" applyFill="1" applyBorder="1"/>
    <xf numFmtId="0" fontId="19" fillId="9" borderId="1" xfId="0" applyFont="1" applyFill="1" applyBorder="1"/>
    <xf numFmtId="0" fontId="0" fillId="6" borderId="1" xfId="0" applyFill="1" applyBorder="1"/>
    <xf numFmtId="0" fontId="0" fillId="0" borderId="35" xfId="0" applyBorder="1"/>
    <xf numFmtId="164" fontId="21" fillId="2" borderId="1" xfId="1" applyNumberFormat="1" applyFont="1" applyFill="1" applyBorder="1"/>
    <xf numFmtId="1" fontId="18" fillId="3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" fontId="18" fillId="3" borderId="5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8" fillId="3" borderId="1" xfId="0" applyNumberFormat="1" applyFont="1" applyFill="1" applyBorder="1" applyAlignment="1">
      <alignment horizontal="center" vertical="center"/>
    </xf>
    <xf numFmtId="164" fontId="18" fillId="3" borderId="1" xfId="5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18" fillId="3" borderId="1" xfId="11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1" fontId="18" fillId="3" borderId="1" xfId="13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4" borderId="1" xfId="6" applyNumberFormat="1" applyFont="1" applyFill="1" applyBorder="1" applyAlignment="1">
      <alignment horizontal="center" vertical="center"/>
    </xf>
    <xf numFmtId="0" fontId="7" fillId="0" borderId="1" xfId="9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4" borderId="1" xfId="1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4" borderId="28" xfId="6" applyFont="1" applyFill="1" applyBorder="1" applyAlignment="1">
      <alignment horizontal="center" vertical="center"/>
    </xf>
    <xf numFmtId="0" fontId="7" fillId="4" borderId="1" xfId="6" applyFont="1" applyFill="1" applyBorder="1" applyAlignment="1">
      <alignment horizontal="center" vertical="center"/>
    </xf>
    <xf numFmtId="0" fontId="7" fillId="4" borderId="1" xfId="9" applyFont="1" applyFill="1" applyBorder="1" applyAlignment="1">
      <alignment horizontal="center" vertical="center"/>
    </xf>
    <xf numFmtId="49" fontId="7" fillId="4" borderId="28" xfId="6" applyNumberFormat="1" applyFont="1" applyFill="1" applyBorder="1" applyAlignment="1">
      <alignment horizontal="center" vertical="center"/>
    </xf>
    <xf numFmtId="0" fontId="1" fillId="0" borderId="28" xfId="9" applyFont="1" applyFill="1" applyBorder="1" applyAlignment="1">
      <alignment horizontal="center" vertical="center"/>
    </xf>
    <xf numFmtId="49" fontId="7" fillId="4" borderId="1" xfId="6" applyNumberFormat="1" applyFont="1" applyFill="1" applyBorder="1" applyAlignment="1">
      <alignment horizontal="center" vertical="center"/>
    </xf>
    <xf numFmtId="0" fontId="6" fillId="0" borderId="1" xfId="9" applyFont="1" applyFill="1" applyBorder="1" applyAlignment="1">
      <alignment horizontal="center" vertical="center"/>
    </xf>
    <xf numFmtId="0" fontId="1" fillId="0" borderId="1" xfId="9" applyFont="1" applyFill="1" applyBorder="1" applyAlignment="1">
      <alignment horizontal="center" vertical="center"/>
    </xf>
    <xf numFmtId="0" fontId="7" fillId="0" borderId="28" xfId="9" applyFont="1" applyBorder="1" applyAlignment="1">
      <alignment horizontal="center" vertical="center"/>
    </xf>
    <xf numFmtId="0" fontId="7" fillId="0" borderId="31" xfId="9" applyFont="1" applyBorder="1" applyAlignment="1">
      <alignment horizontal="center" vertical="center"/>
    </xf>
    <xf numFmtId="0" fontId="7" fillId="4" borderId="5" xfId="6" applyFont="1" applyFill="1" applyBorder="1" applyAlignment="1">
      <alignment horizontal="center" vertical="center"/>
    </xf>
    <xf numFmtId="0" fontId="1" fillId="4" borderId="5" xfId="6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164" fontId="18" fillId="3" borderId="1" xfId="13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3" fillId="3" borderId="26" xfId="0" applyFont="1" applyFill="1" applyBorder="1" applyAlignment="1">
      <alignment horizontal="center" vertical="center"/>
    </xf>
    <xf numFmtId="9" fontId="3" fillId="3" borderId="13" xfId="2" applyNumberFormat="1" applyFont="1" applyFill="1" applyBorder="1"/>
    <xf numFmtId="0" fontId="0" fillId="6" borderId="0" xfId="0" applyFill="1"/>
    <xf numFmtId="0" fontId="0" fillId="6" borderId="9" xfId="0" applyFill="1" applyBorder="1" applyAlignment="1">
      <alignment horizontal="center"/>
    </xf>
    <xf numFmtId="164" fontId="0" fillId="6" borderId="9" xfId="1" applyNumberFormat="1" applyFont="1" applyFill="1" applyBorder="1" applyAlignment="1">
      <alignment horizontal="center" vertical="center"/>
    </xf>
    <xf numFmtId="9" fontId="0" fillId="6" borderId="9" xfId="2" applyNumberFormat="1" applyFont="1" applyFill="1" applyBorder="1" applyAlignment="1">
      <alignment horizontal="center" vertical="center"/>
    </xf>
    <xf numFmtId="164" fontId="0" fillId="6" borderId="1" xfId="1" applyNumberFormat="1" applyFont="1" applyFill="1" applyBorder="1" applyAlignment="1">
      <alignment horizontal="center" vertical="center"/>
    </xf>
    <xf numFmtId="43" fontId="0" fillId="6" borderId="9" xfId="1" applyNumberFormat="1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2" fillId="6" borderId="10" xfId="0" applyFont="1" applyFill="1" applyBorder="1" applyAlignment="1">
      <alignment vertical="center" wrapText="1"/>
    </xf>
    <xf numFmtId="0" fontId="24" fillId="6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wrapText="1"/>
    </xf>
    <xf numFmtId="0" fontId="5" fillId="7" borderId="18" xfId="0" applyFont="1" applyFill="1" applyBorder="1" applyAlignment="1">
      <alignment horizontal="center" wrapText="1"/>
    </xf>
    <xf numFmtId="0" fontId="5" fillId="6" borderId="18" xfId="0" applyFont="1" applyFill="1" applyBorder="1" applyAlignment="1">
      <alignment horizontal="center" wrapText="1"/>
    </xf>
    <xf numFmtId="0" fontId="5" fillId="7" borderId="19" xfId="0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wrapText="1"/>
    </xf>
    <xf numFmtId="0" fontId="5" fillId="7" borderId="7" xfId="0" applyFont="1" applyFill="1" applyBorder="1" applyAlignment="1">
      <alignment horizontal="center" wrapText="1"/>
    </xf>
    <xf numFmtId="0" fontId="3" fillId="3" borderId="10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 wrapText="1"/>
    </xf>
    <xf numFmtId="0" fontId="5" fillId="7" borderId="10" xfId="0" applyFont="1" applyFill="1" applyBorder="1" applyAlignment="1">
      <alignment horizont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</cellXfs>
  <cellStyles count="14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" xfId="13" builtinId="4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3"/>
  <sheetViews>
    <sheetView showGridLines="0"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4" sqref="F4:F125"/>
    </sheetView>
  </sheetViews>
  <sheetFormatPr defaultRowHeight="15" x14ac:dyDescent="0.25"/>
  <cols>
    <col min="1" max="1" width="12.42578125" style="3" bestFit="1" customWidth="1"/>
    <col min="2" max="2" width="34.7109375" bestFit="1" customWidth="1"/>
    <col min="3" max="3" width="12.42578125" bestFit="1" customWidth="1"/>
    <col min="4" max="4" width="15.140625" customWidth="1"/>
    <col min="5" max="6" width="15" bestFit="1" customWidth="1"/>
    <col min="7" max="7" width="14.140625" style="61" customWidth="1"/>
    <col min="8" max="8" width="15" customWidth="1"/>
    <col min="9" max="13" width="13.7109375" customWidth="1"/>
    <col min="14" max="14" width="15.140625" bestFit="1" customWidth="1"/>
    <col min="15" max="15" width="13.7109375" customWidth="1"/>
    <col min="16" max="16" width="15" customWidth="1"/>
    <col min="17" max="17" width="13.28515625" customWidth="1"/>
  </cols>
  <sheetData>
    <row r="1" spans="1:17" ht="30.75" customHeight="1" x14ac:dyDescent="0.25">
      <c r="A1" s="41"/>
      <c r="B1" s="42" t="s">
        <v>1466</v>
      </c>
      <c r="C1" s="42"/>
      <c r="D1" s="42"/>
      <c r="E1" s="42"/>
      <c r="F1" s="42"/>
      <c r="G1" s="218"/>
      <c r="H1" s="42"/>
      <c r="I1" s="42"/>
      <c r="J1" s="42"/>
      <c r="K1" s="42"/>
      <c r="L1" s="42"/>
      <c r="M1" s="42"/>
      <c r="N1" s="42"/>
      <c r="O1" s="42"/>
      <c r="P1" s="43"/>
      <c r="Q1" s="44"/>
    </row>
    <row r="2" spans="1:17" ht="30.75" customHeight="1" x14ac:dyDescent="0.25">
      <c r="A2" s="222" t="s">
        <v>1444</v>
      </c>
      <c r="B2" s="223"/>
      <c r="C2" s="223"/>
      <c r="D2" s="223"/>
      <c r="E2" s="223"/>
      <c r="F2" s="223"/>
      <c r="G2" s="224"/>
      <c r="H2" s="223"/>
      <c r="I2" s="223"/>
      <c r="J2" s="223"/>
      <c r="K2" s="223"/>
      <c r="L2" s="223"/>
      <c r="M2" s="223"/>
      <c r="N2" s="223"/>
      <c r="O2" s="225"/>
      <c r="P2" s="6" t="s">
        <v>185</v>
      </c>
      <c r="Q2" s="7">
        <v>5</v>
      </c>
    </row>
    <row r="3" spans="1:17" s="5" customFormat="1" ht="45" customHeight="1" x14ac:dyDescent="0.25">
      <c r="A3" s="152" t="s">
        <v>1364</v>
      </c>
      <c r="B3" s="17" t="s">
        <v>137</v>
      </c>
      <c r="C3" s="17" t="s">
        <v>0</v>
      </c>
      <c r="D3" s="17" t="s">
        <v>1</v>
      </c>
      <c r="E3" s="52" t="s">
        <v>1438</v>
      </c>
      <c r="F3" s="54" t="s">
        <v>1439</v>
      </c>
      <c r="G3" s="219" t="s">
        <v>1465</v>
      </c>
      <c r="H3" s="18" t="s">
        <v>182</v>
      </c>
      <c r="I3" s="18" t="s">
        <v>183</v>
      </c>
      <c r="J3" s="18" t="s">
        <v>1093</v>
      </c>
      <c r="K3" s="18" t="s">
        <v>1094</v>
      </c>
      <c r="L3" s="18" t="s">
        <v>1095</v>
      </c>
      <c r="M3" s="18" t="s">
        <v>1096</v>
      </c>
      <c r="N3" s="57" t="s">
        <v>1117</v>
      </c>
      <c r="O3" s="57" t="s">
        <v>1118</v>
      </c>
      <c r="P3" s="18" t="s">
        <v>175</v>
      </c>
      <c r="Q3" s="18" t="s">
        <v>176</v>
      </c>
    </row>
    <row r="4" spans="1:17" x14ac:dyDescent="0.25">
      <c r="A4" s="13">
        <v>1</v>
      </c>
      <c r="B4" s="149" t="s">
        <v>1304</v>
      </c>
      <c r="C4" s="14" t="s">
        <v>3</v>
      </c>
      <c r="D4" s="49" t="s">
        <v>3</v>
      </c>
      <c r="E4" s="145">
        <v>2047675.8737999995</v>
      </c>
      <c r="F4" s="15">
        <v>1297818.4510000001</v>
      </c>
      <c r="G4" s="151">
        <f t="shared" ref="G4:G66" si="0">IFERROR(F4/E4,0)</f>
        <v>0.63380072383797625</v>
      </c>
      <c r="H4" s="15">
        <f t="shared" ref="H4:H35" si="1">(E4*0.8)-F4</f>
        <v>340322.24803999951</v>
      </c>
      <c r="I4" s="15">
        <f t="shared" ref="I4:I35" si="2">H4/$Q$2</f>
        <v>68064.449607999908</v>
      </c>
      <c r="J4" s="15">
        <f>(E4*0.86)-F4</f>
        <v>463182.80046799942</v>
      </c>
      <c r="K4" s="15">
        <f>J4/$Q$2</f>
        <v>92636.560093599881</v>
      </c>
      <c r="L4" s="15">
        <f>(E4*0.91)-F4</f>
        <v>565566.59415799938</v>
      </c>
      <c r="M4" s="15">
        <f>L4/$Q$2</f>
        <v>113113.31883159987</v>
      </c>
      <c r="N4" s="58">
        <f>(E4*0.96)-F4</f>
        <v>667950.38784799934</v>
      </c>
      <c r="O4" s="15">
        <f>N4/$Q$2</f>
        <v>133590.07756959987</v>
      </c>
      <c r="P4" s="16">
        <f t="shared" ref="P4:P35" si="3">E4-F4</f>
        <v>749857.42279999936</v>
      </c>
      <c r="Q4" s="15">
        <f>P4/$Q$2</f>
        <v>149971.48455999987</v>
      </c>
    </row>
    <row r="5" spans="1:17" x14ac:dyDescent="0.25">
      <c r="A5" s="1">
        <v>2</v>
      </c>
      <c r="B5" s="2" t="s">
        <v>6</v>
      </c>
      <c r="C5" s="2" t="s">
        <v>3</v>
      </c>
      <c r="D5" s="29" t="s">
        <v>5</v>
      </c>
      <c r="E5" s="145">
        <v>2881846.7553666667</v>
      </c>
      <c r="F5" s="15">
        <v>2262808.4559999993</v>
      </c>
      <c r="G5" s="151">
        <f t="shared" si="0"/>
        <v>0.78519388714411187</v>
      </c>
      <c r="H5" s="15">
        <f t="shared" si="1"/>
        <v>42668.948293334339</v>
      </c>
      <c r="I5" s="10">
        <f t="shared" si="2"/>
        <v>8533.7896586668685</v>
      </c>
      <c r="J5" s="15">
        <f t="shared" ref="J5:J67" si="4">(E5*0.86)-F5</f>
        <v>215579.75361533416</v>
      </c>
      <c r="K5" s="15">
        <f t="shared" ref="K5:K66" si="5">J5/$Q$2</f>
        <v>43115.950723066831</v>
      </c>
      <c r="L5" s="15">
        <f t="shared" ref="L5:L67" si="6">(E5*0.91)-F5</f>
        <v>359672.09138366766</v>
      </c>
      <c r="M5" s="15">
        <f t="shared" ref="M5:O66" si="7">L5/$Q$2</f>
        <v>71934.41827673353</v>
      </c>
      <c r="N5" s="58">
        <f t="shared" ref="N5:N67" si="8">(E5*0.96)-F5</f>
        <v>503764.4291520007</v>
      </c>
      <c r="O5" s="15">
        <f t="shared" si="7"/>
        <v>100752.88583040013</v>
      </c>
      <c r="P5" s="12">
        <f t="shared" si="3"/>
        <v>619038.2993666674</v>
      </c>
      <c r="Q5" s="10">
        <f t="shared" ref="Q5:Q66" si="9">P5/$Q$2</f>
        <v>123807.65987333348</v>
      </c>
    </row>
    <row r="6" spans="1:17" x14ac:dyDescent="0.25">
      <c r="A6" s="1">
        <v>3</v>
      </c>
      <c r="B6" s="29" t="s">
        <v>1261</v>
      </c>
      <c r="C6" s="2" t="s">
        <v>3</v>
      </c>
      <c r="D6" s="29" t="s">
        <v>3</v>
      </c>
      <c r="E6" s="145">
        <v>3350609.3944333326</v>
      </c>
      <c r="F6" s="15">
        <v>2744022.5467999997</v>
      </c>
      <c r="G6" s="151">
        <f t="shared" si="0"/>
        <v>0.81896223157461745</v>
      </c>
      <c r="H6" s="15">
        <f t="shared" si="1"/>
        <v>-63535.031253333203</v>
      </c>
      <c r="I6" s="10">
        <f t="shared" si="2"/>
        <v>-12707.00625066664</v>
      </c>
      <c r="J6" s="15">
        <f t="shared" si="4"/>
        <v>137501.53241266636</v>
      </c>
      <c r="K6" s="15">
        <f t="shared" si="5"/>
        <v>27500.306482533273</v>
      </c>
      <c r="L6" s="15">
        <f t="shared" si="6"/>
        <v>305032.0021343329</v>
      </c>
      <c r="M6" s="15">
        <f t="shared" si="7"/>
        <v>61006.400426866581</v>
      </c>
      <c r="N6" s="58">
        <f t="shared" si="8"/>
        <v>472562.47185599944</v>
      </c>
      <c r="O6" s="15">
        <f t="shared" si="7"/>
        <v>94512.494371199893</v>
      </c>
      <c r="P6" s="12">
        <f t="shared" si="3"/>
        <v>606586.84763333295</v>
      </c>
      <c r="Q6" s="10">
        <f t="shared" si="9"/>
        <v>121317.36952666659</v>
      </c>
    </row>
    <row r="7" spans="1:17" x14ac:dyDescent="0.25">
      <c r="A7" s="13">
        <v>4</v>
      </c>
      <c r="B7" s="2" t="s">
        <v>9</v>
      </c>
      <c r="C7" s="2" t="s">
        <v>3</v>
      </c>
      <c r="D7" s="29" t="s">
        <v>8</v>
      </c>
      <c r="E7" s="145">
        <v>4067724.1552523803</v>
      </c>
      <c r="F7" s="15">
        <v>2580570.7738000001</v>
      </c>
      <c r="G7" s="151">
        <f t="shared" si="0"/>
        <v>0.63440161508195725</v>
      </c>
      <c r="H7" s="15">
        <f t="shared" si="1"/>
        <v>673608.55040190415</v>
      </c>
      <c r="I7" s="10">
        <f t="shared" si="2"/>
        <v>134721.71008038084</v>
      </c>
      <c r="J7" s="15">
        <f t="shared" si="4"/>
        <v>917671.99971704697</v>
      </c>
      <c r="K7" s="15">
        <f t="shared" si="5"/>
        <v>183534.3999434094</v>
      </c>
      <c r="L7" s="15">
        <f t="shared" si="6"/>
        <v>1121058.207479666</v>
      </c>
      <c r="M7" s="15">
        <f t="shared" si="7"/>
        <v>224211.6414959332</v>
      </c>
      <c r="N7" s="58">
        <f t="shared" si="8"/>
        <v>1324444.415242285</v>
      </c>
      <c r="O7" s="15">
        <f t="shared" si="7"/>
        <v>264888.88304845698</v>
      </c>
      <c r="P7" s="12">
        <f t="shared" si="3"/>
        <v>1487153.3814523802</v>
      </c>
      <c r="Q7" s="10">
        <f t="shared" si="9"/>
        <v>297430.67629047605</v>
      </c>
    </row>
    <row r="8" spans="1:17" x14ac:dyDescent="0.25">
      <c r="A8" s="1">
        <v>5</v>
      </c>
      <c r="B8" s="2" t="s">
        <v>14</v>
      </c>
      <c r="C8" s="2" t="s">
        <v>3</v>
      </c>
      <c r="D8" s="29" t="s">
        <v>13</v>
      </c>
      <c r="E8" s="145">
        <v>4215458.5795047609</v>
      </c>
      <c r="F8" s="15">
        <v>1780748.8818999997</v>
      </c>
      <c r="G8" s="151">
        <f t="shared" si="0"/>
        <v>0.42243301607987926</v>
      </c>
      <c r="H8" s="15">
        <f t="shared" si="1"/>
        <v>1591617.9817038092</v>
      </c>
      <c r="I8" s="10">
        <f t="shared" si="2"/>
        <v>318323.59634076187</v>
      </c>
      <c r="J8" s="15">
        <f t="shared" si="4"/>
        <v>1844545.4964740945</v>
      </c>
      <c r="K8" s="15">
        <f t="shared" si="5"/>
        <v>368909.09929481888</v>
      </c>
      <c r="L8" s="15">
        <f t="shared" si="6"/>
        <v>2055318.4254493329</v>
      </c>
      <c r="M8" s="15">
        <f t="shared" si="7"/>
        <v>411063.68508986657</v>
      </c>
      <c r="N8" s="58">
        <f t="shared" si="8"/>
        <v>2266091.3544245707</v>
      </c>
      <c r="O8" s="15">
        <f t="shared" si="7"/>
        <v>453218.27088491415</v>
      </c>
      <c r="P8" s="12">
        <f t="shared" si="3"/>
        <v>2434709.6976047615</v>
      </c>
      <c r="Q8" s="10">
        <f t="shared" si="9"/>
        <v>486941.93952095229</v>
      </c>
    </row>
    <row r="9" spans="1:17" x14ac:dyDescent="0.25">
      <c r="A9" s="1">
        <v>6</v>
      </c>
      <c r="B9" s="2" t="s">
        <v>10</v>
      </c>
      <c r="C9" s="2" t="s">
        <v>3</v>
      </c>
      <c r="D9" s="29" t="s">
        <v>8</v>
      </c>
      <c r="E9" s="145">
        <v>4951956.0743714292</v>
      </c>
      <c r="F9" s="15">
        <v>2799424.3313999991</v>
      </c>
      <c r="G9" s="151">
        <f t="shared" si="0"/>
        <v>0.56531687465651459</v>
      </c>
      <c r="H9" s="15">
        <f t="shared" si="1"/>
        <v>1162140.5280971443</v>
      </c>
      <c r="I9" s="10">
        <f t="shared" si="2"/>
        <v>232428.10561942885</v>
      </c>
      <c r="J9" s="15">
        <f t="shared" si="4"/>
        <v>1459257.8925594301</v>
      </c>
      <c r="K9" s="15">
        <f t="shared" si="5"/>
        <v>291851.57851188601</v>
      </c>
      <c r="L9" s="15">
        <f t="shared" si="6"/>
        <v>1706855.6962780016</v>
      </c>
      <c r="M9" s="15">
        <f t="shared" si="7"/>
        <v>341371.13925560034</v>
      </c>
      <c r="N9" s="58">
        <f t="shared" si="8"/>
        <v>1954453.4999965723</v>
      </c>
      <c r="O9" s="15">
        <f t="shared" si="7"/>
        <v>390890.69999931444</v>
      </c>
      <c r="P9" s="12">
        <f t="shared" si="3"/>
        <v>2152531.7429714301</v>
      </c>
      <c r="Q9" s="10">
        <f t="shared" si="9"/>
        <v>430506.34859428601</v>
      </c>
    </row>
    <row r="10" spans="1:17" x14ac:dyDescent="0.25">
      <c r="A10" s="13">
        <v>7</v>
      </c>
      <c r="B10" s="2" t="s">
        <v>15</v>
      </c>
      <c r="C10" s="2" t="s">
        <v>3</v>
      </c>
      <c r="D10" s="29" t="s">
        <v>5</v>
      </c>
      <c r="E10" s="145">
        <v>5358329.6189809516</v>
      </c>
      <c r="F10" s="15">
        <v>3447752.4347999995</v>
      </c>
      <c r="G10" s="151">
        <f t="shared" si="0"/>
        <v>0.64343791441775722</v>
      </c>
      <c r="H10" s="15">
        <f t="shared" si="1"/>
        <v>838911.26038476219</v>
      </c>
      <c r="I10" s="10">
        <f t="shared" si="2"/>
        <v>167782.25207695243</v>
      </c>
      <c r="J10" s="15">
        <f t="shared" si="4"/>
        <v>1160411.0375236184</v>
      </c>
      <c r="K10" s="15">
        <f t="shared" si="5"/>
        <v>232082.20750472369</v>
      </c>
      <c r="L10" s="15">
        <f t="shared" si="6"/>
        <v>1428327.5184726664</v>
      </c>
      <c r="M10" s="15">
        <f t="shared" si="7"/>
        <v>285665.50369453325</v>
      </c>
      <c r="N10" s="58">
        <f t="shared" si="8"/>
        <v>1696243.9994217143</v>
      </c>
      <c r="O10" s="15">
        <f t="shared" si="7"/>
        <v>339248.79988434288</v>
      </c>
      <c r="P10" s="12">
        <f t="shared" si="3"/>
        <v>1910577.1841809521</v>
      </c>
      <c r="Q10" s="10">
        <f t="shared" si="9"/>
        <v>382115.43683619041</v>
      </c>
    </row>
    <row r="11" spans="1:17" x14ac:dyDescent="0.25">
      <c r="A11" s="1">
        <v>8</v>
      </c>
      <c r="B11" s="2" t="s">
        <v>16</v>
      </c>
      <c r="C11" s="2" t="s">
        <v>3</v>
      </c>
      <c r="D11" s="29" t="s">
        <v>8</v>
      </c>
      <c r="E11" s="145">
        <v>5060804.9412761908</v>
      </c>
      <c r="F11" s="15">
        <v>3260535.2987999995</v>
      </c>
      <c r="G11" s="151">
        <f t="shared" si="0"/>
        <v>0.64427207462727965</v>
      </c>
      <c r="H11" s="15">
        <f t="shared" si="1"/>
        <v>788108.65422095312</v>
      </c>
      <c r="I11" s="10">
        <f t="shared" si="2"/>
        <v>157621.73084419064</v>
      </c>
      <c r="J11" s="15">
        <f t="shared" si="4"/>
        <v>1091756.9506975249</v>
      </c>
      <c r="K11" s="15">
        <f t="shared" si="5"/>
        <v>218351.39013950498</v>
      </c>
      <c r="L11" s="15">
        <f t="shared" si="6"/>
        <v>1344797.197761334</v>
      </c>
      <c r="M11" s="15">
        <f t="shared" si="7"/>
        <v>268959.43955226679</v>
      </c>
      <c r="N11" s="58">
        <f t="shared" si="8"/>
        <v>1597837.4448251431</v>
      </c>
      <c r="O11" s="15">
        <f t="shared" si="7"/>
        <v>319567.48896502861</v>
      </c>
      <c r="P11" s="12">
        <f t="shared" si="3"/>
        <v>1800269.6424761913</v>
      </c>
      <c r="Q11" s="10">
        <f t="shared" si="9"/>
        <v>360053.92849523824</v>
      </c>
    </row>
    <row r="12" spans="1:17" x14ac:dyDescent="0.25">
      <c r="A12" s="1">
        <v>9</v>
      </c>
      <c r="B12" s="2" t="s">
        <v>11</v>
      </c>
      <c r="C12" s="2" t="s">
        <v>3</v>
      </c>
      <c r="D12" s="29" t="s">
        <v>8</v>
      </c>
      <c r="E12" s="145">
        <v>5635731.9059380954</v>
      </c>
      <c r="F12" s="15">
        <v>2866107.0550000006</v>
      </c>
      <c r="G12" s="151">
        <f t="shared" si="0"/>
        <v>0.50855986459897495</v>
      </c>
      <c r="H12" s="15">
        <f t="shared" si="1"/>
        <v>1642478.4697504761</v>
      </c>
      <c r="I12" s="10">
        <f t="shared" si="2"/>
        <v>328495.69395009521</v>
      </c>
      <c r="J12" s="15">
        <f t="shared" si="4"/>
        <v>1980622.3841067618</v>
      </c>
      <c r="K12" s="15">
        <f t="shared" si="5"/>
        <v>396124.47682135238</v>
      </c>
      <c r="L12" s="15">
        <f t="shared" si="6"/>
        <v>2262408.9794036662</v>
      </c>
      <c r="M12" s="15">
        <f t="shared" si="7"/>
        <v>452481.79588073323</v>
      </c>
      <c r="N12" s="58">
        <f t="shared" si="8"/>
        <v>2544195.5747005707</v>
      </c>
      <c r="O12" s="15">
        <f t="shared" si="7"/>
        <v>508839.11494011414</v>
      </c>
      <c r="P12" s="12">
        <f t="shared" si="3"/>
        <v>2769624.8509380948</v>
      </c>
      <c r="Q12" s="10">
        <f t="shared" si="9"/>
        <v>553924.97018761898</v>
      </c>
    </row>
    <row r="13" spans="1:17" x14ac:dyDescent="0.25">
      <c r="A13" s="13">
        <v>10</v>
      </c>
      <c r="B13" s="2" t="s">
        <v>7</v>
      </c>
      <c r="C13" s="2" t="s">
        <v>3</v>
      </c>
      <c r="D13" s="29" t="s">
        <v>5</v>
      </c>
      <c r="E13" s="145">
        <v>7380709.1902809516</v>
      </c>
      <c r="F13" s="15">
        <v>5864467.3324999996</v>
      </c>
      <c r="G13" s="151">
        <f t="shared" si="0"/>
        <v>0.79456691509027799</v>
      </c>
      <c r="H13" s="15">
        <f t="shared" si="1"/>
        <v>40100.019724762067</v>
      </c>
      <c r="I13" s="10">
        <f t="shared" si="2"/>
        <v>8020.0039449524138</v>
      </c>
      <c r="J13" s="15">
        <f t="shared" si="4"/>
        <v>482942.5711416183</v>
      </c>
      <c r="K13" s="15">
        <f t="shared" si="5"/>
        <v>96588.514228323664</v>
      </c>
      <c r="L13" s="15">
        <f t="shared" si="6"/>
        <v>851978.03065566625</v>
      </c>
      <c r="M13" s="15">
        <f t="shared" si="7"/>
        <v>170395.60613113325</v>
      </c>
      <c r="N13" s="58">
        <f t="shared" si="8"/>
        <v>1221013.4901697133</v>
      </c>
      <c r="O13" s="15">
        <f t="shared" si="7"/>
        <v>244202.69803394267</v>
      </c>
      <c r="P13" s="12">
        <f t="shared" si="3"/>
        <v>1516241.857780952</v>
      </c>
      <c r="Q13" s="10">
        <f t="shared" si="9"/>
        <v>303248.37155619042</v>
      </c>
    </row>
    <row r="14" spans="1:17" x14ac:dyDescent="0.25">
      <c r="A14" s="1">
        <v>11</v>
      </c>
      <c r="B14" s="2" t="s">
        <v>4</v>
      </c>
      <c r="C14" s="2" t="s">
        <v>3</v>
      </c>
      <c r="D14" s="29" t="s">
        <v>5</v>
      </c>
      <c r="E14" s="145">
        <v>9036444.9773285706</v>
      </c>
      <c r="F14" s="15">
        <v>6101781.8687999994</v>
      </c>
      <c r="G14" s="151">
        <f t="shared" si="0"/>
        <v>0.67524141231520662</v>
      </c>
      <c r="H14" s="15">
        <f t="shared" si="1"/>
        <v>1127374.1130628577</v>
      </c>
      <c r="I14" s="10">
        <f t="shared" si="2"/>
        <v>225474.82261257153</v>
      </c>
      <c r="J14" s="15">
        <f t="shared" si="4"/>
        <v>1669560.8117025709</v>
      </c>
      <c r="K14" s="15">
        <f t="shared" si="5"/>
        <v>333912.16234051419</v>
      </c>
      <c r="L14" s="15">
        <f t="shared" si="6"/>
        <v>2121383.0605690004</v>
      </c>
      <c r="M14" s="15">
        <f t="shared" si="7"/>
        <v>424276.61211380007</v>
      </c>
      <c r="N14" s="58">
        <f t="shared" si="8"/>
        <v>2573205.3094354272</v>
      </c>
      <c r="O14" s="15">
        <f t="shared" si="7"/>
        <v>514641.06188708544</v>
      </c>
      <c r="P14" s="12">
        <f t="shared" si="3"/>
        <v>2934663.1085285712</v>
      </c>
      <c r="Q14" s="10">
        <f t="shared" si="9"/>
        <v>586932.62170571426</v>
      </c>
    </row>
    <row r="15" spans="1:17" x14ac:dyDescent="0.25">
      <c r="A15" s="1">
        <v>12</v>
      </c>
      <c r="B15" s="2" t="s">
        <v>2</v>
      </c>
      <c r="C15" s="2" t="s">
        <v>3</v>
      </c>
      <c r="D15" s="29" t="s">
        <v>13</v>
      </c>
      <c r="E15" s="145">
        <v>8184002.5876476187</v>
      </c>
      <c r="F15" s="15">
        <v>8670089.568</v>
      </c>
      <c r="G15" s="151">
        <f t="shared" si="0"/>
        <v>1.0593947735410114</v>
      </c>
      <c r="H15" s="15">
        <f t="shared" si="1"/>
        <v>-2122887.4978819042</v>
      </c>
      <c r="I15" s="10">
        <f t="shared" si="2"/>
        <v>-424577.49957638083</v>
      </c>
      <c r="J15" s="15">
        <f t="shared" si="4"/>
        <v>-1631847.3426230475</v>
      </c>
      <c r="K15" s="15">
        <f t="shared" si="5"/>
        <v>-326369.46852460952</v>
      </c>
      <c r="L15" s="15">
        <f t="shared" si="6"/>
        <v>-1222647.2132406663</v>
      </c>
      <c r="M15" s="15">
        <f t="shared" si="7"/>
        <v>-244529.44264813326</v>
      </c>
      <c r="N15" s="58">
        <f t="shared" si="8"/>
        <v>-813447.08385828603</v>
      </c>
      <c r="O15" s="15">
        <f t="shared" si="7"/>
        <v>-162689.41677165721</v>
      </c>
      <c r="P15" s="12">
        <f t="shared" si="3"/>
        <v>-486086.98035238124</v>
      </c>
      <c r="Q15" s="10">
        <f t="shared" si="9"/>
        <v>-97217.396070476243</v>
      </c>
    </row>
    <row r="16" spans="1:17" x14ac:dyDescent="0.25">
      <c r="A16" s="13">
        <v>13</v>
      </c>
      <c r="B16" s="2" t="s">
        <v>12</v>
      </c>
      <c r="C16" s="2" t="s">
        <v>3</v>
      </c>
      <c r="D16" s="49" t="s">
        <v>13</v>
      </c>
      <c r="E16" s="145">
        <v>9749010.1702380963</v>
      </c>
      <c r="F16" s="15">
        <v>8619576.2676000018</v>
      </c>
      <c r="G16" s="151">
        <f t="shared" si="0"/>
        <v>0.88414886404713733</v>
      </c>
      <c r="H16" s="15">
        <f t="shared" si="1"/>
        <v>-820368.13140952401</v>
      </c>
      <c r="I16" s="10">
        <f t="shared" si="2"/>
        <v>-164073.62628190481</v>
      </c>
      <c r="J16" s="15">
        <f t="shared" si="4"/>
        <v>-235427.52119523939</v>
      </c>
      <c r="K16" s="15">
        <f t="shared" si="5"/>
        <v>-47085.504239047877</v>
      </c>
      <c r="L16" s="15">
        <f t="shared" si="6"/>
        <v>252022.98731666617</v>
      </c>
      <c r="M16" s="15">
        <f t="shared" si="7"/>
        <v>50404.597463333237</v>
      </c>
      <c r="N16" s="58">
        <f t="shared" si="8"/>
        <v>739473.4958285708</v>
      </c>
      <c r="O16" s="15">
        <f t="shared" si="7"/>
        <v>147894.69916571415</v>
      </c>
      <c r="P16" s="12">
        <f t="shared" si="3"/>
        <v>1129433.9026380945</v>
      </c>
      <c r="Q16" s="10">
        <f t="shared" si="9"/>
        <v>225886.78052761889</v>
      </c>
    </row>
    <row r="17" spans="1:17" x14ac:dyDescent="0.25">
      <c r="A17" s="1">
        <v>14</v>
      </c>
      <c r="B17" s="2" t="s">
        <v>17</v>
      </c>
      <c r="C17" s="2" t="s">
        <v>3</v>
      </c>
      <c r="D17" s="29" t="s">
        <v>3</v>
      </c>
      <c r="E17" s="145">
        <v>10061535.154695241</v>
      </c>
      <c r="F17" s="15">
        <v>6672576.1368000023</v>
      </c>
      <c r="G17" s="151">
        <f t="shared" si="0"/>
        <v>0.66317674531865323</v>
      </c>
      <c r="H17" s="15">
        <f t="shared" si="1"/>
        <v>1376651.9869561903</v>
      </c>
      <c r="I17" s="10">
        <f t="shared" si="2"/>
        <v>275330.39739123808</v>
      </c>
      <c r="J17" s="15">
        <f t="shared" si="4"/>
        <v>1980344.0962379053</v>
      </c>
      <c r="K17" s="15">
        <f t="shared" si="5"/>
        <v>396068.81924758106</v>
      </c>
      <c r="L17" s="15">
        <f t="shared" si="6"/>
        <v>2483420.8539726678</v>
      </c>
      <c r="M17" s="15">
        <f t="shared" si="7"/>
        <v>496684.17079453357</v>
      </c>
      <c r="N17" s="58">
        <f t="shared" si="8"/>
        <v>2986497.6117074285</v>
      </c>
      <c r="O17" s="15">
        <f t="shared" si="7"/>
        <v>597299.52234148572</v>
      </c>
      <c r="P17" s="12">
        <f t="shared" si="3"/>
        <v>3388959.0178952385</v>
      </c>
      <c r="Q17" s="10">
        <f t="shared" si="9"/>
        <v>677791.80357904767</v>
      </c>
    </row>
    <row r="18" spans="1:17" x14ac:dyDescent="0.25">
      <c r="A18" s="1">
        <v>15</v>
      </c>
      <c r="B18" s="2" t="s">
        <v>1162</v>
      </c>
      <c r="C18" s="2" t="s">
        <v>173</v>
      </c>
      <c r="D18" s="29" t="s">
        <v>19</v>
      </c>
      <c r="E18" s="145">
        <v>5293521.8939809529</v>
      </c>
      <c r="F18" s="15">
        <v>615987.49809999997</v>
      </c>
      <c r="G18" s="214">
        <f t="shared" si="0"/>
        <v>0.11636628891634776</v>
      </c>
      <c r="H18" s="15">
        <f t="shared" si="1"/>
        <v>3618830.0170847629</v>
      </c>
      <c r="I18" s="10">
        <f t="shared" si="2"/>
        <v>723766.00341695256</v>
      </c>
      <c r="J18" s="15">
        <f t="shared" si="4"/>
        <v>3936441.3307236196</v>
      </c>
      <c r="K18" s="15">
        <f t="shared" si="5"/>
        <v>787288.26614472386</v>
      </c>
      <c r="L18" s="15">
        <f t="shared" si="6"/>
        <v>4201117.4254226666</v>
      </c>
      <c r="M18" s="15">
        <f t="shared" si="7"/>
        <v>840223.48508453334</v>
      </c>
      <c r="N18" s="58">
        <f t="shared" si="8"/>
        <v>4465793.5201217141</v>
      </c>
      <c r="O18" s="15">
        <f t="shared" si="7"/>
        <v>893158.70402434282</v>
      </c>
      <c r="P18" s="12">
        <f t="shared" si="3"/>
        <v>4677534.3958809525</v>
      </c>
      <c r="Q18" s="10">
        <f t="shared" si="9"/>
        <v>935506.87917619047</v>
      </c>
    </row>
    <row r="19" spans="1:17" x14ac:dyDescent="0.25">
      <c r="A19" s="13">
        <v>16</v>
      </c>
      <c r="B19" s="143" t="s">
        <v>1082</v>
      </c>
      <c r="C19" s="2" t="s">
        <v>173</v>
      </c>
      <c r="D19" s="29" t="s">
        <v>21</v>
      </c>
      <c r="E19" s="145">
        <v>3435073.1052333345</v>
      </c>
      <c r="F19" s="15">
        <v>653954.93189999973</v>
      </c>
      <c r="G19" s="214">
        <f t="shared" si="0"/>
        <v>0.19037584117313233</v>
      </c>
      <c r="H19" s="15">
        <f t="shared" si="1"/>
        <v>2094103.5522866682</v>
      </c>
      <c r="I19" s="10">
        <f t="shared" si="2"/>
        <v>418820.71045733365</v>
      </c>
      <c r="J19" s="15">
        <f t="shared" si="4"/>
        <v>2300207.9386006678</v>
      </c>
      <c r="K19" s="15">
        <f t="shared" si="5"/>
        <v>460041.58772013354</v>
      </c>
      <c r="L19" s="15">
        <f t="shared" si="6"/>
        <v>2471961.5938623347</v>
      </c>
      <c r="M19" s="15">
        <f t="shared" si="7"/>
        <v>494392.31877246697</v>
      </c>
      <c r="N19" s="58">
        <f t="shared" si="8"/>
        <v>2643715.2491240012</v>
      </c>
      <c r="O19" s="15">
        <f t="shared" si="7"/>
        <v>528743.04982480023</v>
      </c>
      <c r="P19" s="12">
        <f t="shared" si="3"/>
        <v>2781118.1733333347</v>
      </c>
      <c r="Q19" s="10">
        <f t="shared" si="9"/>
        <v>556223.63466666697</v>
      </c>
    </row>
    <row r="20" spans="1:17" x14ac:dyDescent="0.25">
      <c r="A20" s="1">
        <v>17</v>
      </c>
      <c r="B20" s="2" t="s">
        <v>146</v>
      </c>
      <c r="C20" s="2" t="s">
        <v>173</v>
      </c>
      <c r="D20" s="29" t="s">
        <v>20</v>
      </c>
      <c r="E20" s="145">
        <v>1953766.196095238</v>
      </c>
      <c r="F20" s="15">
        <v>2215622.3364000004</v>
      </c>
      <c r="G20" s="214">
        <f t="shared" si="0"/>
        <v>1.1340263440057994</v>
      </c>
      <c r="H20" s="15">
        <f t="shared" si="1"/>
        <v>-652609.37952381</v>
      </c>
      <c r="I20" s="10">
        <f t="shared" si="2"/>
        <v>-130521.875904762</v>
      </c>
      <c r="J20" s="15">
        <f t="shared" si="4"/>
        <v>-535383.40775809577</v>
      </c>
      <c r="K20" s="15">
        <f t="shared" si="5"/>
        <v>-107076.68155161916</v>
      </c>
      <c r="L20" s="15">
        <f t="shared" si="6"/>
        <v>-437695.09795333375</v>
      </c>
      <c r="M20" s="15">
        <f t="shared" si="7"/>
        <v>-87539.01959066675</v>
      </c>
      <c r="N20" s="58">
        <f t="shared" si="8"/>
        <v>-340006.78814857197</v>
      </c>
      <c r="O20" s="15">
        <f t="shared" si="7"/>
        <v>-68001.357629714388</v>
      </c>
      <c r="P20" s="12">
        <f t="shared" si="3"/>
        <v>-261856.1403047624</v>
      </c>
      <c r="Q20" s="10">
        <f t="shared" si="9"/>
        <v>-52371.228060952482</v>
      </c>
    </row>
    <row r="21" spans="1:17" x14ac:dyDescent="0.25">
      <c r="A21" s="1">
        <v>18</v>
      </c>
      <c r="B21" s="2" t="s">
        <v>147</v>
      </c>
      <c r="C21" s="2" t="s">
        <v>173</v>
      </c>
      <c r="D21" s="29" t="s">
        <v>23</v>
      </c>
      <c r="E21" s="145">
        <v>3656949.3621904766</v>
      </c>
      <c r="F21" s="15">
        <v>2586381.4003999988</v>
      </c>
      <c r="G21" s="214">
        <f t="shared" si="0"/>
        <v>0.70725108396108105</v>
      </c>
      <c r="H21" s="15">
        <f t="shared" si="1"/>
        <v>339178.08935238281</v>
      </c>
      <c r="I21" s="10">
        <f t="shared" si="2"/>
        <v>67835.617870476563</v>
      </c>
      <c r="J21" s="15">
        <f t="shared" si="4"/>
        <v>558595.05108381109</v>
      </c>
      <c r="K21" s="15">
        <f t="shared" si="5"/>
        <v>111719.01021676222</v>
      </c>
      <c r="L21" s="15">
        <f t="shared" si="6"/>
        <v>741442.51919333497</v>
      </c>
      <c r="M21" s="15">
        <f t="shared" si="7"/>
        <v>148288.50383866701</v>
      </c>
      <c r="N21" s="58">
        <f t="shared" si="8"/>
        <v>924289.98730285885</v>
      </c>
      <c r="O21" s="15">
        <f t="shared" si="7"/>
        <v>184857.99746057176</v>
      </c>
      <c r="P21" s="12">
        <f t="shared" si="3"/>
        <v>1070567.9617904779</v>
      </c>
      <c r="Q21" s="10">
        <f t="shared" si="9"/>
        <v>214113.59235809557</v>
      </c>
    </row>
    <row r="22" spans="1:17" x14ac:dyDescent="0.25">
      <c r="A22" s="13">
        <v>19</v>
      </c>
      <c r="B22" s="2" t="s">
        <v>144</v>
      </c>
      <c r="C22" s="2" t="s">
        <v>173</v>
      </c>
      <c r="D22" s="29" t="s">
        <v>24</v>
      </c>
      <c r="E22" s="145">
        <v>5256501.3097809535</v>
      </c>
      <c r="F22" s="15">
        <v>2334003.4823999996</v>
      </c>
      <c r="G22" s="214">
        <f t="shared" si="0"/>
        <v>0.44402223929004619</v>
      </c>
      <c r="H22" s="15">
        <f t="shared" si="1"/>
        <v>1871197.5654247631</v>
      </c>
      <c r="I22" s="10">
        <f t="shared" si="2"/>
        <v>374239.5130849526</v>
      </c>
      <c r="J22" s="15">
        <f t="shared" si="4"/>
        <v>2186587.64401162</v>
      </c>
      <c r="K22" s="15">
        <f t="shared" si="5"/>
        <v>437317.52880232397</v>
      </c>
      <c r="L22" s="15">
        <f t="shared" si="6"/>
        <v>2449412.7095006681</v>
      </c>
      <c r="M22" s="15">
        <f t="shared" si="7"/>
        <v>489882.5419001336</v>
      </c>
      <c r="N22" s="58">
        <f t="shared" si="8"/>
        <v>2712237.7749897153</v>
      </c>
      <c r="O22" s="15">
        <f t="shared" si="7"/>
        <v>542447.55499794311</v>
      </c>
      <c r="P22" s="12">
        <f t="shared" si="3"/>
        <v>2922497.8273809538</v>
      </c>
      <c r="Q22" s="10">
        <f t="shared" si="9"/>
        <v>584499.56547619076</v>
      </c>
    </row>
    <row r="23" spans="1:17" x14ac:dyDescent="0.25">
      <c r="A23" s="1">
        <v>20</v>
      </c>
      <c r="B23" s="2" t="s">
        <v>152</v>
      </c>
      <c r="C23" s="2" t="s">
        <v>173</v>
      </c>
      <c r="D23" s="29" t="s">
        <v>22</v>
      </c>
      <c r="E23" s="145">
        <v>4197837.4077523816</v>
      </c>
      <c r="F23" s="15">
        <v>2729372.6903000008</v>
      </c>
      <c r="G23" s="214">
        <f t="shared" si="0"/>
        <v>0.65018542291788517</v>
      </c>
      <c r="H23" s="15">
        <f t="shared" si="1"/>
        <v>628897.23590190476</v>
      </c>
      <c r="I23" s="10">
        <f t="shared" si="2"/>
        <v>125779.44718038096</v>
      </c>
      <c r="J23" s="15">
        <f t="shared" si="4"/>
        <v>880767.48036704725</v>
      </c>
      <c r="K23" s="15">
        <f t="shared" si="5"/>
        <v>176153.49607340945</v>
      </c>
      <c r="L23" s="15">
        <f t="shared" si="6"/>
        <v>1090659.3507546666</v>
      </c>
      <c r="M23" s="15">
        <f t="shared" si="7"/>
        <v>218131.87015093333</v>
      </c>
      <c r="N23" s="58">
        <f t="shared" si="8"/>
        <v>1300551.2211422855</v>
      </c>
      <c r="O23" s="15">
        <f t="shared" si="7"/>
        <v>260110.2442284571</v>
      </c>
      <c r="P23" s="12">
        <f t="shared" si="3"/>
        <v>1468464.7174523808</v>
      </c>
      <c r="Q23" s="10">
        <f t="shared" si="9"/>
        <v>293692.94349047617</v>
      </c>
    </row>
    <row r="24" spans="1:17" x14ac:dyDescent="0.25">
      <c r="A24" s="1">
        <v>21</v>
      </c>
      <c r="B24" s="2" t="s">
        <v>142</v>
      </c>
      <c r="C24" s="2" t="s">
        <v>173</v>
      </c>
      <c r="D24" s="29" t="s">
        <v>20</v>
      </c>
      <c r="E24" s="145">
        <v>5312456.8847285714</v>
      </c>
      <c r="F24" s="15">
        <v>2627375.3255000003</v>
      </c>
      <c r="G24" s="214">
        <f t="shared" si="0"/>
        <v>0.4945687809820673</v>
      </c>
      <c r="H24" s="15">
        <f t="shared" si="1"/>
        <v>1622590.1822828567</v>
      </c>
      <c r="I24" s="10">
        <f t="shared" si="2"/>
        <v>324518.03645657131</v>
      </c>
      <c r="J24" s="15">
        <f t="shared" si="4"/>
        <v>1941337.5953665711</v>
      </c>
      <c r="K24" s="15">
        <f t="shared" si="5"/>
        <v>388267.51907331421</v>
      </c>
      <c r="L24" s="15">
        <f t="shared" si="6"/>
        <v>2206960.4396029999</v>
      </c>
      <c r="M24" s="15">
        <f t="shared" si="7"/>
        <v>441392.08792059997</v>
      </c>
      <c r="N24" s="58">
        <f t="shared" si="8"/>
        <v>2472583.2838394279</v>
      </c>
      <c r="O24" s="15">
        <f t="shared" si="7"/>
        <v>494516.65676788555</v>
      </c>
      <c r="P24" s="12">
        <f t="shared" si="3"/>
        <v>2685081.5592285711</v>
      </c>
      <c r="Q24" s="10">
        <f t="shared" si="9"/>
        <v>537016.31184571423</v>
      </c>
    </row>
    <row r="25" spans="1:17" x14ac:dyDescent="0.25">
      <c r="A25" s="13">
        <v>22</v>
      </c>
      <c r="B25" s="2" t="s">
        <v>148</v>
      </c>
      <c r="C25" s="2" t="s">
        <v>173</v>
      </c>
      <c r="D25" s="29" t="s">
        <v>20</v>
      </c>
      <c r="E25" s="145">
        <v>4804646.3783666659</v>
      </c>
      <c r="F25" s="15">
        <v>1325780.0037</v>
      </c>
      <c r="G25" s="214">
        <f t="shared" si="0"/>
        <v>0.27593706160549891</v>
      </c>
      <c r="H25" s="15">
        <f t="shared" si="1"/>
        <v>2517937.0989933331</v>
      </c>
      <c r="I25" s="10">
        <f t="shared" si="2"/>
        <v>503587.41979866661</v>
      </c>
      <c r="J25" s="15">
        <f t="shared" si="4"/>
        <v>2806215.8816953329</v>
      </c>
      <c r="K25" s="15">
        <f t="shared" si="5"/>
        <v>561243.17633906659</v>
      </c>
      <c r="L25" s="15">
        <f t="shared" si="6"/>
        <v>3046448.2006136663</v>
      </c>
      <c r="M25" s="15">
        <f t="shared" si="7"/>
        <v>609289.64012273331</v>
      </c>
      <c r="N25" s="58">
        <f t="shared" si="8"/>
        <v>3286680.5195319988</v>
      </c>
      <c r="O25" s="15">
        <f t="shared" si="7"/>
        <v>657336.1039063998</v>
      </c>
      <c r="P25" s="12">
        <f t="shared" si="3"/>
        <v>3478866.3746666657</v>
      </c>
      <c r="Q25" s="10">
        <f t="shared" si="9"/>
        <v>695773.27493333316</v>
      </c>
    </row>
    <row r="26" spans="1:17" x14ac:dyDescent="0.25">
      <c r="A26" s="1">
        <v>23</v>
      </c>
      <c r="B26" s="2" t="s">
        <v>155</v>
      </c>
      <c r="C26" s="144" t="s">
        <v>173</v>
      </c>
      <c r="D26" s="29" t="s">
        <v>20</v>
      </c>
      <c r="E26" s="145">
        <v>3512839.9232428581</v>
      </c>
      <c r="F26" s="15">
        <v>1852701.919</v>
      </c>
      <c r="G26" s="214">
        <f t="shared" si="0"/>
        <v>0.52740858094373078</v>
      </c>
      <c r="H26" s="15">
        <f t="shared" si="1"/>
        <v>957570.0195942868</v>
      </c>
      <c r="I26" s="10">
        <f t="shared" si="2"/>
        <v>191514.00391885737</v>
      </c>
      <c r="J26" s="15">
        <f t="shared" si="4"/>
        <v>1168340.4149888579</v>
      </c>
      <c r="K26" s="15">
        <f t="shared" si="5"/>
        <v>233668.08299777159</v>
      </c>
      <c r="L26" s="15">
        <f t="shared" si="6"/>
        <v>1343982.411151001</v>
      </c>
      <c r="M26" s="15">
        <f t="shared" si="7"/>
        <v>268796.4822302002</v>
      </c>
      <c r="N26" s="58">
        <f t="shared" si="8"/>
        <v>1519624.4073131436</v>
      </c>
      <c r="O26" s="15">
        <f t="shared" si="7"/>
        <v>303924.88146262872</v>
      </c>
      <c r="P26" s="12">
        <f t="shared" si="3"/>
        <v>1660138.0042428582</v>
      </c>
      <c r="Q26" s="10">
        <f t="shared" si="9"/>
        <v>332027.60084857163</v>
      </c>
    </row>
    <row r="27" spans="1:17" x14ac:dyDescent="0.25">
      <c r="A27" s="1">
        <v>24</v>
      </c>
      <c r="B27" s="2" t="s">
        <v>154</v>
      </c>
      <c r="C27" s="2" t="s">
        <v>173</v>
      </c>
      <c r="D27" s="29" t="s">
        <v>22</v>
      </c>
      <c r="E27" s="145">
        <v>5636594.6728428574</v>
      </c>
      <c r="F27" s="15">
        <v>2578999.8722000006</v>
      </c>
      <c r="G27" s="214">
        <f t="shared" si="0"/>
        <v>0.45754573849803948</v>
      </c>
      <c r="H27" s="15">
        <f t="shared" si="1"/>
        <v>1930275.8660742859</v>
      </c>
      <c r="I27" s="10">
        <f t="shared" si="2"/>
        <v>386055.17321485718</v>
      </c>
      <c r="J27" s="15">
        <f t="shared" si="4"/>
        <v>2268471.546444857</v>
      </c>
      <c r="K27" s="15">
        <f t="shared" si="5"/>
        <v>453694.30928897142</v>
      </c>
      <c r="L27" s="15">
        <f t="shared" si="6"/>
        <v>2550301.2800870002</v>
      </c>
      <c r="M27" s="15">
        <f t="shared" si="7"/>
        <v>510060.25601740007</v>
      </c>
      <c r="N27" s="58">
        <f t="shared" si="8"/>
        <v>2832131.0137291425</v>
      </c>
      <c r="O27" s="15">
        <f t="shared" si="7"/>
        <v>566426.20274582854</v>
      </c>
      <c r="P27" s="12">
        <f t="shared" si="3"/>
        <v>3057594.8006428569</v>
      </c>
      <c r="Q27" s="10">
        <f t="shared" si="9"/>
        <v>611518.96012857137</v>
      </c>
    </row>
    <row r="28" spans="1:17" x14ac:dyDescent="0.25">
      <c r="A28" s="13">
        <v>25</v>
      </c>
      <c r="B28" s="2" t="s">
        <v>153</v>
      </c>
      <c r="C28" s="2" t="s">
        <v>173</v>
      </c>
      <c r="D28" s="29" t="s">
        <v>22</v>
      </c>
      <c r="E28" s="145">
        <v>7405369.4510809537</v>
      </c>
      <c r="F28" s="15">
        <v>5318340.5189000005</v>
      </c>
      <c r="G28" s="214">
        <f t="shared" si="0"/>
        <v>0.71817355690791207</v>
      </c>
      <c r="H28" s="15">
        <f t="shared" si="1"/>
        <v>605955.04196476284</v>
      </c>
      <c r="I28" s="10">
        <f t="shared" si="2"/>
        <v>121191.00839295257</v>
      </c>
      <c r="J28" s="15">
        <f t="shared" si="4"/>
        <v>1050277.2090296196</v>
      </c>
      <c r="K28" s="15">
        <f t="shared" si="5"/>
        <v>210055.44180592391</v>
      </c>
      <c r="L28" s="15">
        <f t="shared" si="6"/>
        <v>1420545.6815836672</v>
      </c>
      <c r="M28" s="15">
        <f t="shared" si="7"/>
        <v>284109.13631673343</v>
      </c>
      <c r="N28" s="58">
        <f t="shared" si="8"/>
        <v>1790814.1541377148</v>
      </c>
      <c r="O28" s="15">
        <f t="shared" si="7"/>
        <v>358162.83082754293</v>
      </c>
      <c r="P28" s="12">
        <f t="shared" si="3"/>
        <v>2087028.9321809532</v>
      </c>
      <c r="Q28" s="10">
        <f t="shared" si="9"/>
        <v>417405.78643619065</v>
      </c>
    </row>
    <row r="29" spans="1:17" x14ac:dyDescent="0.25">
      <c r="A29" s="1">
        <v>26</v>
      </c>
      <c r="B29" s="2" t="s">
        <v>149</v>
      </c>
      <c r="C29" s="2" t="s">
        <v>173</v>
      </c>
      <c r="D29" s="29" t="s">
        <v>21</v>
      </c>
      <c r="E29" s="145">
        <v>8403601.8780571427</v>
      </c>
      <c r="F29" s="15">
        <v>3238402.3790000007</v>
      </c>
      <c r="G29" s="214">
        <f t="shared" si="0"/>
        <v>0.38535885278619336</v>
      </c>
      <c r="H29" s="15">
        <f t="shared" si="1"/>
        <v>3484479.1234457139</v>
      </c>
      <c r="I29" s="10">
        <f t="shared" si="2"/>
        <v>696895.82468914276</v>
      </c>
      <c r="J29" s="15">
        <f t="shared" si="4"/>
        <v>3988695.2361291423</v>
      </c>
      <c r="K29" s="15">
        <f t="shared" si="5"/>
        <v>797739.04722582852</v>
      </c>
      <c r="L29" s="15">
        <f t="shared" si="6"/>
        <v>4408875.3300319994</v>
      </c>
      <c r="M29" s="15">
        <f t="shared" si="7"/>
        <v>881775.06600639992</v>
      </c>
      <c r="N29" s="58">
        <f t="shared" si="8"/>
        <v>4829055.4239348564</v>
      </c>
      <c r="O29" s="15">
        <f t="shared" si="7"/>
        <v>965811.08478697133</v>
      </c>
      <c r="P29" s="12">
        <f t="shared" si="3"/>
        <v>5165199.4990571421</v>
      </c>
      <c r="Q29" s="10">
        <f t="shared" si="9"/>
        <v>1033039.8998114284</v>
      </c>
    </row>
    <row r="30" spans="1:17" x14ac:dyDescent="0.25">
      <c r="A30" s="1">
        <v>27</v>
      </c>
      <c r="B30" s="2" t="s">
        <v>156</v>
      </c>
      <c r="C30" s="2" t="s">
        <v>173</v>
      </c>
      <c r="D30" s="29" t="s">
        <v>19</v>
      </c>
      <c r="E30" s="145">
        <v>9854274.5551380944</v>
      </c>
      <c r="F30" s="15">
        <v>2419853.1999999993</v>
      </c>
      <c r="G30" s="214">
        <f t="shared" si="0"/>
        <v>0.24556380953870108</v>
      </c>
      <c r="H30" s="15">
        <f t="shared" si="1"/>
        <v>5463566.4441104764</v>
      </c>
      <c r="I30" s="10">
        <f t="shared" si="2"/>
        <v>1092713.2888220954</v>
      </c>
      <c r="J30" s="15">
        <f t="shared" si="4"/>
        <v>6054822.9174187612</v>
      </c>
      <c r="K30" s="15">
        <f t="shared" si="5"/>
        <v>1210964.5834837523</v>
      </c>
      <c r="L30" s="15">
        <f t="shared" si="6"/>
        <v>6547536.6451756675</v>
      </c>
      <c r="M30" s="15">
        <f t="shared" si="7"/>
        <v>1309507.3290351336</v>
      </c>
      <c r="N30" s="58">
        <f t="shared" si="8"/>
        <v>7040250.3729325701</v>
      </c>
      <c r="O30" s="15">
        <f t="shared" si="7"/>
        <v>1408050.0745865139</v>
      </c>
      <c r="P30" s="12">
        <f t="shared" si="3"/>
        <v>7434421.3551380951</v>
      </c>
      <c r="Q30" s="10">
        <f t="shared" si="9"/>
        <v>1486884.271027619</v>
      </c>
    </row>
    <row r="31" spans="1:17" x14ac:dyDescent="0.25">
      <c r="A31" s="13">
        <v>28</v>
      </c>
      <c r="B31" s="2" t="s">
        <v>157</v>
      </c>
      <c r="C31" s="2" t="s">
        <v>173</v>
      </c>
      <c r="D31" s="29" t="s">
        <v>23</v>
      </c>
      <c r="E31" s="145">
        <v>9808266.8844380975</v>
      </c>
      <c r="F31" s="15">
        <v>4179969.8134999988</v>
      </c>
      <c r="G31" s="214">
        <f t="shared" si="0"/>
        <v>0.42616803383806617</v>
      </c>
      <c r="H31" s="15">
        <f t="shared" si="1"/>
        <v>3666643.6940504792</v>
      </c>
      <c r="I31" s="10">
        <f t="shared" si="2"/>
        <v>733328.73881009582</v>
      </c>
      <c r="J31" s="15">
        <f t="shared" si="4"/>
        <v>4255139.7071167659</v>
      </c>
      <c r="K31" s="15">
        <f t="shared" si="5"/>
        <v>851027.94142335316</v>
      </c>
      <c r="L31" s="15">
        <f t="shared" si="6"/>
        <v>4745553.0513386708</v>
      </c>
      <c r="M31" s="15">
        <f t="shared" si="7"/>
        <v>949110.61026773416</v>
      </c>
      <c r="N31" s="58">
        <f t="shared" si="8"/>
        <v>5235966.3955605756</v>
      </c>
      <c r="O31" s="15">
        <f t="shared" si="7"/>
        <v>1047193.2791121152</v>
      </c>
      <c r="P31" s="12">
        <f t="shared" si="3"/>
        <v>5628297.0709380992</v>
      </c>
      <c r="Q31" s="10">
        <f t="shared" si="9"/>
        <v>1125659.4141876199</v>
      </c>
    </row>
    <row r="32" spans="1:17" x14ac:dyDescent="0.25">
      <c r="A32" s="1">
        <v>29</v>
      </c>
      <c r="B32" s="158" t="s">
        <v>1464</v>
      </c>
      <c r="C32" s="2" t="s">
        <v>173</v>
      </c>
      <c r="D32" s="29" t="s">
        <v>21</v>
      </c>
      <c r="E32" s="145">
        <v>10231702.012399999</v>
      </c>
      <c r="F32" s="15">
        <v>6974141.5948000001</v>
      </c>
      <c r="G32" s="214">
        <f t="shared" si="0"/>
        <v>0.68162086682625256</v>
      </c>
      <c r="H32" s="15">
        <f t="shared" si="1"/>
        <v>1211220.0151199996</v>
      </c>
      <c r="I32" s="10">
        <f t="shared" si="2"/>
        <v>242244.00302399992</v>
      </c>
      <c r="J32" s="15">
        <f t="shared" si="4"/>
        <v>1825122.1358639998</v>
      </c>
      <c r="K32" s="15">
        <f t="shared" si="5"/>
        <v>365024.42717279994</v>
      </c>
      <c r="L32" s="15">
        <f t="shared" si="6"/>
        <v>2336707.2364839995</v>
      </c>
      <c r="M32" s="15">
        <f t="shared" si="7"/>
        <v>467341.44729679992</v>
      </c>
      <c r="N32" s="58">
        <f t="shared" si="8"/>
        <v>2848292.3371039992</v>
      </c>
      <c r="O32" s="15">
        <f t="shared" si="7"/>
        <v>569658.46742079989</v>
      </c>
      <c r="P32" s="12">
        <f t="shared" si="3"/>
        <v>3257560.4175999993</v>
      </c>
      <c r="Q32" s="10">
        <f t="shared" si="9"/>
        <v>651512.08351999987</v>
      </c>
    </row>
    <row r="33" spans="1:17" x14ac:dyDescent="0.25">
      <c r="A33" s="1">
        <v>30</v>
      </c>
      <c r="B33" s="147" t="s">
        <v>1329</v>
      </c>
      <c r="C33" s="2" t="s">
        <v>173</v>
      </c>
      <c r="D33" s="29" t="s">
        <v>20</v>
      </c>
      <c r="E33" s="145">
        <v>7500816.0712333322</v>
      </c>
      <c r="F33" s="15">
        <v>6970757.243999999</v>
      </c>
      <c r="G33" s="214">
        <f t="shared" si="0"/>
        <v>0.92933317892353307</v>
      </c>
      <c r="H33" s="15">
        <f t="shared" si="1"/>
        <v>-970104.38701333292</v>
      </c>
      <c r="I33" s="10">
        <f t="shared" si="2"/>
        <v>-194020.87740266658</v>
      </c>
      <c r="J33" s="15">
        <f t="shared" si="4"/>
        <v>-520055.42273933347</v>
      </c>
      <c r="K33" s="15">
        <f t="shared" si="5"/>
        <v>-104011.08454786669</v>
      </c>
      <c r="L33" s="15">
        <f t="shared" si="6"/>
        <v>-145014.61917766649</v>
      </c>
      <c r="M33" s="15">
        <f t="shared" si="7"/>
        <v>-29002.9238355333</v>
      </c>
      <c r="N33" s="58">
        <f t="shared" si="8"/>
        <v>230026.18438399956</v>
      </c>
      <c r="O33" s="15">
        <f t="shared" si="7"/>
        <v>46005.236876799914</v>
      </c>
      <c r="P33" s="12">
        <f t="shared" si="3"/>
        <v>530058.82723333314</v>
      </c>
      <c r="Q33" s="10">
        <f t="shared" si="9"/>
        <v>106011.76544666663</v>
      </c>
    </row>
    <row r="34" spans="1:17" s="211" customFormat="1" x14ac:dyDescent="0.25">
      <c r="A34" s="212">
        <v>31</v>
      </c>
      <c r="B34" s="211" t="s">
        <v>151</v>
      </c>
      <c r="C34" s="157" t="s">
        <v>173</v>
      </c>
      <c r="D34" s="157" t="s">
        <v>19</v>
      </c>
      <c r="E34" s="145">
        <v>10278158.780238098</v>
      </c>
      <c r="F34" s="15">
        <v>3778994.6620000005</v>
      </c>
      <c r="G34" s="214">
        <f t="shared" si="0"/>
        <v>0.3676723373125842</v>
      </c>
      <c r="H34" s="213">
        <f t="shared" si="1"/>
        <v>4443532.3621904776</v>
      </c>
      <c r="I34" s="215">
        <f t="shared" si="2"/>
        <v>888706.47243809549</v>
      </c>
      <c r="J34" s="213">
        <f t="shared" si="4"/>
        <v>5060221.8890047632</v>
      </c>
      <c r="K34" s="213">
        <f t="shared" si="5"/>
        <v>1012044.3778009526</v>
      </c>
      <c r="L34" s="213">
        <f t="shared" si="6"/>
        <v>5574129.8280166686</v>
      </c>
      <c r="M34" s="213">
        <f t="shared" si="7"/>
        <v>1114825.9656033337</v>
      </c>
      <c r="N34" s="216">
        <f t="shared" si="8"/>
        <v>6088037.767028572</v>
      </c>
      <c r="O34" s="213">
        <f t="shared" si="7"/>
        <v>1217607.5534057145</v>
      </c>
      <c r="P34" s="217">
        <f t="shared" si="3"/>
        <v>6499164.1182380971</v>
      </c>
      <c r="Q34" s="215">
        <f t="shared" si="9"/>
        <v>1299832.8236476195</v>
      </c>
    </row>
    <row r="35" spans="1:17" x14ac:dyDescent="0.25">
      <c r="A35" s="1">
        <v>32</v>
      </c>
      <c r="B35" s="2" t="s">
        <v>145</v>
      </c>
      <c r="C35" s="2" t="s">
        <v>173</v>
      </c>
      <c r="D35" s="29" t="s">
        <v>21</v>
      </c>
      <c r="E35" s="145">
        <v>10994420.828219047</v>
      </c>
      <c r="F35" s="15">
        <v>6082817.4111000039</v>
      </c>
      <c r="G35" s="214">
        <f t="shared" si="0"/>
        <v>0.55326401509822332</v>
      </c>
      <c r="H35" s="15">
        <f t="shared" si="1"/>
        <v>2712719.2514752336</v>
      </c>
      <c r="I35" s="10">
        <f t="shared" si="2"/>
        <v>542543.85029504669</v>
      </c>
      <c r="J35" s="15">
        <f t="shared" si="4"/>
        <v>3372384.5011683758</v>
      </c>
      <c r="K35" s="15">
        <f t="shared" si="5"/>
        <v>674476.90023367514</v>
      </c>
      <c r="L35" s="15">
        <f t="shared" si="6"/>
        <v>3922105.5425793286</v>
      </c>
      <c r="M35" s="15">
        <f t="shared" si="7"/>
        <v>784421.10851586575</v>
      </c>
      <c r="N35" s="58">
        <f t="shared" si="8"/>
        <v>4471826.5839902814</v>
      </c>
      <c r="O35" s="15">
        <f t="shared" si="7"/>
        <v>894365.31679805624</v>
      </c>
      <c r="P35" s="12">
        <f t="shared" si="3"/>
        <v>4911603.4171190429</v>
      </c>
      <c r="Q35" s="10">
        <f t="shared" si="9"/>
        <v>982320.68342380854</v>
      </c>
    </row>
    <row r="36" spans="1:17" s="61" customFormat="1" x14ac:dyDescent="0.25">
      <c r="A36" s="1">
        <v>33</v>
      </c>
      <c r="B36" s="29" t="s">
        <v>159</v>
      </c>
      <c r="C36" s="29" t="s">
        <v>173</v>
      </c>
      <c r="D36" s="29" t="s">
        <v>24</v>
      </c>
      <c r="E36" s="145">
        <v>15501013.03818571</v>
      </c>
      <c r="F36" s="15">
        <v>14005629.329600003</v>
      </c>
      <c r="G36" s="214">
        <f t="shared" si="0"/>
        <v>0.90352993672723647</v>
      </c>
      <c r="H36" s="15">
        <f t="shared" ref="H36:H66" si="10">(E36*0.8)-F36</f>
        <v>-1604818.8990514334</v>
      </c>
      <c r="I36" s="10">
        <f t="shared" ref="I36:I66" si="11">H36/$Q$2</f>
        <v>-320963.77981028671</v>
      </c>
      <c r="J36" s="15">
        <f t="shared" si="4"/>
        <v>-674758.11676029302</v>
      </c>
      <c r="K36" s="15">
        <f t="shared" si="5"/>
        <v>-134951.62335205861</v>
      </c>
      <c r="L36" s="15">
        <f t="shared" si="6"/>
        <v>100292.53514899313</v>
      </c>
      <c r="M36" s="15">
        <f t="shared" si="7"/>
        <v>20058.507029798628</v>
      </c>
      <c r="N36" s="58">
        <f t="shared" si="8"/>
        <v>875343.18705827929</v>
      </c>
      <c r="O36" s="15">
        <f t="shared" si="7"/>
        <v>175068.63741165586</v>
      </c>
      <c r="P36" s="12">
        <f t="shared" ref="P36:P66" si="12">E36-F36</f>
        <v>1495383.7085857075</v>
      </c>
      <c r="Q36" s="10">
        <f t="shared" si="9"/>
        <v>299076.74171714147</v>
      </c>
    </row>
    <row r="37" spans="1:17" x14ac:dyDescent="0.25">
      <c r="A37" s="13">
        <v>34</v>
      </c>
      <c r="B37" s="2" t="s">
        <v>158</v>
      </c>
      <c r="C37" s="2" t="s">
        <v>173</v>
      </c>
      <c r="D37" s="29" t="s">
        <v>23</v>
      </c>
      <c r="E37" s="145">
        <v>20819460.362861905</v>
      </c>
      <c r="F37" s="15">
        <v>29080413.908400014</v>
      </c>
      <c r="G37" s="214">
        <f t="shared" si="0"/>
        <v>1.3967899936673736</v>
      </c>
      <c r="H37" s="15">
        <f t="shared" si="10"/>
        <v>-12424845.618110489</v>
      </c>
      <c r="I37" s="10">
        <f t="shared" si="11"/>
        <v>-2484969.123622098</v>
      </c>
      <c r="J37" s="15">
        <f t="shared" si="4"/>
        <v>-11175677.996338777</v>
      </c>
      <c r="K37" s="15">
        <f t="shared" si="5"/>
        <v>-2235135.5992677556</v>
      </c>
      <c r="L37" s="15">
        <f t="shared" si="6"/>
        <v>-10134704.978195678</v>
      </c>
      <c r="M37" s="15">
        <f t="shared" si="7"/>
        <v>-2026940.9956391356</v>
      </c>
      <c r="N37" s="58">
        <f t="shared" si="8"/>
        <v>-9093731.9600525871</v>
      </c>
      <c r="O37" s="15">
        <f t="shared" si="7"/>
        <v>-1818746.3920105174</v>
      </c>
      <c r="P37" s="12">
        <f t="shared" si="12"/>
        <v>-8260953.5455381088</v>
      </c>
      <c r="Q37" s="10">
        <f t="shared" si="9"/>
        <v>-1652190.7091076218</v>
      </c>
    </row>
    <row r="38" spans="1:17" x14ac:dyDescent="0.25">
      <c r="A38" s="1">
        <v>35</v>
      </c>
      <c r="B38" s="2" t="s">
        <v>38</v>
      </c>
      <c r="C38" s="2" t="s">
        <v>26</v>
      </c>
      <c r="D38" s="29" t="s">
        <v>35</v>
      </c>
      <c r="E38" s="145">
        <v>6965260.1548714293</v>
      </c>
      <c r="F38" s="15">
        <v>5335775.6610000003</v>
      </c>
      <c r="G38" s="151">
        <f t="shared" si="0"/>
        <v>0.76605547278348463</v>
      </c>
      <c r="H38" s="15">
        <f t="shared" si="10"/>
        <v>236432.46289714333</v>
      </c>
      <c r="I38" s="10">
        <f t="shared" si="11"/>
        <v>47286.492579428668</v>
      </c>
      <c r="J38" s="15">
        <f t="shared" si="4"/>
        <v>654348.07218942884</v>
      </c>
      <c r="K38" s="15">
        <f t="shared" si="5"/>
        <v>130869.61443788577</v>
      </c>
      <c r="L38" s="15">
        <f t="shared" si="6"/>
        <v>1002611.0799330007</v>
      </c>
      <c r="M38" s="15">
        <f t="shared" si="7"/>
        <v>200522.21598660015</v>
      </c>
      <c r="N38" s="58">
        <f t="shared" si="8"/>
        <v>1350874.0876765717</v>
      </c>
      <c r="O38" s="15">
        <f t="shared" si="7"/>
        <v>270174.81753531436</v>
      </c>
      <c r="P38" s="12">
        <f t="shared" si="12"/>
        <v>1629484.493871429</v>
      </c>
      <c r="Q38" s="10">
        <f t="shared" si="9"/>
        <v>325896.8987742858</v>
      </c>
    </row>
    <row r="39" spans="1:17" x14ac:dyDescent="0.25">
      <c r="A39" s="1">
        <v>36</v>
      </c>
      <c r="B39" s="2" t="s">
        <v>29</v>
      </c>
      <c r="C39" s="2" t="s">
        <v>26</v>
      </c>
      <c r="D39" s="29" t="s">
        <v>28</v>
      </c>
      <c r="E39" s="145">
        <v>6572328.0519619044</v>
      </c>
      <c r="F39" s="15">
        <v>4178774.6762999995</v>
      </c>
      <c r="G39" s="151">
        <f t="shared" si="0"/>
        <v>0.63581346567942454</v>
      </c>
      <c r="H39" s="15">
        <f t="shared" si="10"/>
        <v>1079087.7652695244</v>
      </c>
      <c r="I39" s="10">
        <f t="shared" si="11"/>
        <v>215817.55305390488</v>
      </c>
      <c r="J39" s="15">
        <f t="shared" si="4"/>
        <v>1473427.4483872382</v>
      </c>
      <c r="K39" s="15">
        <f t="shared" si="5"/>
        <v>294685.48967744765</v>
      </c>
      <c r="L39" s="15">
        <f t="shared" si="6"/>
        <v>1802043.8509853333</v>
      </c>
      <c r="M39" s="15">
        <f t="shared" si="7"/>
        <v>360408.77019706665</v>
      </c>
      <c r="N39" s="58">
        <f t="shared" si="8"/>
        <v>2130660.2535834284</v>
      </c>
      <c r="O39" s="15">
        <f t="shared" si="7"/>
        <v>426132.05071668571</v>
      </c>
      <c r="P39" s="12">
        <f t="shared" si="12"/>
        <v>2393553.3756619049</v>
      </c>
      <c r="Q39" s="10">
        <f t="shared" si="9"/>
        <v>478710.67513238097</v>
      </c>
    </row>
    <row r="40" spans="1:17" x14ac:dyDescent="0.25">
      <c r="A40" s="13">
        <v>37</v>
      </c>
      <c r="B40" s="2" t="s">
        <v>39</v>
      </c>
      <c r="C40" s="2" t="s">
        <v>26</v>
      </c>
      <c r="D40" s="29" t="s">
        <v>37</v>
      </c>
      <c r="E40" s="145">
        <v>11946061.381742861</v>
      </c>
      <c r="F40" s="15">
        <v>5420470.9700000007</v>
      </c>
      <c r="G40" s="151">
        <f t="shared" si="0"/>
        <v>0.4537454477074841</v>
      </c>
      <c r="H40" s="15">
        <f t="shared" si="10"/>
        <v>4136378.1353942882</v>
      </c>
      <c r="I40" s="10">
        <f t="shared" si="11"/>
        <v>827275.62707885762</v>
      </c>
      <c r="J40" s="15">
        <f t="shared" si="4"/>
        <v>4853141.8182988595</v>
      </c>
      <c r="K40" s="15">
        <f t="shared" si="5"/>
        <v>970628.36365977186</v>
      </c>
      <c r="L40" s="15">
        <f t="shared" si="6"/>
        <v>5450444.8873860035</v>
      </c>
      <c r="M40" s="15">
        <f t="shared" si="7"/>
        <v>1090088.9774772008</v>
      </c>
      <c r="N40" s="58">
        <f t="shared" si="8"/>
        <v>6047747.9564731456</v>
      </c>
      <c r="O40" s="15">
        <f t="shared" si="7"/>
        <v>1209549.591294629</v>
      </c>
      <c r="P40" s="12">
        <f t="shared" si="12"/>
        <v>6525590.4117428605</v>
      </c>
      <c r="Q40" s="10">
        <f t="shared" si="9"/>
        <v>1305118.0823485721</v>
      </c>
    </row>
    <row r="41" spans="1:17" x14ac:dyDescent="0.25">
      <c r="A41" s="1">
        <v>38</v>
      </c>
      <c r="B41" s="2" t="s">
        <v>27</v>
      </c>
      <c r="C41" s="2" t="s">
        <v>26</v>
      </c>
      <c r="D41" s="29" t="s">
        <v>28</v>
      </c>
      <c r="E41" s="145">
        <v>13373095.797428574</v>
      </c>
      <c r="F41" s="15">
        <v>8105936.8400000026</v>
      </c>
      <c r="G41" s="151">
        <f t="shared" si="0"/>
        <v>0.60613764851356566</v>
      </c>
      <c r="H41" s="15">
        <f t="shared" si="10"/>
        <v>2592539.7979428573</v>
      </c>
      <c r="I41" s="10">
        <f t="shared" si="11"/>
        <v>518507.95958857145</v>
      </c>
      <c r="J41" s="15">
        <f t="shared" si="4"/>
        <v>3394925.5457885703</v>
      </c>
      <c r="K41" s="15">
        <f t="shared" si="5"/>
        <v>678985.10915771406</v>
      </c>
      <c r="L41" s="15">
        <f t="shared" si="6"/>
        <v>4063580.3356600003</v>
      </c>
      <c r="M41" s="15">
        <f t="shared" si="7"/>
        <v>812716.06713200011</v>
      </c>
      <c r="N41" s="58">
        <f t="shared" si="8"/>
        <v>4732235.1255314285</v>
      </c>
      <c r="O41" s="15">
        <f t="shared" si="7"/>
        <v>946447.0251062857</v>
      </c>
      <c r="P41" s="12">
        <f t="shared" si="12"/>
        <v>5267158.9574285718</v>
      </c>
      <c r="Q41" s="10">
        <f t="shared" si="9"/>
        <v>1053431.7914857143</v>
      </c>
    </row>
    <row r="42" spans="1:17" x14ac:dyDescent="0.25">
      <c r="A42" s="1">
        <v>39</v>
      </c>
      <c r="B42" s="2" t="s">
        <v>25</v>
      </c>
      <c r="C42" s="2" t="s">
        <v>26</v>
      </c>
      <c r="D42" s="29" t="s">
        <v>37</v>
      </c>
      <c r="E42" s="145">
        <v>13445482.235880954</v>
      </c>
      <c r="F42" s="15">
        <v>7550823.2325999988</v>
      </c>
      <c r="G42" s="151">
        <f t="shared" si="0"/>
        <v>0.56158813050599854</v>
      </c>
      <c r="H42" s="15">
        <f t="shared" si="10"/>
        <v>3205562.5561047653</v>
      </c>
      <c r="I42" s="10">
        <f t="shared" si="11"/>
        <v>641112.51122095308</v>
      </c>
      <c r="J42" s="15">
        <f t="shared" si="4"/>
        <v>4012291.4902576217</v>
      </c>
      <c r="K42" s="15">
        <f t="shared" si="5"/>
        <v>802458.29805152433</v>
      </c>
      <c r="L42" s="15">
        <f t="shared" si="6"/>
        <v>4684565.6020516707</v>
      </c>
      <c r="M42" s="15">
        <f t="shared" si="7"/>
        <v>936913.12041033409</v>
      </c>
      <c r="N42" s="58">
        <f t="shared" si="8"/>
        <v>5356839.7138457159</v>
      </c>
      <c r="O42" s="15">
        <f t="shared" si="7"/>
        <v>1071367.9427691433</v>
      </c>
      <c r="P42" s="12">
        <f t="shared" si="12"/>
        <v>5894659.0032809554</v>
      </c>
      <c r="Q42" s="10">
        <f t="shared" si="9"/>
        <v>1178931.8006561911</v>
      </c>
    </row>
    <row r="43" spans="1:17" x14ac:dyDescent="0.25">
      <c r="A43" s="13">
        <v>40</v>
      </c>
      <c r="B43" s="2" t="s">
        <v>36</v>
      </c>
      <c r="C43" s="2" t="s">
        <v>26</v>
      </c>
      <c r="D43" s="29" t="s">
        <v>37</v>
      </c>
      <c r="E43" s="145">
        <v>15542887.802180951</v>
      </c>
      <c r="F43" s="15">
        <v>9177608.5750000011</v>
      </c>
      <c r="G43" s="151">
        <f t="shared" si="0"/>
        <v>0.59046997519419875</v>
      </c>
      <c r="H43" s="15">
        <f t="shared" si="10"/>
        <v>3256701.6667447612</v>
      </c>
      <c r="I43" s="10">
        <f t="shared" si="11"/>
        <v>651340.33334895223</v>
      </c>
      <c r="J43" s="15">
        <f t="shared" si="4"/>
        <v>4189274.9348756168</v>
      </c>
      <c r="K43" s="15">
        <f t="shared" si="5"/>
        <v>837854.98697512341</v>
      </c>
      <c r="L43" s="15">
        <f t="shared" si="6"/>
        <v>4966419.324984666</v>
      </c>
      <c r="M43" s="15">
        <f t="shared" si="7"/>
        <v>993283.86499693315</v>
      </c>
      <c r="N43" s="58">
        <f t="shared" si="8"/>
        <v>5743563.7150937114</v>
      </c>
      <c r="O43" s="15">
        <f t="shared" si="7"/>
        <v>1148712.7430187422</v>
      </c>
      <c r="P43" s="12">
        <f t="shared" si="12"/>
        <v>6365279.2271809503</v>
      </c>
      <c r="Q43" s="10">
        <f t="shared" si="9"/>
        <v>1273055.84543619</v>
      </c>
    </row>
    <row r="44" spans="1:17" x14ac:dyDescent="0.25">
      <c r="A44" s="1">
        <v>41</v>
      </c>
      <c r="B44" s="2" t="s">
        <v>34</v>
      </c>
      <c r="C44" s="2" t="s">
        <v>26</v>
      </c>
      <c r="D44" s="29" t="s">
        <v>35</v>
      </c>
      <c r="E44" s="145">
        <v>15806536.603338094</v>
      </c>
      <c r="F44" s="15">
        <v>13482523.539000005</v>
      </c>
      <c r="G44" s="151">
        <f t="shared" si="0"/>
        <v>0.85297139261694466</v>
      </c>
      <c r="H44" s="15">
        <f t="shared" si="10"/>
        <v>-837294.25632952899</v>
      </c>
      <c r="I44" s="10">
        <f t="shared" si="11"/>
        <v>-167458.8512659058</v>
      </c>
      <c r="J44" s="15">
        <f t="shared" si="4"/>
        <v>111097.93987075612</v>
      </c>
      <c r="K44" s="15">
        <f t="shared" si="5"/>
        <v>22219.587974151225</v>
      </c>
      <c r="L44" s="15">
        <f t="shared" si="6"/>
        <v>901424.77003766224</v>
      </c>
      <c r="M44" s="15">
        <f t="shared" si="7"/>
        <v>180284.95400753245</v>
      </c>
      <c r="N44" s="58">
        <f t="shared" si="8"/>
        <v>1691751.6002045646</v>
      </c>
      <c r="O44" s="15">
        <f t="shared" si="7"/>
        <v>338350.32004091295</v>
      </c>
      <c r="P44" s="12">
        <f t="shared" si="12"/>
        <v>2324013.0643380899</v>
      </c>
      <c r="Q44" s="10">
        <f t="shared" si="9"/>
        <v>464802.61286761798</v>
      </c>
    </row>
    <row r="45" spans="1:17" x14ac:dyDescent="0.25">
      <c r="A45" s="1">
        <v>42</v>
      </c>
      <c r="B45" s="2" t="s">
        <v>32</v>
      </c>
      <c r="C45" s="2" t="s">
        <v>26</v>
      </c>
      <c r="D45" s="29" t="s">
        <v>33</v>
      </c>
      <c r="E45" s="145">
        <v>25134353.601466656</v>
      </c>
      <c r="F45" s="15">
        <v>12650617.401000002</v>
      </c>
      <c r="G45" s="151">
        <f t="shared" si="0"/>
        <v>0.50331978301848213</v>
      </c>
      <c r="H45" s="15">
        <f t="shared" si="10"/>
        <v>7456865.4801733214</v>
      </c>
      <c r="I45" s="10">
        <f t="shared" si="11"/>
        <v>1491373.0960346642</v>
      </c>
      <c r="J45" s="15">
        <f t="shared" si="4"/>
        <v>8964926.6962613221</v>
      </c>
      <c r="K45" s="15">
        <f t="shared" si="5"/>
        <v>1792985.3392522645</v>
      </c>
      <c r="L45" s="15">
        <f t="shared" si="6"/>
        <v>10221644.376334654</v>
      </c>
      <c r="M45" s="15">
        <f t="shared" si="7"/>
        <v>2044328.8752669308</v>
      </c>
      <c r="N45" s="58">
        <f t="shared" si="8"/>
        <v>11478362.056407986</v>
      </c>
      <c r="O45" s="15">
        <f t="shared" si="7"/>
        <v>2295672.4112815973</v>
      </c>
      <c r="P45" s="12">
        <f t="shared" si="12"/>
        <v>12483736.200466653</v>
      </c>
      <c r="Q45" s="10">
        <f t="shared" si="9"/>
        <v>2496747.2400933309</v>
      </c>
    </row>
    <row r="46" spans="1:17" x14ac:dyDescent="0.25">
      <c r="A46" s="13">
        <v>43</v>
      </c>
      <c r="B46" s="2" t="s">
        <v>30</v>
      </c>
      <c r="C46" s="2" t="s">
        <v>26</v>
      </c>
      <c r="D46" s="29" t="s">
        <v>31</v>
      </c>
      <c r="E46" s="145">
        <v>25762885.098033324</v>
      </c>
      <c r="F46" s="15">
        <v>22487019.910000004</v>
      </c>
      <c r="G46" s="151">
        <f t="shared" si="0"/>
        <v>0.87284556152900006</v>
      </c>
      <c r="H46" s="15">
        <f t="shared" si="10"/>
        <v>-1876711.8315733448</v>
      </c>
      <c r="I46" s="10">
        <f t="shared" si="11"/>
        <v>-375342.36631466897</v>
      </c>
      <c r="J46" s="15">
        <f t="shared" si="4"/>
        <v>-330938.72569134459</v>
      </c>
      <c r="K46" s="15">
        <f t="shared" si="5"/>
        <v>-66187.745138268918</v>
      </c>
      <c r="L46" s="15">
        <f t="shared" si="6"/>
        <v>957205.52921032161</v>
      </c>
      <c r="M46" s="15">
        <f t="shared" si="7"/>
        <v>191441.10584206431</v>
      </c>
      <c r="N46" s="58">
        <f t="shared" si="8"/>
        <v>2245349.7841119878</v>
      </c>
      <c r="O46" s="15">
        <f t="shared" si="7"/>
        <v>449069.95682239754</v>
      </c>
      <c r="P46" s="12">
        <f t="shared" si="12"/>
        <v>3275865.18803332</v>
      </c>
      <c r="Q46" s="10">
        <f t="shared" si="9"/>
        <v>655173.037606664</v>
      </c>
    </row>
    <row r="47" spans="1:17" x14ac:dyDescent="0.25">
      <c r="A47" s="1">
        <v>44</v>
      </c>
      <c r="B47" s="2" t="s">
        <v>179</v>
      </c>
      <c r="C47" s="2" t="s">
        <v>41</v>
      </c>
      <c r="D47" s="29" t="s">
        <v>54</v>
      </c>
      <c r="E47" s="145">
        <v>8772977.7650142871</v>
      </c>
      <c r="F47" s="15">
        <v>3942972.7739999997</v>
      </c>
      <c r="G47" s="151">
        <f t="shared" si="0"/>
        <v>0.44944520316968778</v>
      </c>
      <c r="H47" s="15">
        <f t="shared" si="10"/>
        <v>3075409.4380114307</v>
      </c>
      <c r="I47" s="10">
        <f t="shared" si="11"/>
        <v>615081.88760228618</v>
      </c>
      <c r="J47" s="15">
        <f t="shared" si="4"/>
        <v>3601788.1039122869</v>
      </c>
      <c r="K47" s="15">
        <f t="shared" si="5"/>
        <v>720357.62078245741</v>
      </c>
      <c r="L47" s="15">
        <f t="shared" si="6"/>
        <v>4040436.992163002</v>
      </c>
      <c r="M47" s="15">
        <f t="shared" si="7"/>
        <v>808087.39843260043</v>
      </c>
      <c r="N47" s="58">
        <f t="shared" si="8"/>
        <v>4479085.8804137148</v>
      </c>
      <c r="O47" s="15">
        <f t="shared" si="7"/>
        <v>895817.17608274298</v>
      </c>
      <c r="P47" s="12">
        <f t="shared" si="12"/>
        <v>4830004.9910142869</v>
      </c>
      <c r="Q47" s="10">
        <f t="shared" si="9"/>
        <v>966000.99820285733</v>
      </c>
    </row>
    <row r="48" spans="1:17" x14ac:dyDescent="0.25">
      <c r="A48" s="1">
        <v>45</v>
      </c>
      <c r="B48" s="2" t="s">
        <v>48</v>
      </c>
      <c r="C48" s="2" t="s">
        <v>41</v>
      </c>
      <c r="D48" s="29" t="s">
        <v>49</v>
      </c>
      <c r="E48" s="145">
        <v>3878217.8033619053</v>
      </c>
      <c r="F48" s="15">
        <v>1703092.9289999995</v>
      </c>
      <c r="G48" s="151">
        <f t="shared" si="0"/>
        <v>0.43914318776104883</v>
      </c>
      <c r="H48" s="15">
        <f t="shared" si="10"/>
        <v>1399481.3136895248</v>
      </c>
      <c r="I48" s="10">
        <f t="shared" si="11"/>
        <v>279896.26273790497</v>
      </c>
      <c r="J48" s="15">
        <f t="shared" si="4"/>
        <v>1632174.381891239</v>
      </c>
      <c r="K48" s="15">
        <f t="shared" si="5"/>
        <v>326434.87637824781</v>
      </c>
      <c r="L48" s="15">
        <f t="shared" si="6"/>
        <v>1826085.2720593344</v>
      </c>
      <c r="M48" s="15">
        <f t="shared" si="7"/>
        <v>365217.05441186688</v>
      </c>
      <c r="N48" s="58">
        <f t="shared" si="8"/>
        <v>2019996.1622274294</v>
      </c>
      <c r="O48" s="15">
        <f t="shared" si="7"/>
        <v>403999.23244548589</v>
      </c>
      <c r="P48" s="12">
        <f t="shared" si="12"/>
        <v>2175124.8743619057</v>
      </c>
      <c r="Q48" s="10">
        <f t="shared" si="9"/>
        <v>435024.97487238114</v>
      </c>
    </row>
    <row r="49" spans="1:17" x14ac:dyDescent="0.25">
      <c r="A49" s="13">
        <v>46</v>
      </c>
      <c r="B49" s="2" t="s">
        <v>57</v>
      </c>
      <c r="C49" s="2" t="s">
        <v>41</v>
      </c>
      <c r="D49" s="29" t="s">
        <v>44</v>
      </c>
      <c r="E49" s="145">
        <v>6469583.7127095237</v>
      </c>
      <c r="F49" s="15">
        <v>3794658.2924999995</v>
      </c>
      <c r="G49" s="151">
        <f t="shared" si="0"/>
        <v>0.58653824743706118</v>
      </c>
      <c r="H49" s="15">
        <f t="shared" si="10"/>
        <v>1381008.6776676197</v>
      </c>
      <c r="I49" s="10">
        <f t="shared" si="11"/>
        <v>276201.73553352396</v>
      </c>
      <c r="J49" s="15">
        <f t="shared" si="4"/>
        <v>1769183.7004301911</v>
      </c>
      <c r="K49" s="15">
        <f t="shared" si="5"/>
        <v>353836.74008603825</v>
      </c>
      <c r="L49" s="15">
        <f t="shared" si="6"/>
        <v>2092662.8860656675</v>
      </c>
      <c r="M49" s="15">
        <f t="shared" si="7"/>
        <v>418532.57721313351</v>
      </c>
      <c r="N49" s="58">
        <f t="shared" si="8"/>
        <v>2416142.0717011429</v>
      </c>
      <c r="O49" s="15">
        <f t="shared" si="7"/>
        <v>483228.4143402286</v>
      </c>
      <c r="P49" s="12">
        <f t="shared" si="12"/>
        <v>2674925.4202095242</v>
      </c>
      <c r="Q49" s="10">
        <f t="shared" si="9"/>
        <v>534985.08404190489</v>
      </c>
    </row>
    <row r="50" spans="1:17" x14ac:dyDescent="0.25">
      <c r="A50" s="1">
        <v>47</v>
      </c>
      <c r="B50" s="2" t="s">
        <v>59</v>
      </c>
      <c r="C50" s="2" t="s">
        <v>41</v>
      </c>
      <c r="D50" s="29" t="s">
        <v>42</v>
      </c>
      <c r="E50" s="145">
        <v>9077948.8671238124</v>
      </c>
      <c r="F50" s="15">
        <v>3367907.7646000003</v>
      </c>
      <c r="G50" s="151">
        <f t="shared" si="0"/>
        <v>0.3709987590695763</v>
      </c>
      <c r="H50" s="15">
        <f t="shared" si="10"/>
        <v>3894451.3290990498</v>
      </c>
      <c r="I50" s="10">
        <f t="shared" si="11"/>
        <v>778890.26581980998</v>
      </c>
      <c r="J50" s="15">
        <f t="shared" si="4"/>
        <v>4439128.2611264782</v>
      </c>
      <c r="K50" s="15">
        <f t="shared" si="5"/>
        <v>887825.65222529566</v>
      </c>
      <c r="L50" s="15">
        <f t="shared" si="6"/>
        <v>4893025.704482669</v>
      </c>
      <c r="M50" s="15">
        <f t="shared" si="7"/>
        <v>978605.14089653385</v>
      </c>
      <c r="N50" s="58">
        <f t="shared" si="8"/>
        <v>5346923.1478388598</v>
      </c>
      <c r="O50" s="15">
        <f t="shared" si="7"/>
        <v>1069384.6295677719</v>
      </c>
      <c r="P50" s="12">
        <f t="shared" si="12"/>
        <v>5710041.1025238121</v>
      </c>
      <c r="Q50" s="10">
        <f t="shared" si="9"/>
        <v>1142008.2205047624</v>
      </c>
    </row>
    <row r="51" spans="1:17" x14ac:dyDescent="0.25">
      <c r="A51" s="1">
        <v>48</v>
      </c>
      <c r="B51" s="2" t="s">
        <v>52</v>
      </c>
      <c r="C51" s="2" t="s">
        <v>41</v>
      </c>
      <c r="D51" s="29" t="s">
        <v>49</v>
      </c>
      <c r="E51" s="145">
        <v>8458142.5605571419</v>
      </c>
      <c r="F51" s="15">
        <v>2675811.81</v>
      </c>
      <c r="G51" s="151">
        <f t="shared" si="0"/>
        <v>0.31635927047128692</v>
      </c>
      <c r="H51" s="15">
        <f t="shared" si="10"/>
        <v>4090702.2384457137</v>
      </c>
      <c r="I51" s="10">
        <f t="shared" si="11"/>
        <v>818140.44768914278</v>
      </c>
      <c r="J51" s="15">
        <f t="shared" si="4"/>
        <v>4598190.7920791414</v>
      </c>
      <c r="K51" s="15">
        <f t="shared" si="5"/>
        <v>919638.15841582825</v>
      </c>
      <c r="L51" s="15">
        <f t="shared" si="6"/>
        <v>5021097.9201069996</v>
      </c>
      <c r="M51" s="15">
        <f t="shared" si="7"/>
        <v>1004219.5840214</v>
      </c>
      <c r="N51" s="58">
        <f t="shared" si="8"/>
        <v>5444005.0481348559</v>
      </c>
      <c r="O51" s="15">
        <f t="shared" si="7"/>
        <v>1088801.0096269711</v>
      </c>
      <c r="P51" s="12">
        <f t="shared" si="12"/>
        <v>5782330.7505571414</v>
      </c>
      <c r="Q51" s="10">
        <f t="shared" si="9"/>
        <v>1156466.1501114282</v>
      </c>
    </row>
    <row r="52" spans="1:17" x14ac:dyDescent="0.25">
      <c r="A52" s="13">
        <v>49</v>
      </c>
      <c r="B52" s="2" t="s">
        <v>58</v>
      </c>
      <c r="C52" s="2" t="s">
        <v>41</v>
      </c>
      <c r="D52" s="29" t="s">
        <v>56</v>
      </c>
      <c r="E52" s="145">
        <v>10514524.339509523</v>
      </c>
      <c r="F52" s="15">
        <v>7078069.7365000006</v>
      </c>
      <c r="G52" s="151">
        <f t="shared" si="0"/>
        <v>0.67317070253985223</v>
      </c>
      <c r="H52" s="15">
        <f t="shared" si="10"/>
        <v>1333549.7351076175</v>
      </c>
      <c r="I52" s="10">
        <f t="shared" si="11"/>
        <v>266709.94702152349</v>
      </c>
      <c r="J52" s="15">
        <f t="shared" si="4"/>
        <v>1964421.1954781879</v>
      </c>
      <c r="K52" s="15">
        <f t="shared" si="5"/>
        <v>392884.23909563757</v>
      </c>
      <c r="L52" s="15">
        <f t="shared" si="6"/>
        <v>2490147.4124536645</v>
      </c>
      <c r="M52" s="15">
        <f t="shared" si="7"/>
        <v>498029.48249073292</v>
      </c>
      <c r="N52" s="58">
        <f t="shared" si="8"/>
        <v>3015873.6294291411</v>
      </c>
      <c r="O52" s="15">
        <f t="shared" si="7"/>
        <v>603174.72588582826</v>
      </c>
      <c r="P52" s="12">
        <f t="shared" si="12"/>
        <v>3436454.603009522</v>
      </c>
      <c r="Q52" s="10">
        <f t="shared" si="9"/>
        <v>687290.92060190439</v>
      </c>
    </row>
    <row r="53" spans="1:17" x14ac:dyDescent="0.25">
      <c r="A53" s="1">
        <v>50</v>
      </c>
      <c r="B53" s="154" t="s">
        <v>1365</v>
      </c>
      <c r="C53" s="2" t="s">
        <v>41</v>
      </c>
      <c r="D53" s="29" t="s">
        <v>46</v>
      </c>
      <c r="E53" s="145">
        <v>7013095.5592428595</v>
      </c>
      <c r="F53" s="15">
        <v>4514136.1469000019</v>
      </c>
      <c r="G53" s="151">
        <f t="shared" si="0"/>
        <v>0.64367241381027929</v>
      </c>
      <c r="H53" s="15">
        <f t="shared" si="10"/>
        <v>1096340.3004942862</v>
      </c>
      <c r="I53" s="10">
        <f t="shared" si="11"/>
        <v>219268.06009885724</v>
      </c>
      <c r="J53" s="15">
        <f t="shared" si="4"/>
        <v>1517126.0340488572</v>
      </c>
      <c r="K53" s="15">
        <f t="shared" si="5"/>
        <v>303425.20680977142</v>
      </c>
      <c r="L53" s="15">
        <f t="shared" si="6"/>
        <v>1867780.8120110007</v>
      </c>
      <c r="M53" s="15">
        <f t="shared" si="7"/>
        <v>373556.16240220016</v>
      </c>
      <c r="N53" s="58">
        <f t="shared" si="8"/>
        <v>2218435.5899731433</v>
      </c>
      <c r="O53" s="15">
        <f t="shared" si="7"/>
        <v>443687.11799462867</v>
      </c>
      <c r="P53" s="12">
        <f t="shared" si="12"/>
        <v>2498959.4123428576</v>
      </c>
      <c r="Q53" s="10">
        <f t="shared" si="9"/>
        <v>499791.88246857154</v>
      </c>
    </row>
    <row r="54" spans="1:17" x14ac:dyDescent="0.25">
      <c r="A54" s="1">
        <v>51</v>
      </c>
      <c r="B54" s="2" t="s">
        <v>47</v>
      </c>
      <c r="C54" s="2" t="s">
        <v>41</v>
      </c>
      <c r="D54" s="29" t="s">
        <v>46</v>
      </c>
      <c r="E54" s="145">
        <v>9035879.4367666673</v>
      </c>
      <c r="F54" s="15">
        <v>5988558.9990000008</v>
      </c>
      <c r="G54" s="151">
        <f t="shared" si="0"/>
        <v>0.66275330928307541</v>
      </c>
      <c r="H54" s="15">
        <f t="shared" si="10"/>
        <v>1240144.5504133338</v>
      </c>
      <c r="I54" s="10">
        <f t="shared" si="11"/>
        <v>248028.91008266676</v>
      </c>
      <c r="J54" s="15">
        <f t="shared" si="4"/>
        <v>1782297.3166193329</v>
      </c>
      <c r="K54" s="15">
        <f t="shared" si="5"/>
        <v>356459.4633238666</v>
      </c>
      <c r="L54" s="15">
        <f t="shared" si="6"/>
        <v>2234091.2884576665</v>
      </c>
      <c r="M54" s="15">
        <f t="shared" si="7"/>
        <v>446818.2576915333</v>
      </c>
      <c r="N54" s="58">
        <f t="shared" si="8"/>
        <v>2685885.2602959992</v>
      </c>
      <c r="O54" s="15">
        <f t="shared" si="7"/>
        <v>537177.05205919989</v>
      </c>
      <c r="P54" s="12">
        <f t="shared" si="12"/>
        <v>3047320.4377666665</v>
      </c>
      <c r="Q54" s="10">
        <f t="shared" si="9"/>
        <v>609464.08755333326</v>
      </c>
    </row>
    <row r="55" spans="1:17" x14ac:dyDescent="0.25">
      <c r="A55" s="13">
        <v>52</v>
      </c>
      <c r="B55" s="2" t="s">
        <v>50</v>
      </c>
      <c r="C55" s="2" t="s">
        <v>41</v>
      </c>
      <c r="D55" s="29" t="s">
        <v>51</v>
      </c>
      <c r="E55" s="145">
        <v>11059255.570685714</v>
      </c>
      <c r="F55" s="15">
        <v>3801556.2093000002</v>
      </c>
      <c r="G55" s="151">
        <f t="shared" si="0"/>
        <v>0.34374431307805375</v>
      </c>
      <c r="H55" s="15">
        <f t="shared" si="10"/>
        <v>5045848.2472485714</v>
      </c>
      <c r="I55" s="10">
        <f t="shared" si="11"/>
        <v>1009169.6494497142</v>
      </c>
      <c r="J55" s="15">
        <f t="shared" si="4"/>
        <v>5709403.5814897139</v>
      </c>
      <c r="K55" s="15">
        <f t="shared" si="5"/>
        <v>1141880.7162979427</v>
      </c>
      <c r="L55" s="15">
        <f t="shared" si="6"/>
        <v>6262366.3600239996</v>
      </c>
      <c r="M55" s="15">
        <f t="shared" si="7"/>
        <v>1252473.2720047999</v>
      </c>
      <c r="N55" s="58">
        <f t="shared" si="8"/>
        <v>6815329.1385582853</v>
      </c>
      <c r="O55" s="15">
        <f t="shared" si="7"/>
        <v>1363065.8277116572</v>
      </c>
      <c r="P55" s="12">
        <f t="shared" si="12"/>
        <v>7257699.3613857143</v>
      </c>
      <c r="Q55" s="10">
        <f t="shared" si="9"/>
        <v>1451539.8722771429</v>
      </c>
    </row>
    <row r="56" spans="1:17" x14ac:dyDescent="0.25">
      <c r="A56" s="1">
        <v>53</v>
      </c>
      <c r="B56" s="56" t="s">
        <v>43</v>
      </c>
      <c r="C56" s="2" t="s">
        <v>41</v>
      </c>
      <c r="D56" s="29" t="s">
        <v>44</v>
      </c>
      <c r="E56" s="145">
        <v>6700617.7662142869</v>
      </c>
      <c r="F56" s="15">
        <v>2005983.3343999998</v>
      </c>
      <c r="G56" s="151">
        <f t="shared" si="0"/>
        <v>0.29937289431946507</v>
      </c>
      <c r="H56" s="15">
        <f t="shared" si="10"/>
        <v>3354510.8785714302</v>
      </c>
      <c r="I56" s="10">
        <f t="shared" si="11"/>
        <v>670902.17571428604</v>
      </c>
      <c r="J56" s="15">
        <f t="shared" si="4"/>
        <v>3756547.9445442865</v>
      </c>
      <c r="K56" s="15">
        <f t="shared" si="5"/>
        <v>751309.58890885732</v>
      </c>
      <c r="L56" s="15">
        <f t="shared" si="6"/>
        <v>4091578.8328550011</v>
      </c>
      <c r="M56" s="15">
        <f t="shared" si="7"/>
        <v>818315.76657100022</v>
      </c>
      <c r="N56" s="58">
        <f t="shared" si="8"/>
        <v>4426609.7211657148</v>
      </c>
      <c r="O56" s="15">
        <f t="shared" si="7"/>
        <v>885321.944233143</v>
      </c>
      <c r="P56" s="12">
        <f t="shared" si="12"/>
        <v>4694634.4318142869</v>
      </c>
      <c r="Q56" s="10">
        <f t="shared" si="9"/>
        <v>938926.88636285742</v>
      </c>
    </row>
    <row r="57" spans="1:17" x14ac:dyDescent="0.25">
      <c r="A57" s="1">
        <v>54</v>
      </c>
      <c r="B57" s="2" t="s">
        <v>53</v>
      </c>
      <c r="C57" s="2" t="s">
        <v>41</v>
      </c>
      <c r="D57" s="29" t="s">
        <v>54</v>
      </c>
      <c r="E57" s="145">
        <v>11631809.677290477</v>
      </c>
      <c r="F57" s="15">
        <v>6465599.7471999982</v>
      </c>
      <c r="G57" s="151">
        <f t="shared" si="0"/>
        <v>0.55585501539138837</v>
      </c>
      <c r="H57" s="15">
        <f t="shared" si="10"/>
        <v>2839847.9946323829</v>
      </c>
      <c r="I57" s="10">
        <f t="shared" si="11"/>
        <v>567969.59892647655</v>
      </c>
      <c r="J57" s="15">
        <f t="shared" si="4"/>
        <v>3537756.5752698118</v>
      </c>
      <c r="K57" s="15">
        <f t="shared" si="5"/>
        <v>707551.3150539624</v>
      </c>
      <c r="L57" s="15">
        <f t="shared" si="6"/>
        <v>4119347.0591343353</v>
      </c>
      <c r="M57" s="15">
        <f t="shared" si="7"/>
        <v>823869.41182686703</v>
      </c>
      <c r="N57" s="58">
        <f t="shared" si="8"/>
        <v>4700937.5429988587</v>
      </c>
      <c r="O57" s="15">
        <f t="shared" si="7"/>
        <v>940187.50859977177</v>
      </c>
      <c r="P57" s="12">
        <f t="shared" si="12"/>
        <v>5166209.9300904786</v>
      </c>
      <c r="Q57" s="10">
        <f t="shared" si="9"/>
        <v>1033241.9860180957</v>
      </c>
    </row>
    <row r="58" spans="1:17" x14ac:dyDescent="0.25">
      <c r="A58" s="13">
        <v>55</v>
      </c>
      <c r="B58" s="2" t="s">
        <v>55</v>
      </c>
      <c r="C58" s="2" t="s">
        <v>41</v>
      </c>
      <c r="D58" s="29" t="s">
        <v>56</v>
      </c>
      <c r="E58" s="145">
        <v>15433096.511466665</v>
      </c>
      <c r="F58" s="15">
        <v>10143812.381500002</v>
      </c>
      <c r="G58" s="151">
        <f t="shared" si="0"/>
        <v>0.65727654680078185</v>
      </c>
      <c r="H58" s="15">
        <f t="shared" si="10"/>
        <v>2202664.8276733309</v>
      </c>
      <c r="I58" s="10">
        <f t="shared" si="11"/>
        <v>440532.9655346662</v>
      </c>
      <c r="J58" s="15">
        <f t="shared" si="4"/>
        <v>3128650.6183613297</v>
      </c>
      <c r="K58" s="15">
        <f t="shared" si="5"/>
        <v>625730.12367226591</v>
      </c>
      <c r="L58" s="15">
        <f t="shared" si="6"/>
        <v>3900305.4439346641</v>
      </c>
      <c r="M58" s="15">
        <f t="shared" si="7"/>
        <v>780061.08878693287</v>
      </c>
      <c r="N58" s="58">
        <f t="shared" si="8"/>
        <v>4671960.2695079967</v>
      </c>
      <c r="O58" s="15">
        <f t="shared" si="7"/>
        <v>934392.05390159937</v>
      </c>
      <c r="P58" s="12">
        <f t="shared" si="12"/>
        <v>5289284.1299666632</v>
      </c>
      <c r="Q58" s="10">
        <f t="shared" si="9"/>
        <v>1057856.8259933325</v>
      </c>
    </row>
    <row r="59" spans="1:17" x14ac:dyDescent="0.25">
      <c r="A59" s="1">
        <v>56</v>
      </c>
      <c r="B59" s="2" t="s">
        <v>40</v>
      </c>
      <c r="C59" s="2" t="s">
        <v>41</v>
      </c>
      <c r="D59" s="29" t="s">
        <v>42</v>
      </c>
      <c r="E59" s="145">
        <v>14002214.806633331</v>
      </c>
      <c r="F59" s="15">
        <v>6865233.5564000001</v>
      </c>
      <c r="G59" s="151">
        <f t="shared" si="0"/>
        <v>0.49029626035644752</v>
      </c>
      <c r="H59" s="15">
        <f t="shared" si="10"/>
        <v>4336538.2889066646</v>
      </c>
      <c r="I59" s="10">
        <f t="shared" si="11"/>
        <v>867307.65778133296</v>
      </c>
      <c r="J59" s="15">
        <f t="shared" si="4"/>
        <v>5176671.1773046637</v>
      </c>
      <c r="K59" s="15">
        <f t="shared" si="5"/>
        <v>1035334.2354609327</v>
      </c>
      <c r="L59" s="15">
        <f t="shared" si="6"/>
        <v>5876781.9176363321</v>
      </c>
      <c r="M59" s="15">
        <f t="shared" si="7"/>
        <v>1175356.3835272663</v>
      </c>
      <c r="N59" s="58">
        <f t="shared" si="8"/>
        <v>6576892.6579679968</v>
      </c>
      <c r="O59" s="15">
        <f t="shared" si="7"/>
        <v>1315378.5315935994</v>
      </c>
      <c r="P59" s="12">
        <f t="shared" si="12"/>
        <v>7136981.2502333308</v>
      </c>
      <c r="Q59" s="10">
        <f t="shared" si="9"/>
        <v>1427396.2500466662</v>
      </c>
    </row>
    <row r="60" spans="1:17" x14ac:dyDescent="0.25">
      <c r="A60" s="1">
        <v>57</v>
      </c>
      <c r="B60" s="2" t="s">
        <v>166</v>
      </c>
      <c r="C60" s="2" t="s">
        <v>172</v>
      </c>
      <c r="D60" s="29" t="s">
        <v>63</v>
      </c>
      <c r="E60" s="145">
        <v>3383302.8144333339</v>
      </c>
      <c r="F60" s="15">
        <v>1924962.2307</v>
      </c>
      <c r="G60" s="151">
        <f t="shared" si="0"/>
        <v>0.56895948612344649</v>
      </c>
      <c r="H60" s="15">
        <f t="shared" si="10"/>
        <v>781680.02084666747</v>
      </c>
      <c r="I60" s="10">
        <f t="shared" si="11"/>
        <v>156336.00416933349</v>
      </c>
      <c r="J60" s="15">
        <f t="shared" si="4"/>
        <v>984678.18971266714</v>
      </c>
      <c r="K60" s="15">
        <f t="shared" si="5"/>
        <v>196935.63794253342</v>
      </c>
      <c r="L60" s="15">
        <f t="shared" si="6"/>
        <v>1153843.3304343342</v>
      </c>
      <c r="M60" s="15">
        <f t="shared" si="7"/>
        <v>230768.66608686684</v>
      </c>
      <c r="N60" s="58">
        <f t="shared" si="8"/>
        <v>1323008.4711560004</v>
      </c>
      <c r="O60" s="15">
        <f t="shared" si="7"/>
        <v>264601.69423120009</v>
      </c>
      <c r="P60" s="12">
        <f t="shared" si="12"/>
        <v>1458340.583733334</v>
      </c>
      <c r="Q60" s="10">
        <f t="shared" si="9"/>
        <v>291668.11674666678</v>
      </c>
    </row>
    <row r="61" spans="1:17" x14ac:dyDescent="0.25">
      <c r="A61" s="13">
        <v>58</v>
      </c>
      <c r="B61" s="2" t="s">
        <v>160</v>
      </c>
      <c r="C61" s="2" t="s">
        <v>172</v>
      </c>
      <c r="D61" s="29" t="s">
        <v>61</v>
      </c>
      <c r="E61" s="145">
        <v>4093785.5442999993</v>
      </c>
      <c r="F61" s="15">
        <v>2211206.8333000001</v>
      </c>
      <c r="G61" s="151">
        <f t="shared" si="0"/>
        <v>0.54013743743337606</v>
      </c>
      <c r="H61" s="15">
        <f t="shared" si="10"/>
        <v>1063821.6021399996</v>
      </c>
      <c r="I61" s="10">
        <f t="shared" si="11"/>
        <v>212764.32042799992</v>
      </c>
      <c r="J61" s="15">
        <f t="shared" si="4"/>
        <v>1309448.7347979993</v>
      </c>
      <c r="K61" s="15">
        <f t="shared" si="5"/>
        <v>261889.74695959984</v>
      </c>
      <c r="L61" s="15">
        <f t="shared" si="6"/>
        <v>1514138.0120129995</v>
      </c>
      <c r="M61" s="15">
        <f t="shared" si="7"/>
        <v>302827.60240259988</v>
      </c>
      <c r="N61" s="58">
        <f t="shared" si="8"/>
        <v>1718827.2892279993</v>
      </c>
      <c r="O61" s="15">
        <f t="shared" si="7"/>
        <v>343765.45784559986</v>
      </c>
      <c r="P61" s="12">
        <f t="shared" si="12"/>
        <v>1882578.7109999992</v>
      </c>
      <c r="Q61" s="10">
        <f t="shared" si="9"/>
        <v>376515.74219999986</v>
      </c>
    </row>
    <row r="62" spans="1:17" x14ac:dyDescent="0.25">
      <c r="A62" s="1">
        <v>59</v>
      </c>
      <c r="B62" s="2" t="s">
        <v>163</v>
      </c>
      <c r="C62" s="2" t="s">
        <v>172</v>
      </c>
      <c r="D62" s="29" t="s">
        <v>62</v>
      </c>
      <c r="E62" s="145">
        <v>7588155.2329857126</v>
      </c>
      <c r="F62" s="15">
        <v>3957431.3950999994</v>
      </c>
      <c r="G62" s="151">
        <f t="shared" si="0"/>
        <v>0.52152746927172022</v>
      </c>
      <c r="H62" s="15">
        <f t="shared" si="10"/>
        <v>2113092.7912885714</v>
      </c>
      <c r="I62" s="10">
        <f t="shared" si="11"/>
        <v>422618.55825771426</v>
      </c>
      <c r="J62" s="15">
        <f t="shared" si="4"/>
        <v>2568382.1052677138</v>
      </c>
      <c r="K62" s="15">
        <f t="shared" si="5"/>
        <v>513676.42105354276</v>
      </c>
      <c r="L62" s="15">
        <f t="shared" si="6"/>
        <v>2947789.8669169992</v>
      </c>
      <c r="M62" s="15">
        <f t="shared" si="7"/>
        <v>589557.97338339989</v>
      </c>
      <c r="N62" s="58">
        <f t="shared" si="8"/>
        <v>3327197.6285662847</v>
      </c>
      <c r="O62" s="15">
        <f t="shared" si="7"/>
        <v>665439.52571325691</v>
      </c>
      <c r="P62" s="12">
        <f t="shared" si="12"/>
        <v>3630723.8378857132</v>
      </c>
      <c r="Q62" s="10">
        <f t="shared" si="9"/>
        <v>726144.76757714269</v>
      </c>
    </row>
    <row r="63" spans="1:17" x14ac:dyDescent="0.25">
      <c r="A63" s="1">
        <v>60</v>
      </c>
      <c r="B63" s="2" t="s">
        <v>169</v>
      </c>
      <c r="C63" s="2" t="s">
        <v>172</v>
      </c>
      <c r="D63" s="29" t="s">
        <v>64</v>
      </c>
      <c r="E63" s="145">
        <v>7744476.8931904752</v>
      </c>
      <c r="F63" s="15">
        <v>4955266.469200002</v>
      </c>
      <c r="G63" s="151">
        <f t="shared" si="0"/>
        <v>0.63984521324571886</v>
      </c>
      <c r="H63" s="15">
        <f t="shared" si="10"/>
        <v>1240315.0453523789</v>
      </c>
      <c r="I63" s="10">
        <f t="shared" si="11"/>
        <v>248063.00907047576</v>
      </c>
      <c r="J63" s="15">
        <f t="shared" si="4"/>
        <v>1704983.6589438068</v>
      </c>
      <c r="K63" s="15">
        <f t="shared" si="5"/>
        <v>340996.73178876133</v>
      </c>
      <c r="L63" s="15">
        <f t="shared" si="6"/>
        <v>2092207.5036033308</v>
      </c>
      <c r="M63" s="15">
        <f t="shared" si="7"/>
        <v>418441.50072066614</v>
      </c>
      <c r="N63" s="58">
        <f t="shared" si="8"/>
        <v>2479431.3482628539</v>
      </c>
      <c r="O63" s="15">
        <f t="shared" si="7"/>
        <v>495886.26965257077</v>
      </c>
      <c r="P63" s="12">
        <f t="shared" si="12"/>
        <v>2789210.4239904732</v>
      </c>
      <c r="Q63" s="10">
        <f t="shared" si="9"/>
        <v>557842.08479809458</v>
      </c>
    </row>
    <row r="64" spans="1:17" x14ac:dyDescent="0.25">
      <c r="A64" s="13">
        <v>61</v>
      </c>
      <c r="B64" s="2" t="s">
        <v>170</v>
      </c>
      <c r="C64" s="2" t="s">
        <v>172</v>
      </c>
      <c r="D64" s="29" t="s">
        <v>64</v>
      </c>
      <c r="E64" s="145">
        <v>8925446.7319190502</v>
      </c>
      <c r="F64" s="15">
        <v>3523595.6849999991</v>
      </c>
      <c r="G64" s="151">
        <f t="shared" si="0"/>
        <v>0.39478087661416078</v>
      </c>
      <c r="H64" s="15">
        <f t="shared" si="10"/>
        <v>3616761.700535241</v>
      </c>
      <c r="I64" s="10">
        <f t="shared" si="11"/>
        <v>723352.34010704816</v>
      </c>
      <c r="J64" s="15">
        <f t="shared" si="4"/>
        <v>4152288.5044503841</v>
      </c>
      <c r="K64" s="15">
        <f t="shared" si="5"/>
        <v>830457.70089007681</v>
      </c>
      <c r="L64" s="15">
        <f t="shared" si="6"/>
        <v>4598560.841046337</v>
      </c>
      <c r="M64" s="15">
        <f t="shared" si="7"/>
        <v>919712.16820926743</v>
      </c>
      <c r="N64" s="58">
        <f t="shared" si="8"/>
        <v>5044833.1776422895</v>
      </c>
      <c r="O64" s="15">
        <f t="shared" si="7"/>
        <v>1008966.6355284579</v>
      </c>
      <c r="P64" s="12">
        <f t="shared" si="12"/>
        <v>5401851.0469190516</v>
      </c>
      <c r="Q64" s="10">
        <f t="shared" si="9"/>
        <v>1080370.2093838104</v>
      </c>
    </row>
    <row r="65" spans="1:17" x14ac:dyDescent="0.25">
      <c r="A65" s="1">
        <v>62</v>
      </c>
      <c r="B65" s="2" t="s">
        <v>168</v>
      </c>
      <c r="C65" s="2" t="s">
        <v>172</v>
      </c>
      <c r="D65" s="29" t="s">
        <v>63</v>
      </c>
      <c r="E65" s="145">
        <v>10033501.958147619</v>
      </c>
      <c r="F65" s="15">
        <v>6749001.0398000013</v>
      </c>
      <c r="G65" s="151">
        <f t="shared" si="0"/>
        <v>0.6726466061353118</v>
      </c>
      <c r="H65" s="15">
        <f t="shared" si="10"/>
        <v>1277800.526718094</v>
      </c>
      <c r="I65" s="10">
        <f t="shared" si="11"/>
        <v>255560.10534361881</v>
      </c>
      <c r="J65" s="15">
        <f t="shared" si="4"/>
        <v>1879810.6442069504</v>
      </c>
      <c r="K65" s="15">
        <f t="shared" si="5"/>
        <v>375962.12884139008</v>
      </c>
      <c r="L65" s="15">
        <f t="shared" si="6"/>
        <v>2381485.7421143316</v>
      </c>
      <c r="M65" s="15">
        <f t="shared" si="7"/>
        <v>476297.1484228663</v>
      </c>
      <c r="N65" s="58">
        <f t="shared" si="8"/>
        <v>2883160.8400217127</v>
      </c>
      <c r="O65" s="15">
        <f t="shared" si="7"/>
        <v>576632.16800434259</v>
      </c>
      <c r="P65" s="12">
        <f t="shared" si="12"/>
        <v>3284500.9183476176</v>
      </c>
      <c r="Q65" s="10">
        <f t="shared" si="9"/>
        <v>656900.18366952357</v>
      </c>
    </row>
    <row r="66" spans="1:17" x14ac:dyDescent="0.25">
      <c r="A66" s="1">
        <v>63</v>
      </c>
      <c r="B66" s="2" t="s">
        <v>167</v>
      </c>
      <c r="C66" s="2" t="s">
        <v>172</v>
      </c>
      <c r="D66" s="49" t="s">
        <v>63</v>
      </c>
      <c r="E66" s="145">
        <v>9169049.6530761905</v>
      </c>
      <c r="F66" s="15">
        <v>7346903.2866000012</v>
      </c>
      <c r="G66" s="151">
        <f t="shared" si="0"/>
        <v>0.80127205812819824</v>
      </c>
      <c r="H66" s="15">
        <f t="shared" si="10"/>
        <v>-11663.564139048569</v>
      </c>
      <c r="I66" s="10">
        <f t="shared" si="11"/>
        <v>-2332.7128278097139</v>
      </c>
      <c r="J66" s="15">
        <f t="shared" si="4"/>
        <v>538479.41504552215</v>
      </c>
      <c r="K66" s="15">
        <f t="shared" si="5"/>
        <v>107695.88300910444</v>
      </c>
      <c r="L66" s="15">
        <f t="shared" si="6"/>
        <v>996931.8976993328</v>
      </c>
      <c r="M66" s="15">
        <f t="shared" si="7"/>
        <v>199386.37953986655</v>
      </c>
      <c r="N66" s="58">
        <f t="shared" si="8"/>
        <v>1455384.3803531416</v>
      </c>
      <c r="O66" s="15">
        <f t="shared" si="7"/>
        <v>291076.87607062829</v>
      </c>
      <c r="P66" s="12">
        <f t="shared" si="12"/>
        <v>1822146.3664761893</v>
      </c>
      <c r="Q66" s="10">
        <f t="shared" si="9"/>
        <v>364429.27329523786</v>
      </c>
    </row>
    <row r="67" spans="1:17" x14ac:dyDescent="0.25">
      <c r="A67" s="13">
        <v>64</v>
      </c>
      <c r="B67" s="2" t="s">
        <v>165</v>
      </c>
      <c r="C67" s="2" t="s">
        <v>172</v>
      </c>
      <c r="D67" s="49" t="s">
        <v>178</v>
      </c>
      <c r="E67" s="145">
        <v>16447514.377404761</v>
      </c>
      <c r="F67" s="15">
        <v>9314535.3761000037</v>
      </c>
      <c r="G67" s="151">
        <f t="shared" ref="G67:G125" si="13">IFERROR(F67/E67,0)</f>
        <v>0.56631872527171101</v>
      </c>
      <c r="H67" s="15">
        <f t="shared" ref="H67:H95" si="14">(E67*0.8)-F67</f>
        <v>3843476.1258238051</v>
      </c>
      <c r="I67" s="10">
        <f t="shared" ref="I67:I95" si="15">H67/$Q$2</f>
        <v>768695.22516476107</v>
      </c>
      <c r="J67" s="15">
        <f t="shared" si="4"/>
        <v>4830326.9884680901</v>
      </c>
      <c r="K67" s="15">
        <f t="shared" ref="K67:K126" si="16">J67/$Q$2</f>
        <v>966065.39769361797</v>
      </c>
      <c r="L67" s="15">
        <f t="shared" si="6"/>
        <v>5652702.7073383294</v>
      </c>
      <c r="M67" s="15">
        <f t="shared" ref="M67:O126" si="17">L67/$Q$2</f>
        <v>1130540.5414676659</v>
      </c>
      <c r="N67" s="58">
        <f t="shared" si="8"/>
        <v>6475078.426208565</v>
      </c>
      <c r="O67" s="15">
        <f t="shared" si="17"/>
        <v>1295015.685241713</v>
      </c>
      <c r="P67" s="12">
        <f t="shared" ref="P67:P95" si="18">E67-F67</f>
        <v>7132979.0013047569</v>
      </c>
      <c r="Q67" s="10">
        <f t="shared" ref="Q67:Q126" si="19">P67/$Q$2</f>
        <v>1426595.8002609513</v>
      </c>
    </row>
    <row r="68" spans="1:17" x14ac:dyDescent="0.25">
      <c r="A68" s="1">
        <v>65</v>
      </c>
      <c r="B68" s="2" t="s">
        <v>162</v>
      </c>
      <c r="C68" s="2" t="s">
        <v>172</v>
      </c>
      <c r="D68" s="29" t="s">
        <v>62</v>
      </c>
      <c r="E68" s="145">
        <v>15437218.95042857</v>
      </c>
      <c r="F68" s="15">
        <v>13619986.135</v>
      </c>
      <c r="G68" s="151">
        <f t="shared" si="13"/>
        <v>0.88228237085552774</v>
      </c>
      <c r="H68" s="15">
        <f t="shared" si="14"/>
        <v>-1270210.9746571425</v>
      </c>
      <c r="I68" s="10">
        <f t="shared" si="15"/>
        <v>-254042.1949314285</v>
      </c>
      <c r="J68" s="15">
        <f t="shared" ref="J68:J125" si="20">(E68*0.86)-F68</f>
        <v>-343977.83763143048</v>
      </c>
      <c r="K68" s="15">
        <f t="shared" si="16"/>
        <v>-68795.56752628609</v>
      </c>
      <c r="L68" s="15">
        <f t="shared" ref="L68:L125" si="21">(E68*0.91)-F68</f>
        <v>427883.10988999903</v>
      </c>
      <c r="M68" s="15">
        <f t="shared" si="17"/>
        <v>85576.621977999806</v>
      </c>
      <c r="N68" s="58">
        <f t="shared" ref="N68:N125" si="22">(E68*0.96)-F68</f>
        <v>1199744.0574114267</v>
      </c>
      <c r="O68" s="15">
        <f t="shared" si="17"/>
        <v>239948.81148228532</v>
      </c>
      <c r="P68" s="12">
        <f t="shared" si="18"/>
        <v>1817232.8154285699</v>
      </c>
      <c r="Q68" s="10">
        <f t="shared" si="19"/>
        <v>363446.56308571401</v>
      </c>
    </row>
    <row r="69" spans="1:17" x14ac:dyDescent="0.25">
      <c r="A69" s="1">
        <v>66</v>
      </c>
      <c r="B69" s="2" t="s">
        <v>164</v>
      </c>
      <c r="C69" s="2" t="s">
        <v>172</v>
      </c>
      <c r="D69" s="49" t="s">
        <v>60</v>
      </c>
      <c r="E69" s="145">
        <v>19984123.291090477</v>
      </c>
      <c r="F69" s="15">
        <v>10960067.734999998</v>
      </c>
      <c r="G69" s="151">
        <f t="shared" si="13"/>
        <v>0.54843875687487997</v>
      </c>
      <c r="H69" s="15">
        <f t="shared" si="14"/>
        <v>5027230.8978723846</v>
      </c>
      <c r="I69" s="10">
        <f t="shared" si="15"/>
        <v>1005446.1795744769</v>
      </c>
      <c r="J69" s="15">
        <f t="shared" si="20"/>
        <v>6226278.295337813</v>
      </c>
      <c r="K69" s="15">
        <f t="shared" si="16"/>
        <v>1245255.6590675625</v>
      </c>
      <c r="L69" s="15">
        <f t="shared" si="21"/>
        <v>7225484.4598923381</v>
      </c>
      <c r="M69" s="15">
        <f t="shared" si="17"/>
        <v>1445096.8919784676</v>
      </c>
      <c r="N69" s="58">
        <f t="shared" si="22"/>
        <v>8224690.6244468596</v>
      </c>
      <c r="O69" s="15">
        <f t="shared" si="17"/>
        <v>1644938.1248893719</v>
      </c>
      <c r="P69" s="12">
        <f t="shared" si="18"/>
        <v>9024055.5560904797</v>
      </c>
      <c r="Q69" s="10">
        <f t="shared" si="19"/>
        <v>1804811.111218096</v>
      </c>
    </row>
    <row r="70" spans="1:17" x14ac:dyDescent="0.25">
      <c r="A70" s="13">
        <v>67</v>
      </c>
      <c r="B70" s="2" t="s">
        <v>161</v>
      </c>
      <c r="C70" s="2" t="s">
        <v>172</v>
      </c>
      <c r="D70" s="29" t="s">
        <v>61</v>
      </c>
      <c r="E70" s="145">
        <v>22935758.405114278</v>
      </c>
      <c r="F70" s="15">
        <v>13493375.418</v>
      </c>
      <c r="G70" s="151">
        <f t="shared" si="13"/>
        <v>0.58831171743556598</v>
      </c>
      <c r="H70" s="15">
        <f t="shared" si="14"/>
        <v>4855231.3060914222</v>
      </c>
      <c r="I70" s="10">
        <f t="shared" si="15"/>
        <v>971046.26121828449</v>
      </c>
      <c r="J70" s="15">
        <f t="shared" si="20"/>
        <v>6231376.8103982788</v>
      </c>
      <c r="K70" s="15">
        <f t="shared" si="16"/>
        <v>1246275.3620796558</v>
      </c>
      <c r="L70" s="15">
        <f t="shared" si="21"/>
        <v>7378164.7306539956</v>
      </c>
      <c r="M70" s="15">
        <f t="shared" si="17"/>
        <v>1475632.9461307991</v>
      </c>
      <c r="N70" s="58">
        <f t="shared" si="22"/>
        <v>8524952.6509097051</v>
      </c>
      <c r="O70" s="15">
        <f t="shared" si="17"/>
        <v>1704990.5301819411</v>
      </c>
      <c r="P70" s="12">
        <f t="shared" si="18"/>
        <v>9442382.9871142786</v>
      </c>
      <c r="Q70" s="10">
        <f t="shared" si="19"/>
        <v>1888476.5974228557</v>
      </c>
    </row>
    <row r="71" spans="1:17" x14ac:dyDescent="0.25">
      <c r="A71" s="1">
        <v>68</v>
      </c>
      <c r="B71" s="2" t="s">
        <v>68</v>
      </c>
      <c r="C71" s="2" t="s">
        <v>66</v>
      </c>
      <c r="D71" s="29" t="s">
        <v>67</v>
      </c>
      <c r="E71" s="145">
        <v>2178753.2422523811</v>
      </c>
      <c r="F71" s="15">
        <v>1471696.9521999999</v>
      </c>
      <c r="G71" s="151">
        <f t="shared" si="13"/>
        <v>0.67547665502430609</v>
      </c>
      <c r="H71" s="15">
        <f t="shared" si="14"/>
        <v>271305.64160190499</v>
      </c>
      <c r="I71" s="10">
        <f t="shared" si="15"/>
        <v>54261.128320381002</v>
      </c>
      <c r="J71" s="15">
        <f t="shared" si="20"/>
        <v>402030.83613704774</v>
      </c>
      <c r="K71" s="15">
        <f t="shared" si="16"/>
        <v>80406.167227409547</v>
      </c>
      <c r="L71" s="15">
        <f t="shared" si="21"/>
        <v>510968.498249667</v>
      </c>
      <c r="M71" s="15">
        <f t="shared" si="17"/>
        <v>102193.69964993341</v>
      </c>
      <c r="N71" s="58">
        <f t="shared" si="22"/>
        <v>619906.16036228579</v>
      </c>
      <c r="O71" s="15">
        <f t="shared" si="17"/>
        <v>123981.23207245716</v>
      </c>
      <c r="P71" s="12">
        <f t="shared" si="18"/>
        <v>707056.29005238111</v>
      </c>
      <c r="Q71" s="10">
        <f t="shared" si="19"/>
        <v>141411.25801047622</v>
      </c>
    </row>
    <row r="72" spans="1:17" x14ac:dyDescent="0.25">
      <c r="A72" s="1">
        <v>69</v>
      </c>
      <c r="B72" s="2" t="s">
        <v>81</v>
      </c>
      <c r="C72" s="2" t="s">
        <v>66</v>
      </c>
      <c r="D72" s="29" t="s">
        <v>82</v>
      </c>
      <c r="E72" s="145">
        <v>4301975.2220047619</v>
      </c>
      <c r="F72" s="15">
        <v>3449594.9802000001</v>
      </c>
      <c r="G72" s="151">
        <f t="shared" si="13"/>
        <v>0.80186305178030648</v>
      </c>
      <c r="H72" s="15">
        <f t="shared" si="14"/>
        <v>-8014.8025961904787</v>
      </c>
      <c r="I72" s="10">
        <f t="shared" si="15"/>
        <v>-1602.9605192380957</v>
      </c>
      <c r="J72" s="15">
        <f t="shared" si="20"/>
        <v>250103.71072409488</v>
      </c>
      <c r="K72" s="15">
        <f t="shared" si="16"/>
        <v>50020.742144818978</v>
      </c>
      <c r="L72" s="15">
        <f t="shared" si="21"/>
        <v>465202.47182433354</v>
      </c>
      <c r="M72" s="15">
        <f t="shared" si="17"/>
        <v>93040.49436486671</v>
      </c>
      <c r="N72" s="58">
        <f t="shared" si="22"/>
        <v>680301.23292457126</v>
      </c>
      <c r="O72" s="15">
        <f t="shared" si="17"/>
        <v>136060.24658491425</v>
      </c>
      <c r="P72" s="12">
        <f t="shared" si="18"/>
        <v>852380.24180476181</v>
      </c>
      <c r="Q72" s="10">
        <f t="shared" si="19"/>
        <v>170476.04836095235</v>
      </c>
    </row>
    <row r="73" spans="1:17" x14ac:dyDescent="0.25">
      <c r="A73" s="13">
        <v>70</v>
      </c>
      <c r="B73" s="2" t="s">
        <v>86</v>
      </c>
      <c r="C73" s="2" t="s">
        <v>66</v>
      </c>
      <c r="D73" s="29" t="s">
        <v>87</v>
      </c>
      <c r="E73" s="145">
        <v>4769847.4366666675</v>
      </c>
      <c r="F73" s="15">
        <v>3561132.9231999991</v>
      </c>
      <c r="G73" s="151">
        <f t="shared" si="13"/>
        <v>0.74659262596638531</v>
      </c>
      <c r="H73" s="15">
        <f t="shared" si="14"/>
        <v>254745.0261333352</v>
      </c>
      <c r="I73" s="10">
        <f t="shared" si="15"/>
        <v>50949.005226667039</v>
      </c>
      <c r="J73" s="15">
        <f t="shared" si="20"/>
        <v>540935.87233333476</v>
      </c>
      <c r="K73" s="15">
        <f t="shared" si="16"/>
        <v>108187.17446666695</v>
      </c>
      <c r="L73" s="15">
        <f t="shared" si="21"/>
        <v>779428.2441666685</v>
      </c>
      <c r="M73" s="15">
        <f t="shared" si="17"/>
        <v>155885.64883333369</v>
      </c>
      <c r="N73" s="58">
        <f t="shared" si="22"/>
        <v>1017920.6160000013</v>
      </c>
      <c r="O73" s="15">
        <f t="shared" si="17"/>
        <v>203584.12320000026</v>
      </c>
      <c r="P73" s="12">
        <f t="shared" si="18"/>
        <v>1208714.5134666683</v>
      </c>
      <c r="Q73" s="10">
        <f t="shared" si="19"/>
        <v>241742.90269333366</v>
      </c>
    </row>
    <row r="74" spans="1:17" x14ac:dyDescent="0.25">
      <c r="A74" s="1">
        <v>71</v>
      </c>
      <c r="B74" s="2" t="s">
        <v>79</v>
      </c>
      <c r="C74" s="2" t="s">
        <v>66</v>
      </c>
      <c r="D74" s="29" t="s">
        <v>138</v>
      </c>
      <c r="E74" s="145">
        <v>5448695.7607333334</v>
      </c>
      <c r="F74" s="15">
        <v>4686468.9907000018</v>
      </c>
      <c r="G74" s="151">
        <f t="shared" si="13"/>
        <v>0.86010839960520302</v>
      </c>
      <c r="H74" s="15">
        <f t="shared" si="14"/>
        <v>-327512.38211333472</v>
      </c>
      <c r="I74" s="10">
        <f t="shared" si="15"/>
        <v>-65502.476422666943</v>
      </c>
      <c r="J74" s="15">
        <f t="shared" si="20"/>
        <v>-590.63646933529526</v>
      </c>
      <c r="K74" s="15">
        <f t="shared" si="16"/>
        <v>-118.12729386705905</v>
      </c>
      <c r="L74" s="15">
        <f t="shared" si="21"/>
        <v>271844.15156733152</v>
      </c>
      <c r="M74" s="15">
        <f t="shared" si="17"/>
        <v>54368.8303134663</v>
      </c>
      <c r="N74" s="58">
        <f t="shared" si="22"/>
        <v>544278.93960399833</v>
      </c>
      <c r="O74" s="15">
        <f t="shared" si="17"/>
        <v>108855.78792079966</v>
      </c>
      <c r="P74" s="12">
        <f t="shared" si="18"/>
        <v>762226.77003333159</v>
      </c>
      <c r="Q74" s="10">
        <f t="shared" si="19"/>
        <v>152445.35400666631</v>
      </c>
    </row>
    <row r="75" spans="1:17" x14ac:dyDescent="0.25">
      <c r="A75" s="1">
        <v>72</v>
      </c>
      <c r="B75" s="2" t="s">
        <v>80</v>
      </c>
      <c r="C75" s="2" t="s">
        <v>66</v>
      </c>
      <c r="D75" s="29" t="s">
        <v>66</v>
      </c>
      <c r="E75" s="145">
        <v>5138726.6670761909</v>
      </c>
      <c r="F75" s="15">
        <v>5131626.5728000011</v>
      </c>
      <c r="G75" s="151">
        <f t="shared" si="13"/>
        <v>0.9986183164164617</v>
      </c>
      <c r="H75" s="15">
        <f t="shared" si="14"/>
        <v>-1020645.2391390484</v>
      </c>
      <c r="I75" s="10">
        <f t="shared" si="15"/>
        <v>-204129.04782780967</v>
      </c>
      <c r="J75" s="15">
        <f t="shared" si="20"/>
        <v>-712321.63911447674</v>
      </c>
      <c r="K75" s="15">
        <f t="shared" si="16"/>
        <v>-142464.32782289534</v>
      </c>
      <c r="L75" s="15">
        <f t="shared" si="21"/>
        <v>-455385.30576066766</v>
      </c>
      <c r="M75" s="15">
        <f t="shared" si="17"/>
        <v>-91077.061152133538</v>
      </c>
      <c r="N75" s="58">
        <f t="shared" si="22"/>
        <v>-198448.97240685765</v>
      </c>
      <c r="O75" s="15">
        <f t="shared" si="17"/>
        <v>-39689.794481371529</v>
      </c>
      <c r="P75" s="12">
        <f t="shared" si="18"/>
        <v>7100.0942761898041</v>
      </c>
      <c r="Q75" s="10">
        <f t="shared" si="19"/>
        <v>1420.0188552379609</v>
      </c>
    </row>
    <row r="76" spans="1:17" x14ac:dyDescent="0.25">
      <c r="A76" s="13">
        <v>73</v>
      </c>
      <c r="B76" s="2" t="s">
        <v>76</v>
      </c>
      <c r="C76" s="2" t="s">
        <v>66</v>
      </c>
      <c r="D76" s="29" t="s">
        <v>75</v>
      </c>
      <c r="E76" s="145">
        <v>8262920.892852379</v>
      </c>
      <c r="F76" s="15">
        <v>4845114.5861000009</v>
      </c>
      <c r="G76" s="151">
        <f t="shared" si="13"/>
        <v>0.58636826479739612</v>
      </c>
      <c r="H76" s="15">
        <f t="shared" si="14"/>
        <v>1765222.1281819027</v>
      </c>
      <c r="I76" s="10">
        <f t="shared" si="15"/>
        <v>353044.42563638056</v>
      </c>
      <c r="J76" s="15">
        <f t="shared" si="20"/>
        <v>2260997.3817530451</v>
      </c>
      <c r="K76" s="15">
        <f t="shared" si="16"/>
        <v>452199.47635060904</v>
      </c>
      <c r="L76" s="15">
        <f t="shared" si="21"/>
        <v>2674143.426395664</v>
      </c>
      <c r="M76" s="15">
        <f t="shared" si="17"/>
        <v>534828.6852791328</v>
      </c>
      <c r="N76" s="58">
        <f t="shared" si="22"/>
        <v>3087289.4710382828</v>
      </c>
      <c r="O76" s="15">
        <f t="shared" si="17"/>
        <v>617457.89420765662</v>
      </c>
      <c r="P76" s="12">
        <f t="shared" si="18"/>
        <v>3417806.3067523781</v>
      </c>
      <c r="Q76" s="10">
        <f t="shared" si="19"/>
        <v>683561.2613504756</v>
      </c>
    </row>
    <row r="77" spans="1:17" x14ac:dyDescent="0.25">
      <c r="A77" s="1">
        <v>74</v>
      </c>
      <c r="B77" s="2" t="s">
        <v>70</v>
      </c>
      <c r="C77" s="2" t="s">
        <v>66</v>
      </c>
      <c r="D77" s="29" t="s">
        <v>71</v>
      </c>
      <c r="E77" s="145">
        <v>4693554.8833666658</v>
      </c>
      <c r="F77" s="15">
        <v>3339122.7347999993</v>
      </c>
      <c r="G77" s="151">
        <f t="shared" si="13"/>
        <v>0.71142722686239512</v>
      </c>
      <c r="H77" s="15">
        <f t="shared" si="14"/>
        <v>415721.17189333355</v>
      </c>
      <c r="I77" s="10">
        <f t="shared" si="15"/>
        <v>83144.234378666704</v>
      </c>
      <c r="J77" s="15">
        <f t="shared" si="20"/>
        <v>697334.46489533316</v>
      </c>
      <c r="K77" s="15">
        <f t="shared" si="16"/>
        <v>139466.89297906664</v>
      </c>
      <c r="L77" s="15">
        <f t="shared" si="21"/>
        <v>932012.20906366641</v>
      </c>
      <c r="M77" s="15">
        <f t="shared" si="17"/>
        <v>186402.44181273328</v>
      </c>
      <c r="N77" s="58">
        <f t="shared" si="22"/>
        <v>1166689.9532320001</v>
      </c>
      <c r="O77" s="15">
        <f t="shared" si="17"/>
        <v>233337.99064640002</v>
      </c>
      <c r="P77" s="12">
        <f t="shared" si="18"/>
        <v>1354432.1485666665</v>
      </c>
      <c r="Q77" s="10">
        <f t="shared" si="19"/>
        <v>270886.42971333332</v>
      </c>
    </row>
    <row r="78" spans="1:17" x14ac:dyDescent="0.25">
      <c r="A78" s="1">
        <v>75</v>
      </c>
      <c r="B78" s="2" t="s">
        <v>65</v>
      </c>
      <c r="C78" s="2" t="s">
        <v>66</v>
      </c>
      <c r="D78" s="29" t="s">
        <v>67</v>
      </c>
      <c r="E78" s="145">
        <v>5453825.5532333339</v>
      </c>
      <c r="F78" s="15">
        <v>2224123.0580000007</v>
      </c>
      <c r="G78" s="151">
        <f t="shared" si="13"/>
        <v>0.40780971747096234</v>
      </c>
      <c r="H78" s="15">
        <f t="shared" si="14"/>
        <v>2138937.3845866662</v>
      </c>
      <c r="I78" s="10">
        <f t="shared" si="15"/>
        <v>427787.47691733326</v>
      </c>
      <c r="J78" s="15">
        <f t="shared" si="20"/>
        <v>2466166.9177806661</v>
      </c>
      <c r="K78" s="15">
        <f t="shared" si="16"/>
        <v>493233.38355613325</v>
      </c>
      <c r="L78" s="15">
        <f t="shared" si="21"/>
        <v>2738858.1954423334</v>
      </c>
      <c r="M78" s="15">
        <f t="shared" si="17"/>
        <v>547771.63908846665</v>
      </c>
      <c r="N78" s="58">
        <f t="shared" si="22"/>
        <v>3011549.4731039996</v>
      </c>
      <c r="O78" s="15">
        <f t="shared" si="17"/>
        <v>602309.89462079993</v>
      </c>
      <c r="P78" s="12">
        <f t="shared" si="18"/>
        <v>3229702.4952333332</v>
      </c>
      <c r="Q78" s="10">
        <f t="shared" si="19"/>
        <v>645940.49904666666</v>
      </c>
    </row>
    <row r="79" spans="1:17" x14ac:dyDescent="0.25">
      <c r="A79" s="13">
        <v>76</v>
      </c>
      <c r="B79" s="2" t="s">
        <v>73</v>
      </c>
      <c r="C79" s="2" t="s">
        <v>66</v>
      </c>
      <c r="D79" s="29" t="s">
        <v>67</v>
      </c>
      <c r="E79" s="145">
        <v>9169049.6530761905</v>
      </c>
      <c r="F79" s="15">
        <v>6071834.3569000019</v>
      </c>
      <c r="G79" s="151">
        <f t="shared" si="13"/>
        <v>0.66220978036288836</v>
      </c>
      <c r="H79" s="15">
        <f t="shared" si="14"/>
        <v>1263405.3655609507</v>
      </c>
      <c r="I79" s="10">
        <f t="shared" si="15"/>
        <v>252681.07311219015</v>
      </c>
      <c r="J79" s="15">
        <f t="shared" si="20"/>
        <v>1813548.3447455214</v>
      </c>
      <c r="K79" s="15">
        <f t="shared" si="16"/>
        <v>362709.66894910426</v>
      </c>
      <c r="L79" s="15">
        <f t="shared" si="21"/>
        <v>2272000.8273993321</v>
      </c>
      <c r="M79" s="15">
        <f t="shared" si="17"/>
        <v>454400.16547986644</v>
      </c>
      <c r="N79" s="58">
        <f t="shared" si="22"/>
        <v>2730453.3100531409</v>
      </c>
      <c r="O79" s="15">
        <f t="shared" si="17"/>
        <v>546090.66201062815</v>
      </c>
      <c r="P79" s="12">
        <f t="shared" si="18"/>
        <v>3097215.2961761886</v>
      </c>
      <c r="Q79" s="10">
        <f t="shared" si="19"/>
        <v>619443.05923523777</v>
      </c>
    </row>
    <row r="80" spans="1:17" x14ac:dyDescent="0.25">
      <c r="A80" s="1">
        <v>77</v>
      </c>
      <c r="B80" s="2" t="s">
        <v>85</v>
      </c>
      <c r="C80" s="2" t="s">
        <v>66</v>
      </c>
      <c r="D80" s="29" t="s">
        <v>138</v>
      </c>
      <c r="E80" s="145">
        <v>8868115.9819190502</v>
      </c>
      <c r="F80" s="15">
        <v>7005315.328800003</v>
      </c>
      <c r="G80" s="151">
        <f t="shared" si="13"/>
        <v>0.78994403581132022</v>
      </c>
      <c r="H80" s="15">
        <f t="shared" si="14"/>
        <v>89177.456735237502</v>
      </c>
      <c r="I80" s="10">
        <f t="shared" si="15"/>
        <v>17835.4913470475</v>
      </c>
      <c r="J80" s="15">
        <f t="shared" si="20"/>
        <v>621264.41565037984</v>
      </c>
      <c r="K80" s="15">
        <f t="shared" si="16"/>
        <v>124252.88313007596</v>
      </c>
      <c r="L80" s="15">
        <f t="shared" si="21"/>
        <v>1064670.2147463327</v>
      </c>
      <c r="M80" s="15">
        <f t="shared" si="17"/>
        <v>212934.04294926656</v>
      </c>
      <c r="N80" s="58">
        <f t="shared" si="22"/>
        <v>1508076.0138422856</v>
      </c>
      <c r="O80" s="15">
        <f t="shared" si="17"/>
        <v>301615.20276845712</v>
      </c>
      <c r="P80" s="12">
        <f t="shared" si="18"/>
        <v>1862800.6531190472</v>
      </c>
      <c r="Q80" s="10">
        <f t="shared" si="19"/>
        <v>372560.13062380941</v>
      </c>
    </row>
    <row r="81" spans="1:17" x14ac:dyDescent="0.25">
      <c r="A81" s="1">
        <v>78</v>
      </c>
      <c r="B81" s="2" t="s">
        <v>83</v>
      </c>
      <c r="C81" s="2" t="s">
        <v>66</v>
      </c>
      <c r="D81" s="29" t="s">
        <v>82</v>
      </c>
      <c r="E81" s="145">
        <v>11194543.319376189</v>
      </c>
      <c r="F81" s="15">
        <v>6338967.5745999999</v>
      </c>
      <c r="G81" s="151">
        <f t="shared" si="13"/>
        <v>0.56625512928500921</v>
      </c>
      <c r="H81" s="15">
        <f t="shared" si="14"/>
        <v>2616667.0809009522</v>
      </c>
      <c r="I81" s="10">
        <f t="shared" si="15"/>
        <v>523333.41618019046</v>
      </c>
      <c r="J81" s="15">
        <f t="shared" si="20"/>
        <v>3288339.6800635234</v>
      </c>
      <c r="K81" s="15">
        <f t="shared" si="16"/>
        <v>657667.93601270462</v>
      </c>
      <c r="L81" s="15">
        <f t="shared" si="21"/>
        <v>3848066.8460323326</v>
      </c>
      <c r="M81" s="15">
        <f t="shared" si="17"/>
        <v>769613.36920646648</v>
      </c>
      <c r="N81" s="58">
        <f t="shared" si="22"/>
        <v>4407794.0120011419</v>
      </c>
      <c r="O81" s="15">
        <f t="shared" si="17"/>
        <v>881558.80240022833</v>
      </c>
      <c r="P81" s="12">
        <f t="shared" si="18"/>
        <v>4855575.7447761893</v>
      </c>
      <c r="Q81" s="10">
        <f t="shared" si="19"/>
        <v>971115.14895523782</v>
      </c>
    </row>
    <row r="82" spans="1:17" x14ac:dyDescent="0.25">
      <c r="A82" s="13">
        <v>79</v>
      </c>
      <c r="B82" s="2" t="s">
        <v>78</v>
      </c>
      <c r="C82" s="2" t="s">
        <v>66</v>
      </c>
      <c r="D82" s="29" t="s">
        <v>82</v>
      </c>
      <c r="E82" s="145">
        <v>12229299.815400003</v>
      </c>
      <c r="F82" s="15">
        <v>6869102.933100001</v>
      </c>
      <c r="G82" s="151">
        <f t="shared" si="13"/>
        <v>0.56169225031591252</v>
      </c>
      <c r="H82" s="15">
        <f t="shared" si="14"/>
        <v>2914336.9192200014</v>
      </c>
      <c r="I82" s="10">
        <f t="shared" si="15"/>
        <v>582867.38384400029</v>
      </c>
      <c r="J82" s="15">
        <f t="shared" si="20"/>
        <v>3648094.9081440018</v>
      </c>
      <c r="K82" s="15">
        <f t="shared" si="16"/>
        <v>729618.98162880039</v>
      </c>
      <c r="L82" s="15">
        <f t="shared" si="21"/>
        <v>4259559.898914001</v>
      </c>
      <c r="M82" s="15">
        <f t="shared" si="17"/>
        <v>851911.97978280019</v>
      </c>
      <c r="N82" s="58">
        <f t="shared" si="22"/>
        <v>4871024.8896840019</v>
      </c>
      <c r="O82" s="15">
        <f t="shared" si="17"/>
        <v>974204.97793680034</v>
      </c>
      <c r="P82" s="12">
        <f t="shared" si="18"/>
        <v>5360196.8823000016</v>
      </c>
      <c r="Q82" s="10">
        <f t="shared" si="19"/>
        <v>1072039.3764600004</v>
      </c>
    </row>
    <row r="83" spans="1:17" x14ac:dyDescent="0.25">
      <c r="A83" s="1">
        <v>80</v>
      </c>
      <c r="B83" s="2" t="s">
        <v>84</v>
      </c>
      <c r="C83" s="2" t="s">
        <v>66</v>
      </c>
      <c r="D83" s="29" t="s">
        <v>66</v>
      </c>
      <c r="E83" s="145">
        <v>13171231.046423815</v>
      </c>
      <c r="F83" s="15">
        <v>9212227.0023000035</v>
      </c>
      <c r="G83" s="151">
        <f t="shared" si="13"/>
        <v>0.69942034801684383</v>
      </c>
      <c r="H83" s="15">
        <f t="shared" si="14"/>
        <v>1324757.8348390497</v>
      </c>
      <c r="I83" s="10">
        <f t="shared" si="15"/>
        <v>264951.56696780992</v>
      </c>
      <c r="J83" s="15">
        <f t="shared" si="20"/>
        <v>2115031.6976244766</v>
      </c>
      <c r="K83" s="15">
        <f t="shared" si="16"/>
        <v>423006.3395248953</v>
      </c>
      <c r="L83" s="15">
        <f t="shared" si="21"/>
        <v>2773593.2499456685</v>
      </c>
      <c r="M83" s="15">
        <f t="shared" si="17"/>
        <v>554718.6499891337</v>
      </c>
      <c r="N83" s="58">
        <f t="shared" si="22"/>
        <v>3432154.8022668585</v>
      </c>
      <c r="O83" s="15">
        <f t="shared" si="17"/>
        <v>686430.96045337175</v>
      </c>
      <c r="P83" s="12">
        <f t="shared" si="18"/>
        <v>3959004.0441238116</v>
      </c>
      <c r="Q83" s="10">
        <f t="shared" si="19"/>
        <v>791800.80882476235</v>
      </c>
    </row>
    <row r="84" spans="1:17" x14ac:dyDescent="0.25">
      <c r="A84" s="1">
        <v>81</v>
      </c>
      <c r="B84" s="2" t="s">
        <v>74</v>
      </c>
      <c r="C84" s="2" t="s">
        <v>66</v>
      </c>
      <c r="D84" s="29" t="s">
        <v>75</v>
      </c>
      <c r="E84" s="145">
        <v>18128277.925795242</v>
      </c>
      <c r="F84" s="15">
        <v>10823207.941500003</v>
      </c>
      <c r="G84" s="151">
        <f t="shared" si="13"/>
        <v>0.59703453277817153</v>
      </c>
      <c r="H84" s="15">
        <f t="shared" si="14"/>
        <v>3679414.3991361912</v>
      </c>
      <c r="I84" s="10">
        <f t="shared" si="15"/>
        <v>735882.87982723827</v>
      </c>
      <c r="J84" s="15">
        <f t="shared" si="20"/>
        <v>4767111.0746839046</v>
      </c>
      <c r="K84" s="15">
        <f t="shared" si="16"/>
        <v>953422.21493678098</v>
      </c>
      <c r="L84" s="15">
        <f t="shared" si="21"/>
        <v>5673524.9709736686</v>
      </c>
      <c r="M84" s="15">
        <f t="shared" si="17"/>
        <v>1134704.9941947337</v>
      </c>
      <c r="N84" s="58">
        <f t="shared" si="22"/>
        <v>6579938.8672634307</v>
      </c>
      <c r="O84" s="15">
        <f t="shared" si="17"/>
        <v>1315987.7734526861</v>
      </c>
      <c r="P84" s="12">
        <f t="shared" si="18"/>
        <v>7305069.9842952397</v>
      </c>
      <c r="Q84" s="10">
        <f t="shared" si="19"/>
        <v>1461013.996859048</v>
      </c>
    </row>
    <row r="85" spans="1:17" x14ac:dyDescent="0.25">
      <c r="A85" s="13">
        <v>82</v>
      </c>
      <c r="B85" s="2" t="s">
        <v>88</v>
      </c>
      <c r="C85" s="2" t="s">
        <v>66</v>
      </c>
      <c r="D85" s="29" t="s">
        <v>87</v>
      </c>
      <c r="E85" s="145">
        <v>16729959.0510619</v>
      </c>
      <c r="F85" s="15">
        <v>9738194.4340000004</v>
      </c>
      <c r="G85" s="151">
        <f t="shared" si="13"/>
        <v>0.58208118766327099</v>
      </c>
      <c r="H85" s="15">
        <f t="shared" si="14"/>
        <v>3645772.8068495207</v>
      </c>
      <c r="I85" s="10">
        <f t="shared" si="15"/>
        <v>729154.56136990408</v>
      </c>
      <c r="J85" s="15">
        <f t="shared" si="20"/>
        <v>4649570.3499132339</v>
      </c>
      <c r="K85" s="15">
        <f t="shared" si="16"/>
        <v>929914.06998264673</v>
      </c>
      <c r="L85" s="15">
        <f t="shared" si="21"/>
        <v>5486068.3024663292</v>
      </c>
      <c r="M85" s="15">
        <f t="shared" si="17"/>
        <v>1097213.6604932658</v>
      </c>
      <c r="N85" s="58">
        <f t="shared" si="22"/>
        <v>6322566.2550194226</v>
      </c>
      <c r="O85" s="15">
        <f t="shared" si="17"/>
        <v>1264513.2510038845</v>
      </c>
      <c r="P85" s="12">
        <f t="shared" si="18"/>
        <v>6991764.6170619</v>
      </c>
      <c r="Q85" s="10">
        <f t="shared" si="19"/>
        <v>1398352.92341238</v>
      </c>
    </row>
    <row r="86" spans="1:17" x14ac:dyDescent="0.25">
      <c r="A86" s="1">
        <v>83</v>
      </c>
      <c r="B86" s="2" t="s">
        <v>72</v>
      </c>
      <c r="C86" s="2" t="s">
        <v>66</v>
      </c>
      <c r="D86" s="29" t="s">
        <v>71</v>
      </c>
      <c r="E86" s="145">
        <v>36204566.01329048</v>
      </c>
      <c r="F86" s="15">
        <v>25659444.395399999</v>
      </c>
      <c r="G86" s="151">
        <f t="shared" si="13"/>
        <v>0.70873503596150189</v>
      </c>
      <c r="H86" s="15">
        <f t="shared" si="14"/>
        <v>3304208.4152323864</v>
      </c>
      <c r="I86" s="10">
        <f t="shared" si="15"/>
        <v>660841.68304647726</v>
      </c>
      <c r="J86" s="15">
        <f t="shared" si="20"/>
        <v>5476482.3760298118</v>
      </c>
      <c r="K86" s="15">
        <f t="shared" si="16"/>
        <v>1095296.4752059623</v>
      </c>
      <c r="L86" s="15">
        <f t="shared" si="21"/>
        <v>7286710.6766943373</v>
      </c>
      <c r="M86" s="15">
        <f t="shared" si="17"/>
        <v>1457342.1353388675</v>
      </c>
      <c r="N86" s="58">
        <f t="shared" si="22"/>
        <v>9096938.977358859</v>
      </c>
      <c r="O86" s="15">
        <f t="shared" si="17"/>
        <v>1819387.7954717719</v>
      </c>
      <c r="P86" s="12">
        <f t="shared" si="18"/>
        <v>10545121.617890481</v>
      </c>
      <c r="Q86" s="10">
        <f t="shared" si="19"/>
        <v>2109024.323578096</v>
      </c>
    </row>
    <row r="87" spans="1:17" x14ac:dyDescent="0.25">
      <c r="A87" s="1">
        <v>84</v>
      </c>
      <c r="B87" s="2" t="s">
        <v>100</v>
      </c>
      <c r="C87" s="2" t="s">
        <v>90</v>
      </c>
      <c r="D87" s="29" t="s">
        <v>90</v>
      </c>
      <c r="E87" s="145">
        <v>2465946.8366380958</v>
      </c>
      <c r="F87" s="15">
        <v>1354170.7252999996</v>
      </c>
      <c r="G87" s="151">
        <f t="shared" si="13"/>
        <v>0.54914838599934457</v>
      </c>
      <c r="H87" s="15">
        <f t="shared" si="14"/>
        <v>618586.74401047709</v>
      </c>
      <c r="I87" s="10">
        <f t="shared" si="15"/>
        <v>123717.34880209542</v>
      </c>
      <c r="J87" s="15">
        <f t="shared" si="20"/>
        <v>766543.55420876294</v>
      </c>
      <c r="K87" s="15">
        <f t="shared" si="16"/>
        <v>153308.71084175259</v>
      </c>
      <c r="L87" s="15">
        <f t="shared" si="21"/>
        <v>889840.89604066778</v>
      </c>
      <c r="M87" s="15">
        <f t="shared" si="17"/>
        <v>177968.17920813354</v>
      </c>
      <c r="N87" s="58">
        <f t="shared" si="22"/>
        <v>1013138.2378725722</v>
      </c>
      <c r="O87" s="15">
        <f t="shared" si="17"/>
        <v>202627.64757451444</v>
      </c>
      <c r="P87" s="12">
        <f t="shared" si="18"/>
        <v>1111776.1113380962</v>
      </c>
      <c r="Q87" s="10">
        <f t="shared" si="19"/>
        <v>222355.22226761925</v>
      </c>
    </row>
    <row r="88" spans="1:17" x14ac:dyDescent="0.25">
      <c r="A88" s="13">
        <v>85</v>
      </c>
      <c r="B88" s="29" t="s">
        <v>1303</v>
      </c>
      <c r="C88" s="2" t="s">
        <v>90</v>
      </c>
      <c r="D88" s="29" t="s">
        <v>96</v>
      </c>
      <c r="E88" s="145">
        <v>4977954.4474142855</v>
      </c>
      <c r="F88" s="15">
        <v>1059521.9045999998</v>
      </c>
      <c r="G88" s="151">
        <f t="shared" si="13"/>
        <v>0.21284282847352101</v>
      </c>
      <c r="H88" s="15">
        <f t="shared" si="14"/>
        <v>2922841.6533314288</v>
      </c>
      <c r="I88" s="10">
        <f t="shared" si="15"/>
        <v>584568.33066628571</v>
      </c>
      <c r="J88" s="15">
        <f t="shared" si="20"/>
        <v>3221518.9201762853</v>
      </c>
      <c r="K88" s="15">
        <f t="shared" si="16"/>
        <v>644303.78403525706</v>
      </c>
      <c r="L88" s="15">
        <f t="shared" si="21"/>
        <v>3470416.6425470002</v>
      </c>
      <c r="M88" s="15">
        <f t="shared" si="17"/>
        <v>694083.32850940002</v>
      </c>
      <c r="N88" s="58">
        <f t="shared" si="22"/>
        <v>3719314.3649177141</v>
      </c>
      <c r="O88" s="15">
        <f t="shared" si="17"/>
        <v>743862.87298354285</v>
      </c>
      <c r="P88" s="12">
        <f t="shared" si="18"/>
        <v>3918432.5428142855</v>
      </c>
      <c r="Q88" s="10">
        <f t="shared" si="19"/>
        <v>783686.50856285705</v>
      </c>
    </row>
    <row r="89" spans="1:17" x14ac:dyDescent="0.25">
      <c r="A89" s="1">
        <v>86</v>
      </c>
      <c r="B89" s="2" t="s">
        <v>97</v>
      </c>
      <c r="C89" s="2" t="s">
        <v>90</v>
      </c>
      <c r="D89" s="29" t="s">
        <v>96</v>
      </c>
      <c r="E89" s="145">
        <v>5919599.5668904763</v>
      </c>
      <c r="F89" s="15">
        <v>2515904.9989999994</v>
      </c>
      <c r="G89" s="151">
        <f t="shared" si="13"/>
        <v>0.42501270070225144</v>
      </c>
      <c r="H89" s="15">
        <f t="shared" si="14"/>
        <v>2219774.6545123816</v>
      </c>
      <c r="I89" s="10">
        <f t="shared" si="15"/>
        <v>443954.93090247631</v>
      </c>
      <c r="J89" s="15">
        <f t="shared" si="20"/>
        <v>2574950.6285258099</v>
      </c>
      <c r="K89" s="15">
        <f t="shared" si="16"/>
        <v>514990.12570516195</v>
      </c>
      <c r="L89" s="15">
        <f t="shared" si="21"/>
        <v>2870930.6068703341</v>
      </c>
      <c r="M89" s="15">
        <f t="shared" si="17"/>
        <v>574186.1213740668</v>
      </c>
      <c r="N89" s="58">
        <f t="shared" si="22"/>
        <v>3166910.5852148575</v>
      </c>
      <c r="O89" s="15">
        <f t="shared" si="17"/>
        <v>633382.11704297154</v>
      </c>
      <c r="P89" s="12">
        <f t="shared" si="18"/>
        <v>3403694.5678904769</v>
      </c>
      <c r="Q89" s="10">
        <f t="shared" si="19"/>
        <v>680738.91357809538</v>
      </c>
    </row>
    <row r="90" spans="1:17" x14ac:dyDescent="0.25">
      <c r="A90" s="1">
        <v>87</v>
      </c>
      <c r="B90" s="29" t="s">
        <v>171</v>
      </c>
      <c r="C90" s="2" t="s">
        <v>90</v>
      </c>
      <c r="D90" s="29" t="s">
        <v>105</v>
      </c>
      <c r="E90" s="145">
        <v>6246547.5973523809</v>
      </c>
      <c r="F90" s="15">
        <v>2544678.0282999994</v>
      </c>
      <c r="G90" s="151">
        <f t="shared" si="13"/>
        <v>0.40737351131024269</v>
      </c>
      <c r="H90" s="15">
        <f t="shared" si="14"/>
        <v>2452560.0495819058</v>
      </c>
      <c r="I90" s="10">
        <f t="shared" si="15"/>
        <v>490512.00991638115</v>
      </c>
      <c r="J90" s="15">
        <f t="shared" si="20"/>
        <v>2827352.905423048</v>
      </c>
      <c r="K90" s="15">
        <f t="shared" si="16"/>
        <v>565470.58108460961</v>
      </c>
      <c r="L90" s="15">
        <f t="shared" si="21"/>
        <v>3139680.2852906678</v>
      </c>
      <c r="M90" s="15">
        <f t="shared" si="17"/>
        <v>627936.05705813353</v>
      </c>
      <c r="N90" s="58">
        <f t="shared" si="22"/>
        <v>3452007.6651582858</v>
      </c>
      <c r="O90" s="15">
        <f t="shared" si="17"/>
        <v>690401.53303165711</v>
      </c>
      <c r="P90" s="12">
        <f t="shared" si="18"/>
        <v>3701869.5690523814</v>
      </c>
      <c r="Q90" s="10">
        <f t="shared" si="19"/>
        <v>740373.91381047631</v>
      </c>
    </row>
    <row r="91" spans="1:17" x14ac:dyDescent="0.25">
      <c r="A91" s="13">
        <v>88</v>
      </c>
      <c r="B91" s="2" t="s">
        <v>92</v>
      </c>
      <c r="C91" s="2" t="s">
        <v>90</v>
      </c>
      <c r="D91" s="29" t="s">
        <v>91</v>
      </c>
      <c r="E91" s="145">
        <v>6626201.0315523818</v>
      </c>
      <c r="F91" s="15">
        <v>5367336.815299999</v>
      </c>
      <c r="G91" s="151">
        <f t="shared" si="13"/>
        <v>0.81001720137104605</v>
      </c>
      <c r="H91" s="15">
        <f t="shared" si="14"/>
        <v>-66375.990058093332</v>
      </c>
      <c r="I91" s="10">
        <f t="shared" si="15"/>
        <v>-13275.198011618666</v>
      </c>
      <c r="J91" s="15">
        <f t="shared" si="20"/>
        <v>331196.07183504943</v>
      </c>
      <c r="K91" s="15">
        <f t="shared" si="16"/>
        <v>66239.214367009889</v>
      </c>
      <c r="L91" s="15">
        <f t="shared" si="21"/>
        <v>662506.1234126687</v>
      </c>
      <c r="M91" s="15">
        <f t="shared" si="17"/>
        <v>132501.22468253374</v>
      </c>
      <c r="N91" s="58">
        <f t="shared" si="22"/>
        <v>993816.17499028705</v>
      </c>
      <c r="O91" s="15">
        <f t="shared" si="17"/>
        <v>198763.23499805742</v>
      </c>
      <c r="P91" s="12">
        <f t="shared" si="18"/>
        <v>1258864.2162523828</v>
      </c>
      <c r="Q91" s="10">
        <f t="shared" si="19"/>
        <v>251772.84325047658</v>
      </c>
    </row>
    <row r="92" spans="1:17" x14ac:dyDescent="0.25">
      <c r="A92" s="1">
        <v>89</v>
      </c>
      <c r="B92" s="2" t="s">
        <v>98</v>
      </c>
      <c r="C92" s="2" t="s">
        <v>90</v>
      </c>
      <c r="D92" s="29" t="s">
        <v>90</v>
      </c>
      <c r="E92" s="145">
        <v>5532686.0461142883</v>
      </c>
      <c r="F92" s="15">
        <v>4745751.8917000005</v>
      </c>
      <c r="G92" s="151">
        <f t="shared" si="13"/>
        <v>0.85776634570346411</v>
      </c>
      <c r="H92" s="15">
        <f t="shared" si="14"/>
        <v>-319603.05480857007</v>
      </c>
      <c r="I92" s="10">
        <f t="shared" si="15"/>
        <v>-63920.610961714017</v>
      </c>
      <c r="J92" s="15">
        <f t="shared" si="20"/>
        <v>12358.107958287001</v>
      </c>
      <c r="K92" s="15">
        <f t="shared" si="16"/>
        <v>2471.6215916574001</v>
      </c>
      <c r="L92" s="15">
        <f t="shared" si="21"/>
        <v>288992.41026400216</v>
      </c>
      <c r="M92" s="15">
        <f t="shared" si="17"/>
        <v>57798.482052800435</v>
      </c>
      <c r="N92" s="58">
        <f t="shared" si="22"/>
        <v>565626.71256971639</v>
      </c>
      <c r="O92" s="15">
        <f t="shared" si="17"/>
        <v>113125.34251394328</v>
      </c>
      <c r="P92" s="12">
        <f t="shared" si="18"/>
        <v>786934.15441428777</v>
      </c>
      <c r="Q92" s="10">
        <f t="shared" si="19"/>
        <v>157386.83088285755</v>
      </c>
    </row>
    <row r="93" spans="1:17" x14ac:dyDescent="0.25">
      <c r="A93" s="1">
        <v>90</v>
      </c>
      <c r="B93" s="2" t="s">
        <v>103</v>
      </c>
      <c r="C93" s="2" t="s">
        <v>90</v>
      </c>
      <c r="D93" s="29" t="s">
        <v>102</v>
      </c>
      <c r="E93" s="145">
        <v>8508428.7998285703</v>
      </c>
      <c r="F93" s="15">
        <v>2390279.3925000001</v>
      </c>
      <c r="G93" s="151">
        <f t="shared" si="13"/>
        <v>0.2809307627453097</v>
      </c>
      <c r="H93" s="15">
        <f t="shared" si="14"/>
        <v>4416463.6473628562</v>
      </c>
      <c r="I93" s="10">
        <f t="shared" si="15"/>
        <v>883292.72947257129</v>
      </c>
      <c r="J93" s="15">
        <f t="shared" si="20"/>
        <v>4926969.3753525699</v>
      </c>
      <c r="K93" s="15">
        <f t="shared" si="16"/>
        <v>985393.87507051392</v>
      </c>
      <c r="L93" s="15">
        <f t="shared" si="21"/>
        <v>5352390.8153439993</v>
      </c>
      <c r="M93" s="15">
        <f t="shared" si="17"/>
        <v>1070478.1630687998</v>
      </c>
      <c r="N93" s="58">
        <f t="shared" si="22"/>
        <v>5777812.2553354269</v>
      </c>
      <c r="O93" s="15">
        <f t="shared" si="17"/>
        <v>1155562.4510670854</v>
      </c>
      <c r="P93" s="12">
        <f t="shared" si="18"/>
        <v>6118149.4073285703</v>
      </c>
      <c r="Q93" s="10">
        <f t="shared" si="19"/>
        <v>1223629.881465714</v>
      </c>
    </row>
    <row r="94" spans="1:17" x14ac:dyDescent="0.25">
      <c r="A94" s="13">
        <v>91</v>
      </c>
      <c r="B94" s="2" t="s">
        <v>101</v>
      </c>
      <c r="C94" s="2" t="s">
        <v>90</v>
      </c>
      <c r="D94" s="29" t="s">
        <v>102</v>
      </c>
      <c r="E94" s="145">
        <v>8183516.7838047622</v>
      </c>
      <c r="F94" s="15">
        <v>5473402.6750999987</v>
      </c>
      <c r="G94" s="151">
        <f t="shared" si="13"/>
        <v>0.66883258380210098</v>
      </c>
      <c r="H94" s="15">
        <f t="shared" si="14"/>
        <v>1073410.7519438118</v>
      </c>
      <c r="I94" s="10">
        <f t="shared" si="15"/>
        <v>214682.15038876235</v>
      </c>
      <c r="J94" s="15">
        <f t="shared" si="20"/>
        <v>1564421.7589720963</v>
      </c>
      <c r="K94" s="15">
        <f t="shared" si="16"/>
        <v>312884.35179441923</v>
      </c>
      <c r="L94" s="15">
        <f t="shared" si="21"/>
        <v>1973597.5981623353</v>
      </c>
      <c r="M94" s="15">
        <f t="shared" si="17"/>
        <v>394719.51963246707</v>
      </c>
      <c r="N94" s="58">
        <f t="shared" si="22"/>
        <v>2382773.4373525726</v>
      </c>
      <c r="O94" s="15">
        <f t="shared" si="17"/>
        <v>476554.6874705145</v>
      </c>
      <c r="P94" s="12">
        <f t="shared" si="18"/>
        <v>2710114.1087047635</v>
      </c>
      <c r="Q94" s="10">
        <f t="shared" si="19"/>
        <v>542022.82174095267</v>
      </c>
    </row>
    <row r="95" spans="1:17" x14ac:dyDescent="0.25">
      <c r="A95" s="1">
        <v>92</v>
      </c>
      <c r="B95" s="156" t="s">
        <v>1372</v>
      </c>
      <c r="C95" s="2" t="s">
        <v>90</v>
      </c>
      <c r="D95" s="29" t="s">
        <v>96</v>
      </c>
      <c r="E95" s="145">
        <v>10399708.564580951</v>
      </c>
      <c r="F95" s="15">
        <v>4627853.2767000003</v>
      </c>
      <c r="G95" s="153">
        <f t="shared" si="13"/>
        <v>0.44499836201770299</v>
      </c>
      <c r="H95" s="15">
        <f t="shared" si="14"/>
        <v>3691913.5749647608</v>
      </c>
      <c r="I95" s="10">
        <f t="shared" si="15"/>
        <v>738382.71499295218</v>
      </c>
      <c r="J95" s="15">
        <f t="shared" si="20"/>
        <v>4315896.0888396176</v>
      </c>
      <c r="K95" s="15">
        <f t="shared" si="16"/>
        <v>863179.21776792349</v>
      </c>
      <c r="L95" s="15">
        <f t="shared" si="21"/>
        <v>4835881.5170686645</v>
      </c>
      <c r="M95" s="15">
        <f t="shared" si="17"/>
        <v>967176.30341373291</v>
      </c>
      <c r="N95" s="58">
        <f t="shared" si="22"/>
        <v>5355866.9452977115</v>
      </c>
      <c r="O95" s="15">
        <f t="shared" si="17"/>
        <v>1071173.3890595422</v>
      </c>
      <c r="P95" s="12">
        <f t="shared" si="18"/>
        <v>5771855.2878809506</v>
      </c>
      <c r="Q95" s="10">
        <f t="shared" si="19"/>
        <v>1154371.0575761902</v>
      </c>
    </row>
    <row r="96" spans="1:17" x14ac:dyDescent="0.25">
      <c r="A96" s="1">
        <v>93</v>
      </c>
      <c r="B96" s="2" t="s">
        <v>95</v>
      </c>
      <c r="C96" s="2" t="s">
        <v>90</v>
      </c>
      <c r="D96" s="29" t="s">
        <v>96</v>
      </c>
      <c r="E96" s="145">
        <v>9623424.4723285735</v>
      </c>
      <c r="F96" s="15">
        <v>5504799.0463999994</v>
      </c>
      <c r="G96" s="151">
        <f t="shared" si="13"/>
        <v>0.57202080841686154</v>
      </c>
      <c r="H96" s="15">
        <f t="shared" ref="H96:H125" si="23">(E96*0.8)-F96</f>
        <v>2193940.5314628594</v>
      </c>
      <c r="I96" s="10">
        <f t="shared" ref="I96:I126" si="24">H96/$Q$2</f>
        <v>438788.10629257187</v>
      </c>
      <c r="J96" s="15">
        <f t="shared" si="20"/>
        <v>2771345.9998025736</v>
      </c>
      <c r="K96" s="15">
        <f t="shared" si="16"/>
        <v>554269.19996051467</v>
      </c>
      <c r="L96" s="15">
        <f t="shared" si="21"/>
        <v>3252517.2234190032</v>
      </c>
      <c r="M96" s="15">
        <f t="shared" si="17"/>
        <v>650503.44468380068</v>
      </c>
      <c r="N96" s="58">
        <f t="shared" si="22"/>
        <v>3733688.44703543</v>
      </c>
      <c r="O96" s="15">
        <f t="shared" si="17"/>
        <v>746737.689407086</v>
      </c>
      <c r="P96" s="12">
        <f t="shared" ref="P96:P126" si="25">E96-F96</f>
        <v>4118625.4259285741</v>
      </c>
      <c r="Q96" s="10">
        <f t="shared" si="19"/>
        <v>823725.08518571476</v>
      </c>
    </row>
    <row r="97" spans="1:17" x14ac:dyDescent="0.25">
      <c r="A97" s="13">
        <v>94</v>
      </c>
      <c r="B97" s="2" t="s">
        <v>99</v>
      </c>
      <c r="C97" s="2" t="s">
        <v>90</v>
      </c>
      <c r="D97" s="29" t="s">
        <v>90</v>
      </c>
      <c r="E97" s="145">
        <v>7908636.2963047624</v>
      </c>
      <c r="F97" s="15">
        <v>4335575.8169999998</v>
      </c>
      <c r="G97" s="151">
        <f t="shared" si="13"/>
        <v>0.54820776358444478</v>
      </c>
      <c r="H97" s="15">
        <f t="shared" si="23"/>
        <v>1991333.2200438101</v>
      </c>
      <c r="I97" s="10">
        <f t="shared" si="24"/>
        <v>398266.64400876203</v>
      </c>
      <c r="J97" s="15">
        <f t="shared" si="20"/>
        <v>2465851.397822096</v>
      </c>
      <c r="K97" s="15">
        <f t="shared" si="16"/>
        <v>493170.27956441918</v>
      </c>
      <c r="L97" s="15">
        <f t="shared" si="21"/>
        <v>2861283.2126373341</v>
      </c>
      <c r="M97" s="15">
        <f t="shared" si="17"/>
        <v>572256.64252746687</v>
      </c>
      <c r="N97" s="58">
        <f t="shared" si="22"/>
        <v>3256715.0274525713</v>
      </c>
      <c r="O97" s="15">
        <f t="shared" si="17"/>
        <v>651343.00549051422</v>
      </c>
      <c r="P97" s="12">
        <f t="shared" si="25"/>
        <v>3573060.4793047626</v>
      </c>
      <c r="Q97" s="10">
        <f t="shared" si="19"/>
        <v>714612.09586095251</v>
      </c>
    </row>
    <row r="98" spans="1:17" x14ac:dyDescent="0.25">
      <c r="A98" s="1">
        <v>95</v>
      </c>
      <c r="B98" s="2" t="s">
        <v>104</v>
      </c>
      <c r="C98" s="2" t="s">
        <v>90</v>
      </c>
      <c r="D98" s="29" t="s">
        <v>105</v>
      </c>
      <c r="E98" s="145">
        <v>16432250.652433336</v>
      </c>
      <c r="F98" s="15">
        <v>9993170.2694999985</v>
      </c>
      <c r="G98" s="151">
        <f t="shared" si="13"/>
        <v>0.6081437339820629</v>
      </c>
      <c r="H98" s="15">
        <f t="shared" si="23"/>
        <v>3152630.2524466701</v>
      </c>
      <c r="I98" s="10">
        <f t="shared" si="24"/>
        <v>630526.05048933404</v>
      </c>
      <c r="J98" s="15">
        <f t="shared" si="20"/>
        <v>4138565.2915926706</v>
      </c>
      <c r="K98" s="15">
        <f t="shared" si="16"/>
        <v>827713.05831853417</v>
      </c>
      <c r="L98" s="15">
        <f t="shared" si="21"/>
        <v>4960177.8242143374</v>
      </c>
      <c r="M98" s="15">
        <f t="shared" si="17"/>
        <v>992035.56484286743</v>
      </c>
      <c r="N98" s="58">
        <f t="shared" si="22"/>
        <v>5781790.3568360023</v>
      </c>
      <c r="O98" s="15">
        <f t="shared" si="17"/>
        <v>1156358.0713672005</v>
      </c>
      <c r="P98" s="12">
        <f t="shared" si="25"/>
        <v>6439080.3829333372</v>
      </c>
      <c r="Q98" s="10">
        <f t="shared" si="19"/>
        <v>1287816.0765866674</v>
      </c>
    </row>
    <row r="99" spans="1:17" x14ac:dyDescent="0.25">
      <c r="A99" s="1">
        <v>96</v>
      </c>
      <c r="B99" s="2" t="s">
        <v>89</v>
      </c>
      <c r="C99" s="2" t="s">
        <v>90</v>
      </c>
      <c r="D99" s="29" t="s">
        <v>91</v>
      </c>
      <c r="E99" s="145">
        <v>10789065.469304763</v>
      </c>
      <c r="F99" s="15">
        <v>6927201.2001000019</v>
      </c>
      <c r="G99" s="151">
        <f t="shared" si="13"/>
        <v>0.64205757392131058</v>
      </c>
      <c r="H99" s="15">
        <f t="shared" si="23"/>
        <v>1704051.1753438087</v>
      </c>
      <c r="I99" s="10">
        <f t="shared" si="24"/>
        <v>340810.23506876174</v>
      </c>
      <c r="J99" s="15">
        <f t="shared" si="20"/>
        <v>2351395.1035020938</v>
      </c>
      <c r="K99" s="15">
        <f t="shared" si="16"/>
        <v>470279.02070041874</v>
      </c>
      <c r="L99" s="15">
        <f t="shared" si="21"/>
        <v>2890848.3769673323</v>
      </c>
      <c r="M99" s="15">
        <f t="shared" si="17"/>
        <v>578169.67539346649</v>
      </c>
      <c r="N99" s="58">
        <f t="shared" si="22"/>
        <v>3430301.6504325708</v>
      </c>
      <c r="O99" s="15">
        <f t="shared" si="17"/>
        <v>686060.33008651412</v>
      </c>
      <c r="P99" s="12">
        <f t="shared" si="25"/>
        <v>3861864.2692047609</v>
      </c>
      <c r="Q99" s="10">
        <f t="shared" si="19"/>
        <v>772372.85384095216</v>
      </c>
    </row>
    <row r="100" spans="1:17" x14ac:dyDescent="0.25">
      <c r="A100" s="13">
        <v>97</v>
      </c>
      <c r="B100" s="2" t="s">
        <v>114</v>
      </c>
      <c r="C100" s="155" t="s">
        <v>108</v>
      </c>
      <c r="D100" s="29" t="s">
        <v>1302</v>
      </c>
      <c r="E100" s="145">
        <v>2906631.4443095233</v>
      </c>
      <c r="F100" s="15">
        <v>2009786.3978999997</v>
      </c>
      <c r="G100" s="151">
        <f t="shared" si="13"/>
        <v>0.69144865333190841</v>
      </c>
      <c r="H100" s="15">
        <f t="shared" si="23"/>
        <v>315518.75754761882</v>
      </c>
      <c r="I100" s="10">
        <f t="shared" si="24"/>
        <v>63103.751509523761</v>
      </c>
      <c r="J100" s="15">
        <f t="shared" si="20"/>
        <v>489916.64420619048</v>
      </c>
      <c r="K100" s="15">
        <f t="shared" si="16"/>
        <v>97983.328841238093</v>
      </c>
      <c r="L100" s="15">
        <f t="shared" si="21"/>
        <v>635248.21642166656</v>
      </c>
      <c r="M100" s="15">
        <f t="shared" si="17"/>
        <v>127049.64328433332</v>
      </c>
      <c r="N100" s="58">
        <f t="shared" si="22"/>
        <v>780579.78863714263</v>
      </c>
      <c r="O100" s="15">
        <f t="shared" si="17"/>
        <v>156115.95772742853</v>
      </c>
      <c r="P100" s="12">
        <f t="shared" si="25"/>
        <v>896845.04640952358</v>
      </c>
      <c r="Q100" s="10">
        <f t="shared" si="19"/>
        <v>179369.00928190473</v>
      </c>
    </row>
    <row r="101" spans="1:17" x14ac:dyDescent="0.25">
      <c r="A101" s="1">
        <v>98</v>
      </c>
      <c r="B101" s="2" t="s">
        <v>120</v>
      </c>
      <c r="C101" s="155" t="s">
        <v>108</v>
      </c>
      <c r="D101" s="157" t="s">
        <v>121</v>
      </c>
      <c r="E101" s="145">
        <v>7071733.5127666667</v>
      </c>
      <c r="F101" s="15">
        <v>3462886.3687999994</v>
      </c>
      <c r="G101" s="151">
        <f t="shared" si="13"/>
        <v>0.48967998617996822</v>
      </c>
      <c r="H101" s="15">
        <f t="shared" si="23"/>
        <v>2194500.4414133346</v>
      </c>
      <c r="I101" s="10">
        <f t="shared" si="24"/>
        <v>438900.08828266693</v>
      </c>
      <c r="J101" s="15">
        <f t="shared" si="20"/>
        <v>2618804.4521793341</v>
      </c>
      <c r="K101" s="15">
        <f t="shared" si="16"/>
        <v>523760.89043586684</v>
      </c>
      <c r="L101" s="15">
        <f t="shared" si="21"/>
        <v>2972391.127817668</v>
      </c>
      <c r="M101" s="15">
        <f t="shared" si="17"/>
        <v>594478.2255635336</v>
      </c>
      <c r="N101" s="58">
        <f t="shared" si="22"/>
        <v>3325977.8034560001</v>
      </c>
      <c r="O101" s="15">
        <f t="shared" si="17"/>
        <v>665195.56069119996</v>
      </c>
      <c r="P101" s="12">
        <f t="shared" si="25"/>
        <v>3608847.1439666674</v>
      </c>
      <c r="Q101" s="10">
        <f t="shared" si="19"/>
        <v>721769.42879333347</v>
      </c>
    </row>
    <row r="102" spans="1:17" x14ac:dyDescent="0.25">
      <c r="A102" s="1">
        <v>99</v>
      </c>
      <c r="B102" s="2" t="s">
        <v>118</v>
      </c>
      <c r="C102" s="155" t="s">
        <v>108</v>
      </c>
      <c r="D102" s="29" t="s">
        <v>108</v>
      </c>
      <c r="E102" s="145">
        <v>7499992.2743904758</v>
      </c>
      <c r="F102" s="15">
        <v>3586895.2747000009</v>
      </c>
      <c r="G102" s="151">
        <f t="shared" si="13"/>
        <v>0.47825319593299287</v>
      </c>
      <c r="H102" s="15">
        <f t="shared" si="23"/>
        <v>2413098.5448123803</v>
      </c>
      <c r="I102" s="10">
        <f t="shared" si="24"/>
        <v>482619.70896247606</v>
      </c>
      <c r="J102" s="15">
        <f t="shared" si="20"/>
        <v>2863098.0812758086</v>
      </c>
      <c r="K102" s="15">
        <f t="shared" si="16"/>
        <v>572619.6162551617</v>
      </c>
      <c r="L102" s="15">
        <f t="shared" si="21"/>
        <v>3238097.6949953325</v>
      </c>
      <c r="M102" s="15">
        <f t="shared" si="17"/>
        <v>647619.53899906646</v>
      </c>
      <c r="N102" s="58">
        <f t="shared" si="22"/>
        <v>3613097.3087148555</v>
      </c>
      <c r="O102" s="15">
        <f t="shared" si="17"/>
        <v>722619.46174297109</v>
      </c>
      <c r="P102" s="12">
        <f t="shared" si="25"/>
        <v>3913096.9996904749</v>
      </c>
      <c r="Q102" s="10">
        <f t="shared" si="19"/>
        <v>782619.39993809501</v>
      </c>
    </row>
    <row r="103" spans="1:17" x14ac:dyDescent="0.25">
      <c r="A103" s="13">
        <v>100</v>
      </c>
      <c r="B103" s="2" t="s">
        <v>119</v>
      </c>
      <c r="C103" s="155" t="s">
        <v>108</v>
      </c>
      <c r="D103" s="29" t="s">
        <v>117</v>
      </c>
      <c r="E103" s="145">
        <v>7373300.8014523806</v>
      </c>
      <c r="F103" s="15">
        <v>2285591.2210000008</v>
      </c>
      <c r="G103" s="151">
        <f t="shared" si="13"/>
        <v>0.30998209384727515</v>
      </c>
      <c r="H103" s="15">
        <f t="shared" si="23"/>
        <v>3613049.4201619038</v>
      </c>
      <c r="I103" s="10">
        <f t="shared" si="24"/>
        <v>722609.88403238077</v>
      </c>
      <c r="J103" s="15">
        <f t="shared" si="20"/>
        <v>4055447.4682490462</v>
      </c>
      <c r="K103" s="15">
        <f t="shared" si="16"/>
        <v>811089.49364980927</v>
      </c>
      <c r="L103" s="15">
        <f t="shared" si="21"/>
        <v>4424112.5083216662</v>
      </c>
      <c r="M103" s="15">
        <f t="shared" si="17"/>
        <v>884822.50166433328</v>
      </c>
      <c r="N103" s="58">
        <f t="shared" si="22"/>
        <v>4792777.5483942842</v>
      </c>
      <c r="O103" s="15">
        <f t="shared" si="17"/>
        <v>958555.50967885682</v>
      </c>
      <c r="P103" s="12">
        <f t="shared" si="25"/>
        <v>5087709.5804523798</v>
      </c>
      <c r="Q103" s="10">
        <f t="shared" si="19"/>
        <v>1017541.916090476</v>
      </c>
    </row>
    <row r="104" spans="1:17" x14ac:dyDescent="0.25">
      <c r="A104" s="1">
        <v>101</v>
      </c>
      <c r="B104" s="2" t="s">
        <v>110</v>
      </c>
      <c r="C104" s="155" t="s">
        <v>108</v>
      </c>
      <c r="D104" s="29" t="s">
        <v>111</v>
      </c>
      <c r="E104" s="145">
        <v>8890330.0991142876</v>
      </c>
      <c r="F104" s="15">
        <v>3885176.4173000017</v>
      </c>
      <c r="G104" s="151">
        <f t="shared" si="13"/>
        <v>0.43701149158534264</v>
      </c>
      <c r="H104" s="15">
        <f t="shared" si="23"/>
        <v>3227087.6619914286</v>
      </c>
      <c r="I104" s="10">
        <f t="shared" si="24"/>
        <v>645417.53239828569</v>
      </c>
      <c r="J104" s="15">
        <f t="shared" si="20"/>
        <v>3760507.4679382853</v>
      </c>
      <c r="K104" s="15">
        <f t="shared" si="16"/>
        <v>752101.49358765711</v>
      </c>
      <c r="L104" s="15">
        <f t="shared" si="21"/>
        <v>4205023.9728939999</v>
      </c>
      <c r="M104" s="15">
        <f t="shared" si="17"/>
        <v>841004.79457879998</v>
      </c>
      <c r="N104" s="58">
        <f t="shared" si="22"/>
        <v>4649540.4778497135</v>
      </c>
      <c r="O104" s="15">
        <f t="shared" si="17"/>
        <v>929908.09556994273</v>
      </c>
      <c r="P104" s="12">
        <f t="shared" si="25"/>
        <v>5005153.6818142859</v>
      </c>
      <c r="Q104" s="10">
        <f t="shared" si="19"/>
        <v>1001030.7363628572</v>
      </c>
    </row>
    <row r="105" spans="1:17" x14ac:dyDescent="0.25">
      <c r="A105" s="1">
        <v>102</v>
      </c>
      <c r="B105" s="2" t="s">
        <v>107</v>
      </c>
      <c r="C105" s="155" t="s">
        <v>108</v>
      </c>
      <c r="D105" s="29" t="s">
        <v>108</v>
      </c>
      <c r="E105" s="145">
        <v>9030809.7677380946</v>
      </c>
      <c r="F105" s="15">
        <v>4909287.2</v>
      </c>
      <c r="G105" s="151">
        <f t="shared" si="13"/>
        <v>0.54361539288957994</v>
      </c>
      <c r="H105" s="15">
        <f t="shared" si="23"/>
        <v>2315360.614190476</v>
      </c>
      <c r="I105" s="10">
        <f t="shared" si="24"/>
        <v>463072.12283809518</v>
      </c>
      <c r="J105" s="15">
        <f t="shared" si="20"/>
        <v>2857209.2002547607</v>
      </c>
      <c r="K105" s="15">
        <f t="shared" si="16"/>
        <v>571441.84005095216</v>
      </c>
      <c r="L105" s="15">
        <f t="shared" si="21"/>
        <v>3308749.6886416664</v>
      </c>
      <c r="M105" s="15">
        <f t="shared" si="17"/>
        <v>661749.93772833329</v>
      </c>
      <c r="N105" s="58">
        <f t="shared" si="22"/>
        <v>3760290.1770285694</v>
      </c>
      <c r="O105" s="15">
        <f t="shared" si="17"/>
        <v>752058.03540571383</v>
      </c>
      <c r="P105" s="12">
        <f t="shared" si="25"/>
        <v>4121522.5677380944</v>
      </c>
      <c r="Q105" s="10">
        <f t="shared" si="19"/>
        <v>824304.51354761887</v>
      </c>
    </row>
    <row r="106" spans="1:17" s="61" customFormat="1" x14ac:dyDescent="0.25">
      <c r="A106" s="13">
        <v>103</v>
      </c>
      <c r="B106" s="29" t="s">
        <v>112</v>
      </c>
      <c r="C106" s="155" t="s">
        <v>108</v>
      </c>
      <c r="D106" s="29" t="s">
        <v>111</v>
      </c>
      <c r="E106" s="145">
        <v>9680405.6491380949</v>
      </c>
      <c r="F106" s="15">
        <v>6114239.1081999987</v>
      </c>
      <c r="G106" s="151">
        <f t="shared" si="13"/>
        <v>0.63160980332930439</v>
      </c>
      <c r="H106" s="15">
        <f t="shared" si="23"/>
        <v>1630085.4111104775</v>
      </c>
      <c r="I106" s="10">
        <f t="shared" si="24"/>
        <v>326017.08222209552</v>
      </c>
      <c r="J106" s="15">
        <f t="shared" si="20"/>
        <v>2210909.7500587627</v>
      </c>
      <c r="K106" s="15">
        <f t="shared" si="16"/>
        <v>442181.95001175255</v>
      </c>
      <c r="L106" s="15">
        <f t="shared" si="21"/>
        <v>2694930.0325156674</v>
      </c>
      <c r="M106" s="15">
        <f t="shared" si="17"/>
        <v>538986.00650313345</v>
      </c>
      <c r="N106" s="58">
        <f t="shared" si="22"/>
        <v>3178950.314972572</v>
      </c>
      <c r="O106" s="15">
        <f t="shared" si="17"/>
        <v>635790.06299451436</v>
      </c>
      <c r="P106" s="12">
        <f t="shared" si="25"/>
        <v>3566166.5409380961</v>
      </c>
      <c r="Q106" s="10">
        <f t="shared" si="19"/>
        <v>713233.3081876192</v>
      </c>
    </row>
    <row r="107" spans="1:17" x14ac:dyDescent="0.25">
      <c r="A107" s="1">
        <v>104</v>
      </c>
      <c r="B107" s="2" t="s">
        <v>109</v>
      </c>
      <c r="C107" s="155" t="s">
        <v>108</v>
      </c>
      <c r="D107" s="29" t="s">
        <v>108</v>
      </c>
      <c r="E107" s="145">
        <v>11058913.017061904</v>
      </c>
      <c r="F107" s="15">
        <v>7723446.2640000014</v>
      </c>
      <c r="G107" s="151">
        <f t="shared" si="13"/>
        <v>0.69839108527973048</v>
      </c>
      <c r="H107" s="15">
        <f t="shared" si="23"/>
        <v>1123684.1496495223</v>
      </c>
      <c r="I107" s="10">
        <f t="shared" si="24"/>
        <v>224736.82992990446</v>
      </c>
      <c r="J107" s="15">
        <f t="shared" si="20"/>
        <v>1787218.9306732351</v>
      </c>
      <c r="K107" s="15">
        <f t="shared" si="16"/>
        <v>357443.78613464703</v>
      </c>
      <c r="L107" s="15">
        <f t="shared" si="21"/>
        <v>2340164.5815263325</v>
      </c>
      <c r="M107" s="15">
        <f t="shared" si="17"/>
        <v>468032.9163052665</v>
      </c>
      <c r="N107" s="58">
        <f t="shared" si="22"/>
        <v>2893110.2323794262</v>
      </c>
      <c r="O107" s="15">
        <f t="shared" si="17"/>
        <v>578622.0464758852</v>
      </c>
      <c r="P107" s="12">
        <f t="shared" si="25"/>
        <v>3335466.7530619027</v>
      </c>
      <c r="Q107" s="10">
        <f t="shared" si="19"/>
        <v>667093.35061238054</v>
      </c>
    </row>
    <row r="108" spans="1:17" x14ac:dyDescent="0.25">
      <c r="A108" s="1">
        <v>105</v>
      </c>
      <c r="B108" s="2" t="s">
        <v>113</v>
      </c>
      <c r="C108" s="155" t="s">
        <v>108</v>
      </c>
      <c r="D108" s="29" t="s">
        <v>108</v>
      </c>
      <c r="E108" s="145">
        <v>11590299.17133333</v>
      </c>
      <c r="F108" s="15">
        <v>5218877.4720999999</v>
      </c>
      <c r="G108" s="151">
        <f t="shared" si="13"/>
        <v>0.45027978958541659</v>
      </c>
      <c r="H108" s="15">
        <f t="shared" si="23"/>
        <v>4053361.8649666635</v>
      </c>
      <c r="I108" s="10">
        <f t="shared" si="24"/>
        <v>810672.37299333268</v>
      </c>
      <c r="J108" s="15">
        <f t="shared" si="20"/>
        <v>4748779.8152466631</v>
      </c>
      <c r="K108" s="15">
        <f t="shared" si="16"/>
        <v>949755.96304933261</v>
      </c>
      <c r="L108" s="15">
        <f t="shared" si="21"/>
        <v>5328294.7738133306</v>
      </c>
      <c r="M108" s="15">
        <f t="shared" si="17"/>
        <v>1065658.954762666</v>
      </c>
      <c r="N108" s="58">
        <f t="shared" si="22"/>
        <v>5907809.7323799962</v>
      </c>
      <c r="O108" s="15">
        <f t="shared" si="17"/>
        <v>1181561.9464759992</v>
      </c>
      <c r="P108" s="12">
        <f t="shared" si="25"/>
        <v>6371421.6992333299</v>
      </c>
      <c r="Q108" s="10">
        <f t="shared" si="19"/>
        <v>1274284.339846666</v>
      </c>
    </row>
    <row r="109" spans="1:17" x14ac:dyDescent="0.25">
      <c r="A109" s="13">
        <v>106</v>
      </c>
      <c r="B109" s="158" t="s">
        <v>1398</v>
      </c>
      <c r="C109" s="155" t="s">
        <v>108</v>
      </c>
      <c r="D109" s="29" t="s">
        <v>121</v>
      </c>
      <c r="E109" s="145">
        <v>11921285.024609525</v>
      </c>
      <c r="F109" s="15">
        <v>6939212.7460000031</v>
      </c>
      <c r="G109" s="151">
        <f t="shared" si="13"/>
        <v>0.58208596906081378</v>
      </c>
      <c r="H109" s="15">
        <f t="shared" si="23"/>
        <v>2597815.2736876179</v>
      </c>
      <c r="I109" s="10">
        <f t="shared" si="24"/>
        <v>519563.05473752355</v>
      </c>
      <c r="J109" s="15">
        <f t="shared" si="20"/>
        <v>3313092.3751641884</v>
      </c>
      <c r="K109" s="15">
        <f t="shared" si="16"/>
        <v>662618.47503283771</v>
      </c>
      <c r="L109" s="15">
        <f t="shared" si="21"/>
        <v>3909156.6263946649</v>
      </c>
      <c r="M109" s="15">
        <f t="shared" si="17"/>
        <v>781831.32527893293</v>
      </c>
      <c r="N109" s="58">
        <f t="shared" si="22"/>
        <v>4505220.8776251394</v>
      </c>
      <c r="O109" s="15">
        <f t="shared" si="17"/>
        <v>901044.17552502791</v>
      </c>
      <c r="P109" s="12">
        <f t="shared" si="25"/>
        <v>4982072.2786095217</v>
      </c>
      <c r="Q109" s="10">
        <f t="shared" si="19"/>
        <v>996414.45572190429</v>
      </c>
    </row>
    <row r="110" spans="1:17" x14ac:dyDescent="0.25">
      <c r="A110" s="1">
        <v>107</v>
      </c>
      <c r="B110" s="2" t="s">
        <v>116</v>
      </c>
      <c r="C110" s="155" t="s">
        <v>108</v>
      </c>
      <c r="D110" s="29" t="s">
        <v>117</v>
      </c>
      <c r="E110" s="145">
        <v>10699209.339999998</v>
      </c>
      <c r="F110" s="15">
        <v>5877686.2990000006</v>
      </c>
      <c r="G110" s="151">
        <f t="shared" si="13"/>
        <v>0.54935707043563664</v>
      </c>
      <c r="H110" s="15">
        <f t="shared" si="23"/>
        <v>2681681.1729999986</v>
      </c>
      <c r="I110" s="10">
        <f t="shared" si="24"/>
        <v>536336.23459999973</v>
      </c>
      <c r="J110" s="15">
        <f t="shared" si="20"/>
        <v>3323633.7333999984</v>
      </c>
      <c r="K110" s="15">
        <f t="shared" si="16"/>
        <v>664726.74667999963</v>
      </c>
      <c r="L110" s="15">
        <f t="shared" si="21"/>
        <v>3858594.2003999986</v>
      </c>
      <c r="M110" s="15">
        <f t="shared" si="17"/>
        <v>771718.84007999976</v>
      </c>
      <c r="N110" s="58">
        <f t="shared" si="22"/>
        <v>4393554.6673999969</v>
      </c>
      <c r="O110" s="15">
        <f t="shared" si="17"/>
        <v>878710.93347999942</v>
      </c>
      <c r="P110" s="12">
        <f t="shared" si="25"/>
        <v>4821523.0409999974</v>
      </c>
      <c r="Q110" s="10">
        <f t="shared" si="19"/>
        <v>964304.60819999943</v>
      </c>
    </row>
    <row r="111" spans="1:17" x14ac:dyDescent="0.25">
      <c r="A111" s="1">
        <v>108</v>
      </c>
      <c r="B111" s="2" t="s">
        <v>115</v>
      </c>
      <c r="C111" s="155" t="s">
        <v>108</v>
      </c>
      <c r="D111" s="29" t="s">
        <v>1302</v>
      </c>
      <c r="E111" s="145">
        <v>14684329.754347617</v>
      </c>
      <c r="F111" s="15">
        <v>11334135.2785</v>
      </c>
      <c r="G111" s="151">
        <f t="shared" si="13"/>
        <v>0.77185240784614506</v>
      </c>
      <c r="H111" s="15">
        <f t="shared" si="23"/>
        <v>413328.5249780938</v>
      </c>
      <c r="I111" s="10">
        <f t="shared" si="24"/>
        <v>82665.704995618755</v>
      </c>
      <c r="J111" s="15">
        <f t="shared" si="20"/>
        <v>1294388.31023895</v>
      </c>
      <c r="K111" s="15">
        <f t="shared" si="16"/>
        <v>258877.66204778999</v>
      </c>
      <c r="L111" s="15">
        <f t="shared" si="21"/>
        <v>2028604.7979563326</v>
      </c>
      <c r="M111" s="15">
        <f t="shared" si="17"/>
        <v>405720.95959126652</v>
      </c>
      <c r="N111" s="58">
        <f t="shared" si="22"/>
        <v>2762821.2856737114</v>
      </c>
      <c r="O111" s="15">
        <f t="shared" si="17"/>
        <v>552564.25713474234</v>
      </c>
      <c r="P111" s="12">
        <f t="shared" si="25"/>
        <v>3350194.4758476168</v>
      </c>
      <c r="Q111" s="10">
        <f t="shared" si="19"/>
        <v>670038.89516952331</v>
      </c>
    </row>
    <row r="112" spans="1:17" x14ac:dyDescent="0.25">
      <c r="A112" s="13">
        <v>109</v>
      </c>
      <c r="B112" s="2" t="s">
        <v>126</v>
      </c>
      <c r="C112" s="2" t="s">
        <v>124</v>
      </c>
      <c r="D112" s="29" t="s">
        <v>131</v>
      </c>
      <c r="E112" s="145">
        <v>4176367.522719047</v>
      </c>
      <c r="F112" s="15">
        <v>1669998.9436000003</v>
      </c>
      <c r="G112" s="151">
        <f t="shared" si="13"/>
        <v>0.39986876981380659</v>
      </c>
      <c r="H112" s="15">
        <f t="shared" si="23"/>
        <v>1671095.0745752375</v>
      </c>
      <c r="I112" s="10">
        <f t="shared" si="24"/>
        <v>334219.0149150475</v>
      </c>
      <c r="J112" s="15">
        <f t="shared" si="20"/>
        <v>1921677.1259383801</v>
      </c>
      <c r="K112" s="15">
        <f t="shared" si="16"/>
        <v>384335.42518767604</v>
      </c>
      <c r="L112" s="15">
        <f t="shared" si="21"/>
        <v>2130495.5020743324</v>
      </c>
      <c r="M112" s="15">
        <f t="shared" si="17"/>
        <v>426099.10041486647</v>
      </c>
      <c r="N112" s="58">
        <f t="shared" si="22"/>
        <v>2339313.8782102847</v>
      </c>
      <c r="O112" s="15">
        <f t="shared" si="17"/>
        <v>467862.77564205695</v>
      </c>
      <c r="P112" s="12">
        <f t="shared" si="25"/>
        <v>2506368.5791190467</v>
      </c>
      <c r="Q112" s="10">
        <f t="shared" si="19"/>
        <v>501273.71582380933</v>
      </c>
    </row>
    <row r="113" spans="1:17" x14ac:dyDescent="0.25">
      <c r="A113" s="1">
        <v>110</v>
      </c>
      <c r="B113" s="2" t="s">
        <v>140</v>
      </c>
      <c r="C113" s="2" t="s">
        <v>124</v>
      </c>
      <c r="D113" s="29" t="s">
        <v>124</v>
      </c>
      <c r="E113" s="145">
        <v>6362756.8283380959</v>
      </c>
      <c r="F113" s="15">
        <v>1890456.3964999998</v>
      </c>
      <c r="G113" s="151">
        <f t="shared" si="13"/>
        <v>0.29711278420705772</v>
      </c>
      <c r="H113" s="15">
        <f t="shared" si="23"/>
        <v>3199749.0661704773</v>
      </c>
      <c r="I113" s="10">
        <f t="shared" si="24"/>
        <v>639949.81323409546</v>
      </c>
      <c r="J113" s="15">
        <f t="shared" si="20"/>
        <v>3581514.475870763</v>
      </c>
      <c r="K113" s="15">
        <f t="shared" si="16"/>
        <v>716302.89517415257</v>
      </c>
      <c r="L113" s="15">
        <f t="shared" si="21"/>
        <v>3899652.3172876677</v>
      </c>
      <c r="M113" s="15">
        <f t="shared" si="17"/>
        <v>779930.46345753351</v>
      </c>
      <c r="N113" s="58">
        <f t="shared" si="22"/>
        <v>4217790.1587045724</v>
      </c>
      <c r="O113" s="15">
        <f t="shared" si="17"/>
        <v>843558.03174091445</v>
      </c>
      <c r="P113" s="12">
        <f t="shared" si="25"/>
        <v>4472300.4318380961</v>
      </c>
      <c r="Q113" s="10">
        <f t="shared" si="19"/>
        <v>894460.08636761922</v>
      </c>
    </row>
    <row r="114" spans="1:17" x14ac:dyDescent="0.25">
      <c r="A114" s="1">
        <v>111</v>
      </c>
      <c r="B114" s="2" t="s">
        <v>129</v>
      </c>
      <c r="C114" s="2" t="s">
        <v>124</v>
      </c>
      <c r="D114" s="29" t="s">
        <v>128</v>
      </c>
      <c r="E114" s="145">
        <v>6208696.38172381</v>
      </c>
      <c r="F114" s="15">
        <v>3204028.3060000003</v>
      </c>
      <c r="G114" s="151">
        <f t="shared" si="13"/>
        <v>0.51605491861890973</v>
      </c>
      <c r="H114" s="15">
        <f t="shared" si="23"/>
        <v>1762928.7993790475</v>
      </c>
      <c r="I114" s="10">
        <f t="shared" si="24"/>
        <v>352585.75987580948</v>
      </c>
      <c r="J114" s="15">
        <f t="shared" si="20"/>
        <v>2135450.5822824766</v>
      </c>
      <c r="K114" s="15">
        <f t="shared" si="16"/>
        <v>427090.11645649531</v>
      </c>
      <c r="L114" s="15">
        <f t="shared" si="21"/>
        <v>2445885.4013686669</v>
      </c>
      <c r="M114" s="15">
        <f t="shared" si="17"/>
        <v>489177.08027373336</v>
      </c>
      <c r="N114" s="58">
        <f t="shared" si="22"/>
        <v>2756320.2204548572</v>
      </c>
      <c r="O114" s="15">
        <f t="shared" si="17"/>
        <v>551264.04409097147</v>
      </c>
      <c r="P114" s="12">
        <f t="shared" si="25"/>
        <v>3004668.0757238097</v>
      </c>
      <c r="Q114" s="10">
        <f t="shared" si="19"/>
        <v>600933.61514476198</v>
      </c>
    </row>
    <row r="115" spans="1:17" x14ac:dyDescent="0.25">
      <c r="A115" s="13">
        <v>112</v>
      </c>
      <c r="B115" s="2" t="s">
        <v>132</v>
      </c>
      <c r="C115" s="2" t="s">
        <v>124</v>
      </c>
      <c r="D115" s="49" t="s">
        <v>133</v>
      </c>
      <c r="E115" s="145">
        <v>8219952.7176904771</v>
      </c>
      <c r="F115" s="15">
        <v>5479229.5089999996</v>
      </c>
      <c r="G115" s="151">
        <f t="shared" si="13"/>
        <v>0.66657676718844605</v>
      </c>
      <c r="H115" s="15">
        <f t="shared" si="23"/>
        <v>1096732.6651523821</v>
      </c>
      <c r="I115" s="10">
        <f t="shared" si="24"/>
        <v>219346.53303047642</v>
      </c>
      <c r="J115" s="15">
        <f t="shared" si="20"/>
        <v>1589929.8282138109</v>
      </c>
      <c r="K115" s="15">
        <f t="shared" si="16"/>
        <v>317985.9656427622</v>
      </c>
      <c r="L115" s="15">
        <f t="shared" si="21"/>
        <v>2000927.4640983352</v>
      </c>
      <c r="M115" s="15">
        <f t="shared" si="17"/>
        <v>400185.49281966704</v>
      </c>
      <c r="N115" s="58">
        <f t="shared" si="22"/>
        <v>2411925.0999828577</v>
      </c>
      <c r="O115" s="15">
        <f t="shared" si="17"/>
        <v>482385.01999657153</v>
      </c>
      <c r="P115" s="12">
        <f t="shared" si="25"/>
        <v>2740723.2086904775</v>
      </c>
      <c r="Q115" s="10">
        <f t="shared" si="19"/>
        <v>548144.64173809555</v>
      </c>
    </row>
    <row r="116" spans="1:17" x14ac:dyDescent="0.25">
      <c r="A116" s="1">
        <v>113</v>
      </c>
      <c r="B116" s="2" t="s">
        <v>130</v>
      </c>
      <c r="C116" s="2" t="s">
        <v>124</v>
      </c>
      <c r="D116" s="29" t="s">
        <v>131</v>
      </c>
      <c r="E116" s="145">
        <v>8237351.8294904772</v>
      </c>
      <c r="F116" s="15">
        <v>4515698.3860000009</v>
      </c>
      <c r="G116" s="151">
        <f t="shared" si="13"/>
        <v>0.54819782855861332</v>
      </c>
      <c r="H116" s="15">
        <f t="shared" si="23"/>
        <v>2074183.0775923813</v>
      </c>
      <c r="I116" s="10">
        <f t="shared" si="24"/>
        <v>414836.61551847623</v>
      </c>
      <c r="J116" s="15">
        <f t="shared" si="20"/>
        <v>2568424.1873618094</v>
      </c>
      <c r="K116" s="15">
        <f t="shared" si="16"/>
        <v>513684.83747236186</v>
      </c>
      <c r="L116" s="15">
        <f t="shared" si="21"/>
        <v>2980291.7788363332</v>
      </c>
      <c r="M116" s="15">
        <f t="shared" si="17"/>
        <v>596058.35576726659</v>
      </c>
      <c r="N116" s="58">
        <f t="shared" si="22"/>
        <v>3392159.370310857</v>
      </c>
      <c r="O116" s="15">
        <f t="shared" si="17"/>
        <v>678431.87406217144</v>
      </c>
      <c r="P116" s="12">
        <f t="shared" si="25"/>
        <v>3721653.4434904763</v>
      </c>
      <c r="Q116" s="10">
        <f t="shared" si="19"/>
        <v>744330.68869809527</v>
      </c>
    </row>
    <row r="117" spans="1:17" x14ac:dyDescent="0.25">
      <c r="A117" s="1">
        <v>114</v>
      </c>
      <c r="B117" s="2" t="s">
        <v>123</v>
      </c>
      <c r="C117" s="2" t="s">
        <v>124</v>
      </c>
      <c r="D117" s="29" t="s">
        <v>125</v>
      </c>
      <c r="E117" s="145">
        <v>9088221.7458619047</v>
      </c>
      <c r="F117" s="15">
        <v>3841020.3324000002</v>
      </c>
      <c r="G117" s="151">
        <f t="shared" si="13"/>
        <v>0.42263717147404695</v>
      </c>
      <c r="H117" s="15">
        <f t="shared" si="23"/>
        <v>3429557.0642895238</v>
      </c>
      <c r="I117" s="10">
        <f t="shared" si="24"/>
        <v>685911.4128579048</v>
      </c>
      <c r="J117" s="15">
        <f t="shared" si="20"/>
        <v>3974850.3690412375</v>
      </c>
      <c r="K117" s="15">
        <f t="shared" si="16"/>
        <v>794970.07380824746</v>
      </c>
      <c r="L117" s="15">
        <f t="shared" si="21"/>
        <v>4429261.4563343339</v>
      </c>
      <c r="M117" s="15">
        <f t="shared" si="17"/>
        <v>885852.29126686673</v>
      </c>
      <c r="N117" s="58">
        <f t="shared" si="22"/>
        <v>4883672.5436274279</v>
      </c>
      <c r="O117" s="15">
        <f t="shared" si="17"/>
        <v>976734.50872548553</v>
      </c>
      <c r="P117" s="12">
        <f t="shared" si="25"/>
        <v>5247201.413461905</v>
      </c>
      <c r="Q117" s="10">
        <f t="shared" si="19"/>
        <v>1049440.2826923809</v>
      </c>
    </row>
    <row r="118" spans="1:17" x14ac:dyDescent="0.25">
      <c r="A118" s="13">
        <v>115</v>
      </c>
      <c r="B118" s="2" t="s">
        <v>134</v>
      </c>
      <c r="C118" s="2" t="s">
        <v>124</v>
      </c>
      <c r="D118" s="29" t="s">
        <v>133</v>
      </c>
      <c r="E118" s="145">
        <v>7975294.158180953</v>
      </c>
      <c r="F118" s="15">
        <v>4093294.5616000001</v>
      </c>
      <c r="G118" s="151">
        <f t="shared" si="13"/>
        <v>0.5132468446196623</v>
      </c>
      <c r="H118" s="15">
        <f t="shared" si="23"/>
        <v>2286940.7649447625</v>
      </c>
      <c r="I118" s="10">
        <f t="shared" si="24"/>
        <v>457388.15298895247</v>
      </c>
      <c r="J118" s="15">
        <f t="shared" si="20"/>
        <v>2765458.414435619</v>
      </c>
      <c r="K118" s="15">
        <f t="shared" si="16"/>
        <v>553091.68288712378</v>
      </c>
      <c r="L118" s="15">
        <f t="shared" si="21"/>
        <v>3164223.1223446676</v>
      </c>
      <c r="M118" s="15">
        <f t="shared" si="17"/>
        <v>632844.62446893356</v>
      </c>
      <c r="N118" s="58">
        <f t="shared" si="22"/>
        <v>3562987.8302537142</v>
      </c>
      <c r="O118" s="15">
        <f t="shared" si="17"/>
        <v>712597.56605074287</v>
      </c>
      <c r="P118" s="12">
        <f t="shared" si="25"/>
        <v>3881999.5965809529</v>
      </c>
      <c r="Q118" s="10">
        <f t="shared" si="19"/>
        <v>776399.91931619053</v>
      </c>
    </row>
    <row r="119" spans="1:17" x14ac:dyDescent="0.25">
      <c r="A119" s="1">
        <v>116</v>
      </c>
      <c r="B119" s="2" t="s">
        <v>135</v>
      </c>
      <c r="C119" s="2" t="s">
        <v>124</v>
      </c>
      <c r="D119" s="29" t="s">
        <v>124</v>
      </c>
      <c r="E119" s="145">
        <v>9476878.7344666645</v>
      </c>
      <c r="F119" s="15">
        <v>5872082.7111</v>
      </c>
      <c r="G119" s="151">
        <f t="shared" si="13"/>
        <v>0.61962201644975112</v>
      </c>
      <c r="H119" s="15">
        <f t="shared" si="23"/>
        <v>1709420.2764733322</v>
      </c>
      <c r="I119" s="10">
        <f t="shared" si="24"/>
        <v>341884.05529466644</v>
      </c>
      <c r="J119" s="15">
        <f t="shared" si="20"/>
        <v>2278033.0005413312</v>
      </c>
      <c r="K119" s="15">
        <f t="shared" si="16"/>
        <v>455606.60010826623</v>
      </c>
      <c r="L119" s="15">
        <f t="shared" si="21"/>
        <v>2751876.937264665</v>
      </c>
      <c r="M119" s="15">
        <f t="shared" si="17"/>
        <v>550375.38745293301</v>
      </c>
      <c r="N119" s="58">
        <f t="shared" si="22"/>
        <v>3225720.8739879979</v>
      </c>
      <c r="O119" s="15">
        <f t="shared" si="17"/>
        <v>645144.17479759955</v>
      </c>
      <c r="P119" s="12">
        <f t="shared" si="25"/>
        <v>3604796.0233666645</v>
      </c>
      <c r="Q119" s="10">
        <f t="shared" si="19"/>
        <v>720959.20467333286</v>
      </c>
    </row>
    <row r="120" spans="1:17" x14ac:dyDescent="0.25">
      <c r="A120" s="1">
        <v>117</v>
      </c>
      <c r="B120" s="2" t="s">
        <v>139</v>
      </c>
      <c r="C120" s="2" t="s">
        <v>124</v>
      </c>
      <c r="D120" s="29" t="s">
        <v>128</v>
      </c>
      <c r="E120" s="145">
        <v>12754674.660895243</v>
      </c>
      <c r="F120" s="15">
        <v>4352567.568500001</v>
      </c>
      <c r="G120" s="151">
        <f t="shared" si="13"/>
        <v>0.34125273158433478</v>
      </c>
      <c r="H120" s="15">
        <f t="shared" si="23"/>
        <v>5851172.1602161936</v>
      </c>
      <c r="I120" s="10">
        <f t="shared" si="24"/>
        <v>1170234.4320432388</v>
      </c>
      <c r="J120" s="15">
        <f t="shared" si="20"/>
        <v>6616452.6398699079</v>
      </c>
      <c r="K120" s="15">
        <f t="shared" si="16"/>
        <v>1323290.5279739816</v>
      </c>
      <c r="L120" s="15">
        <f t="shared" si="21"/>
        <v>7254186.37291467</v>
      </c>
      <c r="M120" s="15">
        <f t="shared" si="17"/>
        <v>1450837.2745829341</v>
      </c>
      <c r="N120" s="58">
        <f t="shared" si="22"/>
        <v>7891920.1059594322</v>
      </c>
      <c r="O120" s="15">
        <f t="shared" si="17"/>
        <v>1578384.0211918864</v>
      </c>
      <c r="P120" s="12">
        <f t="shared" si="25"/>
        <v>8402107.0923952423</v>
      </c>
      <c r="Q120" s="10">
        <f t="shared" si="19"/>
        <v>1680421.4184790484</v>
      </c>
    </row>
    <row r="121" spans="1:17" x14ac:dyDescent="0.25">
      <c r="A121" s="13">
        <v>118</v>
      </c>
      <c r="B121" s="2" t="s">
        <v>127</v>
      </c>
      <c r="C121" s="2" t="s">
        <v>124</v>
      </c>
      <c r="D121" s="29" t="s">
        <v>125</v>
      </c>
      <c r="E121" s="145">
        <v>13556079.639038095</v>
      </c>
      <c r="F121" s="15">
        <v>7584257.9362000041</v>
      </c>
      <c r="G121" s="151">
        <f t="shared" si="13"/>
        <v>0.55947280763674856</v>
      </c>
      <c r="H121" s="15">
        <f t="shared" si="23"/>
        <v>3260605.7750304732</v>
      </c>
      <c r="I121" s="10">
        <f t="shared" si="24"/>
        <v>652121.1550060946</v>
      </c>
      <c r="J121" s="15">
        <f t="shared" si="20"/>
        <v>4073970.5533727575</v>
      </c>
      <c r="K121" s="15">
        <f t="shared" si="16"/>
        <v>814794.11067455146</v>
      </c>
      <c r="L121" s="15">
        <f t="shared" si="21"/>
        <v>4751774.5353246629</v>
      </c>
      <c r="M121" s="15">
        <f t="shared" si="17"/>
        <v>950354.90706493263</v>
      </c>
      <c r="N121" s="58">
        <f t="shared" si="22"/>
        <v>5429578.5172765665</v>
      </c>
      <c r="O121" s="15">
        <f t="shared" si="17"/>
        <v>1085915.7034553133</v>
      </c>
      <c r="P121" s="12">
        <f t="shared" si="25"/>
        <v>5971821.7028380912</v>
      </c>
      <c r="Q121" s="10">
        <f t="shared" si="19"/>
        <v>1194364.3405676181</v>
      </c>
    </row>
    <row r="122" spans="1:17" x14ac:dyDescent="0.25">
      <c r="A122" s="1">
        <v>119</v>
      </c>
      <c r="B122" s="2" t="s">
        <v>141</v>
      </c>
      <c r="C122" s="2" t="s">
        <v>124</v>
      </c>
      <c r="D122" s="29" t="s">
        <v>125</v>
      </c>
      <c r="E122" s="145">
        <v>6066997.3605523808</v>
      </c>
      <c r="F122" s="15">
        <v>3652498.3945999998</v>
      </c>
      <c r="G122" s="151">
        <f t="shared" si="13"/>
        <v>0.60202735843409882</v>
      </c>
      <c r="H122" s="15">
        <f t="shared" si="23"/>
        <v>1201099.4938419047</v>
      </c>
      <c r="I122" s="10">
        <f t="shared" si="24"/>
        <v>240219.89876838092</v>
      </c>
      <c r="J122" s="15">
        <f t="shared" si="20"/>
        <v>1565119.3354750476</v>
      </c>
      <c r="K122" s="15">
        <f t="shared" si="16"/>
        <v>313023.86709500954</v>
      </c>
      <c r="L122" s="15">
        <f t="shared" si="21"/>
        <v>1868469.2035026667</v>
      </c>
      <c r="M122" s="15">
        <f t="shared" si="17"/>
        <v>373693.84070053336</v>
      </c>
      <c r="N122" s="58">
        <f t="shared" si="22"/>
        <v>2171819.0715302858</v>
      </c>
      <c r="O122" s="15">
        <f t="shared" si="17"/>
        <v>434363.81430605717</v>
      </c>
      <c r="P122" s="12">
        <f t="shared" si="25"/>
        <v>2414498.965952381</v>
      </c>
      <c r="Q122" s="10">
        <f t="shared" si="19"/>
        <v>482899.79319047619</v>
      </c>
    </row>
    <row r="123" spans="1:17" x14ac:dyDescent="0.25">
      <c r="A123" s="1">
        <v>120</v>
      </c>
      <c r="B123" s="2" t="s">
        <v>77</v>
      </c>
      <c r="C123" s="2" t="s">
        <v>124</v>
      </c>
      <c r="D123" s="29" t="s">
        <v>128</v>
      </c>
      <c r="E123" s="145">
        <v>3541409.380876191</v>
      </c>
      <c r="F123" s="15">
        <v>2134931.7131999987</v>
      </c>
      <c r="G123" s="151">
        <f t="shared" si="13"/>
        <v>0.60284804256992985</v>
      </c>
      <c r="H123" s="15">
        <f t="shared" si="23"/>
        <v>698195.79150095442</v>
      </c>
      <c r="I123" s="10">
        <f t="shared" si="24"/>
        <v>139639.15830019087</v>
      </c>
      <c r="J123" s="15">
        <f t="shared" si="20"/>
        <v>910680.35435352568</v>
      </c>
      <c r="K123" s="15">
        <f t="shared" si="16"/>
        <v>182136.07087070512</v>
      </c>
      <c r="L123" s="15">
        <f t="shared" si="21"/>
        <v>1087750.8233973351</v>
      </c>
      <c r="M123" s="15">
        <f t="shared" si="17"/>
        <v>217550.16467946704</v>
      </c>
      <c r="N123" s="58">
        <f t="shared" si="22"/>
        <v>1264821.2924411446</v>
      </c>
      <c r="O123" s="15">
        <f t="shared" si="17"/>
        <v>252964.25848822892</v>
      </c>
      <c r="P123" s="12">
        <f t="shared" si="25"/>
        <v>1406477.6676761922</v>
      </c>
      <c r="Q123" s="10">
        <f t="shared" si="19"/>
        <v>281295.53353523847</v>
      </c>
    </row>
    <row r="124" spans="1:17" x14ac:dyDescent="0.25">
      <c r="A124" s="13">
        <v>121</v>
      </c>
      <c r="B124" s="2" t="s">
        <v>136</v>
      </c>
      <c r="C124" s="2" t="s">
        <v>124</v>
      </c>
      <c r="D124" s="29" t="s">
        <v>124</v>
      </c>
      <c r="E124" s="145">
        <v>11936119.297909524</v>
      </c>
      <c r="F124" s="15">
        <v>8388842.1849999987</v>
      </c>
      <c r="G124" s="151">
        <f t="shared" si="13"/>
        <v>0.70281152321166973</v>
      </c>
      <c r="H124" s="15">
        <f t="shared" si="23"/>
        <v>1160053.2533276211</v>
      </c>
      <c r="I124" s="10">
        <f t="shared" si="24"/>
        <v>232010.65066552424</v>
      </c>
      <c r="J124" s="15">
        <f t="shared" si="20"/>
        <v>1876220.4112021923</v>
      </c>
      <c r="K124" s="15">
        <f t="shared" si="16"/>
        <v>375244.08224043844</v>
      </c>
      <c r="L124" s="15">
        <f t="shared" si="21"/>
        <v>2473026.376097668</v>
      </c>
      <c r="M124" s="15">
        <f t="shared" si="17"/>
        <v>494605.27521953359</v>
      </c>
      <c r="N124" s="58">
        <f t="shared" si="22"/>
        <v>3069832.3409931436</v>
      </c>
      <c r="O124" s="15">
        <f t="shared" si="17"/>
        <v>613966.46819862875</v>
      </c>
      <c r="P124" s="12">
        <f t="shared" si="25"/>
        <v>3547277.1129095256</v>
      </c>
      <c r="Q124" s="10">
        <f t="shared" si="19"/>
        <v>709455.42258190515</v>
      </c>
    </row>
    <row r="125" spans="1:17" s="61" customFormat="1" x14ac:dyDescent="0.25">
      <c r="A125" s="1">
        <v>122</v>
      </c>
      <c r="B125" s="62" t="s">
        <v>180</v>
      </c>
      <c r="C125" s="29" t="s">
        <v>181</v>
      </c>
      <c r="D125" s="29" t="s">
        <v>181</v>
      </c>
      <c r="E125" s="145">
        <v>20449572.09765714</v>
      </c>
      <c r="F125" s="15">
        <v>15717950</v>
      </c>
      <c r="G125" s="151">
        <f t="shared" si="13"/>
        <v>0.76861999483112753</v>
      </c>
      <c r="H125" s="15">
        <f t="shared" si="23"/>
        <v>641707.67812571302</v>
      </c>
      <c r="I125" s="10">
        <f t="shared" si="24"/>
        <v>128341.5356251426</v>
      </c>
      <c r="J125" s="15">
        <f t="shared" si="20"/>
        <v>1868682.0039851405</v>
      </c>
      <c r="K125" s="15">
        <f t="shared" si="16"/>
        <v>373736.40079702809</v>
      </c>
      <c r="L125" s="15">
        <f t="shared" si="21"/>
        <v>2891160.6088679992</v>
      </c>
      <c r="M125" s="15">
        <f t="shared" si="17"/>
        <v>578232.12177359988</v>
      </c>
      <c r="N125" s="58">
        <f t="shared" si="22"/>
        <v>3913639.2137508541</v>
      </c>
      <c r="O125" s="15">
        <f t="shared" si="17"/>
        <v>782727.84275017085</v>
      </c>
      <c r="P125" s="12">
        <f t="shared" si="25"/>
        <v>4731622.0976571403</v>
      </c>
      <c r="Q125" s="10">
        <f t="shared" si="19"/>
        <v>946324.41953142802</v>
      </c>
    </row>
    <row r="126" spans="1:17" s="4" customFormat="1" x14ac:dyDescent="0.25">
      <c r="A126" s="220" t="s">
        <v>174</v>
      </c>
      <c r="B126" s="221"/>
      <c r="C126" s="221"/>
      <c r="D126" s="221"/>
      <c r="E126" s="19">
        <f>SUM(E4:E125)</f>
        <v>1128192620.5714912</v>
      </c>
      <c r="F126" s="19">
        <f>SUM(F4:F125)</f>
        <v>692341952.81170011</v>
      </c>
      <c r="G126" s="210">
        <f t="shared" ref="G126" si="26">IFERROR(F126/E126,0)</f>
        <v>0.61367353427732141</v>
      </c>
      <c r="H126" s="19">
        <f>(E126*0.9)-F126</f>
        <v>323031405.70264208</v>
      </c>
      <c r="I126" s="19">
        <f t="shared" si="24"/>
        <v>64606281.140528418</v>
      </c>
      <c r="J126" s="19">
        <f t="shared" ref="J126" si="27">(E126*0.85)-F126</f>
        <v>266621774.67406738</v>
      </c>
      <c r="K126" s="19">
        <f t="shared" si="16"/>
        <v>53324354.934813477</v>
      </c>
      <c r="L126" s="19">
        <f t="shared" ref="L126:N126" si="28">(E126*0.9)-F126</f>
        <v>323031405.70264208</v>
      </c>
      <c r="M126" s="19">
        <f t="shared" si="17"/>
        <v>64606281.140528418</v>
      </c>
      <c r="N126" s="19">
        <f t="shared" si="28"/>
        <v>-323031405.15033591</v>
      </c>
      <c r="O126" s="19">
        <f t="shared" si="17"/>
        <v>-64606281.030067183</v>
      </c>
      <c r="P126" s="21">
        <f t="shared" si="25"/>
        <v>435850667.75979114</v>
      </c>
      <c r="Q126" s="26">
        <f t="shared" si="19"/>
        <v>87170133.551958233</v>
      </c>
    </row>
    <row r="128" spans="1:17" x14ac:dyDescent="0.25">
      <c r="E128" s="27"/>
    </row>
    <row r="130" spans="5:6" x14ac:dyDescent="0.25">
      <c r="F130" s="27"/>
    </row>
    <row r="131" spans="5:6" x14ac:dyDescent="0.25">
      <c r="E131" s="27"/>
    </row>
    <row r="133" spans="5:6" x14ac:dyDescent="0.25">
      <c r="F133" s="55"/>
    </row>
  </sheetData>
  <mergeCells count="2">
    <mergeCell ref="A126:D126"/>
    <mergeCell ref="A2:O2"/>
  </mergeCells>
  <conditionalFormatting sqref="G4:G126">
    <cfRule type="cellIs" dxfId="57" priority="1" operator="greaterThan">
      <formula>0.795</formula>
    </cfRule>
    <cfRule type="cellIs" dxfId="56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P4:P38 P67:P73 J4:J38 L86 L4:L38 L87:L90 M4:M38 N126 N4:N38 P39:P66 J39:J73 L39:L73 M39:M73 N39:N73 P74:P90 J74:J90 L74:L85 M74:M90 N74:N90 L91:L125 P91:P126 J91:J125 M91:M126 N91:N12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sqref="A1:XFD1048576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1304</v>
      </c>
      <c r="B1" t="s">
        <v>3</v>
      </c>
    </row>
    <row r="2" spans="1:2" x14ac:dyDescent="0.25">
      <c r="A2" t="s">
        <v>6</v>
      </c>
      <c r="B2" t="s">
        <v>3</v>
      </c>
    </row>
    <row r="3" spans="1:2" x14ac:dyDescent="0.25">
      <c r="A3" t="s">
        <v>1261</v>
      </c>
      <c r="B3" t="s">
        <v>3</v>
      </c>
    </row>
    <row r="4" spans="1:2" x14ac:dyDescent="0.25">
      <c r="A4" t="s">
        <v>9</v>
      </c>
      <c r="B4" t="s">
        <v>3</v>
      </c>
    </row>
    <row r="5" spans="1:2" x14ac:dyDescent="0.25">
      <c r="A5" t="s">
        <v>14</v>
      </c>
      <c r="B5" t="s">
        <v>3</v>
      </c>
    </row>
    <row r="6" spans="1:2" x14ac:dyDescent="0.25">
      <c r="A6" t="s">
        <v>10</v>
      </c>
      <c r="B6" t="s">
        <v>3</v>
      </c>
    </row>
    <row r="7" spans="1:2" x14ac:dyDescent="0.25">
      <c r="A7" t="s">
        <v>15</v>
      </c>
      <c r="B7" t="s">
        <v>3</v>
      </c>
    </row>
    <row r="8" spans="1:2" x14ac:dyDescent="0.25">
      <c r="A8" t="s">
        <v>16</v>
      </c>
      <c r="B8" t="s">
        <v>3</v>
      </c>
    </row>
    <row r="9" spans="1:2" x14ac:dyDescent="0.25">
      <c r="A9" t="s">
        <v>11</v>
      </c>
      <c r="B9" t="s">
        <v>3</v>
      </c>
    </row>
    <row r="10" spans="1:2" x14ac:dyDescent="0.25">
      <c r="A10" t="s">
        <v>7</v>
      </c>
      <c r="B10" t="s">
        <v>3</v>
      </c>
    </row>
    <row r="11" spans="1:2" x14ac:dyDescent="0.25">
      <c r="A11" t="s">
        <v>4</v>
      </c>
      <c r="B11" t="s">
        <v>3</v>
      </c>
    </row>
    <row r="12" spans="1:2" x14ac:dyDescent="0.25">
      <c r="A12" t="s">
        <v>2</v>
      </c>
      <c r="B12" t="s">
        <v>3</v>
      </c>
    </row>
    <row r="13" spans="1:2" x14ac:dyDescent="0.25">
      <c r="A13" t="s">
        <v>12</v>
      </c>
      <c r="B13" t="s">
        <v>3</v>
      </c>
    </row>
    <row r="14" spans="1:2" x14ac:dyDescent="0.25">
      <c r="A14" t="s">
        <v>17</v>
      </c>
      <c r="B14" t="s">
        <v>3</v>
      </c>
    </row>
    <row r="15" spans="1:2" x14ac:dyDescent="0.25">
      <c r="A15" t="s">
        <v>1162</v>
      </c>
      <c r="B15" t="s">
        <v>173</v>
      </c>
    </row>
    <row r="16" spans="1:2" x14ac:dyDescent="0.25">
      <c r="A16" t="s">
        <v>1082</v>
      </c>
      <c r="B16" t="s">
        <v>173</v>
      </c>
    </row>
    <row r="17" spans="1:2" x14ac:dyDescent="0.25">
      <c r="A17" t="s">
        <v>146</v>
      </c>
      <c r="B17" t="s">
        <v>173</v>
      </c>
    </row>
    <row r="18" spans="1:2" x14ac:dyDescent="0.25">
      <c r="A18" t="s">
        <v>147</v>
      </c>
      <c r="B18" t="s">
        <v>173</v>
      </c>
    </row>
    <row r="19" spans="1:2" x14ac:dyDescent="0.25">
      <c r="A19" t="s">
        <v>144</v>
      </c>
      <c r="B19" t="s">
        <v>173</v>
      </c>
    </row>
    <row r="20" spans="1:2" x14ac:dyDescent="0.25">
      <c r="A20" t="s">
        <v>152</v>
      </c>
      <c r="B20" t="s">
        <v>173</v>
      </c>
    </row>
    <row r="21" spans="1:2" x14ac:dyDescent="0.25">
      <c r="A21" t="s">
        <v>142</v>
      </c>
      <c r="B21" t="s">
        <v>173</v>
      </c>
    </row>
    <row r="22" spans="1:2" x14ac:dyDescent="0.25">
      <c r="A22" t="s">
        <v>148</v>
      </c>
      <c r="B22" t="s">
        <v>173</v>
      </c>
    </row>
    <row r="23" spans="1:2" x14ac:dyDescent="0.25">
      <c r="A23" t="s">
        <v>155</v>
      </c>
      <c r="B23" t="s">
        <v>173</v>
      </c>
    </row>
    <row r="24" spans="1:2" x14ac:dyDescent="0.25">
      <c r="A24" t="s">
        <v>154</v>
      </c>
      <c r="B24" t="s">
        <v>173</v>
      </c>
    </row>
    <row r="25" spans="1:2" x14ac:dyDescent="0.25">
      <c r="A25" t="s">
        <v>153</v>
      </c>
      <c r="B25" t="s">
        <v>173</v>
      </c>
    </row>
    <row r="26" spans="1:2" x14ac:dyDescent="0.25">
      <c r="A26" t="s">
        <v>149</v>
      </c>
      <c r="B26" t="s">
        <v>173</v>
      </c>
    </row>
    <row r="27" spans="1:2" x14ac:dyDescent="0.25">
      <c r="A27" t="s">
        <v>156</v>
      </c>
      <c r="B27" t="s">
        <v>173</v>
      </c>
    </row>
    <row r="28" spans="1:2" x14ac:dyDescent="0.25">
      <c r="A28" t="s">
        <v>157</v>
      </c>
      <c r="B28" t="s">
        <v>173</v>
      </c>
    </row>
    <row r="29" spans="1:2" x14ac:dyDescent="0.25">
      <c r="A29" t="s">
        <v>150</v>
      </c>
      <c r="B29" t="s">
        <v>173</v>
      </c>
    </row>
    <row r="30" spans="1:2" x14ac:dyDescent="0.25">
      <c r="A30" t="s">
        <v>1329</v>
      </c>
      <c r="B30" t="s">
        <v>173</v>
      </c>
    </row>
    <row r="31" spans="1:2" x14ac:dyDescent="0.25">
      <c r="A31" t="s">
        <v>151</v>
      </c>
      <c r="B31" t="s">
        <v>173</v>
      </c>
    </row>
    <row r="32" spans="1:2" x14ac:dyDescent="0.25">
      <c r="A32" t="s">
        <v>145</v>
      </c>
      <c r="B32" t="s">
        <v>173</v>
      </c>
    </row>
    <row r="33" spans="1:2" x14ac:dyDescent="0.25">
      <c r="A33" t="s">
        <v>159</v>
      </c>
      <c r="B33" t="s">
        <v>173</v>
      </c>
    </row>
    <row r="34" spans="1:2" x14ac:dyDescent="0.25">
      <c r="A34" t="s">
        <v>158</v>
      </c>
      <c r="B34" t="s">
        <v>173</v>
      </c>
    </row>
    <row r="35" spans="1:2" x14ac:dyDescent="0.25">
      <c r="A35" t="s">
        <v>38</v>
      </c>
      <c r="B35" t="s">
        <v>26</v>
      </c>
    </row>
    <row r="36" spans="1:2" x14ac:dyDescent="0.25">
      <c r="A36" t="s">
        <v>29</v>
      </c>
      <c r="B36" t="s">
        <v>26</v>
      </c>
    </row>
    <row r="37" spans="1:2" x14ac:dyDescent="0.25">
      <c r="A37" t="s">
        <v>39</v>
      </c>
      <c r="B37" t="s">
        <v>26</v>
      </c>
    </row>
    <row r="38" spans="1:2" x14ac:dyDescent="0.25">
      <c r="A38" t="s">
        <v>27</v>
      </c>
      <c r="B38" t="s">
        <v>26</v>
      </c>
    </row>
    <row r="39" spans="1:2" x14ac:dyDescent="0.25">
      <c r="A39" t="s">
        <v>25</v>
      </c>
      <c r="B39" t="s">
        <v>26</v>
      </c>
    </row>
    <row r="40" spans="1:2" x14ac:dyDescent="0.25">
      <c r="A40" t="s">
        <v>36</v>
      </c>
      <c r="B40" t="s">
        <v>26</v>
      </c>
    </row>
    <row r="41" spans="1:2" x14ac:dyDescent="0.25">
      <c r="A41" t="s">
        <v>34</v>
      </c>
      <c r="B41" t="s">
        <v>26</v>
      </c>
    </row>
    <row r="42" spans="1:2" x14ac:dyDescent="0.25">
      <c r="A42" t="s">
        <v>32</v>
      </c>
      <c r="B42" t="s">
        <v>26</v>
      </c>
    </row>
    <row r="43" spans="1:2" x14ac:dyDescent="0.25">
      <c r="A43" t="s">
        <v>30</v>
      </c>
      <c r="B43" t="s">
        <v>26</v>
      </c>
    </row>
    <row r="44" spans="1:2" x14ac:dyDescent="0.25">
      <c r="A44" t="s">
        <v>179</v>
      </c>
      <c r="B44" t="s">
        <v>41</v>
      </c>
    </row>
    <row r="45" spans="1:2" x14ac:dyDescent="0.25">
      <c r="A45" t="s">
        <v>48</v>
      </c>
      <c r="B45" t="s">
        <v>41</v>
      </c>
    </row>
    <row r="46" spans="1:2" x14ac:dyDescent="0.25">
      <c r="A46" t="s">
        <v>57</v>
      </c>
      <c r="B46" t="s">
        <v>41</v>
      </c>
    </row>
    <row r="47" spans="1:2" x14ac:dyDescent="0.25">
      <c r="A47" t="s">
        <v>59</v>
      </c>
      <c r="B47" t="s">
        <v>41</v>
      </c>
    </row>
    <row r="48" spans="1:2" x14ac:dyDescent="0.25">
      <c r="A48" t="s">
        <v>52</v>
      </c>
      <c r="B48" t="s">
        <v>41</v>
      </c>
    </row>
    <row r="49" spans="1:2" x14ac:dyDescent="0.25">
      <c r="A49" t="s">
        <v>58</v>
      </c>
      <c r="B49" t="s">
        <v>41</v>
      </c>
    </row>
    <row r="50" spans="1:2" x14ac:dyDescent="0.25">
      <c r="A50" t="s">
        <v>1365</v>
      </c>
      <c r="B50" t="s">
        <v>41</v>
      </c>
    </row>
    <row r="51" spans="1:2" x14ac:dyDescent="0.25">
      <c r="A51" t="s">
        <v>47</v>
      </c>
      <c r="B51" t="s">
        <v>41</v>
      </c>
    </row>
    <row r="52" spans="1:2" x14ac:dyDescent="0.25">
      <c r="A52" t="s">
        <v>50</v>
      </c>
      <c r="B52" t="s">
        <v>41</v>
      </c>
    </row>
    <row r="53" spans="1:2" x14ac:dyDescent="0.25">
      <c r="A53" t="s">
        <v>43</v>
      </c>
      <c r="B53" t="s">
        <v>41</v>
      </c>
    </row>
    <row r="54" spans="1:2" x14ac:dyDescent="0.25">
      <c r="A54" t="s">
        <v>53</v>
      </c>
      <c r="B54" t="s">
        <v>41</v>
      </c>
    </row>
    <row r="55" spans="1:2" x14ac:dyDescent="0.25">
      <c r="A55" t="s">
        <v>55</v>
      </c>
      <c r="B55" t="s">
        <v>41</v>
      </c>
    </row>
    <row r="56" spans="1:2" x14ac:dyDescent="0.25">
      <c r="A56" t="s">
        <v>40</v>
      </c>
      <c r="B56" t="s">
        <v>41</v>
      </c>
    </row>
    <row r="57" spans="1:2" x14ac:dyDescent="0.25">
      <c r="A57" t="s">
        <v>166</v>
      </c>
      <c r="B57" t="s">
        <v>172</v>
      </c>
    </row>
    <row r="58" spans="1:2" x14ac:dyDescent="0.25">
      <c r="A58" t="s">
        <v>160</v>
      </c>
      <c r="B58" t="s">
        <v>172</v>
      </c>
    </row>
    <row r="59" spans="1:2" x14ac:dyDescent="0.25">
      <c r="A59" t="s">
        <v>163</v>
      </c>
      <c r="B59" t="s">
        <v>172</v>
      </c>
    </row>
    <row r="60" spans="1:2" x14ac:dyDescent="0.25">
      <c r="A60" t="s">
        <v>169</v>
      </c>
      <c r="B60" t="s">
        <v>172</v>
      </c>
    </row>
    <row r="61" spans="1:2" x14ac:dyDescent="0.25">
      <c r="A61" t="s">
        <v>170</v>
      </c>
      <c r="B61" t="s">
        <v>172</v>
      </c>
    </row>
    <row r="62" spans="1:2" x14ac:dyDescent="0.25">
      <c r="A62" t="s">
        <v>168</v>
      </c>
      <c r="B62" t="s">
        <v>172</v>
      </c>
    </row>
    <row r="63" spans="1:2" x14ac:dyDescent="0.25">
      <c r="A63" t="s">
        <v>167</v>
      </c>
      <c r="B63" t="s">
        <v>172</v>
      </c>
    </row>
    <row r="64" spans="1:2" x14ac:dyDescent="0.25">
      <c r="A64" t="s">
        <v>165</v>
      </c>
      <c r="B64" t="s">
        <v>172</v>
      </c>
    </row>
    <row r="65" spans="1:2" x14ac:dyDescent="0.25">
      <c r="A65" t="s">
        <v>162</v>
      </c>
      <c r="B65" t="s">
        <v>172</v>
      </c>
    </row>
    <row r="66" spans="1:2" x14ac:dyDescent="0.25">
      <c r="A66" t="s">
        <v>164</v>
      </c>
      <c r="B66" t="s">
        <v>172</v>
      </c>
    </row>
    <row r="67" spans="1:2" x14ac:dyDescent="0.25">
      <c r="A67" t="s">
        <v>161</v>
      </c>
      <c r="B67" t="s">
        <v>172</v>
      </c>
    </row>
    <row r="68" spans="1:2" x14ac:dyDescent="0.25">
      <c r="A68" t="s">
        <v>68</v>
      </c>
      <c r="B68" t="s">
        <v>66</v>
      </c>
    </row>
    <row r="69" spans="1:2" x14ac:dyDescent="0.25">
      <c r="A69" t="s">
        <v>81</v>
      </c>
      <c r="B69" t="s">
        <v>66</v>
      </c>
    </row>
    <row r="70" spans="1:2" x14ac:dyDescent="0.25">
      <c r="A70" t="s">
        <v>86</v>
      </c>
      <c r="B70" t="s">
        <v>66</v>
      </c>
    </row>
    <row r="71" spans="1:2" x14ac:dyDescent="0.25">
      <c r="A71" t="s">
        <v>79</v>
      </c>
      <c r="B71" t="s">
        <v>66</v>
      </c>
    </row>
    <row r="72" spans="1:2" x14ac:dyDescent="0.25">
      <c r="A72" t="s">
        <v>80</v>
      </c>
      <c r="B72" t="s">
        <v>66</v>
      </c>
    </row>
    <row r="73" spans="1:2" x14ac:dyDescent="0.25">
      <c r="A73" t="s">
        <v>76</v>
      </c>
      <c r="B73" t="s">
        <v>66</v>
      </c>
    </row>
    <row r="74" spans="1:2" x14ac:dyDescent="0.25">
      <c r="A74" t="s">
        <v>70</v>
      </c>
      <c r="B74" t="s">
        <v>66</v>
      </c>
    </row>
    <row r="75" spans="1:2" x14ac:dyDescent="0.25">
      <c r="A75" t="s">
        <v>65</v>
      </c>
      <c r="B75" t="s">
        <v>66</v>
      </c>
    </row>
    <row r="76" spans="1:2" x14ac:dyDescent="0.25">
      <c r="A76" t="s">
        <v>73</v>
      </c>
      <c r="B76" t="s">
        <v>66</v>
      </c>
    </row>
    <row r="77" spans="1:2" x14ac:dyDescent="0.25">
      <c r="A77" t="s">
        <v>85</v>
      </c>
      <c r="B77" t="s">
        <v>66</v>
      </c>
    </row>
    <row r="78" spans="1:2" x14ac:dyDescent="0.25">
      <c r="A78" t="s">
        <v>83</v>
      </c>
      <c r="B78" t="s">
        <v>66</v>
      </c>
    </row>
    <row r="79" spans="1:2" x14ac:dyDescent="0.25">
      <c r="A79" t="s">
        <v>78</v>
      </c>
      <c r="B79" t="s">
        <v>66</v>
      </c>
    </row>
    <row r="80" spans="1:2" x14ac:dyDescent="0.25">
      <c r="A80" t="s">
        <v>84</v>
      </c>
      <c r="B80" t="s">
        <v>66</v>
      </c>
    </row>
    <row r="81" spans="1:2" x14ac:dyDescent="0.25">
      <c r="A81" t="s">
        <v>74</v>
      </c>
      <c r="B81" t="s">
        <v>66</v>
      </c>
    </row>
    <row r="82" spans="1:2" x14ac:dyDescent="0.25">
      <c r="A82" t="s">
        <v>88</v>
      </c>
      <c r="B82" t="s">
        <v>66</v>
      </c>
    </row>
    <row r="83" spans="1:2" x14ac:dyDescent="0.25">
      <c r="A83" t="s">
        <v>72</v>
      </c>
      <c r="B83" t="s">
        <v>66</v>
      </c>
    </row>
    <row r="84" spans="1:2" x14ac:dyDescent="0.25">
      <c r="A84" t="s">
        <v>100</v>
      </c>
      <c r="B84" t="s">
        <v>90</v>
      </c>
    </row>
    <row r="85" spans="1:2" x14ac:dyDescent="0.25">
      <c r="A85" t="s">
        <v>1303</v>
      </c>
      <c r="B85" t="s">
        <v>90</v>
      </c>
    </row>
    <row r="86" spans="1:2" x14ac:dyDescent="0.25">
      <c r="A86" t="s">
        <v>97</v>
      </c>
      <c r="B86" t="s">
        <v>90</v>
      </c>
    </row>
    <row r="87" spans="1:2" x14ac:dyDescent="0.25">
      <c r="A87" t="s">
        <v>171</v>
      </c>
      <c r="B87" t="s">
        <v>90</v>
      </c>
    </row>
    <row r="88" spans="1:2" x14ac:dyDescent="0.25">
      <c r="A88" t="s">
        <v>92</v>
      </c>
      <c r="B88" t="s">
        <v>90</v>
      </c>
    </row>
    <row r="89" spans="1:2" x14ac:dyDescent="0.25">
      <c r="A89" t="s">
        <v>98</v>
      </c>
      <c r="B89" t="s">
        <v>90</v>
      </c>
    </row>
    <row r="90" spans="1:2" x14ac:dyDescent="0.25">
      <c r="A90" t="s">
        <v>103</v>
      </c>
      <c r="B90" t="s">
        <v>90</v>
      </c>
    </row>
    <row r="91" spans="1:2" x14ac:dyDescent="0.25">
      <c r="A91" t="s">
        <v>101</v>
      </c>
      <c r="B91" t="s">
        <v>90</v>
      </c>
    </row>
    <row r="92" spans="1:2" x14ac:dyDescent="0.25">
      <c r="A92" t="s">
        <v>93</v>
      </c>
      <c r="B92" t="s">
        <v>90</v>
      </c>
    </row>
    <row r="93" spans="1:2" x14ac:dyDescent="0.25">
      <c r="A93" t="s">
        <v>95</v>
      </c>
      <c r="B93" t="s">
        <v>90</v>
      </c>
    </row>
    <row r="94" spans="1:2" x14ac:dyDescent="0.25">
      <c r="A94" t="s">
        <v>99</v>
      </c>
      <c r="B94" t="s">
        <v>90</v>
      </c>
    </row>
    <row r="95" spans="1:2" x14ac:dyDescent="0.25">
      <c r="A95" t="s">
        <v>104</v>
      </c>
      <c r="B95" t="s">
        <v>90</v>
      </c>
    </row>
    <row r="96" spans="1:2" x14ac:dyDescent="0.25">
      <c r="A96" t="s">
        <v>89</v>
      </c>
      <c r="B96" t="s">
        <v>90</v>
      </c>
    </row>
    <row r="97" spans="1:2" x14ac:dyDescent="0.25">
      <c r="A97" t="s">
        <v>114</v>
      </c>
      <c r="B97" t="s">
        <v>108</v>
      </c>
    </row>
    <row r="98" spans="1:2" x14ac:dyDescent="0.25">
      <c r="A98" t="s">
        <v>120</v>
      </c>
      <c r="B98" t="s">
        <v>108</v>
      </c>
    </row>
    <row r="99" spans="1:2" x14ac:dyDescent="0.25">
      <c r="A99" t="s">
        <v>118</v>
      </c>
      <c r="B99" t="s">
        <v>108</v>
      </c>
    </row>
    <row r="100" spans="1:2" x14ac:dyDescent="0.25">
      <c r="A100" t="s">
        <v>119</v>
      </c>
      <c r="B100" t="s">
        <v>108</v>
      </c>
    </row>
    <row r="101" spans="1:2" x14ac:dyDescent="0.25">
      <c r="A101" t="s">
        <v>110</v>
      </c>
      <c r="B101" t="s">
        <v>108</v>
      </c>
    </row>
    <row r="102" spans="1:2" x14ac:dyDescent="0.25">
      <c r="A102" t="s">
        <v>107</v>
      </c>
      <c r="B102" t="s">
        <v>108</v>
      </c>
    </row>
    <row r="103" spans="1:2" x14ac:dyDescent="0.25">
      <c r="A103" t="s">
        <v>112</v>
      </c>
      <c r="B103" t="s">
        <v>108</v>
      </c>
    </row>
    <row r="104" spans="1:2" x14ac:dyDescent="0.25">
      <c r="A104" t="s">
        <v>109</v>
      </c>
      <c r="B104" t="s">
        <v>108</v>
      </c>
    </row>
    <row r="105" spans="1:2" x14ac:dyDescent="0.25">
      <c r="A105" t="s">
        <v>113</v>
      </c>
      <c r="B105" t="s">
        <v>108</v>
      </c>
    </row>
    <row r="106" spans="1:2" x14ac:dyDescent="0.25">
      <c r="A106" t="s">
        <v>122</v>
      </c>
      <c r="B106" t="s">
        <v>108</v>
      </c>
    </row>
    <row r="107" spans="1:2" x14ac:dyDescent="0.25">
      <c r="A107" t="s">
        <v>116</v>
      </c>
      <c r="B107" t="s">
        <v>108</v>
      </c>
    </row>
    <row r="108" spans="1:2" x14ac:dyDescent="0.25">
      <c r="A108" t="s">
        <v>115</v>
      </c>
      <c r="B108" t="s">
        <v>108</v>
      </c>
    </row>
    <row r="109" spans="1:2" x14ac:dyDescent="0.25">
      <c r="A109" t="s">
        <v>126</v>
      </c>
      <c r="B109" t="s">
        <v>124</v>
      </c>
    </row>
    <row r="110" spans="1:2" x14ac:dyDescent="0.25">
      <c r="A110" t="s">
        <v>140</v>
      </c>
      <c r="B110" t="s">
        <v>124</v>
      </c>
    </row>
    <row r="111" spans="1:2" x14ac:dyDescent="0.25">
      <c r="A111" t="s">
        <v>129</v>
      </c>
      <c r="B111" t="s">
        <v>124</v>
      </c>
    </row>
    <row r="112" spans="1:2" x14ac:dyDescent="0.25">
      <c r="A112" t="s">
        <v>132</v>
      </c>
      <c r="B112" t="s">
        <v>124</v>
      </c>
    </row>
    <row r="113" spans="1:2" x14ac:dyDescent="0.25">
      <c r="A113" t="s">
        <v>130</v>
      </c>
      <c r="B113" t="s">
        <v>124</v>
      </c>
    </row>
    <row r="114" spans="1:2" x14ac:dyDescent="0.25">
      <c r="A114" t="s">
        <v>123</v>
      </c>
      <c r="B114" t="s">
        <v>124</v>
      </c>
    </row>
    <row r="115" spans="1:2" x14ac:dyDescent="0.25">
      <c r="A115" t="s">
        <v>134</v>
      </c>
      <c r="B115" t="s">
        <v>124</v>
      </c>
    </row>
    <row r="116" spans="1:2" x14ac:dyDescent="0.25">
      <c r="A116" t="s">
        <v>135</v>
      </c>
      <c r="B116" t="s">
        <v>124</v>
      </c>
    </row>
    <row r="117" spans="1:2" x14ac:dyDescent="0.25">
      <c r="A117" t="s">
        <v>139</v>
      </c>
      <c r="B117" t="s">
        <v>124</v>
      </c>
    </row>
    <row r="118" spans="1:2" x14ac:dyDescent="0.25">
      <c r="A118" t="s">
        <v>127</v>
      </c>
      <c r="B118" t="s">
        <v>124</v>
      </c>
    </row>
    <row r="119" spans="1:2" x14ac:dyDescent="0.25">
      <c r="A119" t="s">
        <v>141</v>
      </c>
      <c r="B119" t="s">
        <v>124</v>
      </c>
    </row>
    <row r="120" spans="1:2" x14ac:dyDescent="0.25">
      <c r="A120" t="s">
        <v>77</v>
      </c>
      <c r="B120" t="s">
        <v>124</v>
      </c>
    </row>
    <row r="121" spans="1:2" x14ac:dyDescent="0.25">
      <c r="A121" t="s">
        <v>136</v>
      </c>
      <c r="B121" t="s">
        <v>124</v>
      </c>
    </row>
    <row r="122" spans="1:2" x14ac:dyDescent="0.25">
      <c r="A122" t="s">
        <v>180</v>
      </c>
      <c r="B122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showGridLines="0" zoomScale="90" zoomScaleNormal="90" workbookViewId="0">
      <selection activeCell="A23" sqref="A23:A24"/>
    </sheetView>
  </sheetViews>
  <sheetFormatPr defaultRowHeight="15" x14ac:dyDescent="0.25"/>
  <cols>
    <col min="1" max="1" width="18.42578125" customWidth="1"/>
    <col min="2" max="2" width="15.28515625" bestFit="1" customWidth="1"/>
    <col min="3" max="3" width="14.28515625" bestFit="1" customWidth="1"/>
    <col min="4" max="4" width="16.42578125" customWidth="1"/>
    <col min="5" max="5" width="13.42578125" customWidth="1"/>
    <col min="6" max="10" width="15.28515625" customWidth="1"/>
    <col min="11" max="11" width="16.140625" bestFit="1" customWidth="1"/>
    <col min="12" max="12" width="15.28515625" customWidth="1"/>
    <col min="13" max="13" width="15.140625" bestFit="1" customWidth="1"/>
    <col min="14" max="14" width="14.7109375" customWidth="1"/>
  </cols>
  <sheetData>
    <row r="1" spans="1:14" ht="32.25" customHeight="1" x14ac:dyDescent="0.25">
      <c r="A1" s="40" t="str">
        <f>'Dealer Wise'!B1</f>
        <v xml:space="preserve">Up to 20.02.2020 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ht="32.25" customHeight="1" x14ac:dyDescent="0.25">
      <c r="A2" s="226" t="s">
        <v>1443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6" t="s">
        <v>185</v>
      </c>
      <c r="N2" s="6">
        <f>'Dealer Wise'!Q2</f>
        <v>5</v>
      </c>
    </row>
    <row r="3" spans="1:14" ht="36.75" customHeight="1" x14ac:dyDescent="0.25">
      <c r="A3" s="22" t="s">
        <v>0</v>
      </c>
      <c r="B3" s="23" t="s">
        <v>1440</v>
      </c>
      <c r="C3" s="23" t="s">
        <v>1441</v>
      </c>
      <c r="D3" s="23" t="s">
        <v>1442</v>
      </c>
      <c r="E3" s="23" t="s">
        <v>182</v>
      </c>
      <c r="F3" s="23" t="s">
        <v>184</v>
      </c>
      <c r="G3" s="23" t="s">
        <v>1093</v>
      </c>
      <c r="H3" s="23" t="s">
        <v>1097</v>
      </c>
      <c r="I3" s="23" t="s">
        <v>1095</v>
      </c>
      <c r="J3" s="23" t="s">
        <v>1098</v>
      </c>
      <c r="K3" s="23" t="s">
        <v>1117</v>
      </c>
      <c r="L3" s="23" t="s">
        <v>1119</v>
      </c>
      <c r="M3" s="23" t="s">
        <v>175</v>
      </c>
      <c r="N3" s="24" t="s">
        <v>177</v>
      </c>
    </row>
    <row r="4" spans="1:14" x14ac:dyDescent="0.25">
      <c r="A4" s="2" t="s">
        <v>3</v>
      </c>
      <c r="B4" s="10">
        <f>SUMIFS('Dealer Wise'!E$4:E$124,'Dealer Wise'!$C$4:$C$124,'Region Wise'!$A4)</f>
        <v>81981839.379114285</v>
      </c>
      <c r="C4" s="10">
        <f>SUMIFS('Dealer Wise'!F$4:F$124,'Dealer Wise'!$C$4:$C$124,'Region Wise'!$A4)</f>
        <v>58968279.403200001</v>
      </c>
      <c r="D4" s="11">
        <f t="shared" ref="D4:D14" si="0">C4/B4</f>
        <v>0.71928465925860618</v>
      </c>
      <c r="E4" s="10">
        <f>(B4*0.8)-C4</f>
        <v>6617192.1000914276</v>
      </c>
      <c r="F4" s="10">
        <f>E4/$N$2</f>
        <v>1323438.4200182855</v>
      </c>
      <c r="G4" s="10">
        <f>(B4*0.86)-C4</f>
        <v>11536102.462838277</v>
      </c>
      <c r="H4" s="10">
        <f>G4/$N$2</f>
        <v>2307220.4925676556</v>
      </c>
      <c r="I4" s="10">
        <f>(B4*0.91)-C4</f>
        <v>15635194.431794003</v>
      </c>
      <c r="J4" s="10">
        <f>I4/$N$2</f>
        <v>3127038.8863588003</v>
      </c>
      <c r="K4" s="59">
        <f>(B4*0.96)-C4</f>
        <v>19734286.400749713</v>
      </c>
      <c r="L4" s="10">
        <f>K4/$N$2</f>
        <v>3946857.2801499427</v>
      </c>
      <c r="M4" s="10">
        <f t="shared" ref="M4:M13" si="1">B4-C4</f>
        <v>23013559.975914285</v>
      </c>
      <c r="N4" s="10">
        <f>M4/$N$2</f>
        <v>4602711.9951828569</v>
      </c>
    </row>
    <row r="5" spans="1:14" x14ac:dyDescent="0.25">
      <c r="A5" s="2" t="s">
        <v>173</v>
      </c>
      <c r="B5" s="10">
        <f>SUMIFS('Dealer Wise'!E$4:E$124,'Dealer Wise'!$C$4:$C$124,'Region Wise'!$A5)</f>
        <v>153857270.99606666</v>
      </c>
      <c r="C5" s="10">
        <f>SUMIFS('Dealer Wise'!F$4:F$124,'Dealer Wise'!$C$4:$C$124,'Region Wise'!$A5)</f>
        <v>101569499.52120002</v>
      </c>
      <c r="D5" s="11">
        <f t="shared" si="0"/>
        <v>0.66015404318328663</v>
      </c>
      <c r="E5" s="10">
        <f t="shared" ref="E5:E13" si="2">(B5*0.8)-C5</f>
        <v>21516317.275653318</v>
      </c>
      <c r="F5" s="10">
        <f t="shared" ref="F5:F13" si="3">E5/$N$2</f>
        <v>4303263.4551306637</v>
      </c>
      <c r="G5" s="10">
        <f t="shared" ref="G5:G13" si="4">(B5*0.86)-C5</f>
        <v>30747753.535417303</v>
      </c>
      <c r="H5" s="10">
        <f t="shared" ref="H5:H13" si="5">G5/$N$2</f>
        <v>6149550.7070834609</v>
      </c>
      <c r="I5" s="10">
        <f t="shared" ref="I5:I13" si="6">(B5*0.91)-C5</f>
        <v>38440617.08522065</v>
      </c>
      <c r="J5" s="10">
        <f t="shared" ref="J5:J14" si="7">I5/$N$2</f>
        <v>7688123.4170441302</v>
      </c>
      <c r="K5" s="59">
        <f t="shared" ref="K5:K13" si="8">(B5*0.96)-C5</f>
        <v>46133480.635023966</v>
      </c>
      <c r="L5" s="10">
        <f t="shared" ref="L5:L14" si="9">K5/$N$2</f>
        <v>9226696.1270047929</v>
      </c>
      <c r="M5" s="10">
        <f t="shared" si="1"/>
        <v>52287771.474866644</v>
      </c>
      <c r="N5" s="10">
        <f t="shared" ref="N5:N13" si="10">M5/$N$2</f>
        <v>10457554.294973329</v>
      </c>
    </row>
    <row r="6" spans="1:14" x14ac:dyDescent="0.25">
      <c r="A6" s="2" t="s">
        <v>26</v>
      </c>
      <c r="B6" s="10">
        <f>SUMIFS('Dealer Wise'!E$4:E$124,'Dealer Wise'!$C$4:$C$124,'Region Wise'!$A6)</f>
        <v>134548890.72690475</v>
      </c>
      <c r="C6" s="10">
        <f>SUMIFS('Dealer Wise'!F$4:F$124,'Dealer Wise'!$C$4:$C$124,'Region Wise'!$A6)</f>
        <v>88389550.80490002</v>
      </c>
      <c r="D6" s="11">
        <f t="shared" si="0"/>
        <v>0.65693258656665698</v>
      </c>
      <c r="E6" s="10">
        <f t="shared" si="2"/>
        <v>19249561.776623785</v>
      </c>
      <c r="F6" s="10">
        <f t="shared" si="3"/>
        <v>3849912.3553247573</v>
      </c>
      <c r="G6" s="10">
        <f t="shared" si="4"/>
        <v>27322495.22023806</v>
      </c>
      <c r="H6" s="10">
        <f t="shared" si="5"/>
        <v>5464499.0440476118</v>
      </c>
      <c r="I6" s="10">
        <f t="shared" si="6"/>
        <v>34049939.756583303</v>
      </c>
      <c r="J6" s="10">
        <f t="shared" si="7"/>
        <v>6809987.9513166603</v>
      </c>
      <c r="K6" s="59">
        <f t="shared" si="8"/>
        <v>40777384.292928532</v>
      </c>
      <c r="L6" s="10">
        <f t="shared" si="9"/>
        <v>8155476.858585706</v>
      </c>
      <c r="M6" s="10">
        <f t="shared" si="1"/>
        <v>46159339.92200473</v>
      </c>
      <c r="N6" s="10">
        <f t="shared" si="10"/>
        <v>9231867.9844009466</v>
      </c>
    </row>
    <row r="7" spans="1:14" x14ac:dyDescent="0.25">
      <c r="A7" s="2" t="s">
        <v>41</v>
      </c>
      <c r="B7" s="10">
        <f>SUMIFS('Dealer Wise'!E$4:E$124,'Dealer Wise'!$C$4:$C$124,'Region Wise'!$A7)</f>
        <v>122047364.37657619</v>
      </c>
      <c r="C7" s="10">
        <f>SUMIFS('Dealer Wise'!F$4:F$124,'Dealer Wise'!$C$4:$C$124,'Region Wise'!$A7)</f>
        <v>62347393.681299999</v>
      </c>
      <c r="D7" s="11">
        <f t="shared" si="0"/>
        <v>0.51084588347952853</v>
      </c>
      <c r="E7" s="10">
        <f t="shared" si="2"/>
        <v>35290497.819960952</v>
      </c>
      <c r="F7" s="10">
        <f t="shared" si="3"/>
        <v>7058099.5639921902</v>
      </c>
      <c r="G7" s="10">
        <f t="shared" si="4"/>
        <v>42613339.682555512</v>
      </c>
      <c r="H7" s="10">
        <f t="shared" si="5"/>
        <v>8522667.9365111031</v>
      </c>
      <c r="I7" s="10">
        <f t="shared" si="6"/>
        <v>48715707.901384339</v>
      </c>
      <c r="J7" s="10">
        <f t="shared" si="7"/>
        <v>9743141.5802768674</v>
      </c>
      <c r="K7" s="59">
        <f t="shared" si="8"/>
        <v>54818076.120213136</v>
      </c>
      <c r="L7" s="10">
        <f t="shared" si="9"/>
        <v>10963615.224042628</v>
      </c>
      <c r="M7" s="10">
        <f t="shared" si="1"/>
        <v>59699970.695276186</v>
      </c>
      <c r="N7" s="10">
        <f t="shared" si="10"/>
        <v>11939994.139055237</v>
      </c>
    </row>
    <row r="8" spans="1:14" x14ac:dyDescent="0.25">
      <c r="A8" s="2" t="s">
        <v>172</v>
      </c>
      <c r="B8" s="10">
        <f>SUMIFS('Dealer Wise'!E$4:E$124,'Dealer Wise'!$C$4:$C$124,'Region Wise'!$A8)</f>
        <v>125742333.85209046</v>
      </c>
      <c r="C8" s="10">
        <f>SUMIFS('Dealer Wise'!F$4:F$124,'Dealer Wise'!$C$4:$C$124,'Region Wise'!$A8)</f>
        <v>78056331.603799999</v>
      </c>
      <c r="D8" s="11">
        <f t="shared" si="0"/>
        <v>0.62076413895432336</v>
      </c>
      <c r="E8" s="10">
        <f t="shared" si="2"/>
        <v>22537535.477872372</v>
      </c>
      <c r="F8" s="10">
        <f t="shared" si="3"/>
        <v>4507507.095574474</v>
      </c>
      <c r="G8" s="10">
        <f t="shared" si="4"/>
        <v>30082075.508997798</v>
      </c>
      <c r="H8" s="10">
        <f t="shared" si="5"/>
        <v>6016415.1017995598</v>
      </c>
      <c r="I8" s="10">
        <f t="shared" si="6"/>
        <v>36369192.201602325</v>
      </c>
      <c r="J8" s="10">
        <f t="shared" si="7"/>
        <v>7273838.4403204648</v>
      </c>
      <c r="K8" s="59">
        <f t="shared" si="8"/>
        <v>42656308.894206837</v>
      </c>
      <c r="L8" s="10">
        <f t="shared" si="9"/>
        <v>8531261.778841367</v>
      </c>
      <c r="M8" s="10">
        <f t="shared" si="1"/>
        <v>47686002.248290464</v>
      </c>
      <c r="N8" s="10">
        <f t="shared" si="10"/>
        <v>9537200.4496580921</v>
      </c>
    </row>
    <row r="9" spans="1:14" x14ac:dyDescent="0.25">
      <c r="A9" s="2" t="s">
        <v>66</v>
      </c>
      <c r="B9" s="10">
        <f>SUMIFS('Dealer Wise'!E$4:E$124,'Dealer Wise'!$C$4:$C$124,'Region Wise'!$A9)</f>
        <v>165943342.46452859</v>
      </c>
      <c r="C9" s="10">
        <f>SUMIFS('Dealer Wise'!F$4:F$124,'Dealer Wise'!$C$4:$C$124,'Region Wise'!$A9)</f>
        <v>110427174.76460001</v>
      </c>
      <c r="D9" s="11">
        <f t="shared" si="0"/>
        <v>0.66545106977222956</v>
      </c>
      <c r="E9" s="10">
        <f t="shared" si="2"/>
        <v>22327499.207022876</v>
      </c>
      <c r="F9" s="10">
        <f t="shared" si="3"/>
        <v>4465499.8414045749</v>
      </c>
      <c r="G9" s="10">
        <f t="shared" si="4"/>
        <v>32284099.754894584</v>
      </c>
      <c r="H9" s="10">
        <f t="shared" si="5"/>
        <v>6456819.9509789171</v>
      </c>
      <c r="I9" s="10">
        <f t="shared" si="6"/>
        <v>40581266.878121018</v>
      </c>
      <c r="J9" s="10">
        <f t="shared" si="7"/>
        <v>8116253.3756242041</v>
      </c>
      <c r="K9" s="59">
        <f t="shared" si="8"/>
        <v>48878434.001347423</v>
      </c>
      <c r="L9" s="10">
        <f t="shared" si="9"/>
        <v>9775686.8002694845</v>
      </c>
      <c r="M9" s="10">
        <f t="shared" si="1"/>
        <v>55516167.699928582</v>
      </c>
      <c r="N9" s="10">
        <f t="shared" si="10"/>
        <v>11103233.539985716</v>
      </c>
    </row>
    <row r="10" spans="1:14" x14ac:dyDescent="0.25">
      <c r="A10" s="2" t="s">
        <v>90</v>
      </c>
      <c r="B10" s="10">
        <f>SUMIFS('Dealer Wise'!E$4:E$124,'Dealer Wise'!$C$4:$C$124,'Region Wise'!$A10)</f>
        <v>103613966.56454763</v>
      </c>
      <c r="C10" s="10">
        <f>SUMIFS('Dealer Wise'!F$4:F$124,'Dealer Wise'!$C$4:$C$124,'Region Wise'!$A10)</f>
        <v>56839646.041500002</v>
      </c>
      <c r="D10" s="11">
        <f t="shared" si="0"/>
        <v>0.54857127785076187</v>
      </c>
      <c r="E10" s="10">
        <f t="shared" si="2"/>
        <v>26051527.210138112</v>
      </c>
      <c r="F10" s="10">
        <f t="shared" si="3"/>
        <v>5210305.4420276228</v>
      </c>
      <c r="G10" s="10">
        <f t="shared" si="4"/>
        <v>32268365.204010963</v>
      </c>
      <c r="H10" s="10">
        <f t="shared" si="5"/>
        <v>6453673.0408021929</v>
      </c>
      <c r="I10" s="10">
        <f t="shared" si="6"/>
        <v>37449063.532238349</v>
      </c>
      <c r="J10" s="10">
        <f t="shared" si="7"/>
        <v>7489812.7064476702</v>
      </c>
      <c r="K10" s="59">
        <f t="shared" si="8"/>
        <v>42629761.86046572</v>
      </c>
      <c r="L10" s="10">
        <f t="shared" si="9"/>
        <v>8525952.3720931448</v>
      </c>
      <c r="M10" s="10">
        <f t="shared" si="1"/>
        <v>46774320.523047626</v>
      </c>
      <c r="N10" s="10">
        <f t="shared" si="10"/>
        <v>9354864.1046095248</v>
      </c>
    </row>
    <row r="11" spans="1:14" x14ac:dyDescent="0.25">
      <c r="A11" s="2" t="s">
        <v>108</v>
      </c>
      <c r="B11" s="10">
        <f>SUMIFS('Dealer Wise'!E$4:E$124,'Dealer Wise'!$C$4:$C$124,'Region Wise'!$A11)</f>
        <v>112407239.85626191</v>
      </c>
      <c r="C11" s="10">
        <f>SUMIFS('Dealer Wise'!F$4:F$124,'Dealer Wise'!$C$4:$C$124,'Region Wise'!$A11)</f>
        <v>63347220.047499999</v>
      </c>
      <c r="D11" s="11">
        <f t="shared" si="0"/>
        <v>0.56355106778267805</v>
      </c>
      <c r="E11" s="10">
        <f t="shared" si="2"/>
        <v>26578571.837509528</v>
      </c>
      <c r="F11" s="10">
        <f t="shared" si="3"/>
        <v>5315714.3675019052</v>
      </c>
      <c r="G11" s="10">
        <f t="shared" si="4"/>
        <v>33323006.228885233</v>
      </c>
      <c r="H11" s="10">
        <f t="shared" si="5"/>
        <v>6664601.2457770463</v>
      </c>
      <c r="I11" s="10">
        <f t="shared" si="6"/>
        <v>38943368.221698344</v>
      </c>
      <c r="J11" s="10">
        <f t="shared" si="7"/>
        <v>7788673.6443396686</v>
      </c>
      <c r="K11" s="59">
        <f t="shared" si="8"/>
        <v>44563730.214511424</v>
      </c>
      <c r="L11" s="10">
        <f t="shared" si="9"/>
        <v>8912746.0429022852</v>
      </c>
      <c r="M11" s="10">
        <f t="shared" si="1"/>
        <v>49060019.80876191</v>
      </c>
      <c r="N11" s="10">
        <f t="shared" si="10"/>
        <v>9812003.9617523812</v>
      </c>
    </row>
    <row r="12" spans="1:14" x14ac:dyDescent="0.25">
      <c r="A12" s="2" t="s">
        <v>124</v>
      </c>
      <c r="B12" s="10">
        <f>SUMIFS('Dealer Wise'!E$4:E$124,'Dealer Wise'!$C$4:$C$124,'Region Wise'!$A12)</f>
        <v>107600800.25774288</v>
      </c>
      <c r="C12" s="10">
        <f>SUMIFS('Dealer Wise'!F$4:F$124,'Dealer Wise'!$C$4:$C$124,'Region Wise'!$A12)</f>
        <v>56678906.943700001</v>
      </c>
      <c r="D12" s="11">
        <f t="shared" si="0"/>
        <v>0.52675172310924723</v>
      </c>
      <c r="E12" s="10">
        <f t="shared" si="2"/>
        <v>29401733.262494311</v>
      </c>
      <c r="F12" s="10">
        <f t="shared" si="3"/>
        <v>5880346.6524988618</v>
      </c>
      <c r="G12" s="10">
        <f t="shared" si="4"/>
        <v>35857781.27795887</v>
      </c>
      <c r="H12" s="10">
        <f t="shared" si="5"/>
        <v>7171556.2555917744</v>
      </c>
      <c r="I12" s="10">
        <f t="shared" si="6"/>
        <v>41237821.29084602</v>
      </c>
      <c r="J12" s="10">
        <f t="shared" si="7"/>
        <v>8247564.258169204</v>
      </c>
      <c r="K12" s="59">
        <f t="shared" si="8"/>
        <v>46617861.303733155</v>
      </c>
      <c r="L12" s="10">
        <f t="shared" si="9"/>
        <v>9323572.2607466318</v>
      </c>
      <c r="M12" s="10">
        <f t="shared" si="1"/>
        <v>50921893.314042881</v>
      </c>
      <c r="N12" s="10">
        <f t="shared" si="10"/>
        <v>10184378.662808577</v>
      </c>
    </row>
    <row r="13" spans="1:14" x14ac:dyDescent="0.25">
      <c r="A13" s="46" t="s">
        <v>180</v>
      </c>
      <c r="B13" s="47">
        <f>SUMIF('Dealer Wise'!B125,'Region Wise'!A13,'Dealer Wise'!E125)</f>
        <v>20449572.09765714</v>
      </c>
      <c r="C13" s="47">
        <f>SUMIF('Dealer Wise'!B125,'Region Wise'!A13,'Dealer Wise'!F125)</f>
        <v>15717950</v>
      </c>
      <c r="D13" s="48">
        <f t="shared" si="0"/>
        <v>0.76861999483112753</v>
      </c>
      <c r="E13" s="47">
        <f t="shared" si="2"/>
        <v>641707.67812571302</v>
      </c>
      <c r="F13" s="47">
        <f t="shared" si="3"/>
        <v>128341.5356251426</v>
      </c>
      <c r="G13" s="47">
        <f t="shared" si="4"/>
        <v>1868682.0039851405</v>
      </c>
      <c r="H13" s="47">
        <f t="shared" si="5"/>
        <v>373736.40079702809</v>
      </c>
      <c r="I13" s="47">
        <f t="shared" si="6"/>
        <v>2891160.6088679992</v>
      </c>
      <c r="J13" s="47">
        <f t="shared" si="7"/>
        <v>578232.12177359988</v>
      </c>
      <c r="K13" s="59">
        <f t="shared" si="8"/>
        <v>3913639.2137508541</v>
      </c>
      <c r="L13" s="47">
        <f t="shared" si="9"/>
        <v>782727.84275017085</v>
      </c>
      <c r="M13" s="47">
        <f t="shared" si="1"/>
        <v>4731622.0976571403</v>
      </c>
      <c r="N13" s="47">
        <f t="shared" si="10"/>
        <v>946324.41953142802</v>
      </c>
    </row>
    <row r="14" spans="1:14" x14ac:dyDescent="0.25">
      <c r="A14" s="25" t="s">
        <v>174</v>
      </c>
      <c r="B14" s="30">
        <f>SUM(B4:B13)</f>
        <v>1128192620.5714905</v>
      </c>
      <c r="C14" s="30">
        <f>SUM(C4:C13)</f>
        <v>692341952.81169999</v>
      </c>
      <c r="D14" s="31">
        <f t="shared" si="0"/>
        <v>0.61367353427732174</v>
      </c>
      <c r="E14" s="32">
        <f>SUM(E4:E13)</f>
        <v>210212143.6454924</v>
      </c>
      <c r="F14" s="32">
        <f>SUM(F4:F13)</f>
        <v>42042428.729098484</v>
      </c>
      <c r="G14" s="32">
        <f>SUM(G4:G13)</f>
        <v>277903700.87978172</v>
      </c>
      <c r="H14" s="32">
        <f>SUM(H4:H13)</f>
        <v>55580740.175956354</v>
      </c>
      <c r="I14" s="32">
        <f>SUM(I4:I13)</f>
        <v>334313331.90835643</v>
      </c>
      <c r="J14" s="32">
        <f t="shared" si="7"/>
        <v>66862666.381671287</v>
      </c>
      <c r="K14" s="32">
        <f>SUM(K4:K13)</f>
        <v>390722962.93693072</v>
      </c>
      <c r="L14" s="32">
        <f t="shared" si="9"/>
        <v>78144592.587386146</v>
      </c>
      <c r="M14" s="30">
        <f>SUM(M4:M13)</f>
        <v>435850667.75979042</v>
      </c>
      <c r="N14" s="33">
        <f>M14/N2</f>
        <v>87170133.551958084</v>
      </c>
    </row>
    <row r="15" spans="1:14" x14ac:dyDescent="0.25">
      <c r="N15" s="27"/>
    </row>
    <row r="16" spans="1:14" x14ac:dyDescent="0.25">
      <c r="B16" s="27"/>
      <c r="C16" s="27"/>
      <c r="F16" s="28"/>
      <c r="G16" s="28"/>
      <c r="H16" s="28"/>
      <c r="I16" s="28"/>
      <c r="J16" s="28"/>
      <c r="K16" s="28"/>
      <c r="L16" s="28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4:M13 G4:G13 I5:I13 K4:K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showGridLines="0" tabSelected="1" zoomScale="80" zoomScaleNormal="80" workbookViewId="0">
      <pane ySplit="3" topLeftCell="A4" activePane="bottomLeft" state="frozen"/>
      <selection activeCell="C1" sqref="C1"/>
      <selection pane="bottomLeft" activeCell="B1" sqref="B1"/>
    </sheetView>
  </sheetViews>
  <sheetFormatPr defaultRowHeight="15" x14ac:dyDescent="0.25"/>
  <cols>
    <col min="1" max="1" width="3" bestFit="1" customWidth="1"/>
    <col min="2" max="2" width="16.42578125" bestFit="1" customWidth="1"/>
    <col min="3" max="3" width="15.85546875" bestFit="1" customWidth="1"/>
    <col min="4" max="4" width="13.7109375" bestFit="1" customWidth="1"/>
    <col min="5" max="5" width="13.42578125" bestFit="1" customWidth="1"/>
    <col min="6" max="6" width="13.28515625" bestFit="1" customWidth="1"/>
    <col min="7" max="7" width="15.85546875" bestFit="1" customWidth="1"/>
    <col min="8" max="8" width="16.85546875" bestFit="1" customWidth="1"/>
    <col min="9" max="9" width="15.85546875" bestFit="1" customWidth="1"/>
    <col min="10" max="10" width="16.85546875" bestFit="1" customWidth="1"/>
    <col min="11" max="11" width="15.85546875" bestFit="1" customWidth="1"/>
    <col min="12" max="12" width="12.5703125" customWidth="1"/>
    <col min="13" max="13" width="15.85546875" bestFit="1" customWidth="1"/>
    <col min="14" max="14" width="12.5703125" customWidth="1"/>
    <col min="15" max="15" width="17" bestFit="1" customWidth="1"/>
    <col min="16" max="16" width="12.5703125" customWidth="1"/>
  </cols>
  <sheetData>
    <row r="1" spans="1:16" ht="32.25" customHeight="1" x14ac:dyDescent="0.25">
      <c r="B1" s="45" t="str">
        <f>'Dealer Wise'!B1</f>
        <v xml:space="preserve">Up to 20.02.2020 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0"/>
      <c r="P1" s="40"/>
    </row>
    <row r="2" spans="1:16" ht="32.25" customHeight="1" x14ac:dyDescent="0.25">
      <c r="A2" s="230" t="s">
        <v>1445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6" t="s">
        <v>185</v>
      </c>
      <c r="P2" s="6">
        <f>'Dealer Wise'!Q2</f>
        <v>5</v>
      </c>
    </row>
    <row r="3" spans="1:16" ht="44.25" customHeight="1" x14ac:dyDescent="0.25">
      <c r="A3" s="37" t="s">
        <v>1262</v>
      </c>
      <c r="B3" s="37" t="s">
        <v>0</v>
      </c>
      <c r="C3" s="38" t="s">
        <v>1</v>
      </c>
      <c r="D3" s="39" t="s">
        <v>1438</v>
      </c>
      <c r="E3" s="39" t="s">
        <v>1439</v>
      </c>
      <c r="F3" s="39" t="s">
        <v>1442</v>
      </c>
      <c r="G3" s="39" t="s">
        <v>182</v>
      </c>
      <c r="H3" s="39" t="s">
        <v>184</v>
      </c>
      <c r="I3" s="39" t="s">
        <v>1093</v>
      </c>
      <c r="J3" s="39" t="s">
        <v>1097</v>
      </c>
      <c r="K3" s="39" t="s">
        <v>1095</v>
      </c>
      <c r="L3" s="39" t="s">
        <v>1098</v>
      </c>
      <c r="M3" s="39" t="s">
        <v>1117</v>
      </c>
      <c r="N3" s="39" t="s">
        <v>1119</v>
      </c>
      <c r="O3" s="23" t="s">
        <v>175</v>
      </c>
      <c r="P3" s="24" t="s">
        <v>177</v>
      </c>
    </row>
    <row r="4" spans="1:16" x14ac:dyDescent="0.25">
      <c r="A4" s="73">
        <v>1</v>
      </c>
      <c r="B4" s="2" t="s">
        <v>3</v>
      </c>
      <c r="C4" s="2" t="s">
        <v>3</v>
      </c>
      <c r="D4" s="8">
        <f>SUMIFS('Dealer Wise'!E$4:E$124,'Dealer Wise'!$D$4:$D$124,'Zone Wise'!$C4)</f>
        <v>15459820.422928572</v>
      </c>
      <c r="E4" s="8">
        <f>SUMIFS('Dealer Wise'!F$4:F$124,'Dealer Wise'!$D$4:$D$124,'Zone Wise'!$C4)</f>
        <v>10714417.134600002</v>
      </c>
      <c r="F4" s="9">
        <f t="shared" ref="F4:F34" si="0">E4/D4</f>
        <v>0.69304926198944539</v>
      </c>
      <c r="G4" s="50">
        <f>(D4*0.8)-E4</f>
        <v>1653439.2037428562</v>
      </c>
      <c r="H4" s="8">
        <f t="shared" ref="H4:H35" si="1">G4/$P$2</f>
        <v>330687.84074857121</v>
      </c>
      <c r="I4" s="50">
        <f>(D4*0.86)-E4</f>
        <v>2581028.4291185699</v>
      </c>
      <c r="J4" s="8">
        <f t="shared" ref="J4:J35" si="2">I4/$P$2</f>
        <v>516205.68582371401</v>
      </c>
      <c r="K4" s="8">
        <f>(D4*0.91)-E4</f>
        <v>3354019.4502649978</v>
      </c>
      <c r="L4" s="8">
        <f t="shared" ref="L4:L34" si="3">K4/$P$2</f>
        <v>670803.8900529996</v>
      </c>
      <c r="M4" s="60">
        <f>(D4*0.96)-E4</f>
        <v>4127010.4714114256</v>
      </c>
      <c r="N4" s="8">
        <f t="shared" ref="N4:N35" si="4">M4/$P$2</f>
        <v>825402.09428228508</v>
      </c>
      <c r="O4" s="8">
        <f t="shared" ref="O4:O34" si="5">D4-E4</f>
        <v>4745403.2883285694</v>
      </c>
      <c r="P4" s="35">
        <f t="shared" ref="P4:P35" si="6">O4/$P$2</f>
        <v>949080.65766571392</v>
      </c>
    </row>
    <row r="5" spans="1:16" x14ac:dyDescent="0.25">
      <c r="A5" s="73">
        <v>2</v>
      </c>
      <c r="B5" s="2" t="s">
        <v>3</v>
      </c>
      <c r="C5" s="2" t="s">
        <v>5</v>
      </c>
      <c r="D5" s="8">
        <f>SUMIFS('Dealer Wise'!E$4:E$124,'Dealer Wise'!$D$4:$D$124,'Zone Wise'!$C5)</f>
        <v>24657330.54195714</v>
      </c>
      <c r="E5" s="8">
        <f>SUMIFS('Dealer Wise'!F$4:F$124,'Dealer Wise'!$D$4:$D$124,'Zone Wise'!$C5)</f>
        <v>17676810.092099998</v>
      </c>
      <c r="F5" s="9">
        <f t="shared" si="0"/>
        <v>0.71689877628971133</v>
      </c>
      <c r="G5" s="50">
        <f t="shared" ref="G5:G53" si="7">(D5*0.8)-E5</f>
        <v>2049054.3414657153</v>
      </c>
      <c r="H5" s="8">
        <f t="shared" si="1"/>
        <v>409810.86829314305</v>
      </c>
      <c r="I5" s="50">
        <f t="shared" ref="I5:I53" si="8">(D5*0.86)-E5</f>
        <v>3528494.1739831418</v>
      </c>
      <c r="J5" s="8">
        <f t="shared" si="2"/>
        <v>705698.83479662833</v>
      </c>
      <c r="K5" s="8">
        <f t="shared" ref="K5:K53" si="9">(D5*0.91)-E5</f>
        <v>4761360.7010810003</v>
      </c>
      <c r="L5" s="8">
        <f t="shared" si="3"/>
        <v>952272.14021620003</v>
      </c>
      <c r="M5" s="60">
        <f t="shared" ref="M5:M53" si="10">(D5*0.96)-E5</f>
        <v>5994227.228178855</v>
      </c>
      <c r="N5" s="8">
        <f t="shared" si="4"/>
        <v>1198845.4456357709</v>
      </c>
      <c r="O5" s="34">
        <f t="shared" si="5"/>
        <v>6980520.4498571418</v>
      </c>
      <c r="P5" s="8">
        <f t="shared" si="6"/>
        <v>1396104.0899714283</v>
      </c>
    </row>
    <row r="6" spans="1:16" x14ac:dyDescent="0.25">
      <c r="A6" s="73">
        <v>3</v>
      </c>
      <c r="B6" s="2" t="s">
        <v>3</v>
      </c>
      <c r="C6" s="2" t="s">
        <v>8</v>
      </c>
      <c r="D6" s="8">
        <f>SUMIFS('Dealer Wise'!E$4:E$124,'Dealer Wise'!$D$4:$D$124,'Zone Wise'!$C6)</f>
        <v>19716217.076838095</v>
      </c>
      <c r="E6" s="8">
        <f>SUMIFS('Dealer Wise'!F$4:F$124,'Dealer Wise'!$D$4:$D$124,'Zone Wise'!$C6)</f>
        <v>11506637.458999999</v>
      </c>
      <c r="F6" s="9">
        <f t="shared" si="0"/>
        <v>0.58361284084854104</v>
      </c>
      <c r="G6" s="50">
        <f t="shared" si="7"/>
        <v>4266336.2024704777</v>
      </c>
      <c r="H6" s="8">
        <f t="shared" si="1"/>
        <v>853267.24049409549</v>
      </c>
      <c r="I6" s="50">
        <f t="shared" si="8"/>
        <v>5449309.2270807624</v>
      </c>
      <c r="J6" s="8">
        <f t="shared" si="2"/>
        <v>1089861.8454161524</v>
      </c>
      <c r="K6" s="8">
        <f t="shared" si="9"/>
        <v>6435120.0809226669</v>
      </c>
      <c r="L6" s="8">
        <f t="shared" si="3"/>
        <v>1287024.0161845335</v>
      </c>
      <c r="M6" s="60">
        <f t="shared" si="10"/>
        <v>7420930.9347645715</v>
      </c>
      <c r="N6" s="8">
        <f t="shared" si="4"/>
        <v>1484186.1869529143</v>
      </c>
      <c r="O6" s="8">
        <f t="shared" si="5"/>
        <v>8209579.6178380959</v>
      </c>
      <c r="P6" s="36">
        <f t="shared" si="6"/>
        <v>1641915.9235676192</v>
      </c>
    </row>
    <row r="7" spans="1:16" x14ac:dyDescent="0.25">
      <c r="A7" s="73">
        <v>4</v>
      </c>
      <c r="B7" s="2" t="s">
        <v>3</v>
      </c>
      <c r="C7" s="2" t="s">
        <v>13</v>
      </c>
      <c r="D7" s="8">
        <f>SUMIFS('Dealer Wise'!E$4:E$124,'Dealer Wise'!$D$4:$D$124,'Zone Wise'!$C7)</f>
        <v>22148471.337390475</v>
      </c>
      <c r="E7" s="8">
        <f>SUMIFS('Dealer Wise'!F$4:F$124,'Dealer Wise'!$D$4:$D$124,'Zone Wise'!$C7)</f>
        <v>19070414.717500001</v>
      </c>
      <c r="F7" s="9">
        <f t="shared" si="0"/>
        <v>0.86102622736341272</v>
      </c>
      <c r="G7" s="50">
        <f t="shared" si="7"/>
        <v>-1351637.6475876197</v>
      </c>
      <c r="H7" s="8">
        <f t="shared" si="1"/>
        <v>-270327.52951752394</v>
      </c>
      <c r="I7" s="50">
        <f t="shared" si="8"/>
        <v>-22729.367344193161</v>
      </c>
      <c r="J7" s="8">
        <f t="shared" si="2"/>
        <v>-4545.8734688386321</v>
      </c>
      <c r="K7" s="8">
        <f t="shared" si="9"/>
        <v>1084694.1995253302</v>
      </c>
      <c r="L7" s="8">
        <f t="shared" si="3"/>
        <v>216938.83990506604</v>
      </c>
      <c r="M7" s="60">
        <f t="shared" si="10"/>
        <v>2192117.7663948536</v>
      </c>
      <c r="N7" s="8">
        <f t="shared" si="4"/>
        <v>438423.55327897071</v>
      </c>
      <c r="O7" s="8">
        <f t="shared" si="5"/>
        <v>3078056.6198904738</v>
      </c>
      <c r="P7" s="8">
        <f t="shared" si="6"/>
        <v>615611.32397809473</v>
      </c>
    </row>
    <row r="8" spans="1:16" x14ac:dyDescent="0.25">
      <c r="A8" s="73">
        <v>5</v>
      </c>
      <c r="B8" s="2" t="s">
        <v>173</v>
      </c>
      <c r="C8" s="2" t="s">
        <v>19</v>
      </c>
      <c r="D8" s="8">
        <f>SUMIFS('Dealer Wise'!E$4:E$124,'Dealer Wise'!$D$4:$D$124,'Zone Wise'!$C8)</f>
        <v>25425955.229357146</v>
      </c>
      <c r="E8" s="8">
        <f>SUMIFS('Dealer Wise'!F$4:F$124,'Dealer Wise'!$D$4:$D$124,'Zone Wise'!$C8)</f>
        <v>6814835.3600999992</v>
      </c>
      <c r="F8" s="9">
        <f t="shared" si="0"/>
        <v>0.26802671909968201</v>
      </c>
      <c r="G8" s="50">
        <f t="shared" si="7"/>
        <v>13525928.823385717</v>
      </c>
      <c r="H8" s="8">
        <f t="shared" si="1"/>
        <v>2705185.7646771437</v>
      </c>
      <c r="I8" s="50">
        <f t="shared" si="8"/>
        <v>15051486.137147145</v>
      </c>
      <c r="J8" s="8">
        <f t="shared" si="2"/>
        <v>3010297.2274294291</v>
      </c>
      <c r="K8" s="8">
        <f t="shared" si="9"/>
        <v>16322783.898615004</v>
      </c>
      <c r="L8" s="8">
        <f t="shared" si="3"/>
        <v>3264556.7797230007</v>
      </c>
      <c r="M8" s="60">
        <f t="shared" si="10"/>
        <v>17594081.660082862</v>
      </c>
      <c r="N8" s="8">
        <f t="shared" si="4"/>
        <v>3518816.3320165724</v>
      </c>
      <c r="O8" s="8">
        <f t="shared" si="5"/>
        <v>18611119.869257145</v>
      </c>
      <c r="P8" s="8">
        <f t="shared" si="6"/>
        <v>3722223.9738514288</v>
      </c>
    </row>
    <row r="9" spans="1:16" x14ac:dyDescent="0.25">
      <c r="A9" s="73">
        <v>6</v>
      </c>
      <c r="B9" s="2" t="s">
        <v>173</v>
      </c>
      <c r="C9" s="2" t="s">
        <v>24</v>
      </c>
      <c r="D9" s="8">
        <f>SUMIFS('Dealer Wise'!E$4:E$124,'Dealer Wise'!$D$4:$D$124,'Zone Wise'!$C9)</f>
        <v>20757514.347966664</v>
      </c>
      <c r="E9" s="8">
        <f>SUMIFS('Dealer Wise'!F$4:F$124,'Dealer Wise'!$D$4:$D$124,'Zone Wise'!$C9)</f>
        <v>16339632.812000003</v>
      </c>
      <c r="F9" s="9">
        <f t="shared" si="0"/>
        <v>0.7871671211731851</v>
      </c>
      <c r="G9" s="50">
        <f t="shared" si="7"/>
        <v>266378.66637332924</v>
      </c>
      <c r="H9" s="8">
        <f t="shared" si="1"/>
        <v>53275.73327466585</v>
      </c>
      <c r="I9" s="50">
        <f t="shared" si="8"/>
        <v>1511829.5272513293</v>
      </c>
      <c r="J9" s="8">
        <f t="shared" si="2"/>
        <v>302365.90545026585</v>
      </c>
      <c r="K9" s="8">
        <f t="shared" si="9"/>
        <v>2549705.2446496636</v>
      </c>
      <c r="L9" s="8">
        <f t="shared" si="3"/>
        <v>509941.0489299327</v>
      </c>
      <c r="M9" s="60">
        <f t="shared" si="10"/>
        <v>3587580.9620479941</v>
      </c>
      <c r="N9" s="8">
        <f t="shared" si="4"/>
        <v>717516.19240959885</v>
      </c>
      <c r="O9" s="8">
        <f t="shared" si="5"/>
        <v>4417881.5359666608</v>
      </c>
      <c r="P9" s="8">
        <f t="shared" si="6"/>
        <v>883576.30719333212</v>
      </c>
    </row>
    <row r="10" spans="1:16" x14ac:dyDescent="0.25">
      <c r="A10" s="73">
        <v>7</v>
      </c>
      <c r="B10" s="2" t="s">
        <v>173</v>
      </c>
      <c r="C10" s="2" t="s">
        <v>23</v>
      </c>
      <c r="D10" s="8">
        <f>SUMIFS('Dealer Wise'!E$4:E$124,'Dealer Wise'!$D$4:$D$124,'Zone Wise'!$C10)</f>
        <v>34284676.609490484</v>
      </c>
      <c r="E10" s="8">
        <f>SUMIFS('Dealer Wise'!F$4:F$124,'Dealer Wise'!$D$4:$D$124,'Zone Wise'!$C10)</f>
        <v>35846765.122300014</v>
      </c>
      <c r="F10" s="9">
        <f t="shared" si="0"/>
        <v>1.045562293925127</v>
      </c>
      <c r="G10" s="50">
        <f t="shared" si="7"/>
        <v>-8419023.8347076252</v>
      </c>
      <c r="H10" s="8">
        <f t="shared" si="1"/>
        <v>-1683804.766941525</v>
      </c>
      <c r="I10" s="50">
        <f t="shared" si="8"/>
        <v>-6361943.2381381989</v>
      </c>
      <c r="J10" s="8">
        <f t="shared" si="2"/>
        <v>-1272388.6476276398</v>
      </c>
      <c r="K10" s="8">
        <f t="shared" si="9"/>
        <v>-4647709.4076636732</v>
      </c>
      <c r="L10" s="8">
        <f t="shared" si="3"/>
        <v>-929541.88153273461</v>
      </c>
      <c r="M10" s="60">
        <f t="shared" si="10"/>
        <v>-2933475.5771891512</v>
      </c>
      <c r="N10" s="8">
        <f t="shared" si="4"/>
        <v>-586695.11543783022</v>
      </c>
      <c r="O10" s="8">
        <f t="shared" si="5"/>
        <v>-1562088.5128095299</v>
      </c>
      <c r="P10" s="8">
        <f t="shared" si="6"/>
        <v>-312417.70256190596</v>
      </c>
    </row>
    <row r="11" spans="1:16" x14ac:dyDescent="0.25">
      <c r="A11" s="73">
        <v>8</v>
      </c>
      <c r="B11" s="2" t="s">
        <v>173</v>
      </c>
      <c r="C11" s="2" t="s">
        <v>20</v>
      </c>
      <c r="D11" s="8">
        <f>SUMIFS('Dealer Wise'!E$4:E$124,'Dealer Wise'!$D$4:$D$124,'Zone Wise'!$C11)</f>
        <v>23084525.453666665</v>
      </c>
      <c r="E11" s="8">
        <f>SUMIFS('Dealer Wise'!F$4:F$124,'Dealer Wise'!$D$4:$D$124,'Zone Wise'!$C11)</f>
        <v>14992236.828600001</v>
      </c>
      <c r="F11" s="9">
        <f t="shared" si="0"/>
        <v>0.64944964360177859</v>
      </c>
      <c r="G11" s="50">
        <f t="shared" si="7"/>
        <v>3475383.5343333334</v>
      </c>
      <c r="H11" s="8">
        <f t="shared" si="1"/>
        <v>695076.70686666667</v>
      </c>
      <c r="I11" s="50">
        <f t="shared" si="8"/>
        <v>4860455.0615533292</v>
      </c>
      <c r="J11" s="8">
        <f t="shared" si="2"/>
        <v>972091.0123106658</v>
      </c>
      <c r="K11" s="8">
        <f t="shared" si="9"/>
        <v>6014681.3342366666</v>
      </c>
      <c r="L11" s="8">
        <f t="shared" si="3"/>
        <v>1202936.2668473334</v>
      </c>
      <c r="M11" s="60">
        <f t="shared" si="10"/>
        <v>7168907.6069199964</v>
      </c>
      <c r="N11" s="8">
        <f t="shared" si="4"/>
        <v>1433781.5213839994</v>
      </c>
      <c r="O11" s="8">
        <f t="shared" si="5"/>
        <v>8092288.6250666641</v>
      </c>
      <c r="P11" s="8">
        <f t="shared" si="6"/>
        <v>1618457.7250133329</v>
      </c>
    </row>
    <row r="12" spans="1:16" x14ac:dyDescent="0.25">
      <c r="A12" s="73">
        <v>9</v>
      </c>
      <c r="B12" s="2" t="s">
        <v>173</v>
      </c>
      <c r="C12" s="2" t="s">
        <v>21</v>
      </c>
      <c r="D12" s="8">
        <f>SUMIFS('Dealer Wise'!E$4:E$124,'Dealer Wise'!$D$4:$D$124,'Zone Wise'!$C12)</f>
        <v>33064797.823909521</v>
      </c>
      <c r="E12" s="8">
        <f>SUMIFS('Dealer Wise'!F$4:F$124,'Dealer Wise'!$D$4:$D$124,'Zone Wise'!$C12)</f>
        <v>16949316.316800006</v>
      </c>
      <c r="F12" s="9">
        <f t="shared" si="0"/>
        <v>0.51260910189336673</v>
      </c>
      <c r="G12" s="50">
        <f t="shared" si="7"/>
        <v>9502521.9423276111</v>
      </c>
      <c r="H12" s="8">
        <f t="shared" si="1"/>
        <v>1900504.3884655223</v>
      </c>
      <c r="I12" s="50">
        <f t="shared" si="8"/>
        <v>11486409.81176218</v>
      </c>
      <c r="J12" s="8">
        <f t="shared" si="2"/>
        <v>2297281.962352436</v>
      </c>
      <c r="K12" s="8">
        <f t="shared" si="9"/>
        <v>13139649.70295766</v>
      </c>
      <c r="L12" s="8">
        <f t="shared" si="3"/>
        <v>2627929.9405915318</v>
      </c>
      <c r="M12" s="60">
        <f t="shared" si="10"/>
        <v>14792889.594153132</v>
      </c>
      <c r="N12" s="8">
        <f t="shared" si="4"/>
        <v>2958577.9188306266</v>
      </c>
      <c r="O12" s="8">
        <f t="shared" si="5"/>
        <v>16115481.507109515</v>
      </c>
      <c r="P12" s="8">
        <f t="shared" si="6"/>
        <v>3223096.3014219031</v>
      </c>
    </row>
    <row r="13" spans="1:16" x14ac:dyDescent="0.25">
      <c r="A13" s="73">
        <v>10</v>
      </c>
      <c r="B13" s="2" t="s">
        <v>173</v>
      </c>
      <c r="C13" s="2" t="s">
        <v>22</v>
      </c>
      <c r="D13" s="8">
        <f>SUMIFS('Dealer Wise'!E$4:E$124,'Dealer Wise'!$D$4:$D$124,'Zone Wise'!$C13)</f>
        <v>17239801.531676196</v>
      </c>
      <c r="E13" s="8">
        <f>SUMIFS('Dealer Wise'!F$4:F$124,'Dealer Wise'!$D$4:$D$124,'Zone Wise'!$C13)</f>
        <v>10626713.081400003</v>
      </c>
      <c r="F13" s="9">
        <f t="shared" si="0"/>
        <v>0.6164057667296583</v>
      </c>
      <c r="G13" s="50">
        <f t="shared" si="7"/>
        <v>3165128.1439409535</v>
      </c>
      <c r="H13" s="8">
        <f t="shared" si="1"/>
        <v>633025.62878819066</v>
      </c>
      <c r="I13" s="50">
        <f t="shared" si="8"/>
        <v>4199516.2358415239</v>
      </c>
      <c r="J13" s="8">
        <f t="shared" si="2"/>
        <v>839903.24716830475</v>
      </c>
      <c r="K13" s="8">
        <f t="shared" si="9"/>
        <v>5061506.3124253359</v>
      </c>
      <c r="L13" s="8">
        <f t="shared" si="3"/>
        <v>1012301.2624850671</v>
      </c>
      <c r="M13" s="60">
        <f t="shared" si="10"/>
        <v>5923496.3890091442</v>
      </c>
      <c r="N13" s="8">
        <f t="shared" si="4"/>
        <v>1184699.2778018289</v>
      </c>
      <c r="O13" s="8">
        <f t="shared" si="5"/>
        <v>6613088.4502761923</v>
      </c>
      <c r="P13" s="8">
        <f t="shared" si="6"/>
        <v>1322617.6900552385</v>
      </c>
    </row>
    <row r="14" spans="1:16" x14ac:dyDescent="0.25">
      <c r="A14" s="73">
        <v>11</v>
      </c>
      <c r="B14" s="2" t="s">
        <v>26</v>
      </c>
      <c r="C14" s="2" t="s">
        <v>28</v>
      </c>
      <c r="D14" s="8">
        <f>SUMIFS('Dealer Wise'!E$4:E$124,'Dealer Wise'!$D$4:$D$124,'Zone Wise'!$C14)</f>
        <v>19945423.849390477</v>
      </c>
      <c r="E14" s="8">
        <f>SUMIFS('Dealer Wise'!F$4:F$124,'Dealer Wise'!$D$4:$D$124,'Zone Wise'!$C14)</f>
        <v>12284711.516300002</v>
      </c>
      <c r="F14" s="9">
        <f t="shared" si="0"/>
        <v>0.61591629283302585</v>
      </c>
      <c r="G14" s="50">
        <f t="shared" si="7"/>
        <v>3671627.5632123798</v>
      </c>
      <c r="H14" s="8">
        <f t="shared" si="1"/>
        <v>734325.51264247601</v>
      </c>
      <c r="I14" s="50">
        <f t="shared" si="8"/>
        <v>4868352.9941758085</v>
      </c>
      <c r="J14" s="8">
        <f t="shared" si="2"/>
        <v>973670.59883516165</v>
      </c>
      <c r="K14" s="8">
        <f t="shared" si="9"/>
        <v>5865624.1866453309</v>
      </c>
      <c r="L14" s="8">
        <f t="shared" si="3"/>
        <v>1173124.8373290661</v>
      </c>
      <c r="M14" s="60">
        <f t="shared" si="10"/>
        <v>6862895.3791148532</v>
      </c>
      <c r="N14" s="8">
        <f t="shared" si="4"/>
        <v>1372579.0758229706</v>
      </c>
      <c r="O14" s="8">
        <f t="shared" si="5"/>
        <v>7660712.3330904748</v>
      </c>
      <c r="P14" s="8">
        <f t="shared" si="6"/>
        <v>1532142.4666180951</v>
      </c>
    </row>
    <row r="15" spans="1:16" x14ac:dyDescent="0.25">
      <c r="A15" s="73">
        <v>12</v>
      </c>
      <c r="B15" s="2" t="s">
        <v>26</v>
      </c>
      <c r="C15" s="2" t="s">
        <v>31</v>
      </c>
      <c r="D15" s="8">
        <f>SUMIFS('Dealer Wise'!E$4:E$124,'Dealer Wise'!$D$4:$D$124,'Zone Wise'!$C15)</f>
        <v>25762885.098033324</v>
      </c>
      <c r="E15" s="8">
        <f>SUMIFS('Dealer Wise'!F$4:F$124,'Dealer Wise'!$D$4:$D$124,'Zone Wise'!$C15)</f>
        <v>22487019.910000004</v>
      </c>
      <c r="F15" s="9">
        <f t="shared" si="0"/>
        <v>0.87284556152900006</v>
      </c>
      <c r="G15" s="50">
        <f t="shared" si="7"/>
        <v>-1876711.8315733448</v>
      </c>
      <c r="H15" s="8">
        <f t="shared" si="1"/>
        <v>-375342.36631466897</v>
      </c>
      <c r="I15" s="50">
        <f t="shared" si="8"/>
        <v>-330938.72569134459</v>
      </c>
      <c r="J15" s="8">
        <f t="shared" si="2"/>
        <v>-66187.745138268918</v>
      </c>
      <c r="K15" s="8">
        <f t="shared" si="9"/>
        <v>957205.52921032161</v>
      </c>
      <c r="L15" s="8">
        <f t="shared" si="3"/>
        <v>191441.10584206431</v>
      </c>
      <c r="M15" s="60">
        <f t="shared" si="10"/>
        <v>2245349.7841119878</v>
      </c>
      <c r="N15" s="8">
        <f t="shared" si="4"/>
        <v>449069.95682239754</v>
      </c>
      <c r="O15" s="8">
        <f t="shared" si="5"/>
        <v>3275865.18803332</v>
      </c>
      <c r="P15" s="8">
        <f t="shared" si="6"/>
        <v>655173.037606664</v>
      </c>
    </row>
    <row r="16" spans="1:16" x14ac:dyDescent="0.25">
      <c r="A16" s="73">
        <v>13</v>
      </c>
      <c r="B16" s="2" t="s">
        <v>26</v>
      </c>
      <c r="C16" s="2" t="s">
        <v>33</v>
      </c>
      <c r="D16" s="8">
        <f>SUMIFS('Dealer Wise'!E$4:E$124,'Dealer Wise'!$D$4:$D$124,'Zone Wise'!$C16)</f>
        <v>25134353.601466656</v>
      </c>
      <c r="E16" s="8">
        <f>SUMIFS('Dealer Wise'!F$4:F$124,'Dealer Wise'!$D$4:$D$124,'Zone Wise'!$C16)</f>
        <v>12650617.401000002</v>
      </c>
      <c r="F16" s="9">
        <f t="shared" si="0"/>
        <v>0.50331978301848213</v>
      </c>
      <c r="G16" s="50">
        <f t="shared" si="7"/>
        <v>7456865.4801733214</v>
      </c>
      <c r="H16" s="8">
        <f t="shared" si="1"/>
        <v>1491373.0960346642</v>
      </c>
      <c r="I16" s="50">
        <f t="shared" si="8"/>
        <v>8964926.6962613221</v>
      </c>
      <c r="J16" s="8">
        <f t="shared" si="2"/>
        <v>1792985.3392522645</v>
      </c>
      <c r="K16" s="8">
        <f t="shared" si="9"/>
        <v>10221644.376334654</v>
      </c>
      <c r="L16" s="8">
        <f t="shared" si="3"/>
        <v>2044328.8752669308</v>
      </c>
      <c r="M16" s="60">
        <f t="shared" si="10"/>
        <v>11478362.056407986</v>
      </c>
      <c r="N16" s="8">
        <f t="shared" si="4"/>
        <v>2295672.4112815973</v>
      </c>
      <c r="O16" s="8">
        <f t="shared" si="5"/>
        <v>12483736.200466653</v>
      </c>
      <c r="P16" s="8">
        <f t="shared" si="6"/>
        <v>2496747.2400933309</v>
      </c>
    </row>
    <row r="17" spans="1:16" x14ac:dyDescent="0.25">
      <c r="A17" s="73">
        <v>14</v>
      </c>
      <c r="B17" s="2" t="s">
        <v>26</v>
      </c>
      <c r="C17" s="2" t="s">
        <v>35</v>
      </c>
      <c r="D17" s="8">
        <f>SUMIFS('Dealer Wise'!E$4:E$124,'Dealer Wise'!$D$4:$D$124,'Zone Wise'!$C17)</f>
        <v>22771796.758209523</v>
      </c>
      <c r="E17" s="8">
        <f>SUMIFS('Dealer Wise'!F$4:F$124,'Dealer Wise'!$D$4:$D$124,'Zone Wise'!$C17)</f>
        <v>18818299.200000003</v>
      </c>
      <c r="F17" s="9">
        <f t="shared" si="0"/>
        <v>0.82638622677921836</v>
      </c>
      <c r="G17" s="50">
        <f t="shared" si="7"/>
        <v>-600861.79343238473</v>
      </c>
      <c r="H17" s="8">
        <f t="shared" si="1"/>
        <v>-120172.35868647695</v>
      </c>
      <c r="I17" s="50">
        <f t="shared" si="8"/>
        <v>765446.01206018776</v>
      </c>
      <c r="J17" s="8">
        <f t="shared" si="2"/>
        <v>153089.20241203756</v>
      </c>
      <c r="K17" s="8">
        <f t="shared" si="9"/>
        <v>1904035.8499706648</v>
      </c>
      <c r="L17" s="8">
        <f t="shared" si="3"/>
        <v>380807.16999413294</v>
      </c>
      <c r="M17" s="60">
        <f t="shared" si="10"/>
        <v>3042625.6878811382</v>
      </c>
      <c r="N17" s="8">
        <f t="shared" si="4"/>
        <v>608525.13757622766</v>
      </c>
      <c r="O17" s="8">
        <f t="shared" si="5"/>
        <v>3953497.5582095198</v>
      </c>
      <c r="P17" s="8">
        <f t="shared" si="6"/>
        <v>790699.51164190401</v>
      </c>
    </row>
    <row r="18" spans="1:16" x14ac:dyDescent="0.25">
      <c r="A18" s="73">
        <v>15</v>
      </c>
      <c r="B18" s="2" t="s">
        <v>26</v>
      </c>
      <c r="C18" s="2" t="s">
        <v>37</v>
      </c>
      <c r="D18" s="8">
        <f>SUMIFS('Dealer Wise'!E$4:E$124,'Dealer Wise'!$D$4:$D$124,'Zone Wise'!$C18)</f>
        <v>40934431.419804767</v>
      </c>
      <c r="E18" s="8">
        <f>SUMIFS('Dealer Wise'!F$4:F$124,'Dealer Wise'!$D$4:$D$124,'Zone Wise'!$C18)</f>
        <v>22148902.777599998</v>
      </c>
      <c r="F18" s="9">
        <f t="shared" si="0"/>
        <v>0.54108245819884493</v>
      </c>
      <c r="G18" s="50">
        <f t="shared" si="7"/>
        <v>10598642.358243816</v>
      </c>
      <c r="H18" s="8">
        <f t="shared" si="1"/>
        <v>2119728.4716487629</v>
      </c>
      <c r="I18" s="50">
        <f t="shared" si="8"/>
        <v>13054708.243432105</v>
      </c>
      <c r="J18" s="8">
        <f t="shared" si="2"/>
        <v>2610941.6486864211</v>
      </c>
      <c r="K18" s="8">
        <f t="shared" si="9"/>
        <v>15101429.814422339</v>
      </c>
      <c r="L18" s="8">
        <f t="shared" si="3"/>
        <v>3020285.962884468</v>
      </c>
      <c r="M18" s="60">
        <f t="shared" si="10"/>
        <v>17148151.385412574</v>
      </c>
      <c r="N18" s="8">
        <f t="shared" si="4"/>
        <v>3429630.2770825149</v>
      </c>
      <c r="O18" s="8">
        <f t="shared" si="5"/>
        <v>18785528.642204769</v>
      </c>
      <c r="P18" s="8">
        <f t="shared" si="6"/>
        <v>3757105.7284409539</v>
      </c>
    </row>
    <row r="19" spans="1:16" x14ac:dyDescent="0.25">
      <c r="A19" s="73">
        <v>16</v>
      </c>
      <c r="B19" s="2" t="s">
        <v>41</v>
      </c>
      <c r="C19" s="2" t="s">
        <v>42</v>
      </c>
      <c r="D19" s="8">
        <f>SUMIFS('Dealer Wise'!E$4:E$124,'Dealer Wise'!$D$4:$D$124,'Zone Wise'!$C19)</f>
        <v>23080163.673757143</v>
      </c>
      <c r="E19" s="8">
        <f>SUMIFS('Dealer Wise'!F$4:F$124,'Dealer Wise'!$D$4:$D$124,'Zone Wise'!$C19)</f>
        <v>10233141.321</v>
      </c>
      <c r="F19" s="9">
        <f t="shared" si="0"/>
        <v>0.44337386275277574</v>
      </c>
      <c r="G19" s="50">
        <f t="shared" si="7"/>
        <v>8230989.6180057134</v>
      </c>
      <c r="H19" s="8">
        <f t="shared" si="1"/>
        <v>1646197.9236011426</v>
      </c>
      <c r="I19" s="50">
        <f t="shared" si="8"/>
        <v>9615799.4384311419</v>
      </c>
      <c r="J19" s="8">
        <f t="shared" si="2"/>
        <v>1923159.8876862284</v>
      </c>
      <c r="K19" s="8">
        <f t="shared" si="9"/>
        <v>10769807.622119</v>
      </c>
      <c r="L19" s="8">
        <f t="shared" si="3"/>
        <v>2153961.5244237999</v>
      </c>
      <c r="M19" s="60">
        <f t="shared" si="10"/>
        <v>11923815.805806855</v>
      </c>
      <c r="N19" s="8">
        <f t="shared" si="4"/>
        <v>2384763.161161371</v>
      </c>
      <c r="O19" s="8">
        <f t="shared" si="5"/>
        <v>12847022.352757143</v>
      </c>
      <c r="P19" s="8">
        <f t="shared" si="6"/>
        <v>2569404.4705514284</v>
      </c>
    </row>
    <row r="20" spans="1:16" x14ac:dyDescent="0.25">
      <c r="A20" s="73">
        <v>17</v>
      </c>
      <c r="B20" s="2" t="s">
        <v>41</v>
      </c>
      <c r="C20" s="2" t="s">
        <v>44</v>
      </c>
      <c r="D20" s="8">
        <f>SUMIFS('Dealer Wise'!E$4:E$124,'Dealer Wise'!$D$4:$D$124,'Zone Wise'!$C20)</f>
        <v>13170201.478923811</v>
      </c>
      <c r="E20" s="8">
        <f>SUMIFS('Dealer Wise'!F$4:F$124,'Dealer Wise'!$D$4:$D$124,'Zone Wise'!$C20)</f>
        <v>5800641.6268999996</v>
      </c>
      <c r="F20" s="9">
        <f t="shared" si="0"/>
        <v>0.44043681762824427</v>
      </c>
      <c r="G20" s="50">
        <f t="shared" si="7"/>
        <v>4735519.556239049</v>
      </c>
      <c r="H20" s="8">
        <f t="shared" si="1"/>
        <v>947103.91124780977</v>
      </c>
      <c r="I20" s="50">
        <f t="shared" si="8"/>
        <v>5525731.6449744767</v>
      </c>
      <c r="J20" s="8">
        <f t="shared" si="2"/>
        <v>1105146.3289948953</v>
      </c>
      <c r="K20" s="8">
        <f t="shared" si="9"/>
        <v>6184241.7189206677</v>
      </c>
      <c r="L20" s="8">
        <f t="shared" si="3"/>
        <v>1236848.3437841334</v>
      </c>
      <c r="M20" s="60">
        <f t="shared" si="10"/>
        <v>6842751.7928668587</v>
      </c>
      <c r="N20" s="8">
        <f t="shared" si="4"/>
        <v>1368550.3585733718</v>
      </c>
      <c r="O20" s="8">
        <f t="shared" si="5"/>
        <v>7369559.8520238111</v>
      </c>
      <c r="P20" s="8">
        <f t="shared" si="6"/>
        <v>1473911.9704047623</v>
      </c>
    </row>
    <row r="21" spans="1:16" x14ac:dyDescent="0.25">
      <c r="A21" s="73">
        <v>18</v>
      </c>
      <c r="B21" s="2" t="s">
        <v>41</v>
      </c>
      <c r="C21" s="2" t="s">
        <v>46</v>
      </c>
      <c r="D21" s="8">
        <f>SUMIFS('Dealer Wise'!E$4:E$124,'Dealer Wise'!$D$4:$D$124,'Zone Wise'!$C21)</f>
        <v>16048974.996009527</v>
      </c>
      <c r="E21" s="8">
        <f>SUMIFS('Dealer Wise'!F$4:F$124,'Dealer Wise'!$D$4:$D$124,'Zone Wise'!$C21)</f>
        <v>10502695.145900004</v>
      </c>
      <c r="F21" s="9">
        <f t="shared" si="0"/>
        <v>0.65441532238111344</v>
      </c>
      <c r="G21" s="50">
        <f t="shared" si="7"/>
        <v>2336484.8509076182</v>
      </c>
      <c r="H21" s="8">
        <f t="shared" si="1"/>
        <v>467296.97018152365</v>
      </c>
      <c r="I21" s="50">
        <f t="shared" si="8"/>
        <v>3299423.35066819</v>
      </c>
      <c r="J21" s="8">
        <f t="shared" si="2"/>
        <v>659884.67013363796</v>
      </c>
      <c r="K21" s="8">
        <f t="shared" si="9"/>
        <v>4101872.1004686654</v>
      </c>
      <c r="L21" s="8">
        <f t="shared" si="3"/>
        <v>820374.42009373312</v>
      </c>
      <c r="M21" s="60">
        <f t="shared" si="10"/>
        <v>4904320.8502691407</v>
      </c>
      <c r="N21" s="8">
        <f t="shared" si="4"/>
        <v>980864.17005382816</v>
      </c>
      <c r="O21" s="8">
        <f t="shared" si="5"/>
        <v>5546279.8501095232</v>
      </c>
      <c r="P21" s="8">
        <f t="shared" si="6"/>
        <v>1109255.9700219047</v>
      </c>
    </row>
    <row r="22" spans="1:16" x14ac:dyDescent="0.25">
      <c r="A22" s="73">
        <v>19</v>
      </c>
      <c r="B22" s="2" t="s">
        <v>41</v>
      </c>
      <c r="C22" s="2" t="s">
        <v>51</v>
      </c>
      <c r="D22" s="8">
        <f>SUMIFS('Dealer Wise'!E$4:E$124,'Dealer Wise'!$D$4:$D$124,'Zone Wise'!$C22)</f>
        <v>11059255.570685714</v>
      </c>
      <c r="E22" s="8">
        <f>SUMIFS('Dealer Wise'!F$4:F$124,'Dealer Wise'!$D$4:$D$124,'Zone Wise'!$C22)</f>
        <v>3801556.2093000002</v>
      </c>
      <c r="F22" s="9">
        <f t="shared" si="0"/>
        <v>0.34374431307805375</v>
      </c>
      <c r="G22" s="50">
        <f t="shared" si="7"/>
        <v>5045848.2472485714</v>
      </c>
      <c r="H22" s="8">
        <f t="shared" si="1"/>
        <v>1009169.6494497142</v>
      </c>
      <c r="I22" s="50">
        <f t="shared" si="8"/>
        <v>5709403.5814897139</v>
      </c>
      <c r="J22" s="8">
        <f t="shared" si="2"/>
        <v>1141880.7162979427</v>
      </c>
      <c r="K22" s="8">
        <f t="shared" si="9"/>
        <v>6262366.3600239996</v>
      </c>
      <c r="L22" s="8">
        <f t="shared" si="3"/>
        <v>1252473.2720047999</v>
      </c>
      <c r="M22" s="60">
        <f t="shared" si="10"/>
        <v>6815329.1385582853</v>
      </c>
      <c r="N22" s="8">
        <f t="shared" si="4"/>
        <v>1363065.8277116572</v>
      </c>
      <c r="O22" s="8">
        <f t="shared" si="5"/>
        <v>7257699.3613857143</v>
      </c>
      <c r="P22" s="8">
        <f t="shared" si="6"/>
        <v>1451539.8722771429</v>
      </c>
    </row>
    <row r="23" spans="1:16" x14ac:dyDescent="0.25">
      <c r="A23" s="73">
        <v>20</v>
      </c>
      <c r="B23" s="2" t="s">
        <v>41</v>
      </c>
      <c r="C23" s="2" t="s">
        <v>49</v>
      </c>
      <c r="D23" s="8">
        <f>SUMIFS('Dealer Wise'!E$4:E$124,'Dealer Wise'!$D$4:$D$124,'Zone Wise'!$C23)</f>
        <v>12336360.363919048</v>
      </c>
      <c r="E23" s="8">
        <f>SUMIFS('Dealer Wise'!F$4:F$124,'Dealer Wise'!$D$4:$D$124,'Zone Wise'!$C23)</f>
        <v>4378904.7390000001</v>
      </c>
      <c r="F23" s="9">
        <f t="shared" si="0"/>
        <v>0.35495921080639525</v>
      </c>
      <c r="G23" s="50">
        <f t="shared" si="7"/>
        <v>5490183.5521352384</v>
      </c>
      <c r="H23" s="8">
        <f t="shared" si="1"/>
        <v>1098036.7104270477</v>
      </c>
      <c r="I23" s="50">
        <f t="shared" si="8"/>
        <v>6230365.1739703808</v>
      </c>
      <c r="J23" s="8">
        <f t="shared" si="2"/>
        <v>1246073.0347940761</v>
      </c>
      <c r="K23" s="8">
        <f t="shared" si="9"/>
        <v>6847183.192166334</v>
      </c>
      <c r="L23" s="8">
        <f t="shared" si="3"/>
        <v>1369436.6384332669</v>
      </c>
      <c r="M23" s="60">
        <f t="shared" si="10"/>
        <v>7464001.2103622854</v>
      </c>
      <c r="N23" s="8">
        <f t="shared" si="4"/>
        <v>1492800.242072457</v>
      </c>
      <c r="O23" s="8">
        <f t="shared" si="5"/>
        <v>7957455.6249190476</v>
      </c>
      <c r="P23" s="8">
        <f t="shared" si="6"/>
        <v>1591491.1249838094</v>
      </c>
    </row>
    <row r="24" spans="1:16" x14ac:dyDescent="0.25">
      <c r="A24" s="73">
        <v>21</v>
      </c>
      <c r="B24" s="2" t="s">
        <v>41</v>
      </c>
      <c r="C24" s="2" t="s">
        <v>54</v>
      </c>
      <c r="D24" s="8">
        <f>SUMIFS('Dealer Wise'!E$4:E$124,'Dealer Wise'!$D$4:$D$124,'Zone Wise'!$C24)</f>
        <v>20404787.442304764</v>
      </c>
      <c r="E24" s="8">
        <f>SUMIFS('Dealer Wise'!F$4:F$124,'Dealer Wise'!$D$4:$D$124,'Zone Wise'!$C24)</f>
        <v>10408572.521199998</v>
      </c>
      <c r="F24" s="9">
        <f t="shared" si="0"/>
        <v>0.51010443263036154</v>
      </c>
      <c r="G24" s="50">
        <f t="shared" si="7"/>
        <v>5915257.432643814</v>
      </c>
      <c r="H24" s="8">
        <f t="shared" si="1"/>
        <v>1183051.4865287628</v>
      </c>
      <c r="I24" s="50">
        <f t="shared" si="8"/>
        <v>7139544.679182101</v>
      </c>
      <c r="J24" s="8">
        <f t="shared" si="2"/>
        <v>1427908.9358364202</v>
      </c>
      <c r="K24" s="8">
        <f t="shared" si="9"/>
        <v>8159784.0512973368</v>
      </c>
      <c r="L24" s="8">
        <f t="shared" si="3"/>
        <v>1631956.8102594675</v>
      </c>
      <c r="M24" s="60">
        <f t="shared" si="10"/>
        <v>9180023.4234125763</v>
      </c>
      <c r="N24" s="8">
        <f t="shared" si="4"/>
        <v>1836004.6846825152</v>
      </c>
      <c r="O24" s="8">
        <f t="shared" si="5"/>
        <v>9996214.9211047664</v>
      </c>
      <c r="P24" s="8">
        <f t="shared" si="6"/>
        <v>1999242.9842209532</v>
      </c>
    </row>
    <row r="25" spans="1:16" x14ac:dyDescent="0.25">
      <c r="A25" s="73">
        <v>22</v>
      </c>
      <c r="B25" s="2" t="s">
        <v>41</v>
      </c>
      <c r="C25" s="2" t="s">
        <v>56</v>
      </c>
      <c r="D25" s="8">
        <f>SUMIFS('Dealer Wise'!E$4:E$124,'Dealer Wise'!$D$4:$D$124,'Zone Wise'!$C25)</f>
        <v>25947620.850976188</v>
      </c>
      <c r="E25" s="8">
        <f>SUMIFS('Dealer Wise'!F$4:F$124,'Dealer Wise'!$D$4:$D$124,'Zone Wise'!$C25)</f>
        <v>17221882.118000001</v>
      </c>
      <c r="F25" s="9">
        <f t="shared" si="0"/>
        <v>0.66371719460946599</v>
      </c>
      <c r="G25" s="50">
        <f t="shared" si="7"/>
        <v>3536214.5627809502</v>
      </c>
      <c r="H25" s="8">
        <f t="shared" si="1"/>
        <v>707242.91255619004</v>
      </c>
      <c r="I25" s="50">
        <f t="shared" si="8"/>
        <v>5093071.8138395213</v>
      </c>
      <c r="J25" s="8">
        <f t="shared" si="2"/>
        <v>1018614.3627679043</v>
      </c>
      <c r="K25" s="8">
        <f t="shared" si="9"/>
        <v>6390452.8563883305</v>
      </c>
      <c r="L25" s="8">
        <f t="shared" si="3"/>
        <v>1278090.5712776661</v>
      </c>
      <c r="M25" s="60">
        <f t="shared" si="10"/>
        <v>7687833.8989371397</v>
      </c>
      <c r="N25" s="8">
        <f t="shared" si="4"/>
        <v>1537566.779787428</v>
      </c>
      <c r="O25" s="8">
        <f t="shared" si="5"/>
        <v>8725738.732976187</v>
      </c>
      <c r="P25" s="8">
        <f t="shared" si="6"/>
        <v>1745147.7465952374</v>
      </c>
    </row>
    <row r="26" spans="1:16" x14ac:dyDescent="0.25">
      <c r="A26" s="73">
        <v>23</v>
      </c>
      <c r="B26" s="2" t="s">
        <v>172</v>
      </c>
      <c r="C26" s="2" t="s">
        <v>61</v>
      </c>
      <c r="D26" s="8">
        <f>SUMIFS('Dealer Wise'!E$4:E$124,'Dealer Wise'!$D$4:$D$124,'Zone Wise'!$C26)</f>
        <v>27029543.949414276</v>
      </c>
      <c r="E26" s="8">
        <f>SUMIFS('Dealer Wise'!F$4:F$124,'Dealer Wise'!$D$4:$D$124,'Zone Wise'!$C26)</f>
        <v>15704582.2513</v>
      </c>
      <c r="F26" s="9">
        <f t="shared" si="0"/>
        <v>0.5810154355800855</v>
      </c>
      <c r="G26" s="50">
        <f t="shared" si="7"/>
        <v>5919052.9082314223</v>
      </c>
      <c r="H26" s="8">
        <f t="shared" si="1"/>
        <v>1183810.5816462846</v>
      </c>
      <c r="I26" s="50">
        <f t="shared" si="8"/>
        <v>7540825.5451962762</v>
      </c>
      <c r="J26" s="8">
        <f t="shared" si="2"/>
        <v>1508165.1090392552</v>
      </c>
      <c r="K26" s="8">
        <f t="shared" si="9"/>
        <v>8892302.7426669933</v>
      </c>
      <c r="L26" s="8">
        <f t="shared" si="3"/>
        <v>1778460.5485333987</v>
      </c>
      <c r="M26" s="60">
        <f t="shared" si="10"/>
        <v>10243779.940137703</v>
      </c>
      <c r="N26" s="8">
        <f t="shared" si="4"/>
        <v>2048755.9880275405</v>
      </c>
      <c r="O26" s="8">
        <f t="shared" si="5"/>
        <v>11324961.698114276</v>
      </c>
      <c r="P26" s="8">
        <f t="shared" si="6"/>
        <v>2264992.3396228552</v>
      </c>
    </row>
    <row r="27" spans="1:16" x14ac:dyDescent="0.25">
      <c r="A27" s="73">
        <v>24</v>
      </c>
      <c r="B27" s="2" t="s">
        <v>172</v>
      </c>
      <c r="C27" s="2" t="s">
        <v>62</v>
      </c>
      <c r="D27" s="8">
        <f>SUMIFS('Dealer Wise'!E$4:E$124,'Dealer Wise'!$D$4:$D$124,'Zone Wise'!$C27)</f>
        <v>23025374.18341428</v>
      </c>
      <c r="E27" s="8">
        <f>SUMIFS('Dealer Wise'!F$4:F$124,'Dealer Wise'!$D$4:$D$124,'Zone Wise'!$C27)</f>
        <v>17577417.530099999</v>
      </c>
      <c r="F27" s="9">
        <f t="shared" si="0"/>
        <v>0.76339334987925744</v>
      </c>
      <c r="G27" s="50">
        <f t="shared" si="7"/>
        <v>842881.81663142517</v>
      </c>
      <c r="H27" s="8">
        <f t="shared" si="1"/>
        <v>168576.36332628503</v>
      </c>
      <c r="I27" s="50">
        <f t="shared" si="8"/>
        <v>2224404.2676362805</v>
      </c>
      <c r="J27" s="8">
        <f t="shared" si="2"/>
        <v>444880.85352725611</v>
      </c>
      <c r="K27" s="8">
        <f t="shared" si="9"/>
        <v>3375672.9768069983</v>
      </c>
      <c r="L27" s="8">
        <f t="shared" si="3"/>
        <v>675134.5953613997</v>
      </c>
      <c r="M27" s="60">
        <f t="shared" si="10"/>
        <v>4526941.6859777085</v>
      </c>
      <c r="N27" s="8">
        <f t="shared" si="4"/>
        <v>905388.33719554171</v>
      </c>
      <c r="O27" s="8">
        <f t="shared" si="5"/>
        <v>5447956.6533142813</v>
      </c>
      <c r="P27" s="8">
        <f t="shared" si="6"/>
        <v>1089591.3306628563</v>
      </c>
    </row>
    <row r="28" spans="1:16" x14ac:dyDescent="0.25">
      <c r="A28" s="73">
        <v>25</v>
      </c>
      <c r="B28" s="2" t="s">
        <v>172</v>
      </c>
      <c r="C28" s="2" t="s">
        <v>60</v>
      </c>
      <c r="D28" s="8">
        <f>SUMIFS('Dealer Wise'!E$4:E$124,'Dealer Wise'!$D$4:$D$124,'Zone Wise'!$C28)</f>
        <v>19984123.291090477</v>
      </c>
      <c r="E28" s="8">
        <f>SUMIFS('Dealer Wise'!F$4:F$124,'Dealer Wise'!$D$4:$D$124,'Zone Wise'!$C28)</f>
        <v>10960067.734999998</v>
      </c>
      <c r="F28" s="9">
        <f t="shared" si="0"/>
        <v>0.54843875687487997</v>
      </c>
      <c r="G28" s="50">
        <f t="shared" si="7"/>
        <v>5027230.8978723846</v>
      </c>
      <c r="H28" s="8">
        <f t="shared" si="1"/>
        <v>1005446.1795744769</v>
      </c>
      <c r="I28" s="50">
        <f t="shared" si="8"/>
        <v>6226278.295337813</v>
      </c>
      <c r="J28" s="8">
        <f t="shared" si="2"/>
        <v>1245255.6590675625</v>
      </c>
      <c r="K28" s="8">
        <f t="shared" si="9"/>
        <v>7225484.4598923381</v>
      </c>
      <c r="L28" s="8">
        <f t="shared" si="3"/>
        <v>1445096.8919784676</v>
      </c>
      <c r="M28" s="60">
        <f t="shared" si="10"/>
        <v>8224690.6244468596</v>
      </c>
      <c r="N28" s="8">
        <f t="shared" si="4"/>
        <v>1644938.1248893719</v>
      </c>
      <c r="O28" s="8">
        <f t="shared" si="5"/>
        <v>9024055.5560904797</v>
      </c>
      <c r="P28" s="8">
        <f t="shared" si="6"/>
        <v>1804811.111218096</v>
      </c>
    </row>
    <row r="29" spans="1:16" x14ac:dyDescent="0.25">
      <c r="A29" s="73">
        <v>26</v>
      </c>
      <c r="B29" s="2" t="s">
        <v>172</v>
      </c>
      <c r="C29" s="2" t="s">
        <v>63</v>
      </c>
      <c r="D29" s="8">
        <f>SUMIFS('Dealer Wise'!E$4:E$124,'Dealer Wise'!$D$4:$D$124,'Zone Wise'!$C29)</f>
        <v>22585854.425657146</v>
      </c>
      <c r="E29" s="8">
        <f>SUMIFS('Dealer Wise'!F$4:F$124,'Dealer Wise'!$D$4:$D$124,'Zone Wise'!$C29)</f>
        <v>16020866.557100002</v>
      </c>
      <c r="F29" s="9">
        <f t="shared" si="0"/>
        <v>0.70933187893483318</v>
      </c>
      <c r="G29" s="50">
        <f t="shared" si="7"/>
        <v>2047816.9834257141</v>
      </c>
      <c r="H29" s="8">
        <f t="shared" si="1"/>
        <v>409563.39668514283</v>
      </c>
      <c r="I29" s="50">
        <f t="shared" si="8"/>
        <v>3402968.2489651442</v>
      </c>
      <c r="J29" s="8">
        <f t="shared" si="2"/>
        <v>680593.64979302883</v>
      </c>
      <c r="K29" s="8">
        <f t="shared" si="9"/>
        <v>4532260.9702480026</v>
      </c>
      <c r="L29" s="8">
        <f t="shared" si="3"/>
        <v>906452.19404960051</v>
      </c>
      <c r="M29" s="60">
        <f t="shared" si="10"/>
        <v>5661553.6915308572</v>
      </c>
      <c r="N29" s="8">
        <f t="shared" si="4"/>
        <v>1132310.7383061715</v>
      </c>
      <c r="O29" s="8">
        <f t="shared" si="5"/>
        <v>6564987.868557144</v>
      </c>
      <c r="P29" s="8">
        <f t="shared" si="6"/>
        <v>1312997.5737114288</v>
      </c>
    </row>
    <row r="30" spans="1:16" x14ac:dyDescent="0.25">
      <c r="A30" s="73">
        <v>27</v>
      </c>
      <c r="B30" s="2" t="s">
        <v>172</v>
      </c>
      <c r="C30" s="2" t="s">
        <v>64</v>
      </c>
      <c r="D30" s="8">
        <f>SUMIFS('Dealer Wise'!E$4:E$124,'Dealer Wise'!$D$4:$D$124,'Zone Wise'!$C30)</f>
        <v>16669923.625109525</v>
      </c>
      <c r="E30" s="8">
        <f>SUMIFS('Dealer Wise'!F$4:F$124,'Dealer Wise'!$D$4:$D$124,'Zone Wise'!$C30)</f>
        <v>8478862.1542000007</v>
      </c>
      <c r="F30" s="9">
        <f t="shared" si="0"/>
        <v>0.50863233358960835</v>
      </c>
      <c r="G30" s="50">
        <f t="shared" si="7"/>
        <v>4857076.7458876204</v>
      </c>
      <c r="H30" s="8">
        <f t="shared" si="1"/>
        <v>971415.3491775241</v>
      </c>
      <c r="I30" s="50">
        <f t="shared" si="8"/>
        <v>5857272.1633941904</v>
      </c>
      <c r="J30" s="8">
        <f t="shared" si="2"/>
        <v>1171454.432678838</v>
      </c>
      <c r="K30" s="8">
        <f t="shared" si="9"/>
        <v>6690768.3446496688</v>
      </c>
      <c r="L30" s="8">
        <f t="shared" si="3"/>
        <v>1338153.6689299338</v>
      </c>
      <c r="M30" s="60">
        <f t="shared" si="10"/>
        <v>7524264.5259051435</v>
      </c>
      <c r="N30" s="8">
        <f t="shared" si="4"/>
        <v>1504852.9051810286</v>
      </c>
      <c r="O30" s="8">
        <f t="shared" si="5"/>
        <v>8191061.4709095247</v>
      </c>
      <c r="P30" s="8">
        <f t="shared" si="6"/>
        <v>1638212.294181905</v>
      </c>
    </row>
    <row r="31" spans="1:16" x14ac:dyDescent="0.25">
      <c r="A31" s="73">
        <v>28</v>
      </c>
      <c r="B31" s="2" t="s">
        <v>172</v>
      </c>
      <c r="C31" s="29" t="s">
        <v>178</v>
      </c>
      <c r="D31" s="8">
        <f>SUMIFS('Dealer Wise'!E$4:E$124,'Dealer Wise'!$D$4:$D$124,'Zone Wise'!$C31)</f>
        <v>16447514.377404761</v>
      </c>
      <c r="E31" s="8">
        <f>SUMIFS('Dealer Wise'!F$4:F$124,'Dealer Wise'!$D$4:$D$124,'Zone Wise'!$C31)</f>
        <v>9314535.3761000037</v>
      </c>
      <c r="F31" s="9">
        <f t="shared" si="0"/>
        <v>0.56631872527171101</v>
      </c>
      <c r="G31" s="50">
        <f t="shared" si="7"/>
        <v>3843476.1258238051</v>
      </c>
      <c r="H31" s="8">
        <f t="shared" si="1"/>
        <v>768695.22516476107</v>
      </c>
      <c r="I31" s="50">
        <f t="shared" si="8"/>
        <v>4830326.9884680901</v>
      </c>
      <c r="J31" s="8">
        <f t="shared" si="2"/>
        <v>966065.39769361797</v>
      </c>
      <c r="K31" s="8">
        <f t="shared" si="9"/>
        <v>5652702.7073383294</v>
      </c>
      <c r="L31" s="8">
        <f t="shared" si="3"/>
        <v>1130540.5414676659</v>
      </c>
      <c r="M31" s="60">
        <f t="shared" si="10"/>
        <v>6475078.426208565</v>
      </c>
      <c r="N31" s="8">
        <f t="shared" si="4"/>
        <v>1295015.685241713</v>
      </c>
      <c r="O31" s="8">
        <f t="shared" si="5"/>
        <v>7132979.0013047569</v>
      </c>
      <c r="P31" s="8">
        <f t="shared" si="6"/>
        <v>1426595.8002609513</v>
      </c>
    </row>
    <row r="32" spans="1:16" x14ac:dyDescent="0.25">
      <c r="A32" s="73">
        <v>29</v>
      </c>
      <c r="B32" s="2" t="s">
        <v>66</v>
      </c>
      <c r="C32" s="29" t="s">
        <v>67</v>
      </c>
      <c r="D32" s="8">
        <f>SUMIFS('Dealer Wise'!E$4:E$124,'Dealer Wise'!$D$4:$D$124,'Zone Wise'!$C32)</f>
        <v>16801628.448561907</v>
      </c>
      <c r="E32" s="8">
        <f>SUMIFS('Dealer Wise'!F$4:F$124,'Dealer Wise'!$D$4:$D$124,'Zone Wise'!$C32)</f>
        <v>9767654.3671000022</v>
      </c>
      <c r="F32" s="9">
        <f t="shared" si="0"/>
        <v>0.58135164677659801</v>
      </c>
      <c r="G32" s="50">
        <f t="shared" si="7"/>
        <v>3673648.3917495236</v>
      </c>
      <c r="H32" s="8">
        <f t="shared" si="1"/>
        <v>734729.67834990472</v>
      </c>
      <c r="I32" s="50">
        <f t="shared" si="8"/>
        <v>4681746.0986632369</v>
      </c>
      <c r="J32" s="8">
        <f t="shared" si="2"/>
        <v>936349.21973264741</v>
      </c>
      <c r="K32" s="8">
        <f t="shared" si="9"/>
        <v>5521827.5210913327</v>
      </c>
      <c r="L32" s="8">
        <f t="shared" si="3"/>
        <v>1104365.5042182666</v>
      </c>
      <c r="M32" s="60">
        <f t="shared" si="10"/>
        <v>6361908.9435194284</v>
      </c>
      <c r="N32" s="8">
        <f t="shared" si="4"/>
        <v>1272381.7887038856</v>
      </c>
      <c r="O32" s="8">
        <f t="shared" si="5"/>
        <v>7033974.0814619046</v>
      </c>
      <c r="P32" s="8">
        <f t="shared" si="6"/>
        <v>1406794.8162923809</v>
      </c>
    </row>
    <row r="33" spans="1:16" x14ac:dyDescent="0.25">
      <c r="A33" s="73">
        <v>30</v>
      </c>
      <c r="B33" s="2" t="s">
        <v>66</v>
      </c>
      <c r="C33" s="2" t="s">
        <v>71</v>
      </c>
      <c r="D33" s="8">
        <f>SUMIFS('Dealer Wise'!E$4:E$124,'Dealer Wise'!$D$4:$D$124,'Zone Wise'!$C33)</f>
        <v>40898120.896657147</v>
      </c>
      <c r="E33" s="8">
        <f>SUMIFS('Dealer Wise'!F$4:F$124,'Dealer Wise'!$D$4:$D$124,'Zone Wise'!$C33)</f>
        <v>28998567.130199999</v>
      </c>
      <c r="F33" s="9">
        <f t="shared" si="0"/>
        <v>0.70904399748522995</v>
      </c>
      <c r="G33" s="50">
        <f t="shared" si="7"/>
        <v>3719929.5871257186</v>
      </c>
      <c r="H33" s="8">
        <f t="shared" si="1"/>
        <v>743985.91742514377</v>
      </c>
      <c r="I33" s="50">
        <f t="shared" si="8"/>
        <v>6173816.8409251496</v>
      </c>
      <c r="J33" s="8">
        <f t="shared" si="2"/>
        <v>1234763.3681850298</v>
      </c>
      <c r="K33" s="8">
        <f t="shared" si="9"/>
        <v>8218722.8857580051</v>
      </c>
      <c r="L33" s="8">
        <f t="shared" si="3"/>
        <v>1643744.577151601</v>
      </c>
      <c r="M33" s="60">
        <f t="shared" si="10"/>
        <v>10263628.930590861</v>
      </c>
      <c r="N33" s="8">
        <f t="shared" si="4"/>
        <v>2052725.7861181721</v>
      </c>
      <c r="O33" s="8">
        <f t="shared" si="5"/>
        <v>11899553.766457148</v>
      </c>
      <c r="P33" s="8">
        <f t="shared" si="6"/>
        <v>2379910.7532914295</v>
      </c>
    </row>
    <row r="34" spans="1:16" x14ac:dyDescent="0.25">
      <c r="A34" s="73">
        <v>31</v>
      </c>
      <c r="B34" s="2" t="s">
        <v>66</v>
      </c>
      <c r="C34" s="2" t="s">
        <v>75</v>
      </c>
      <c r="D34" s="8">
        <f>SUMIFS('Dealer Wise'!E$4:E$124,'Dealer Wise'!$D$4:$D$124,'Zone Wise'!$C34)</f>
        <v>26391198.818647623</v>
      </c>
      <c r="E34" s="8">
        <f>SUMIFS('Dealer Wise'!F$4:F$124,'Dealer Wise'!$D$4:$D$124,'Zone Wise'!$C34)</f>
        <v>15668322.527600003</v>
      </c>
      <c r="F34" s="9">
        <f t="shared" si="0"/>
        <v>0.59369499033628603</v>
      </c>
      <c r="G34" s="50">
        <f t="shared" si="7"/>
        <v>5444636.5273180958</v>
      </c>
      <c r="H34" s="8">
        <f t="shared" si="1"/>
        <v>1088927.3054636191</v>
      </c>
      <c r="I34" s="50">
        <f t="shared" si="8"/>
        <v>7028108.4564369526</v>
      </c>
      <c r="J34" s="8">
        <f t="shared" si="2"/>
        <v>1405621.6912873904</v>
      </c>
      <c r="K34" s="8">
        <f t="shared" si="9"/>
        <v>8347668.3973693345</v>
      </c>
      <c r="L34" s="8">
        <f t="shared" si="3"/>
        <v>1669533.6794738669</v>
      </c>
      <c r="M34" s="60">
        <f t="shared" si="10"/>
        <v>9667228.3383017126</v>
      </c>
      <c r="N34" s="8">
        <f t="shared" si="4"/>
        <v>1933445.6676603425</v>
      </c>
      <c r="O34" s="8">
        <f t="shared" si="5"/>
        <v>10722876.29104762</v>
      </c>
      <c r="P34" s="8">
        <f t="shared" si="6"/>
        <v>2144575.2582095237</v>
      </c>
    </row>
    <row r="35" spans="1:16" x14ac:dyDescent="0.25">
      <c r="A35" s="73">
        <v>32</v>
      </c>
      <c r="B35" s="2" t="s">
        <v>66</v>
      </c>
      <c r="C35" s="2" t="s">
        <v>66</v>
      </c>
      <c r="D35" s="8">
        <f>SUMIFS('Dealer Wise'!E$4:E$124,'Dealer Wise'!$D$4:$D$124,'Zone Wise'!$C35)</f>
        <v>18309957.713500008</v>
      </c>
      <c r="E35" s="8">
        <f>SUMIFS('Dealer Wise'!F$4:F$124,'Dealer Wise'!$D$4:$D$124,'Zone Wise'!$C35)</f>
        <v>14343853.575100005</v>
      </c>
      <c r="F35" s="9">
        <f t="shared" ref="F35:F54" si="11">E35/D35</f>
        <v>0.78339086302336036</v>
      </c>
      <c r="G35" s="50">
        <f t="shared" si="7"/>
        <v>304112.59570000321</v>
      </c>
      <c r="H35" s="8">
        <f t="shared" si="1"/>
        <v>60822.519140000644</v>
      </c>
      <c r="I35" s="50">
        <f t="shared" si="8"/>
        <v>1402710.0585100017</v>
      </c>
      <c r="J35" s="8">
        <f t="shared" si="2"/>
        <v>280542.01170200034</v>
      </c>
      <c r="K35" s="8">
        <f t="shared" si="9"/>
        <v>2318207.9441850036</v>
      </c>
      <c r="L35" s="8">
        <f t="shared" ref="L35:L53" si="12">K35/$P$2</f>
        <v>463641.58883700072</v>
      </c>
      <c r="M35" s="60">
        <f t="shared" si="10"/>
        <v>3233705.8298600018</v>
      </c>
      <c r="N35" s="8">
        <f t="shared" si="4"/>
        <v>646741.16597200034</v>
      </c>
      <c r="O35" s="8">
        <f t="shared" ref="O35:O53" si="13">D35-E35</f>
        <v>3966104.1384000033</v>
      </c>
      <c r="P35" s="8">
        <f t="shared" si="6"/>
        <v>793220.82768000069</v>
      </c>
    </row>
    <row r="36" spans="1:16" x14ac:dyDescent="0.25">
      <c r="A36" s="73">
        <v>33</v>
      </c>
      <c r="B36" s="2" t="s">
        <v>66</v>
      </c>
      <c r="C36" s="2" t="s">
        <v>138</v>
      </c>
      <c r="D36" s="8">
        <f>SUMIFS('Dealer Wise'!E$4:E$124,'Dealer Wise'!$D$4:$D$124,'Zone Wise'!$C36)</f>
        <v>14316811.742652383</v>
      </c>
      <c r="E36" s="8">
        <f>SUMIFS('Dealer Wise'!F$4:F$124,'Dealer Wise'!$D$4:$D$124,'Zone Wise'!$C36)</f>
        <v>11691784.319500005</v>
      </c>
      <c r="F36" s="9">
        <f t="shared" si="11"/>
        <v>0.81664720677076841</v>
      </c>
      <c r="G36" s="50">
        <f t="shared" si="7"/>
        <v>-238334.92537809722</v>
      </c>
      <c r="H36" s="8">
        <f t="shared" ref="H36:H53" si="14">G36/$P$2</f>
        <v>-47666.985075619443</v>
      </c>
      <c r="I36" s="50">
        <f t="shared" si="8"/>
        <v>620673.77918104455</v>
      </c>
      <c r="J36" s="8">
        <f t="shared" ref="J36:J53" si="15">I36/$P$2</f>
        <v>124134.7558362089</v>
      </c>
      <c r="K36" s="8">
        <f t="shared" si="9"/>
        <v>1336514.3663136642</v>
      </c>
      <c r="L36" s="8">
        <f t="shared" si="12"/>
        <v>267302.87326273287</v>
      </c>
      <c r="M36" s="60">
        <f t="shared" si="10"/>
        <v>2052354.9534462821</v>
      </c>
      <c r="N36" s="8">
        <f t="shared" ref="N36:N53" si="16">M36/$P$2</f>
        <v>410470.9906892564</v>
      </c>
      <c r="O36" s="8">
        <f t="shared" si="13"/>
        <v>2625027.4231523778</v>
      </c>
      <c r="P36" s="8">
        <f t="shared" ref="P36:P53" si="17">O36/$P$2</f>
        <v>525005.48463047552</v>
      </c>
    </row>
    <row r="37" spans="1:16" x14ac:dyDescent="0.25">
      <c r="A37" s="73">
        <v>34</v>
      </c>
      <c r="B37" s="2" t="s">
        <v>66</v>
      </c>
      <c r="C37" s="2" t="s">
        <v>82</v>
      </c>
      <c r="D37" s="8">
        <f>SUMIFS('Dealer Wise'!E$4:E$124,'Dealer Wise'!$D$4:$D$124,'Zone Wise'!$C37)</f>
        <v>27725818.356780954</v>
      </c>
      <c r="E37" s="8">
        <f>SUMIFS('Dealer Wise'!F$4:F$124,'Dealer Wise'!$D$4:$D$124,'Zone Wise'!$C37)</f>
        <v>16657665.4879</v>
      </c>
      <c r="F37" s="9">
        <f t="shared" si="11"/>
        <v>0.60079977707226107</v>
      </c>
      <c r="G37" s="50">
        <f t="shared" si="7"/>
        <v>5522989.1975247636</v>
      </c>
      <c r="H37" s="8">
        <f t="shared" si="14"/>
        <v>1104597.8395049528</v>
      </c>
      <c r="I37" s="50">
        <f t="shared" si="8"/>
        <v>7186538.298931621</v>
      </c>
      <c r="J37" s="8">
        <f t="shared" si="15"/>
        <v>1437307.6597863242</v>
      </c>
      <c r="K37" s="8">
        <f t="shared" si="9"/>
        <v>8572829.2167706676</v>
      </c>
      <c r="L37" s="8">
        <f t="shared" si="12"/>
        <v>1714565.8433541334</v>
      </c>
      <c r="M37" s="60">
        <f t="shared" si="10"/>
        <v>9959120.1346097142</v>
      </c>
      <c r="N37" s="8">
        <f t="shared" si="16"/>
        <v>1991824.0269219428</v>
      </c>
      <c r="O37" s="8">
        <f t="shared" si="13"/>
        <v>11068152.868880954</v>
      </c>
      <c r="P37" s="8">
        <f t="shared" si="17"/>
        <v>2213630.5737761906</v>
      </c>
    </row>
    <row r="38" spans="1:16" x14ac:dyDescent="0.25">
      <c r="A38" s="73">
        <v>35</v>
      </c>
      <c r="B38" s="2" t="s">
        <v>66</v>
      </c>
      <c r="C38" s="2" t="s">
        <v>87</v>
      </c>
      <c r="D38" s="8">
        <f>SUMIFS('Dealer Wise'!E$4:E$124,'Dealer Wise'!$D$4:$D$124,'Zone Wise'!$C38)</f>
        <v>21499806.487728566</v>
      </c>
      <c r="E38" s="8">
        <f>SUMIFS('Dealer Wise'!F$4:F$124,'Dealer Wise'!$D$4:$D$124,'Zone Wise'!$C38)</f>
        <v>13299327.3572</v>
      </c>
      <c r="F38" s="9">
        <f t="shared" si="11"/>
        <v>0.61857893301462274</v>
      </c>
      <c r="G38" s="50">
        <f t="shared" si="7"/>
        <v>3900517.8329828531</v>
      </c>
      <c r="H38" s="8">
        <f t="shared" si="14"/>
        <v>780103.56659657066</v>
      </c>
      <c r="I38" s="50">
        <f t="shared" si="8"/>
        <v>5190506.2222465649</v>
      </c>
      <c r="J38" s="8">
        <f t="shared" si="15"/>
        <v>1038101.244449313</v>
      </c>
      <c r="K38" s="8">
        <f t="shared" si="9"/>
        <v>6265496.546632994</v>
      </c>
      <c r="L38" s="8">
        <f t="shared" si="12"/>
        <v>1253099.3093265989</v>
      </c>
      <c r="M38" s="60">
        <f t="shared" si="10"/>
        <v>7340486.871019423</v>
      </c>
      <c r="N38" s="8">
        <f t="shared" si="16"/>
        <v>1468097.3742038845</v>
      </c>
      <c r="O38" s="8">
        <f t="shared" si="13"/>
        <v>8200479.1305285655</v>
      </c>
      <c r="P38" s="8">
        <f t="shared" si="17"/>
        <v>1640095.8261057131</v>
      </c>
    </row>
    <row r="39" spans="1:16" x14ac:dyDescent="0.25">
      <c r="A39" s="73">
        <v>36</v>
      </c>
      <c r="B39" s="2" t="s">
        <v>90</v>
      </c>
      <c r="C39" s="2" t="s">
        <v>105</v>
      </c>
      <c r="D39" s="8">
        <f>SUMIFS('Dealer Wise'!E$4:E$124,'Dealer Wise'!$D$4:$D$124,'Zone Wise'!$C39)</f>
        <v>22678798.249785718</v>
      </c>
      <c r="E39" s="8">
        <f>SUMIFS('Dealer Wise'!F$4:F$124,'Dealer Wise'!$D$4:$D$124,'Zone Wise'!$C39)</f>
        <v>12537848.297799997</v>
      </c>
      <c r="F39" s="9">
        <f t="shared" si="11"/>
        <v>0.55284447437237827</v>
      </c>
      <c r="G39" s="50">
        <f t="shared" si="7"/>
        <v>5605190.3020285778</v>
      </c>
      <c r="H39" s="8">
        <f t="shared" si="14"/>
        <v>1121038.0604057156</v>
      </c>
      <c r="I39" s="50">
        <f t="shared" si="8"/>
        <v>6965918.1970157214</v>
      </c>
      <c r="J39" s="8">
        <f t="shared" si="15"/>
        <v>1393183.6394031444</v>
      </c>
      <c r="K39" s="8">
        <f t="shared" si="9"/>
        <v>8099858.1095050052</v>
      </c>
      <c r="L39" s="8">
        <f t="shared" si="12"/>
        <v>1619971.6219010011</v>
      </c>
      <c r="M39" s="60">
        <f t="shared" si="10"/>
        <v>9233798.0219942927</v>
      </c>
      <c r="N39" s="8">
        <f t="shared" si="16"/>
        <v>1846759.6043988585</v>
      </c>
      <c r="O39" s="8">
        <f t="shared" si="13"/>
        <v>10140949.951985721</v>
      </c>
      <c r="P39" s="8">
        <f t="shared" si="17"/>
        <v>2028189.9903971441</v>
      </c>
    </row>
    <row r="40" spans="1:16" x14ac:dyDescent="0.25">
      <c r="A40" s="73">
        <v>37</v>
      </c>
      <c r="B40" s="2" t="s">
        <v>90</v>
      </c>
      <c r="C40" s="2" t="s">
        <v>91</v>
      </c>
      <c r="D40" s="8">
        <f>SUMIFS('Dealer Wise'!E$4:E$124,'Dealer Wise'!$D$4:$D$124,'Zone Wise'!$C40)</f>
        <v>17415266.500857145</v>
      </c>
      <c r="E40" s="8">
        <f>SUMIFS('Dealer Wise'!F$4:F$124,'Dealer Wise'!$D$4:$D$124,'Zone Wise'!$C40)</f>
        <v>12294538.0154</v>
      </c>
      <c r="F40" s="9">
        <f t="shared" si="11"/>
        <v>0.70596324292797286</v>
      </c>
      <c r="G40" s="50">
        <f t="shared" si="7"/>
        <v>1637675.1852857172</v>
      </c>
      <c r="H40" s="8">
        <f t="shared" si="14"/>
        <v>327535.03705714346</v>
      </c>
      <c r="I40" s="50">
        <f t="shared" si="8"/>
        <v>2682591.1753371451</v>
      </c>
      <c r="J40" s="8">
        <f t="shared" si="15"/>
        <v>536518.23506742902</v>
      </c>
      <c r="K40" s="8">
        <f t="shared" si="9"/>
        <v>3553354.500380002</v>
      </c>
      <c r="L40" s="8">
        <f t="shared" si="12"/>
        <v>710670.90007600037</v>
      </c>
      <c r="M40" s="60">
        <f t="shared" si="10"/>
        <v>4424117.8254228588</v>
      </c>
      <c r="N40" s="8">
        <f t="shared" si="16"/>
        <v>884823.56508457172</v>
      </c>
      <c r="O40" s="8">
        <f t="shared" si="13"/>
        <v>5120728.4854571447</v>
      </c>
      <c r="P40" s="8">
        <f t="shared" si="17"/>
        <v>1024145.6970914289</v>
      </c>
    </row>
    <row r="41" spans="1:16" x14ac:dyDescent="0.25">
      <c r="A41" s="73">
        <v>38</v>
      </c>
      <c r="B41" s="2" t="s">
        <v>90</v>
      </c>
      <c r="C41" s="2" t="s">
        <v>96</v>
      </c>
      <c r="D41" s="8">
        <f>SUMIFS('Dealer Wise'!E$4:E$124,'Dealer Wise'!$D$4:$D$124,'Zone Wise'!$C41)</f>
        <v>30920687.051214285</v>
      </c>
      <c r="E41" s="8">
        <f>SUMIFS('Dealer Wise'!F$4:F$124,'Dealer Wise'!$D$4:$D$124,'Zone Wise'!$C41)</f>
        <v>13708079.226699999</v>
      </c>
      <c r="F41" s="9">
        <f t="shared" si="11"/>
        <v>0.4433303569223786</v>
      </c>
      <c r="G41" s="50">
        <f t="shared" si="7"/>
        <v>11028470.414271431</v>
      </c>
      <c r="H41" s="8">
        <f t="shared" si="14"/>
        <v>2205694.0828542863</v>
      </c>
      <c r="I41" s="50">
        <f t="shared" si="8"/>
        <v>12883711.637344288</v>
      </c>
      <c r="J41" s="8">
        <f t="shared" si="15"/>
        <v>2576742.3274688576</v>
      </c>
      <c r="K41" s="8">
        <f t="shared" si="9"/>
        <v>14429745.989905002</v>
      </c>
      <c r="L41" s="8">
        <f t="shared" si="12"/>
        <v>2885949.1979810004</v>
      </c>
      <c r="M41" s="60">
        <f t="shared" si="10"/>
        <v>15975780.342465715</v>
      </c>
      <c r="N41" s="8">
        <f t="shared" si="16"/>
        <v>3195156.0684931432</v>
      </c>
      <c r="O41" s="8">
        <f t="shared" si="13"/>
        <v>17212607.824514285</v>
      </c>
      <c r="P41" s="8">
        <f t="shared" si="17"/>
        <v>3442521.5649028569</v>
      </c>
    </row>
    <row r="42" spans="1:16" x14ac:dyDescent="0.25">
      <c r="A42" s="73">
        <v>39</v>
      </c>
      <c r="B42" s="2" t="s">
        <v>90</v>
      </c>
      <c r="C42" s="2" t="s">
        <v>90</v>
      </c>
      <c r="D42" s="8">
        <f>SUMIFS('Dealer Wise'!E$4:E$124,'Dealer Wise'!$D$4:$D$124,'Zone Wise'!$C42)</f>
        <v>15907269.179057147</v>
      </c>
      <c r="E42" s="8">
        <f>SUMIFS('Dealer Wise'!F$4:F$124,'Dealer Wise'!$D$4:$D$124,'Zone Wise'!$C42)</f>
        <v>10435498.434</v>
      </c>
      <c r="F42" s="9">
        <f t="shared" si="11"/>
        <v>0.65602073596258403</v>
      </c>
      <c r="G42" s="50">
        <f t="shared" si="7"/>
        <v>2290316.9092457183</v>
      </c>
      <c r="H42" s="8">
        <f t="shared" si="14"/>
        <v>458063.38184914365</v>
      </c>
      <c r="I42" s="50">
        <f t="shared" si="8"/>
        <v>3244753.0599891469</v>
      </c>
      <c r="J42" s="8">
        <f t="shared" si="15"/>
        <v>648950.6119978294</v>
      </c>
      <c r="K42" s="8">
        <f t="shared" si="9"/>
        <v>4040116.5189420041</v>
      </c>
      <c r="L42" s="8">
        <f t="shared" si="12"/>
        <v>808023.30378840084</v>
      </c>
      <c r="M42" s="60">
        <f t="shared" si="10"/>
        <v>4835479.9778948613</v>
      </c>
      <c r="N42" s="8">
        <f t="shared" si="16"/>
        <v>967095.99557897227</v>
      </c>
      <c r="O42" s="8">
        <f t="shared" si="13"/>
        <v>5471770.745057147</v>
      </c>
      <c r="P42" s="8">
        <f t="shared" si="17"/>
        <v>1094354.1490114294</v>
      </c>
    </row>
    <row r="43" spans="1:16" x14ac:dyDescent="0.25">
      <c r="A43" s="73">
        <v>40</v>
      </c>
      <c r="B43" s="2" t="s">
        <v>90</v>
      </c>
      <c r="C43" s="2" t="s">
        <v>102</v>
      </c>
      <c r="D43" s="8">
        <f>SUMIFS('Dealer Wise'!E$4:E$124,'Dealer Wise'!$D$4:$D$124,'Zone Wise'!$C43)</f>
        <v>16691945.583633333</v>
      </c>
      <c r="E43" s="8">
        <f>SUMIFS('Dealer Wise'!F$4:F$124,'Dealer Wise'!$D$4:$D$124,'Zone Wise'!$C43)</f>
        <v>7863682.0675999988</v>
      </c>
      <c r="F43" s="9">
        <f t="shared" si="11"/>
        <v>0.47110638051147496</v>
      </c>
      <c r="G43" s="50">
        <f t="shared" si="7"/>
        <v>5489874.399306668</v>
      </c>
      <c r="H43" s="8">
        <f t="shared" si="14"/>
        <v>1097974.8798613336</v>
      </c>
      <c r="I43" s="50">
        <f t="shared" si="8"/>
        <v>6491391.134324668</v>
      </c>
      <c r="J43" s="8">
        <f t="shared" si="15"/>
        <v>1298278.2268649335</v>
      </c>
      <c r="K43" s="8">
        <f t="shared" si="9"/>
        <v>7325988.4135063346</v>
      </c>
      <c r="L43" s="8">
        <f t="shared" si="12"/>
        <v>1465197.6827012668</v>
      </c>
      <c r="M43" s="60">
        <f t="shared" si="10"/>
        <v>8160585.6926880013</v>
      </c>
      <c r="N43" s="8">
        <f t="shared" si="16"/>
        <v>1632117.1385376002</v>
      </c>
      <c r="O43" s="8">
        <f t="shared" si="13"/>
        <v>8828263.5160333347</v>
      </c>
      <c r="P43" s="8">
        <f t="shared" si="17"/>
        <v>1765652.703206667</v>
      </c>
    </row>
    <row r="44" spans="1:16" x14ac:dyDescent="0.25">
      <c r="A44" s="73">
        <v>41</v>
      </c>
      <c r="B44" s="2" t="s">
        <v>108</v>
      </c>
      <c r="C44" s="2" t="s">
        <v>121</v>
      </c>
      <c r="D44" s="8">
        <f>SUMIFS('Dealer Wise'!E$4:E$124,'Dealer Wise'!$D$4:$D$124,'Zone Wise'!$C44)</f>
        <v>18993018.537376191</v>
      </c>
      <c r="E44" s="8">
        <f>SUMIFS('Dealer Wise'!F$4:F$124,'Dealer Wise'!$D$4:$D$124,'Zone Wise'!$C44)</f>
        <v>10402099.114800002</v>
      </c>
      <c r="F44" s="9">
        <f t="shared" si="11"/>
        <v>0.5476801433289713</v>
      </c>
      <c r="G44" s="50">
        <f t="shared" si="7"/>
        <v>4792315.7151009515</v>
      </c>
      <c r="H44" s="8">
        <f t="shared" si="14"/>
        <v>958463.1430201903</v>
      </c>
      <c r="I44" s="50">
        <f t="shared" si="8"/>
        <v>5931896.8273435216</v>
      </c>
      <c r="J44" s="8">
        <f t="shared" si="15"/>
        <v>1186379.3654687044</v>
      </c>
      <c r="K44" s="8">
        <f t="shared" si="9"/>
        <v>6881547.754212331</v>
      </c>
      <c r="L44" s="8">
        <f t="shared" si="12"/>
        <v>1376309.5508424663</v>
      </c>
      <c r="M44" s="60">
        <f t="shared" si="10"/>
        <v>7831198.6810811423</v>
      </c>
      <c r="N44" s="8">
        <f t="shared" si="16"/>
        <v>1566239.7362162285</v>
      </c>
      <c r="O44" s="8">
        <f t="shared" si="13"/>
        <v>8590919.422576189</v>
      </c>
      <c r="P44" s="8">
        <f t="shared" si="17"/>
        <v>1718183.8845152378</v>
      </c>
    </row>
    <row r="45" spans="1:16" x14ac:dyDescent="0.25">
      <c r="A45" s="73">
        <v>42</v>
      </c>
      <c r="B45" s="2" t="s">
        <v>108</v>
      </c>
      <c r="C45" s="2" t="s">
        <v>111</v>
      </c>
      <c r="D45" s="8">
        <f>SUMIFS('Dealer Wise'!E$4:E$124,'Dealer Wise'!$D$4:$D$124,'Zone Wise'!$C45)</f>
        <v>18570735.748252384</v>
      </c>
      <c r="E45" s="8">
        <f>SUMIFS('Dealer Wise'!F$4:F$124,'Dealer Wise'!$D$4:$D$124,'Zone Wise'!$C45)</f>
        <v>9999415.5254999995</v>
      </c>
      <c r="F45" s="9">
        <f t="shared" si="11"/>
        <v>0.53845015410555308</v>
      </c>
      <c r="G45" s="50">
        <f t="shared" si="7"/>
        <v>4857173.073101908</v>
      </c>
      <c r="H45" s="8">
        <f t="shared" si="14"/>
        <v>971434.61462038162</v>
      </c>
      <c r="I45" s="50">
        <f t="shared" si="8"/>
        <v>5971417.2179970499</v>
      </c>
      <c r="J45" s="8">
        <f t="shared" si="15"/>
        <v>1194283.4435994099</v>
      </c>
      <c r="K45" s="8">
        <f t="shared" si="9"/>
        <v>6899954.0054096691</v>
      </c>
      <c r="L45" s="8">
        <f t="shared" si="12"/>
        <v>1379990.8010819338</v>
      </c>
      <c r="M45" s="60">
        <f t="shared" si="10"/>
        <v>7828490.7928222902</v>
      </c>
      <c r="N45" s="8">
        <f t="shared" si="16"/>
        <v>1565698.1585644581</v>
      </c>
      <c r="O45" s="8">
        <f t="shared" si="13"/>
        <v>8571320.2227523848</v>
      </c>
      <c r="P45" s="8">
        <f t="shared" si="17"/>
        <v>1714264.0445504771</v>
      </c>
    </row>
    <row r="46" spans="1:16" x14ac:dyDescent="0.25">
      <c r="A46" s="73">
        <v>43</v>
      </c>
      <c r="B46" s="2" t="s">
        <v>108</v>
      </c>
      <c r="C46" s="29" t="s">
        <v>1302</v>
      </c>
      <c r="D46" s="8">
        <f>SUMIFS('Dealer Wise'!E$4:E$124,'Dealer Wise'!$D$4:$D$124,'Zone Wise'!$C46)</f>
        <v>17590961.19865714</v>
      </c>
      <c r="E46" s="8">
        <f>SUMIFS('Dealer Wise'!F$4:F$124,'Dealer Wise'!$D$4:$D$124,'Zone Wise'!$C46)</f>
        <v>13343921.6764</v>
      </c>
      <c r="F46" s="9">
        <f t="shared" si="11"/>
        <v>0.75856694388130708</v>
      </c>
      <c r="G46" s="50">
        <f t="shared" si="7"/>
        <v>728847.28252571262</v>
      </c>
      <c r="H46" s="8">
        <f t="shared" si="14"/>
        <v>145769.45650514253</v>
      </c>
      <c r="I46" s="50">
        <f t="shared" si="8"/>
        <v>1784304.9544451404</v>
      </c>
      <c r="J46" s="8">
        <f t="shared" si="15"/>
        <v>356860.99088902806</v>
      </c>
      <c r="K46" s="8">
        <f t="shared" si="9"/>
        <v>2663853.0143779982</v>
      </c>
      <c r="L46" s="8">
        <f t="shared" si="12"/>
        <v>532770.60287559964</v>
      </c>
      <c r="M46" s="60">
        <f t="shared" si="10"/>
        <v>3543401.0743108522</v>
      </c>
      <c r="N46" s="8">
        <f t="shared" si="16"/>
        <v>708680.2148621704</v>
      </c>
      <c r="O46" s="8">
        <f t="shared" si="13"/>
        <v>4247039.5222571399</v>
      </c>
      <c r="P46" s="8">
        <f t="shared" si="17"/>
        <v>849407.90445142798</v>
      </c>
    </row>
    <row r="47" spans="1:16" x14ac:dyDescent="0.25">
      <c r="A47" s="73">
        <v>44</v>
      </c>
      <c r="B47" s="2" t="s">
        <v>108</v>
      </c>
      <c r="C47" s="2" t="s">
        <v>108</v>
      </c>
      <c r="D47" s="8">
        <f>SUMIFS('Dealer Wise'!E$4:E$124,'Dealer Wise'!$D$4:$D$124,'Zone Wise'!$C47)</f>
        <v>39180014.230523802</v>
      </c>
      <c r="E47" s="8">
        <f>SUMIFS('Dealer Wise'!F$4:F$124,'Dealer Wise'!$D$4:$D$124,'Zone Wise'!$C47)</f>
        <v>21438506.210800003</v>
      </c>
      <c r="F47" s="9">
        <f t="shared" si="11"/>
        <v>0.5471796432911451</v>
      </c>
      <c r="G47" s="50">
        <f t="shared" si="7"/>
        <v>9905505.1736190394</v>
      </c>
      <c r="H47" s="8">
        <f t="shared" si="14"/>
        <v>1981101.0347238078</v>
      </c>
      <c r="I47" s="50">
        <f t="shared" si="8"/>
        <v>12256306.027450468</v>
      </c>
      <c r="J47" s="8">
        <f t="shared" si="15"/>
        <v>2451261.2054900937</v>
      </c>
      <c r="K47" s="8">
        <f t="shared" si="9"/>
        <v>14215306.738976661</v>
      </c>
      <c r="L47" s="8">
        <f t="shared" si="12"/>
        <v>2843061.3477953323</v>
      </c>
      <c r="M47" s="60">
        <f t="shared" si="10"/>
        <v>16174307.450502846</v>
      </c>
      <c r="N47" s="8">
        <f t="shared" si="16"/>
        <v>3234861.4901005691</v>
      </c>
      <c r="O47" s="8">
        <f t="shared" si="13"/>
        <v>17741508.019723799</v>
      </c>
      <c r="P47" s="8">
        <f t="shared" si="17"/>
        <v>3548301.6039447598</v>
      </c>
    </row>
    <row r="48" spans="1:16" x14ac:dyDescent="0.25">
      <c r="A48" s="73">
        <v>45</v>
      </c>
      <c r="B48" s="2" t="s">
        <v>108</v>
      </c>
      <c r="C48" s="2" t="s">
        <v>117</v>
      </c>
      <c r="D48" s="8">
        <f>SUMIFS('Dealer Wise'!E$4:E$124,'Dealer Wise'!$D$4:$D$124,'Zone Wise'!$C48)</f>
        <v>18072510.14145238</v>
      </c>
      <c r="E48" s="8">
        <f>SUMIFS('Dealer Wise'!F$4:F$124,'Dealer Wise'!$D$4:$D$124,'Zone Wise'!$C48)</f>
        <v>8163277.5200000014</v>
      </c>
      <c r="F48" s="9">
        <f t="shared" si="11"/>
        <v>0.45169583284815173</v>
      </c>
      <c r="G48" s="50">
        <f t="shared" si="7"/>
        <v>6294730.5931619033</v>
      </c>
      <c r="H48" s="8">
        <f t="shared" si="14"/>
        <v>1258946.1186323806</v>
      </c>
      <c r="I48" s="50">
        <f t="shared" si="8"/>
        <v>7379081.2016490456</v>
      </c>
      <c r="J48" s="8">
        <f t="shared" si="15"/>
        <v>1475816.240329809</v>
      </c>
      <c r="K48" s="8">
        <f t="shared" si="9"/>
        <v>8282706.7087216638</v>
      </c>
      <c r="L48" s="8">
        <f t="shared" si="12"/>
        <v>1656541.3417443328</v>
      </c>
      <c r="M48" s="60">
        <f t="shared" si="10"/>
        <v>9186332.215794282</v>
      </c>
      <c r="N48" s="8">
        <f t="shared" si="16"/>
        <v>1837266.4431588564</v>
      </c>
      <c r="O48" s="8">
        <f t="shared" si="13"/>
        <v>9909232.6214523781</v>
      </c>
      <c r="P48" s="8">
        <f t="shared" si="17"/>
        <v>1981846.5242904755</v>
      </c>
    </row>
    <row r="49" spans="1:16" x14ac:dyDescent="0.25">
      <c r="A49" s="73">
        <v>46</v>
      </c>
      <c r="B49" s="2" t="s">
        <v>124</v>
      </c>
      <c r="C49" s="2" t="s">
        <v>131</v>
      </c>
      <c r="D49" s="8">
        <f>SUMIFS('Dealer Wise'!E$4:E$124,'Dealer Wise'!$D$4:$D$124,'Zone Wise'!$C49)</f>
        <v>12413719.352209523</v>
      </c>
      <c r="E49" s="8">
        <f>SUMIFS('Dealer Wise'!F$4:F$124,'Dealer Wise'!$D$4:$D$124,'Zone Wise'!$C49)</f>
        <v>6185697.3296000008</v>
      </c>
      <c r="F49" s="9">
        <f t="shared" si="11"/>
        <v>0.49829524529237934</v>
      </c>
      <c r="G49" s="50">
        <f t="shared" si="7"/>
        <v>3745278.1521676183</v>
      </c>
      <c r="H49" s="8">
        <f t="shared" si="14"/>
        <v>749055.63043352368</v>
      </c>
      <c r="I49" s="50">
        <f t="shared" si="8"/>
        <v>4490101.3133001886</v>
      </c>
      <c r="J49" s="8">
        <f t="shared" si="15"/>
        <v>898020.26266003773</v>
      </c>
      <c r="K49" s="8">
        <f t="shared" si="9"/>
        <v>5110787.2809106652</v>
      </c>
      <c r="L49" s="8">
        <f t="shared" si="12"/>
        <v>1022157.4561821331</v>
      </c>
      <c r="M49" s="60">
        <f t="shared" si="10"/>
        <v>5731473.2485211417</v>
      </c>
      <c r="N49" s="8">
        <f t="shared" si="16"/>
        <v>1146294.6497042284</v>
      </c>
      <c r="O49" s="8">
        <f t="shared" si="13"/>
        <v>6228022.0226095226</v>
      </c>
      <c r="P49" s="8">
        <f t="shared" si="17"/>
        <v>1245604.4045219044</v>
      </c>
    </row>
    <row r="50" spans="1:16" x14ac:dyDescent="0.25">
      <c r="A50" s="73">
        <v>47</v>
      </c>
      <c r="B50" s="2" t="s">
        <v>124</v>
      </c>
      <c r="C50" s="2" t="s">
        <v>125</v>
      </c>
      <c r="D50" s="8">
        <f>SUMIFS('Dealer Wise'!E$4:E$124,'Dealer Wise'!$D$4:$D$124,'Zone Wise'!$C50)</f>
        <v>28711298.745452382</v>
      </c>
      <c r="E50" s="8">
        <f>SUMIFS('Dealer Wise'!F$4:F$124,'Dealer Wise'!$D$4:$D$124,'Zone Wise'!$C50)</f>
        <v>15077776.663200004</v>
      </c>
      <c r="F50" s="9">
        <f t="shared" si="11"/>
        <v>0.52515132794500252</v>
      </c>
      <c r="G50" s="50">
        <f t="shared" si="7"/>
        <v>7891262.3331619035</v>
      </c>
      <c r="H50" s="8">
        <f t="shared" si="14"/>
        <v>1578252.4666323806</v>
      </c>
      <c r="I50" s="50">
        <f t="shared" si="8"/>
        <v>9613940.2578890454</v>
      </c>
      <c r="J50" s="8">
        <f t="shared" si="15"/>
        <v>1922788.051577809</v>
      </c>
      <c r="K50" s="8">
        <f t="shared" si="9"/>
        <v>11049505.195161665</v>
      </c>
      <c r="L50" s="8">
        <f t="shared" si="12"/>
        <v>2209901.0390323331</v>
      </c>
      <c r="M50" s="60">
        <f t="shared" si="10"/>
        <v>12485070.132434281</v>
      </c>
      <c r="N50" s="8">
        <f t="shared" si="16"/>
        <v>2497014.0264868559</v>
      </c>
      <c r="O50" s="8">
        <f t="shared" si="13"/>
        <v>13633522.082252378</v>
      </c>
      <c r="P50" s="8">
        <f t="shared" si="17"/>
        <v>2726704.4164504753</v>
      </c>
    </row>
    <row r="51" spans="1:16" x14ac:dyDescent="0.25">
      <c r="A51" s="73">
        <v>48</v>
      </c>
      <c r="B51" s="2" t="s">
        <v>124</v>
      </c>
      <c r="C51" s="2" t="s">
        <v>133</v>
      </c>
      <c r="D51" s="8">
        <f>SUMIFS('Dealer Wise'!E$4:E$124,'Dealer Wise'!$D$4:$D$124,'Zone Wise'!$C51)</f>
        <v>16195246.875871431</v>
      </c>
      <c r="E51" s="8">
        <f>SUMIFS('Dealer Wise'!F$4:F$124,'Dealer Wise'!$D$4:$D$124,'Zone Wise'!$C51)</f>
        <v>9572524.0705999993</v>
      </c>
      <c r="F51" s="9">
        <f t="shared" si="11"/>
        <v>0.59106996910690335</v>
      </c>
      <c r="G51" s="50">
        <f t="shared" si="7"/>
        <v>3383673.430097146</v>
      </c>
      <c r="H51" s="8">
        <f t="shared" si="14"/>
        <v>676734.68601942924</v>
      </c>
      <c r="I51" s="50">
        <f t="shared" si="8"/>
        <v>4355388.2426494304</v>
      </c>
      <c r="J51" s="8">
        <f t="shared" si="15"/>
        <v>871077.64852988604</v>
      </c>
      <c r="K51" s="8">
        <f t="shared" si="9"/>
        <v>5165150.5864430033</v>
      </c>
      <c r="L51" s="8">
        <f t="shared" si="12"/>
        <v>1033030.1172886007</v>
      </c>
      <c r="M51" s="60">
        <f t="shared" si="10"/>
        <v>5974912.9302365743</v>
      </c>
      <c r="N51" s="8">
        <f t="shared" si="16"/>
        <v>1194982.5860473148</v>
      </c>
      <c r="O51" s="8">
        <f t="shared" si="13"/>
        <v>6622722.8052714318</v>
      </c>
      <c r="P51" s="8">
        <f t="shared" si="17"/>
        <v>1324544.5610542863</v>
      </c>
    </row>
    <row r="52" spans="1:16" x14ac:dyDescent="0.25">
      <c r="A52" s="73">
        <v>49</v>
      </c>
      <c r="B52" s="2" t="s">
        <v>124</v>
      </c>
      <c r="C52" s="2" t="s">
        <v>128</v>
      </c>
      <c r="D52" s="8">
        <f>SUMIFS('Dealer Wise'!E$4:E$124,'Dealer Wise'!$D$4:$D$124,'Zone Wise'!$C52)</f>
        <v>22504780.423495244</v>
      </c>
      <c r="E52" s="8">
        <f>SUMIFS('Dealer Wise'!F$4:F$124,'Dealer Wise'!$D$4:$D$124,'Zone Wise'!$C52)</f>
        <v>9691527.5877</v>
      </c>
      <c r="F52" s="9">
        <f t="shared" si="11"/>
        <v>0.43064306362136001</v>
      </c>
      <c r="G52" s="50">
        <f t="shared" si="7"/>
        <v>8312296.7510961946</v>
      </c>
      <c r="H52" s="8">
        <f t="shared" si="14"/>
        <v>1662459.350219239</v>
      </c>
      <c r="I52" s="50">
        <f t="shared" si="8"/>
        <v>9662583.5765059087</v>
      </c>
      <c r="J52" s="8">
        <f t="shared" si="15"/>
        <v>1932516.7153011817</v>
      </c>
      <c r="K52" s="8">
        <f t="shared" si="9"/>
        <v>10787822.597680671</v>
      </c>
      <c r="L52" s="8">
        <f t="shared" si="12"/>
        <v>2157564.5195361343</v>
      </c>
      <c r="M52" s="60">
        <f t="shared" si="10"/>
        <v>11913061.618855434</v>
      </c>
      <c r="N52" s="8">
        <f t="shared" si="16"/>
        <v>2382612.3237710865</v>
      </c>
      <c r="O52" s="8">
        <f t="shared" si="13"/>
        <v>12813252.835795244</v>
      </c>
      <c r="P52" s="8">
        <f t="shared" si="17"/>
        <v>2562650.5671590487</v>
      </c>
    </row>
    <row r="53" spans="1:16" x14ac:dyDescent="0.25">
      <c r="A53" s="73">
        <v>50</v>
      </c>
      <c r="B53" s="2" t="s">
        <v>124</v>
      </c>
      <c r="C53" s="2" t="s">
        <v>124</v>
      </c>
      <c r="D53" s="8">
        <f>SUMIFS('Dealer Wise'!E$4:E$124,'Dealer Wise'!$D$4:$D$124,'Zone Wise'!$C53)</f>
        <v>27775754.860714287</v>
      </c>
      <c r="E53" s="8">
        <f>SUMIFS('Dealer Wise'!F$4:F$124,'Dealer Wise'!$D$4:$D$124,'Zone Wise'!$C53)</f>
        <v>16151381.292599998</v>
      </c>
      <c r="F53" s="9">
        <f t="shared" si="11"/>
        <v>0.58149207370217426</v>
      </c>
      <c r="G53" s="50">
        <f t="shared" si="7"/>
        <v>6069222.5959714316</v>
      </c>
      <c r="H53" s="8">
        <f t="shared" si="14"/>
        <v>1213844.5191942863</v>
      </c>
      <c r="I53" s="50">
        <f t="shared" si="8"/>
        <v>7735767.8876142874</v>
      </c>
      <c r="J53" s="8">
        <f t="shared" si="15"/>
        <v>1547153.5775228576</v>
      </c>
      <c r="K53" s="8">
        <f t="shared" si="9"/>
        <v>9124555.6306500025</v>
      </c>
      <c r="L53" s="8">
        <f t="shared" si="12"/>
        <v>1824911.1261300005</v>
      </c>
      <c r="M53" s="60">
        <f t="shared" si="10"/>
        <v>10513343.373685714</v>
      </c>
      <c r="N53" s="8">
        <f t="shared" si="16"/>
        <v>2102668.6747371429</v>
      </c>
      <c r="O53" s="8">
        <f t="shared" si="13"/>
        <v>11624373.568114288</v>
      </c>
      <c r="P53" s="8">
        <f t="shared" si="17"/>
        <v>2324874.7136228578</v>
      </c>
    </row>
    <row r="54" spans="1:16" x14ac:dyDescent="0.25">
      <c r="A54" s="228" t="s">
        <v>174</v>
      </c>
      <c r="B54" s="228"/>
      <c r="C54" s="229"/>
      <c r="D54" s="21">
        <f>SUM(D4:D53)</f>
        <v>1107743048.4738336</v>
      </c>
      <c r="E54" s="21">
        <f>SUM(E4:E53)</f>
        <v>676624002.81170022</v>
      </c>
      <c r="F54" s="20">
        <f t="shared" si="11"/>
        <v>0.61081313373521295</v>
      </c>
      <c r="G54" s="19">
        <f t="shared" ref="G54:P54" si="18">SUM(G4:G53)</f>
        <v>209570435.96736664</v>
      </c>
      <c r="H54" s="19">
        <f t="shared" si="18"/>
        <v>41914087.193473339</v>
      </c>
      <c r="I54" s="19">
        <f t="shared" si="18"/>
        <v>276035018.87579668</v>
      </c>
      <c r="J54" s="19">
        <f t="shared" si="18"/>
        <v>55207003.775159307</v>
      </c>
      <c r="K54" s="19">
        <f t="shared" si="18"/>
        <v>331422171.29948831</v>
      </c>
      <c r="L54" s="19">
        <f t="shared" si="18"/>
        <v>66284434.259897664</v>
      </c>
      <c r="M54" s="19">
        <f t="shared" si="18"/>
        <v>386809323.72317994</v>
      </c>
      <c r="N54" s="19">
        <f t="shared" si="18"/>
        <v>77361864.744635984</v>
      </c>
      <c r="O54" s="19">
        <f t="shared" si="18"/>
        <v>431119045.66213328</v>
      </c>
      <c r="P54" s="26">
        <f t="shared" si="18"/>
        <v>86223809.132426634</v>
      </c>
    </row>
    <row r="58" spans="1:16" x14ac:dyDescent="0.25">
      <c r="D58" s="27"/>
    </row>
  </sheetData>
  <mergeCells count="2">
    <mergeCell ref="A54:C54"/>
    <mergeCell ref="A2:N2"/>
  </mergeCells>
  <pageMargins left="0.7" right="0.7" top="0.75" bottom="0.75" header="0.3" footer="0.3"/>
  <pageSetup orientation="portrait" r:id="rId1"/>
  <ignoredErrors>
    <ignoredError sqref="K54 O4:O29 F54 I4:I29 K4:K29 M4:M29 O30:O53 I30:I53 K30:K53 M30:M53 O5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4"/>
  <sheetViews>
    <sheetView zoomScale="90" zoomScaleNormal="90" workbookViewId="0">
      <pane ySplit="3" topLeftCell="A4" activePane="bottomLeft" state="frozen"/>
      <selection pane="bottomLeft" activeCell="K522" sqref="K522"/>
    </sheetView>
  </sheetViews>
  <sheetFormatPr defaultRowHeight="15" x14ac:dyDescent="0.25"/>
  <cols>
    <col min="1" max="1" width="4.85546875" style="3" customWidth="1"/>
    <col min="2" max="2" width="28" style="61" customWidth="1"/>
    <col min="3" max="3" width="14.28515625" style="61" customWidth="1"/>
    <col min="4" max="4" width="10.7109375" style="150" bestFit="1" customWidth="1"/>
    <col min="5" max="5" width="28.42578125" style="61" customWidth="1"/>
    <col min="6" max="6" width="10.140625" customWidth="1"/>
    <col min="7" max="7" width="16.28515625" customWidth="1"/>
    <col min="8" max="8" width="10.140625" bestFit="1" customWidth="1"/>
    <col min="9" max="9" width="12.140625" bestFit="1" customWidth="1"/>
    <col min="10" max="10" width="8.7109375" bestFit="1" customWidth="1"/>
    <col min="11" max="11" width="8.5703125" bestFit="1" customWidth="1"/>
    <col min="12" max="12" width="11.85546875" customWidth="1"/>
    <col min="13" max="13" width="10.28515625" customWidth="1"/>
    <col min="14" max="14" width="8.5703125" bestFit="1" customWidth="1"/>
  </cols>
  <sheetData>
    <row r="1" spans="1:16" s="5" customFormat="1" x14ac:dyDescent="0.25">
      <c r="A1" s="240" t="s">
        <v>1081</v>
      </c>
      <c r="B1" s="239" t="s">
        <v>186</v>
      </c>
      <c r="C1" s="239" t="s">
        <v>0</v>
      </c>
      <c r="D1" s="244" t="s">
        <v>187</v>
      </c>
      <c r="E1" s="239" t="s">
        <v>188</v>
      </c>
      <c r="F1" s="239" t="s">
        <v>1467</v>
      </c>
      <c r="G1" s="239"/>
      <c r="H1" s="239"/>
      <c r="I1" s="239"/>
      <c r="J1" s="239"/>
      <c r="K1" s="239"/>
      <c r="L1" s="232" t="s">
        <v>189</v>
      </c>
      <c r="M1" s="232"/>
      <c r="N1" s="234" t="s">
        <v>190</v>
      </c>
    </row>
    <row r="2" spans="1:16" s="5" customFormat="1" x14ac:dyDescent="0.25">
      <c r="A2" s="241"/>
      <c r="B2" s="237"/>
      <c r="C2" s="237"/>
      <c r="D2" s="245"/>
      <c r="E2" s="237"/>
      <c r="F2" s="237" t="s">
        <v>1447</v>
      </c>
      <c r="G2" s="237"/>
      <c r="H2" s="238" t="s">
        <v>1448</v>
      </c>
      <c r="I2" s="238"/>
      <c r="J2" s="237" t="s">
        <v>191</v>
      </c>
      <c r="K2" s="237"/>
      <c r="L2" s="233"/>
      <c r="M2" s="233"/>
      <c r="N2" s="235"/>
    </row>
    <row r="3" spans="1:16" s="5" customFormat="1" x14ac:dyDescent="0.25">
      <c r="A3" s="242"/>
      <c r="B3" s="243"/>
      <c r="C3" s="243"/>
      <c r="D3" s="246"/>
      <c r="E3" s="243"/>
      <c r="F3" s="146" t="s">
        <v>192</v>
      </c>
      <c r="G3" s="146" t="s">
        <v>193</v>
      </c>
      <c r="H3" s="209" t="s">
        <v>192</v>
      </c>
      <c r="I3" s="209" t="s">
        <v>193</v>
      </c>
      <c r="J3" s="146" t="s">
        <v>192</v>
      </c>
      <c r="K3" s="146" t="s">
        <v>193</v>
      </c>
      <c r="L3" s="146" t="s">
        <v>194</v>
      </c>
      <c r="M3" s="146" t="s">
        <v>195</v>
      </c>
      <c r="N3" s="236"/>
    </row>
    <row r="4" spans="1:16" x14ac:dyDescent="0.25">
      <c r="A4" s="179">
        <v>1</v>
      </c>
      <c r="B4" s="184" t="s">
        <v>17</v>
      </c>
      <c r="C4" s="184" t="s">
        <v>1330</v>
      </c>
      <c r="D4" s="184" t="s">
        <v>202</v>
      </c>
      <c r="E4" s="163" t="s">
        <v>1421</v>
      </c>
      <c r="F4" s="160">
        <v>586</v>
      </c>
      <c r="G4" s="160">
        <v>1133541.4750000001</v>
      </c>
      <c r="H4" s="10">
        <v>508</v>
      </c>
      <c r="I4" s="10">
        <v>794555</v>
      </c>
      <c r="J4" s="53">
        <f t="shared" ref="J4:J67" si="0">IFERROR(H4/F4,0)</f>
        <v>0.86689419795221845</v>
      </c>
      <c r="K4" s="53">
        <f t="shared" ref="K4:K67" si="1">IFERROR(I4/G4,0)</f>
        <v>0.7009492087618584</v>
      </c>
      <c r="L4" s="53">
        <f>IF((J4*0.3)&gt;30%,30%,(J4*0.3))</f>
        <v>0.26006825938566552</v>
      </c>
      <c r="M4" s="53">
        <f>IF((K4*0.7)&gt;70%,70%,(K4*0.7))</f>
        <v>0.49066444613330085</v>
      </c>
      <c r="N4" s="148">
        <f>L4+M4</f>
        <v>0.75073270551896631</v>
      </c>
      <c r="O4" s="51"/>
      <c r="P4" s="51"/>
    </row>
    <row r="5" spans="1:16" x14ac:dyDescent="0.25">
      <c r="A5" s="179">
        <v>2</v>
      </c>
      <c r="B5" s="184" t="s">
        <v>17</v>
      </c>
      <c r="C5" s="184" t="s">
        <v>1330</v>
      </c>
      <c r="D5" s="184" t="s">
        <v>198</v>
      </c>
      <c r="E5" s="163" t="s">
        <v>992</v>
      </c>
      <c r="F5" s="160">
        <v>632</v>
      </c>
      <c r="G5" s="160">
        <v>1217152.45</v>
      </c>
      <c r="H5" s="10">
        <v>636</v>
      </c>
      <c r="I5" s="10">
        <v>995305</v>
      </c>
      <c r="J5" s="53">
        <f t="shared" si="0"/>
        <v>1.0063291139240507</v>
      </c>
      <c r="K5" s="53">
        <f t="shared" si="1"/>
        <v>0.81773240484378107</v>
      </c>
      <c r="L5" s="53">
        <f t="shared" ref="L5:L68" si="2">IF((J5*0.3)&gt;30%,30%,(J5*0.3))</f>
        <v>0.3</v>
      </c>
      <c r="M5" s="53">
        <f t="shared" ref="M5:M68" si="3">IF((K5*0.7)&gt;70%,70%,(K5*0.7))</f>
        <v>0.57241268339064666</v>
      </c>
      <c r="N5" s="148">
        <f t="shared" ref="N5:N68" si="4">L5+M5</f>
        <v>0.8724126833906467</v>
      </c>
      <c r="O5" s="51"/>
      <c r="P5" s="51"/>
    </row>
    <row r="6" spans="1:16" x14ac:dyDescent="0.25">
      <c r="A6" s="179">
        <v>3</v>
      </c>
      <c r="B6" s="184" t="s">
        <v>17</v>
      </c>
      <c r="C6" s="184" t="s">
        <v>1330</v>
      </c>
      <c r="D6" s="184" t="s">
        <v>196</v>
      </c>
      <c r="E6" s="163" t="s">
        <v>993</v>
      </c>
      <c r="F6" s="160">
        <v>1488</v>
      </c>
      <c r="G6" s="160">
        <v>2886197.625</v>
      </c>
      <c r="H6" s="10">
        <v>1090</v>
      </c>
      <c r="I6" s="10">
        <v>1492215</v>
      </c>
      <c r="J6" s="53">
        <f t="shared" si="0"/>
        <v>0.73252688172043012</v>
      </c>
      <c r="K6" s="53">
        <f t="shared" si="1"/>
        <v>0.51701761067037122</v>
      </c>
      <c r="L6" s="53">
        <f t="shared" si="2"/>
        <v>0.21975806451612903</v>
      </c>
      <c r="M6" s="53">
        <f t="shared" si="3"/>
        <v>0.36191232746925983</v>
      </c>
      <c r="N6" s="148">
        <f t="shared" si="4"/>
        <v>0.58167039198538883</v>
      </c>
      <c r="O6" s="51"/>
      <c r="P6" s="51"/>
    </row>
    <row r="7" spans="1:16" x14ac:dyDescent="0.25">
      <c r="A7" s="179">
        <v>4</v>
      </c>
      <c r="B7" s="184" t="s">
        <v>17</v>
      </c>
      <c r="C7" s="184" t="s">
        <v>1330</v>
      </c>
      <c r="D7" s="184" t="s">
        <v>199</v>
      </c>
      <c r="E7" s="163" t="s">
        <v>1120</v>
      </c>
      <c r="F7" s="160">
        <v>426</v>
      </c>
      <c r="G7" s="160">
        <v>823751.4</v>
      </c>
      <c r="H7" s="10">
        <v>322</v>
      </c>
      <c r="I7" s="10">
        <v>389555</v>
      </c>
      <c r="J7" s="53">
        <f t="shared" si="0"/>
        <v>0.755868544600939</v>
      </c>
      <c r="K7" s="53">
        <f t="shared" si="1"/>
        <v>0.47290359688614791</v>
      </c>
      <c r="L7" s="53">
        <f t="shared" si="2"/>
        <v>0.22676056338028169</v>
      </c>
      <c r="M7" s="53">
        <f t="shared" si="3"/>
        <v>0.33103251782030352</v>
      </c>
      <c r="N7" s="148">
        <f t="shared" si="4"/>
        <v>0.55779308120058524</v>
      </c>
      <c r="O7" s="51"/>
      <c r="P7" s="51"/>
    </row>
    <row r="8" spans="1:16" x14ac:dyDescent="0.25">
      <c r="A8" s="179">
        <v>5</v>
      </c>
      <c r="B8" s="184" t="s">
        <v>17</v>
      </c>
      <c r="C8" s="184" t="s">
        <v>1330</v>
      </c>
      <c r="D8" s="184" t="s">
        <v>201</v>
      </c>
      <c r="E8" s="163" t="s">
        <v>886</v>
      </c>
      <c r="F8" s="160">
        <v>262</v>
      </c>
      <c r="G8" s="160">
        <v>504089.17499999999</v>
      </c>
      <c r="H8" s="10">
        <v>236</v>
      </c>
      <c r="I8" s="10">
        <v>328240</v>
      </c>
      <c r="J8" s="53">
        <f t="shared" si="0"/>
        <v>0.9007633587786259</v>
      </c>
      <c r="K8" s="53">
        <f t="shared" si="1"/>
        <v>0.65115462953553804</v>
      </c>
      <c r="L8" s="53">
        <f t="shared" si="2"/>
        <v>0.27022900763358776</v>
      </c>
      <c r="M8" s="53">
        <f t="shared" si="3"/>
        <v>0.45580824067487657</v>
      </c>
      <c r="N8" s="148">
        <f t="shared" si="4"/>
        <v>0.72603724830846428</v>
      </c>
      <c r="O8" s="51"/>
      <c r="P8" s="51"/>
    </row>
    <row r="9" spans="1:16" x14ac:dyDescent="0.25">
      <c r="A9" s="179">
        <v>6</v>
      </c>
      <c r="B9" s="184" t="s">
        <v>17</v>
      </c>
      <c r="C9" s="184" t="s">
        <v>1330</v>
      </c>
      <c r="D9" s="184" t="s">
        <v>197</v>
      </c>
      <c r="E9" s="163" t="s">
        <v>1422</v>
      </c>
      <c r="F9" s="160">
        <v>1281</v>
      </c>
      <c r="G9" s="160">
        <v>2476861.5750000002</v>
      </c>
      <c r="H9" s="10">
        <v>501</v>
      </c>
      <c r="I9" s="10">
        <v>1135915</v>
      </c>
      <c r="J9" s="53">
        <f t="shared" si="0"/>
        <v>0.3911007025761124</v>
      </c>
      <c r="K9" s="53">
        <f t="shared" si="1"/>
        <v>0.45861061088971028</v>
      </c>
      <c r="L9" s="53">
        <f t="shared" si="2"/>
        <v>0.11733021077283372</v>
      </c>
      <c r="M9" s="53">
        <f t="shared" si="3"/>
        <v>0.32102742762279718</v>
      </c>
      <c r="N9" s="148">
        <f t="shared" si="4"/>
        <v>0.43835763839563091</v>
      </c>
      <c r="O9" s="51"/>
      <c r="P9" s="51"/>
    </row>
    <row r="10" spans="1:16" x14ac:dyDescent="0.25">
      <c r="A10" s="179">
        <v>7</v>
      </c>
      <c r="B10" s="184" t="s">
        <v>17</v>
      </c>
      <c r="C10" s="184" t="s">
        <v>1330</v>
      </c>
      <c r="D10" s="184" t="s">
        <v>200</v>
      </c>
      <c r="E10" s="163" t="s">
        <v>1423</v>
      </c>
      <c r="F10" s="160">
        <v>632</v>
      </c>
      <c r="G10" s="160">
        <v>1217152.45</v>
      </c>
      <c r="H10" s="10">
        <v>448</v>
      </c>
      <c r="I10" s="10">
        <v>646670</v>
      </c>
      <c r="J10" s="53">
        <f t="shared" si="0"/>
        <v>0.70886075949367089</v>
      </c>
      <c r="K10" s="53">
        <f t="shared" si="1"/>
        <v>0.53129745579528675</v>
      </c>
      <c r="L10" s="53">
        <f t="shared" si="2"/>
        <v>0.21265822784810126</v>
      </c>
      <c r="M10" s="53">
        <f t="shared" si="3"/>
        <v>0.37190821905670068</v>
      </c>
      <c r="N10" s="148">
        <f t="shared" si="4"/>
        <v>0.58456644690480197</v>
      </c>
      <c r="O10" s="51"/>
      <c r="P10" s="51"/>
    </row>
    <row r="11" spans="1:16" x14ac:dyDescent="0.25">
      <c r="A11" s="179">
        <v>8</v>
      </c>
      <c r="B11" s="184" t="s">
        <v>1261</v>
      </c>
      <c r="C11" s="184" t="s">
        <v>1330</v>
      </c>
      <c r="D11" s="184" t="s">
        <v>233</v>
      </c>
      <c r="E11" s="163" t="s">
        <v>1306</v>
      </c>
      <c r="F11" s="160">
        <v>550</v>
      </c>
      <c r="G11" s="160">
        <v>1138631.4750000001</v>
      </c>
      <c r="H11" s="10">
        <v>406</v>
      </c>
      <c r="I11" s="10">
        <v>680660</v>
      </c>
      <c r="J11" s="53">
        <f t="shared" si="0"/>
        <v>0.73818181818181816</v>
      </c>
      <c r="K11" s="53">
        <f t="shared" si="1"/>
        <v>0.59778779609091692</v>
      </c>
      <c r="L11" s="53">
        <f t="shared" si="2"/>
        <v>0.22145454545454543</v>
      </c>
      <c r="M11" s="53">
        <f t="shared" si="3"/>
        <v>0.4184514572636418</v>
      </c>
      <c r="N11" s="148">
        <f t="shared" si="4"/>
        <v>0.63990600271818721</v>
      </c>
      <c r="O11" s="51"/>
      <c r="P11" s="51"/>
    </row>
    <row r="12" spans="1:16" x14ac:dyDescent="0.25">
      <c r="A12" s="179">
        <v>9</v>
      </c>
      <c r="B12" s="184" t="s">
        <v>1261</v>
      </c>
      <c r="C12" s="184" t="s">
        <v>1330</v>
      </c>
      <c r="D12" s="184" t="s">
        <v>234</v>
      </c>
      <c r="E12" s="163" t="s">
        <v>1305</v>
      </c>
      <c r="F12" s="160">
        <v>597</v>
      </c>
      <c r="G12" s="160">
        <v>1216757.45</v>
      </c>
      <c r="H12" s="10">
        <v>861</v>
      </c>
      <c r="I12" s="10">
        <v>1222205</v>
      </c>
      <c r="J12" s="53">
        <f t="shared" si="0"/>
        <v>1.4422110552763818</v>
      </c>
      <c r="K12" s="53">
        <f t="shared" si="1"/>
        <v>1.004477104290588</v>
      </c>
      <c r="L12" s="53">
        <f t="shared" si="2"/>
        <v>0.3</v>
      </c>
      <c r="M12" s="53">
        <f t="shared" si="3"/>
        <v>0.7</v>
      </c>
      <c r="N12" s="148">
        <f t="shared" si="4"/>
        <v>1</v>
      </c>
      <c r="O12" s="51"/>
      <c r="P12" s="51"/>
    </row>
    <row r="13" spans="1:16" x14ac:dyDescent="0.25">
      <c r="A13" s="179">
        <v>10</v>
      </c>
      <c r="B13" s="184" t="s">
        <v>1261</v>
      </c>
      <c r="C13" s="184" t="s">
        <v>1330</v>
      </c>
      <c r="D13" s="184" t="s">
        <v>235</v>
      </c>
      <c r="E13" s="163" t="s">
        <v>1424</v>
      </c>
      <c r="F13" s="160">
        <v>514</v>
      </c>
      <c r="G13" s="160">
        <v>1059842.175</v>
      </c>
      <c r="H13" s="10">
        <v>509</v>
      </c>
      <c r="I13" s="10">
        <v>673750</v>
      </c>
      <c r="J13" s="53">
        <f t="shared" si="0"/>
        <v>0.99027237354085607</v>
      </c>
      <c r="K13" s="53">
        <f t="shared" si="1"/>
        <v>0.63570785904986271</v>
      </c>
      <c r="L13" s="53">
        <f t="shared" si="2"/>
        <v>0.29708171206225681</v>
      </c>
      <c r="M13" s="53">
        <f t="shared" si="3"/>
        <v>0.44499550133490384</v>
      </c>
      <c r="N13" s="148">
        <f t="shared" si="4"/>
        <v>0.74207721339716071</v>
      </c>
      <c r="O13" s="51"/>
      <c r="P13" s="51"/>
    </row>
    <row r="14" spans="1:16" x14ac:dyDescent="0.25">
      <c r="A14" s="179">
        <v>11</v>
      </c>
      <c r="B14" s="184" t="s">
        <v>1304</v>
      </c>
      <c r="C14" s="184" t="s">
        <v>1330</v>
      </c>
      <c r="D14" s="184" t="s">
        <v>209</v>
      </c>
      <c r="E14" s="169" t="s">
        <v>210</v>
      </c>
      <c r="F14" s="160">
        <v>240</v>
      </c>
      <c r="G14" s="160">
        <v>476177.02500000002</v>
      </c>
      <c r="H14" s="10">
        <v>153</v>
      </c>
      <c r="I14" s="10">
        <v>222635</v>
      </c>
      <c r="J14" s="53">
        <f t="shared" si="0"/>
        <v>0.63749999999999996</v>
      </c>
      <c r="K14" s="53">
        <f t="shared" si="1"/>
        <v>0.46754670702560669</v>
      </c>
      <c r="L14" s="53">
        <f t="shared" si="2"/>
        <v>0.19124999999999998</v>
      </c>
      <c r="M14" s="53">
        <f t="shared" si="3"/>
        <v>0.32728269491792467</v>
      </c>
      <c r="N14" s="148">
        <f t="shared" si="4"/>
        <v>0.51853269491792464</v>
      </c>
      <c r="O14" s="51"/>
      <c r="P14" s="51"/>
    </row>
    <row r="15" spans="1:16" x14ac:dyDescent="0.25">
      <c r="A15" s="179">
        <v>12</v>
      </c>
      <c r="B15" s="184" t="s">
        <v>1304</v>
      </c>
      <c r="C15" s="184" t="s">
        <v>1330</v>
      </c>
      <c r="D15" s="184" t="s">
        <v>208</v>
      </c>
      <c r="E15" s="169" t="s">
        <v>1425</v>
      </c>
      <c r="F15" s="160">
        <v>841</v>
      </c>
      <c r="G15" s="160">
        <v>1655807.325</v>
      </c>
      <c r="H15" s="10">
        <v>680</v>
      </c>
      <c r="I15" s="10">
        <v>1033760</v>
      </c>
      <c r="J15" s="53">
        <f t="shared" si="0"/>
        <v>0.80856123662306778</v>
      </c>
      <c r="K15" s="53">
        <f t="shared" si="1"/>
        <v>0.62432384758293058</v>
      </c>
      <c r="L15" s="53">
        <f t="shared" si="2"/>
        <v>0.24256837098692033</v>
      </c>
      <c r="M15" s="53">
        <f t="shared" si="3"/>
        <v>0.43702669330805138</v>
      </c>
      <c r="N15" s="148">
        <f t="shared" si="4"/>
        <v>0.67959506429497174</v>
      </c>
      <c r="O15" s="51"/>
      <c r="P15" s="51"/>
    </row>
    <row r="16" spans="1:16" x14ac:dyDescent="0.25">
      <c r="A16" s="179">
        <v>13</v>
      </c>
      <c r="B16" s="184" t="s">
        <v>4</v>
      </c>
      <c r="C16" s="184" t="s">
        <v>1330</v>
      </c>
      <c r="D16" s="184" t="s">
        <v>218</v>
      </c>
      <c r="E16" s="184" t="s">
        <v>219</v>
      </c>
      <c r="F16" s="160">
        <v>708</v>
      </c>
      <c r="G16" s="160">
        <v>1391421.55</v>
      </c>
      <c r="H16" s="10">
        <v>577</v>
      </c>
      <c r="I16" s="10">
        <v>791140</v>
      </c>
      <c r="J16" s="53">
        <f t="shared" si="0"/>
        <v>0.81497175141242939</v>
      </c>
      <c r="K16" s="53">
        <f t="shared" si="1"/>
        <v>0.56858397801873917</v>
      </c>
      <c r="L16" s="53">
        <f t="shared" si="2"/>
        <v>0.24449152542372882</v>
      </c>
      <c r="M16" s="53">
        <f t="shared" si="3"/>
        <v>0.39800878461311739</v>
      </c>
      <c r="N16" s="148">
        <f t="shared" si="4"/>
        <v>0.64250031003684627</v>
      </c>
      <c r="O16" s="51"/>
      <c r="P16" s="51"/>
    </row>
    <row r="17" spans="1:16" x14ac:dyDescent="0.25">
      <c r="A17" s="179">
        <v>14</v>
      </c>
      <c r="B17" s="184" t="s">
        <v>4</v>
      </c>
      <c r="C17" s="184" t="s">
        <v>1330</v>
      </c>
      <c r="D17" s="184" t="s">
        <v>216</v>
      </c>
      <c r="E17" s="184" t="s">
        <v>217</v>
      </c>
      <c r="F17" s="160">
        <v>708</v>
      </c>
      <c r="G17" s="160">
        <v>1391421.55</v>
      </c>
      <c r="H17" s="10">
        <v>705</v>
      </c>
      <c r="I17" s="10">
        <v>907195</v>
      </c>
      <c r="J17" s="53">
        <f t="shared" si="0"/>
        <v>0.99576271186440679</v>
      </c>
      <c r="K17" s="53">
        <f t="shared" si="1"/>
        <v>0.6519914830987058</v>
      </c>
      <c r="L17" s="53">
        <f t="shared" si="2"/>
        <v>0.29872881355932202</v>
      </c>
      <c r="M17" s="53">
        <f t="shared" si="3"/>
        <v>0.45639403816909402</v>
      </c>
      <c r="N17" s="148">
        <f t="shared" si="4"/>
        <v>0.75512285172841609</v>
      </c>
      <c r="O17" s="51"/>
      <c r="P17" s="51"/>
    </row>
    <row r="18" spans="1:16" x14ac:dyDescent="0.25">
      <c r="A18" s="179">
        <v>15</v>
      </c>
      <c r="B18" s="184" t="s">
        <v>4</v>
      </c>
      <c r="C18" s="184" t="s">
        <v>1330</v>
      </c>
      <c r="D18" s="184" t="s">
        <v>214</v>
      </c>
      <c r="E18" s="184" t="s">
        <v>215</v>
      </c>
      <c r="F18" s="160">
        <v>1366</v>
      </c>
      <c r="G18" s="160">
        <v>2699739.5</v>
      </c>
      <c r="H18" s="10">
        <v>1286</v>
      </c>
      <c r="I18" s="10">
        <v>1737700</v>
      </c>
      <c r="J18" s="53">
        <f t="shared" si="0"/>
        <v>0.94143484626647145</v>
      </c>
      <c r="K18" s="53">
        <f t="shared" si="1"/>
        <v>0.64365469335096959</v>
      </c>
      <c r="L18" s="53">
        <f t="shared" si="2"/>
        <v>0.28243045387994142</v>
      </c>
      <c r="M18" s="53">
        <f t="shared" si="3"/>
        <v>0.45055828534567866</v>
      </c>
      <c r="N18" s="148">
        <f t="shared" si="4"/>
        <v>0.73298873922562002</v>
      </c>
      <c r="O18" s="51"/>
      <c r="P18" s="51"/>
    </row>
    <row r="19" spans="1:16" x14ac:dyDescent="0.25">
      <c r="A19" s="179">
        <v>16</v>
      </c>
      <c r="B19" s="184" t="s">
        <v>4</v>
      </c>
      <c r="C19" s="184" t="s">
        <v>1330</v>
      </c>
      <c r="D19" s="184" t="s">
        <v>212</v>
      </c>
      <c r="E19" s="184" t="s">
        <v>213</v>
      </c>
      <c r="F19" s="160">
        <v>946</v>
      </c>
      <c r="G19" s="160">
        <v>1870523.575</v>
      </c>
      <c r="H19" s="10">
        <v>855</v>
      </c>
      <c r="I19" s="10">
        <v>1692005</v>
      </c>
      <c r="J19" s="53">
        <f t="shared" si="0"/>
        <v>0.90380549682875266</v>
      </c>
      <c r="K19" s="53">
        <f t="shared" si="1"/>
        <v>0.9045622426865163</v>
      </c>
      <c r="L19" s="53">
        <f t="shared" si="2"/>
        <v>0.27114164904862581</v>
      </c>
      <c r="M19" s="53">
        <f t="shared" si="3"/>
        <v>0.63319356988056141</v>
      </c>
      <c r="N19" s="148">
        <f t="shared" si="4"/>
        <v>0.90433521892918722</v>
      </c>
      <c r="O19" s="51"/>
      <c r="P19" s="51"/>
    </row>
    <row r="20" spans="1:16" x14ac:dyDescent="0.25">
      <c r="A20" s="179">
        <v>17</v>
      </c>
      <c r="B20" s="184" t="s">
        <v>4</v>
      </c>
      <c r="C20" s="184" t="s">
        <v>1330</v>
      </c>
      <c r="D20" s="184" t="s">
        <v>220</v>
      </c>
      <c r="E20" s="184" t="s">
        <v>221</v>
      </c>
      <c r="F20" s="160">
        <v>427</v>
      </c>
      <c r="G20" s="160">
        <v>843123.07499999995</v>
      </c>
      <c r="H20" s="10">
        <v>283</v>
      </c>
      <c r="I20" s="10">
        <v>574710</v>
      </c>
      <c r="J20" s="53">
        <f t="shared" si="0"/>
        <v>0.66276346604215453</v>
      </c>
      <c r="K20" s="53">
        <f t="shared" si="1"/>
        <v>0.68164425460660061</v>
      </c>
      <c r="L20" s="53">
        <f t="shared" si="2"/>
        <v>0.19882903981264635</v>
      </c>
      <c r="M20" s="53">
        <f t="shared" si="3"/>
        <v>0.47715097822462038</v>
      </c>
      <c r="N20" s="148">
        <f t="shared" si="4"/>
        <v>0.67598001803726671</v>
      </c>
      <c r="O20" s="51"/>
      <c r="P20" s="51"/>
    </row>
    <row r="21" spans="1:16" x14ac:dyDescent="0.25">
      <c r="A21" s="179">
        <v>18</v>
      </c>
      <c r="B21" s="184" t="s">
        <v>4</v>
      </c>
      <c r="C21" s="184" t="s">
        <v>1330</v>
      </c>
      <c r="D21" s="184" t="s">
        <v>211</v>
      </c>
      <c r="E21" s="184" t="s">
        <v>997</v>
      </c>
      <c r="F21" s="160">
        <v>567</v>
      </c>
      <c r="G21" s="160">
        <v>1128431.4750000001</v>
      </c>
      <c r="H21" s="10">
        <v>613</v>
      </c>
      <c r="I21" s="10">
        <v>811575</v>
      </c>
      <c r="J21" s="53">
        <f t="shared" si="0"/>
        <v>1.0811287477954146</v>
      </c>
      <c r="K21" s="53">
        <f t="shared" si="1"/>
        <v>0.71920627701385231</v>
      </c>
      <c r="L21" s="53">
        <f t="shared" si="2"/>
        <v>0.3</v>
      </c>
      <c r="M21" s="53">
        <f t="shared" si="3"/>
        <v>0.50344439390969664</v>
      </c>
      <c r="N21" s="148">
        <f t="shared" si="4"/>
        <v>0.80344439390969669</v>
      </c>
      <c r="O21" s="51"/>
      <c r="P21" s="51"/>
    </row>
    <row r="22" spans="1:16" x14ac:dyDescent="0.25">
      <c r="A22" s="179">
        <v>19</v>
      </c>
      <c r="B22" s="184" t="s">
        <v>7</v>
      </c>
      <c r="C22" s="184" t="s">
        <v>1330</v>
      </c>
      <c r="D22" s="184" t="s">
        <v>248</v>
      </c>
      <c r="E22" s="184" t="s">
        <v>249</v>
      </c>
      <c r="F22" s="160">
        <v>610</v>
      </c>
      <c r="G22" s="160">
        <v>1193267.45</v>
      </c>
      <c r="H22" s="10">
        <v>689</v>
      </c>
      <c r="I22" s="10">
        <v>893300</v>
      </c>
      <c r="J22" s="53">
        <f t="shared" si="0"/>
        <v>1.1295081967213114</v>
      </c>
      <c r="K22" s="53">
        <f t="shared" si="1"/>
        <v>0.74861674974876757</v>
      </c>
      <c r="L22" s="53">
        <f t="shared" si="2"/>
        <v>0.3</v>
      </c>
      <c r="M22" s="53">
        <f t="shared" si="3"/>
        <v>0.52403172482413729</v>
      </c>
      <c r="N22" s="148">
        <f t="shared" si="4"/>
        <v>0.82403172482413733</v>
      </c>
      <c r="O22" s="51"/>
      <c r="P22" s="51"/>
    </row>
    <row r="23" spans="1:16" x14ac:dyDescent="0.25">
      <c r="A23" s="179">
        <v>20</v>
      </c>
      <c r="B23" s="184" t="s">
        <v>7</v>
      </c>
      <c r="C23" s="184" t="s">
        <v>1330</v>
      </c>
      <c r="D23" s="184" t="s">
        <v>244</v>
      </c>
      <c r="E23" s="184" t="s">
        <v>245</v>
      </c>
      <c r="F23" s="160">
        <v>808</v>
      </c>
      <c r="G23" s="160">
        <v>1579523.5</v>
      </c>
      <c r="H23" s="10">
        <v>598</v>
      </c>
      <c r="I23" s="10">
        <v>989195</v>
      </c>
      <c r="J23" s="53">
        <f t="shared" si="0"/>
        <v>0.74009900990099009</v>
      </c>
      <c r="K23" s="53">
        <f t="shared" si="1"/>
        <v>0.62626165422673352</v>
      </c>
      <c r="L23" s="53">
        <f t="shared" si="2"/>
        <v>0.22202970297029703</v>
      </c>
      <c r="M23" s="53">
        <f t="shared" si="3"/>
        <v>0.43838315795871341</v>
      </c>
      <c r="N23" s="148">
        <f t="shared" si="4"/>
        <v>0.66041286092901041</v>
      </c>
      <c r="O23" s="51"/>
      <c r="P23" s="51"/>
    </row>
    <row r="24" spans="1:16" x14ac:dyDescent="0.25">
      <c r="A24" s="179">
        <v>21</v>
      </c>
      <c r="B24" s="184" t="s">
        <v>7</v>
      </c>
      <c r="C24" s="184" t="s">
        <v>1330</v>
      </c>
      <c r="D24" s="184" t="s">
        <v>242</v>
      </c>
      <c r="E24" s="184" t="s">
        <v>243</v>
      </c>
      <c r="F24" s="160">
        <v>578</v>
      </c>
      <c r="G24" s="160">
        <v>1143041.4750000001</v>
      </c>
      <c r="H24" s="10">
        <v>597</v>
      </c>
      <c r="I24" s="10">
        <v>736730</v>
      </c>
      <c r="J24" s="53">
        <f t="shared" si="0"/>
        <v>1.032871972318339</v>
      </c>
      <c r="K24" s="53">
        <f t="shared" si="1"/>
        <v>0.64453479258047042</v>
      </c>
      <c r="L24" s="53">
        <f t="shared" si="2"/>
        <v>0.3</v>
      </c>
      <c r="M24" s="53">
        <f t="shared" si="3"/>
        <v>0.45117435480632928</v>
      </c>
      <c r="N24" s="148">
        <f t="shared" si="4"/>
        <v>0.75117435480632921</v>
      </c>
      <c r="O24" s="51"/>
      <c r="P24" s="51"/>
    </row>
    <row r="25" spans="1:16" x14ac:dyDescent="0.25">
      <c r="A25" s="179">
        <v>22</v>
      </c>
      <c r="B25" s="184" t="s">
        <v>7</v>
      </c>
      <c r="C25" s="184" t="s">
        <v>1330</v>
      </c>
      <c r="D25" s="184" t="s">
        <v>246</v>
      </c>
      <c r="E25" s="184" t="s">
        <v>1399</v>
      </c>
      <c r="F25" s="160">
        <v>1848</v>
      </c>
      <c r="G25" s="160">
        <v>3627889.7250000001</v>
      </c>
      <c r="H25" s="10">
        <v>1215</v>
      </c>
      <c r="I25" s="10">
        <v>1756795</v>
      </c>
      <c r="J25" s="53">
        <f t="shared" si="0"/>
        <v>0.65746753246753242</v>
      </c>
      <c r="K25" s="53">
        <f t="shared" si="1"/>
        <v>0.48424707837556996</v>
      </c>
      <c r="L25" s="53">
        <f t="shared" si="2"/>
        <v>0.19724025974025972</v>
      </c>
      <c r="M25" s="53">
        <f t="shared" si="3"/>
        <v>0.33897295486289897</v>
      </c>
      <c r="N25" s="148">
        <f t="shared" si="4"/>
        <v>0.53621321460315863</v>
      </c>
      <c r="O25" s="51"/>
      <c r="P25" s="51"/>
    </row>
    <row r="26" spans="1:16" x14ac:dyDescent="0.25">
      <c r="A26" s="179">
        <v>23</v>
      </c>
      <c r="B26" s="184" t="s">
        <v>15</v>
      </c>
      <c r="C26" s="184" t="s">
        <v>1330</v>
      </c>
      <c r="D26" s="184" t="s">
        <v>224</v>
      </c>
      <c r="E26" s="184" t="s">
        <v>1366</v>
      </c>
      <c r="F26" s="160">
        <v>610</v>
      </c>
      <c r="G26" s="160">
        <v>1204520.3</v>
      </c>
      <c r="H26" s="10">
        <v>847</v>
      </c>
      <c r="I26" s="10">
        <v>1076160</v>
      </c>
      <c r="J26" s="53">
        <f t="shared" si="0"/>
        <v>1.3885245901639345</v>
      </c>
      <c r="K26" s="53">
        <f t="shared" si="1"/>
        <v>0.89343450666626367</v>
      </c>
      <c r="L26" s="53">
        <f t="shared" si="2"/>
        <v>0.3</v>
      </c>
      <c r="M26" s="53">
        <f t="shared" si="3"/>
        <v>0.62540415466638455</v>
      </c>
      <c r="N26" s="148">
        <f t="shared" si="4"/>
        <v>0.92540415466638448</v>
      </c>
      <c r="O26" s="51"/>
      <c r="P26" s="51"/>
    </row>
    <row r="27" spans="1:16" x14ac:dyDescent="0.25">
      <c r="A27" s="179">
        <v>24</v>
      </c>
      <c r="B27" s="184" t="s">
        <v>15</v>
      </c>
      <c r="C27" s="184" t="s">
        <v>1330</v>
      </c>
      <c r="D27" s="184" t="s">
        <v>222</v>
      </c>
      <c r="E27" s="184" t="s">
        <v>223</v>
      </c>
      <c r="F27" s="160">
        <v>610</v>
      </c>
      <c r="G27" s="160">
        <v>1204520.3</v>
      </c>
      <c r="H27" s="10">
        <v>597</v>
      </c>
      <c r="I27" s="10">
        <v>805720</v>
      </c>
      <c r="J27" s="53">
        <f t="shared" si="0"/>
        <v>0.97868852459016398</v>
      </c>
      <c r="K27" s="53">
        <f t="shared" si="1"/>
        <v>0.6689135915766633</v>
      </c>
      <c r="L27" s="53">
        <f t="shared" si="2"/>
        <v>0.29360655737704916</v>
      </c>
      <c r="M27" s="53">
        <f t="shared" si="3"/>
        <v>0.46823951410366427</v>
      </c>
      <c r="N27" s="148">
        <f t="shared" si="4"/>
        <v>0.76184607148071337</v>
      </c>
      <c r="O27" s="51"/>
      <c r="P27" s="51"/>
    </row>
    <row r="28" spans="1:16" x14ac:dyDescent="0.25">
      <c r="A28" s="179">
        <v>25</v>
      </c>
      <c r="B28" s="184" t="s">
        <v>15</v>
      </c>
      <c r="C28" s="184" t="s">
        <v>1330</v>
      </c>
      <c r="D28" s="184" t="s">
        <v>226</v>
      </c>
      <c r="E28" s="184" t="s">
        <v>227</v>
      </c>
      <c r="F28" s="160">
        <v>723</v>
      </c>
      <c r="G28" s="160">
        <v>1426499.4</v>
      </c>
      <c r="H28" s="10">
        <v>724</v>
      </c>
      <c r="I28" s="10">
        <v>1160830</v>
      </c>
      <c r="J28" s="53">
        <f t="shared" si="0"/>
        <v>1.0013831258644537</v>
      </c>
      <c r="K28" s="53">
        <f t="shared" si="1"/>
        <v>0.81376129565844901</v>
      </c>
      <c r="L28" s="53">
        <f t="shared" si="2"/>
        <v>0.3</v>
      </c>
      <c r="M28" s="53">
        <f t="shared" si="3"/>
        <v>0.56963290696091429</v>
      </c>
      <c r="N28" s="148">
        <f t="shared" si="4"/>
        <v>0.86963290696091433</v>
      </c>
      <c r="O28" s="51"/>
      <c r="P28" s="51"/>
    </row>
    <row r="29" spans="1:16" x14ac:dyDescent="0.25">
      <c r="A29" s="179">
        <v>26</v>
      </c>
      <c r="B29" s="184" t="s">
        <v>15</v>
      </c>
      <c r="C29" s="184" t="s">
        <v>1330</v>
      </c>
      <c r="D29" s="184" t="s">
        <v>228</v>
      </c>
      <c r="E29" s="184" t="s">
        <v>229</v>
      </c>
      <c r="F29" s="160">
        <v>833</v>
      </c>
      <c r="G29" s="160">
        <v>1653125.65</v>
      </c>
      <c r="H29" s="10">
        <v>699</v>
      </c>
      <c r="I29" s="10">
        <v>1313565</v>
      </c>
      <c r="J29" s="53">
        <f t="shared" si="0"/>
        <v>0.83913565426170467</v>
      </c>
      <c r="K29" s="53">
        <f t="shared" si="1"/>
        <v>0.79459477263570377</v>
      </c>
      <c r="L29" s="53">
        <f t="shared" si="2"/>
        <v>0.25174069627851137</v>
      </c>
      <c r="M29" s="53">
        <f t="shared" si="3"/>
        <v>0.55621634084499261</v>
      </c>
      <c r="N29" s="148">
        <f t="shared" si="4"/>
        <v>0.80795703712350397</v>
      </c>
      <c r="O29" s="51"/>
      <c r="P29" s="51"/>
    </row>
    <row r="30" spans="1:16" x14ac:dyDescent="0.25">
      <c r="A30" s="179">
        <v>27</v>
      </c>
      <c r="B30" s="184" t="s">
        <v>6</v>
      </c>
      <c r="C30" s="184" t="s">
        <v>1330</v>
      </c>
      <c r="D30" s="184" t="s">
        <v>232</v>
      </c>
      <c r="E30" s="184" t="s">
        <v>1367</v>
      </c>
      <c r="F30" s="160">
        <v>750</v>
      </c>
      <c r="G30" s="160">
        <v>1375720.575</v>
      </c>
      <c r="H30" s="10">
        <v>715</v>
      </c>
      <c r="I30" s="10">
        <v>1049150</v>
      </c>
      <c r="J30" s="53">
        <f t="shared" si="0"/>
        <v>0.95333333333333337</v>
      </c>
      <c r="K30" s="53">
        <f t="shared" si="1"/>
        <v>0.76261852811207687</v>
      </c>
      <c r="L30" s="53">
        <f t="shared" si="2"/>
        <v>0.28599999999999998</v>
      </c>
      <c r="M30" s="53">
        <f t="shared" si="3"/>
        <v>0.53383296967845373</v>
      </c>
      <c r="N30" s="148">
        <f t="shared" si="4"/>
        <v>0.81983296967845365</v>
      </c>
      <c r="O30" s="51"/>
      <c r="P30" s="51"/>
    </row>
    <row r="31" spans="1:16" x14ac:dyDescent="0.25">
      <c r="A31" s="179">
        <v>28</v>
      </c>
      <c r="B31" s="184" t="s">
        <v>6</v>
      </c>
      <c r="C31" s="184" t="s">
        <v>1330</v>
      </c>
      <c r="D31" s="184" t="s">
        <v>230</v>
      </c>
      <c r="E31" s="184" t="s">
        <v>1400</v>
      </c>
      <c r="F31" s="160">
        <v>809</v>
      </c>
      <c r="G31" s="160">
        <v>1479491.55</v>
      </c>
      <c r="H31" s="10">
        <v>822</v>
      </c>
      <c r="I31" s="10">
        <v>1284630</v>
      </c>
      <c r="J31" s="53">
        <f t="shared" si="0"/>
        <v>1.0160692212608158</v>
      </c>
      <c r="K31" s="53">
        <f t="shared" si="1"/>
        <v>0.86829154245592</v>
      </c>
      <c r="L31" s="53">
        <f t="shared" si="2"/>
        <v>0.3</v>
      </c>
      <c r="M31" s="53">
        <f t="shared" si="3"/>
        <v>0.60780407971914396</v>
      </c>
      <c r="N31" s="148">
        <f t="shared" si="4"/>
        <v>0.90780407971914401</v>
      </c>
      <c r="O31" s="51"/>
      <c r="P31" s="51"/>
    </row>
    <row r="32" spans="1:16" x14ac:dyDescent="0.25">
      <c r="A32" s="179">
        <v>29</v>
      </c>
      <c r="B32" s="184" t="s">
        <v>9</v>
      </c>
      <c r="C32" s="184" t="s">
        <v>1330</v>
      </c>
      <c r="D32" s="184" t="s">
        <v>251</v>
      </c>
      <c r="E32" s="184" t="s">
        <v>1125</v>
      </c>
      <c r="F32" s="160">
        <v>927</v>
      </c>
      <c r="G32" s="160">
        <v>1782262.6</v>
      </c>
      <c r="H32" s="10">
        <v>700</v>
      </c>
      <c r="I32" s="10">
        <v>979305</v>
      </c>
      <c r="J32" s="53">
        <f t="shared" si="0"/>
        <v>0.75512405609492983</v>
      </c>
      <c r="K32" s="53">
        <f t="shared" si="1"/>
        <v>0.54947290034588614</v>
      </c>
      <c r="L32" s="53">
        <f t="shared" si="2"/>
        <v>0.22653721682847894</v>
      </c>
      <c r="M32" s="53">
        <f t="shared" si="3"/>
        <v>0.38463103024212025</v>
      </c>
      <c r="N32" s="148">
        <f t="shared" si="4"/>
        <v>0.61116824707059925</v>
      </c>
      <c r="O32" s="51"/>
      <c r="P32" s="51"/>
    </row>
    <row r="33" spans="1:16" x14ac:dyDescent="0.25">
      <c r="A33" s="179">
        <v>30</v>
      </c>
      <c r="B33" s="184" t="s">
        <v>9</v>
      </c>
      <c r="C33" s="184" t="s">
        <v>1330</v>
      </c>
      <c r="D33" s="184" t="s">
        <v>250</v>
      </c>
      <c r="E33" s="184" t="s">
        <v>1307</v>
      </c>
      <c r="F33" s="160">
        <v>1233</v>
      </c>
      <c r="G33" s="160">
        <v>2363187.75</v>
      </c>
      <c r="H33" s="10">
        <v>359</v>
      </c>
      <c r="I33" s="10">
        <v>672430</v>
      </c>
      <c r="J33" s="53">
        <f t="shared" si="0"/>
        <v>0.29115977291159773</v>
      </c>
      <c r="K33" s="53">
        <f t="shared" si="1"/>
        <v>0.28454362121672305</v>
      </c>
      <c r="L33" s="53">
        <f t="shared" si="2"/>
        <v>8.734793187347932E-2</v>
      </c>
      <c r="M33" s="53">
        <f t="shared" si="3"/>
        <v>0.19918053485170611</v>
      </c>
      <c r="N33" s="148">
        <f t="shared" si="4"/>
        <v>0.28652846672518545</v>
      </c>
      <c r="O33" s="51"/>
      <c r="P33" s="51"/>
    </row>
    <row r="34" spans="1:16" x14ac:dyDescent="0.25">
      <c r="A34" s="179">
        <v>31</v>
      </c>
      <c r="B34" s="184" t="s">
        <v>16</v>
      </c>
      <c r="C34" s="184" t="s">
        <v>1330</v>
      </c>
      <c r="D34" s="184" t="s">
        <v>240</v>
      </c>
      <c r="E34" s="184" t="s">
        <v>1126</v>
      </c>
      <c r="F34" s="160">
        <v>548</v>
      </c>
      <c r="G34" s="160">
        <v>1081529.325</v>
      </c>
      <c r="H34" s="10">
        <v>560</v>
      </c>
      <c r="I34" s="10">
        <v>711325</v>
      </c>
      <c r="J34" s="53">
        <f t="shared" si="0"/>
        <v>1.0218978102189782</v>
      </c>
      <c r="K34" s="53">
        <f t="shared" si="1"/>
        <v>0.65770292451385914</v>
      </c>
      <c r="L34" s="53">
        <f t="shared" si="2"/>
        <v>0.3</v>
      </c>
      <c r="M34" s="53">
        <f t="shared" si="3"/>
        <v>0.46039204715970139</v>
      </c>
      <c r="N34" s="148">
        <f t="shared" si="4"/>
        <v>0.76039204715970143</v>
      </c>
      <c r="O34" s="51"/>
      <c r="P34" s="51"/>
    </row>
    <row r="35" spans="1:16" x14ac:dyDescent="0.25">
      <c r="A35" s="179">
        <v>32</v>
      </c>
      <c r="B35" s="184" t="s">
        <v>16</v>
      </c>
      <c r="C35" s="184" t="s">
        <v>1330</v>
      </c>
      <c r="D35" s="184" t="s">
        <v>238</v>
      </c>
      <c r="E35" s="184" t="s">
        <v>239</v>
      </c>
      <c r="F35" s="160">
        <v>548</v>
      </c>
      <c r="G35" s="160">
        <v>1081529.325</v>
      </c>
      <c r="H35" s="10">
        <v>651</v>
      </c>
      <c r="I35" s="10">
        <v>956130</v>
      </c>
      <c r="J35" s="53">
        <f t="shared" si="0"/>
        <v>1.187956204379562</v>
      </c>
      <c r="K35" s="53">
        <f t="shared" si="1"/>
        <v>0.88405369868265016</v>
      </c>
      <c r="L35" s="53">
        <f t="shared" si="2"/>
        <v>0.3</v>
      </c>
      <c r="M35" s="53">
        <f t="shared" si="3"/>
        <v>0.61883758907785502</v>
      </c>
      <c r="N35" s="148">
        <f t="shared" si="4"/>
        <v>0.91883758907785507</v>
      </c>
      <c r="O35" s="51"/>
      <c r="P35" s="51"/>
    </row>
    <row r="36" spans="1:16" x14ac:dyDescent="0.25">
      <c r="A36" s="179">
        <v>33</v>
      </c>
      <c r="B36" s="184" t="s">
        <v>16</v>
      </c>
      <c r="C36" s="184" t="s">
        <v>1330</v>
      </c>
      <c r="D36" s="184" t="s">
        <v>236</v>
      </c>
      <c r="E36" s="184" t="s">
        <v>237</v>
      </c>
      <c r="F36" s="160">
        <v>548</v>
      </c>
      <c r="G36" s="160">
        <v>1081529.325</v>
      </c>
      <c r="H36" s="10">
        <v>690</v>
      </c>
      <c r="I36" s="10">
        <v>848660</v>
      </c>
      <c r="J36" s="53">
        <f t="shared" si="0"/>
        <v>1.2591240875912408</v>
      </c>
      <c r="K36" s="53">
        <f t="shared" si="1"/>
        <v>0.78468514942948964</v>
      </c>
      <c r="L36" s="53">
        <f t="shared" si="2"/>
        <v>0.3</v>
      </c>
      <c r="M36" s="53">
        <f t="shared" si="3"/>
        <v>0.54927960460064273</v>
      </c>
      <c r="N36" s="148">
        <f t="shared" si="4"/>
        <v>0.84927960460064278</v>
      </c>
      <c r="O36" s="51"/>
      <c r="P36" s="51"/>
    </row>
    <row r="37" spans="1:16" x14ac:dyDescent="0.25">
      <c r="A37" s="179">
        <v>34</v>
      </c>
      <c r="B37" s="184" t="s">
        <v>16</v>
      </c>
      <c r="C37" s="184" t="s">
        <v>1330</v>
      </c>
      <c r="D37" s="184" t="s">
        <v>241</v>
      </c>
      <c r="E37" s="184" t="s">
        <v>1264</v>
      </c>
      <c r="F37" s="160">
        <v>967</v>
      </c>
      <c r="G37" s="160">
        <v>1913940.25</v>
      </c>
      <c r="H37" s="10">
        <v>526</v>
      </c>
      <c r="I37" s="10">
        <v>820315</v>
      </c>
      <c r="J37" s="53">
        <f t="shared" si="0"/>
        <v>0.54395036194415713</v>
      </c>
      <c r="K37" s="53">
        <f t="shared" si="1"/>
        <v>0.42860010912043883</v>
      </c>
      <c r="L37" s="53">
        <f t="shared" si="2"/>
        <v>0.16318510858324714</v>
      </c>
      <c r="M37" s="53">
        <f t="shared" si="3"/>
        <v>0.30002007638430717</v>
      </c>
      <c r="N37" s="148">
        <f t="shared" si="4"/>
        <v>0.46320518496755431</v>
      </c>
      <c r="O37" s="51"/>
      <c r="P37" s="51"/>
    </row>
    <row r="38" spans="1:16" x14ac:dyDescent="0.25">
      <c r="A38" s="179">
        <v>35</v>
      </c>
      <c r="B38" s="184" t="s">
        <v>10</v>
      </c>
      <c r="C38" s="184" t="s">
        <v>1330</v>
      </c>
      <c r="D38" s="184" t="s">
        <v>252</v>
      </c>
      <c r="E38" s="184" t="s">
        <v>253</v>
      </c>
      <c r="F38" s="160">
        <v>830</v>
      </c>
      <c r="G38" s="160">
        <v>1630630.65</v>
      </c>
      <c r="H38" s="10">
        <v>562</v>
      </c>
      <c r="I38" s="10">
        <v>691075</v>
      </c>
      <c r="J38" s="53">
        <f t="shared" si="0"/>
        <v>0.67710843373493979</v>
      </c>
      <c r="K38" s="53">
        <f t="shared" si="1"/>
        <v>0.42380842038017624</v>
      </c>
      <c r="L38" s="53">
        <f t="shared" si="2"/>
        <v>0.20313253012048194</v>
      </c>
      <c r="M38" s="53">
        <f t="shared" si="3"/>
        <v>0.29666589426612333</v>
      </c>
      <c r="N38" s="148">
        <f t="shared" si="4"/>
        <v>0.49979842438660527</v>
      </c>
      <c r="O38" s="51"/>
      <c r="P38" s="51"/>
    </row>
    <row r="39" spans="1:16" x14ac:dyDescent="0.25">
      <c r="A39" s="179">
        <v>36</v>
      </c>
      <c r="B39" s="184" t="s">
        <v>10</v>
      </c>
      <c r="C39" s="184" t="s">
        <v>1330</v>
      </c>
      <c r="D39" s="184" t="s">
        <v>255</v>
      </c>
      <c r="E39" s="184" t="s">
        <v>1308</v>
      </c>
      <c r="F39" s="160">
        <v>1765</v>
      </c>
      <c r="G39" s="160">
        <v>3461169.9249999998</v>
      </c>
      <c r="H39" s="10">
        <v>983</v>
      </c>
      <c r="I39" s="10">
        <v>1558950</v>
      </c>
      <c r="J39" s="53">
        <f t="shared" si="0"/>
        <v>0.5569405099150142</v>
      </c>
      <c r="K39" s="53">
        <f t="shared" si="1"/>
        <v>0.4504112868714471</v>
      </c>
      <c r="L39" s="53">
        <f t="shared" si="2"/>
        <v>0.16708215297450427</v>
      </c>
      <c r="M39" s="53">
        <f t="shared" si="3"/>
        <v>0.31528790081001296</v>
      </c>
      <c r="N39" s="148">
        <f t="shared" si="4"/>
        <v>0.48237005378451725</v>
      </c>
      <c r="O39" s="51"/>
      <c r="P39" s="51"/>
    </row>
    <row r="40" spans="1:16" x14ac:dyDescent="0.25">
      <c r="A40" s="179">
        <v>37</v>
      </c>
      <c r="B40" s="184" t="s">
        <v>11</v>
      </c>
      <c r="C40" s="184" t="s">
        <v>1330</v>
      </c>
      <c r="D40" s="184" t="s">
        <v>257</v>
      </c>
      <c r="E40" s="184" t="s">
        <v>1383</v>
      </c>
      <c r="F40" s="160">
        <v>1539</v>
      </c>
      <c r="G40" s="160">
        <v>3011972.9</v>
      </c>
      <c r="H40" s="10">
        <v>1351</v>
      </c>
      <c r="I40" s="10">
        <v>1938370</v>
      </c>
      <c r="J40" s="53">
        <f t="shared" si="0"/>
        <v>0.8778427550357375</v>
      </c>
      <c r="K40" s="53">
        <f t="shared" si="1"/>
        <v>0.64355492707122297</v>
      </c>
      <c r="L40" s="53">
        <f t="shared" si="2"/>
        <v>0.26335282651072123</v>
      </c>
      <c r="M40" s="53">
        <f t="shared" si="3"/>
        <v>0.45048844894985607</v>
      </c>
      <c r="N40" s="148">
        <f t="shared" si="4"/>
        <v>0.7138412754605773</v>
      </c>
      <c r="O40" s="51"/>
      <c r="P40" s="51"/>
    </row>
    <row r="41" spans="1:16" x14ac:dyDescent="0.25">
      <c r="A41" s="179">
        <v>38</v>
      </c>
      <c r="B41" s="184" t="s">
        <v>11</v>
      </c>
      <c r="C41" s="184" t="s">
        <v>1330</v>
      </c>
      <c r="D41" s="184" t="s">
        <v>256</v>
      </c>
      <c r="E41" s="184" t="s">
        <v>1133</v>
      </c>
      <c r="F41" s="160">
        <v>1421</v>
      </c>
      <c r="G41" s="160">
        <v>2771126.65</v>
      </c>
      <c r="H41" s="10">
        <v>643</v>
      </c>
      <c r="I41" s="10">
        <v>822570</v>
      </c>
      <c r="J41" s="53">
        <f t="shared" si="0"/>
        <v>0.45249824067558059</v>
      </c>
      <c r="K41" s="53">
        <f t="shared" si="1"/>
        <v>0.29683594576956635</v>
      </c>
      <c r="L41" s="53">
        <f t="shared" si="2"/>
        <v>0.13574947220267417</v>
      </c>
      <c r="M41" s="53">
        <f t="shared" si="3"/>
        <v>0.20778516203869643</v>
      </c>
      <c r="N41" s="148">
        <f t="shared" si="4"/>
        <v>0.3435346342413706</v>
      </c>
      <c r="O41" s="51"/>
      <c r="P41" s="51"/>
    </row>
    <row r="42" spans="1:16" x14ac:dyDescent="0.25">
      <c r="A42" s="179">
        <v>39</v>
      </c>
      <c r="B42" s="184" t="s">
        <v>12</v>
      </c>
      <c r="C42" s="184" t="s">
        <v>1330</v>
      </c>
      <c r="D42" s="184" t="s">
        <v>258</v>
      </c>
      <c r="E42" s="184" t="s">
        <v>1001</v>
      </c>
      <c r="F42" s="160">
        <v>1655</v>
      </c>
      <c r="G42" s="160">
        <v>3203657.7</v>
      </c>
      <c r="H42" s="10">
        <v>1203</v>
      </c>
      <c r="I42" s="10">
        <v>1889030</v>
      </c>
      <c r="J42" s="53">
        <f t="shared" si="0"/>
        <v>0.72688821752265864</v>
      </c>
      <c r="K42" s="53">
        <f t="shared" si="1"/>
        <v>0.58964788903633492</v>
      </c>
      <c r="L42" s="53">
        <f t="shared" si="2"/>
        <v>0.2180664652567976</v>
      </c>
      <c r="M42" s="53">
        <f t="shared" si="3"/>
        <v>0.41275352232543444</v>
      </c>
      <c r="N42" s="148">
        <f t="shared" si="4"/>
        <v>0.63081998758223201</v>
      </c>
      <c r="O42" s="51"/>
      <c r="P42" s="51"/>
    </row>
    <row r="43" spans="1:16" x14ac:dyDescent="0.25">
      <c r="A43" s="179">
        <v>40</v>
      </c>
      <c r="B43" s="184" t="s">
        <v>12</v>
      </c>
      <c r="C43" s="184" t="s">
        <v>1330</v>
      </c>
      <c r="D43" s="184" t="s">
        <v>259</v>
      </c>
      <c r="E43" s="184" t="s">
        <v>1099</v>
      </c>
      <c r="F43" s="160">
        <v>772</v>
      </c>
      <c r="G43" s="160">
        <v>1493375.375</v>
      </c>
      <c r="H43" s="10">
        <v>679</v>
      </c>
      <c r="I43" s="10">
        <v>940780</v>
      </c>
      <c r="J43" s="53">
        <f t="shared" si="0"/>
        <v>0.8795336787564767</v>
      </c>
      <c r="K43" s="53">
        <f t="shared" si="1"/>
        <v>0.6299688716910844</v>
      </c>
      <c r="L43" s="53">
        <f t="shared" si="2"/>
        <v>0.26386010362694301</v>
      </c>
      <c r="M43" s="53">
        <f t="shared" si="3"/>
        <v>0.44097821018375905</v>
      </c>
      <c r="N43" s="148">
        <f t="shared" si="4"/>
        <v>0.70483831381070206</v>
      </c>
      <c r="O43" s="51"/>
      <c r="P43" s="51"/>
    </row>
    <row r="44" spans="1:16" x14ac:dyDescent="0.25">
      <c r="A44" s="179">
        <v>41</v>
      </c>
      <c r="B44" s="184" t="s">
        <v>12</v>
      </c>
      <c r="C44" s="184" t="s">
        <v>1330</v>
      </c>
      <c r="D44" s="184" t="s">
        <v>260</v>
      </c>
      <c r="E44" s="184" t="s">
        <v>1002</v>
      </c>
      <c r="F44" s="160">
        <v>983</v>
      </c>
      <c r="G44" s="160">
        <v>1904761.425</v>
      </c>
      <c r="H44" s="10">
        <v>937</v>
      </c>
      <c r="I44" s="10">
        <v>1259010</v>
      </c>
      <c r="J44" s="53">
        <f t="shared" si="0"/>
        <v>0.95320447609359105</v>
      </c>
      <c r="K44" s="53">
        <f t="shared" si="1"/>
        <v>0.66098041648444239</v>
      </c>
      <c r="L44" s="53">
        <f t="shared" si="2"/>
        <v>0.28596134282807728</v>
      </c>
      <c r="M44" s="53">
        <f t="shared" si="3"/>
        <v>0.46268629153910962</v>
      </c>
      <c r="N44" s="148">
        <f t="shared" si="4"/>
        <v>0.74864763436718684</v>
      </c>
      <c r="O44" s="51"/>
      <c r="P44" s="51"/>
    </row>
    <row r="45" spans="1:16" x14ac:dyDescent="0.25">
      <c r="A45" s="179">
        <v>42</v>
      </c>
      <c r="B45" s="184" t="s">
        <v>12</v>
      </c>
      <c r="C45" s="184" t="s">
        <v>1330</v>
      </c>
      <c r="D45" s="184" t="s">
        <v>261</v>
      </c>
      <c r="E45" s="184" t="s">
        <v>1003</v>
      </c>
      <c r="F45" s="160">
        <v>1037</v>
      </c>
      <c r="G45" s="160">
        <v>2004094.55</v>
      </c>
      <c r="H45" s="10">
        <v>1197</v>
      </c>
      <c r="I45" s="10">
        <v>1656630</v>
      </c>
      <c r="J45" s="53">
        <f t="shared" si="0"/>
        <v>1.154291224686596</v>
      </c>
      <c r="K45" s="53">
        <f t="shared" si="1"/>
        <v>0.82662267606086748</v>
      </c>
      <c r="L45" s="53">
        <f t="shared" si="2"/>
        <v>0.3</v>
      </c>
      <c r="M45" s="53">
        <f t="shared" si="3"/>
        <v>0.57863587324260723</v>
      </c>
      <c r="N45" s="148">
        <f t="shared" si="4"/>
        <v>0.87863587324260717</v>
      </c>
      <c r="O45" s="51"/>
      <c r="P45" s="51"/>
    </row>
    <row r="46" spans="1:16" x14ac:dyDescent="0.25">
      <c r="A46" s="179">
        <v>43</v>
      </c>
      <c r="B46" s="184" t="s">
        <v>12</v>
      </c>
      <c r="C46" s="184" t="s">
        <v>1330</v>
      </c>
      <c r="D46" s="184" t="s">
        <v>1309</v>
      </c>
      <c r="E46" s="184" t="s">
        <v>1310</v>
      </c>
      <c r="F46" s="160">
        <v>256</v>
      </c>
      <c r="G46" s="160">
        <v>495394.17499999999</v>
      </c>
      <c r="H46" s="10">
        <v>147</v>
      </c>
      <c r="I46" s="10">
        <v>189230</v>
      </c>
      <c r="J46" s="53">
        <f t="shared" si="0"/>
        <v>0.57421875</v>
      </c>
      <c r="K46" s="53">
        <f t="shared" si="1"/>
        <v>0.38197865366503353</v>
      </c>
      <c r="L46" s="53">
        <f t="shared" si="2"/>
        <v>0.17226562500000001</v>
      </c>
      <c r="M46" s="53">
        <f t="shared" si="3"/>
        <v>0.26738505756552344</v>
      </c>
      <c r="N46" s="148">
        <f t="shared" si="4"/>
        <v>0.43965068256552342</v>
      </c>
      <c r="O46" s="51"/>
      <c r="P46" s="51"/>
    </row>
    <row r="47" spans="1:16" x14ac:dyDescent="0.25">
      <c r="A47" s="179">
        <v>44</v>
      </c>
      <c r="B47" s="184" t="s">
        <v>12</v>
      </c>
      <c r="C47" s="184" t="s">
        <v>1330</v>
      </c>
      <c r="D47" s="184" t="s">
        <v>1130</v>
      </c>
      <c r="E47" s="184" t="s">
        <v>1311</v>
      </c>
      <c r="F47" s="160">
        <v>460</v>
      </c>
      <c r="G47" s="160">
        <v>877835.22499999998</v>
      </c>
      <c r="H47" s="10">
        <v>274</v>
      </c>
      <c r="I47" s="10">
        <v>511890</v>
      </c>
      <c r="J47" s="53">
        <f t="shared" si="0"/>
        <v>0.59565217391304348</v>
      </c>
      <c r="K47" s="53">
        <f t="shared" si="1"/>
        <v>0.58312765929391819</v>
      </c>
      <c r="L47" s="53">
        <f t="shared" si="2"/>
        <v>0.17869565217391303</v>
      </c>
      <c r="M47" s="53">
        <f t="shared" si="3"/>
        <v>0.4081893615057427</v>
      </c>
      <c r="N47" s="148">
        <f t="shared" si="4"/>
        <v>0.58688501367965573</v>
      </c>
      <c r="O47" s="51"/>
      <c r="P47" s="51"/>
    </row>
    <row r="48" spans="1:16" x14ac:dyDescent="0.25">
      <c r="A48" s="179">
        <v>45</v>
      </c>
      <c r="B48" s="184" t="s">
        <v>14</v>
      </c>
      <c r="C48" s="184" t="s">
        <v>1330</v>
      </c>
      <c r="D48" s="184" t="s">
        <v>262</v>
      </c>
      <c r="E48" s="184" t="s">
        <v>1100</v>
      </c>
      <c r="F48" s="160">
        <v>1023</v>
      </c>
      <c r="G48" s="160">
        <v>2028063.375</v>
      </c>
      <c r="H48" s="10">
        <v>1032</v>
      </c>
      <c r="I48" s="10">
        <v>1350730</v>
      </c>
      <c r="J48" s="53">
        <f t="shared" si="0"/>
        <v>1.0087976539589443</v>
      </c>
      <c r="K48" s="53">
        <f t="shared" si="1"/>
        <v>0.66601962081189892</v>
      </c>
      <c r="L48" s="53">
        <f t="shared" si="2"/>
        <v>0.3</v>
      </c>
      <c r="M48" s="53">
        <f t="shared" si="3"/>
        <v>0.46621373456832921</v>
      </c>
      <c r="N48" s="148">
        <f t="shared" si="4"/>
        <v>0.7662137345683292</v>
      </c>
      <c r="O48" s="51"/>
      <c r="P48" s="51"/>
    </row>
    <row r="49" spans="1:16" x14ac:dyDescent="0.25">
      <c r="A49" s="179">
        <v>46</v>
      </c>
      <c r="B49" s="184" t="s">
        <v>14</v>
      </c>
      <c r="C49" s="184" t="s">
        <v>1330</v>
      </c>
      <c r="D49" s="184" t="s">
        <v>263</v>
      </c>
      <c r="E49" s="184" t="s">
        <v>1004</v>
      </c>
      <c r="F49" s="160">
        <v>523</v>
      </c>
      <c r="G49" s="160">
        <v>1047205.025</v>
      </c>
      <c r="H49" s="10">
        <v>446</v>
      </c>
      <c r="I49" s="10">
        <v>707345</v>
      </c>
      <c r="J49" s="53">
        <f t="shared" si="0"/>
        <v>0.85277246653919692</v>
      </c>
      <c r="K49" s="53">
        <f t="shared" si="1"/>
        <v>0.67545989860008548</v>
      </c>
      <c r="L49" s="53">
        <f t="shared" si="2"/>
        <v>0.25583173996175906</v>
      </c>
      <c r="M49" s="53">
        <f t="shared" si="3"/>
        <v>0.47282192902005982</v>
      </c>
      <c r="N49" s="148">
        <f t="shared" si="4"/>
        <v>0.72865366898181883</v>
      </c>
      <c r="O49" s="51"/>
      <c r="P49" s="51"/>
    </row>
    <row r="50" spans="1:16" x14ac:dyDescent="0.25">
      <c r="A50" s="179">
        <v>47</v>
      </c>
      <c r="B50" s="184" t="s">
        <v>14</v>
      </c>
      <c r="C50" s="184" t="s">
        <v>1330</v>
      </c>
      <c r="D50" s="184" t="s">
        <v>264</v>
      </c>
      <c r="E50" s="184" t="s">
        <v>1005</v>
      </c>
      <c r="F50" s="160">
        <v>635</v>
      </c>
      <c r="G50" s="160">
        <v>1255281.2749999999</v>
      </c>
      <c r="H50" s="10">
        <v>570</v>
      </c>
      <c r="I50" s="10">
        <v>833345</v>
      </c>
      <c r="J50" s="53">
        <f t="shared" si="0"/>
        <v>0.89763779527559051</v>
      </c>
      <c r="K50" s="53">
        <f t="shared" si="1"/>
        <v>0.66387113119328578</v>
      </c>
      <c r="L50" s="53">
        <f t="shared" si="2"/>
        <v>0.26929133858267712</v>
      </c>
      <c r="M50" s="53">
        <f t="shared" si="3"/>
        <v>0.46470979183530003</v>
      </c>
      <c r="N50" s="148">
        <f t="shared" si="4"/>
        <v>0.73400113041797721</v>
      </c>
      <c r="O50" s="51"/>
      <c r="P50" s="51"/>
    </row>
    <row r="51" spans="1:16" x14ac:dyDescent="0.25">
      <c r="A51" s="179">
        <v>48</v>
      </c>
      <c r="B51" s="184" t="s">
        <v>2</v>
      </c>
      <c r="C51" s="184" t="s">
        <v>1330</v>
      </c>
      <c r="D51" s="184" t="s">
        <v>204</v>
      </c>
      <c r="E51" s="184" t="s">
        <v>205</v>
      </c>
      <c r="F51" s="160">
        <v>1187</v>
      </c>
      <c r="G51" s="160">
        <v>2273450.7999999998</v>
      </c>
      <c r="H51" s="10">
        <v>1319</v>
      </c>
      <c r="I51" s="10">
        <v>1883415</v>
      </c>
      <c r="J51" s="53">
        <f t="shared" si="0"/>
        <v>1.1112047177759057</v>
      </c>
      <c r="K51" s="53">
        <f t="shared" si="1"/>
        <v>0.82843886483050355</v>
      </c>
      <c r="L51" s="53">
        <f t="shared" si="2"/>
        <v>0.3</v>
      </c>
      <c r="M51" s="53">
        <f t="shared" si="3"/>
        <v>0.57990720538135243</v>
      </c>
      <c r="N51" s="148">
        <f t="shared" si="4"/>
        <v>0.87990720538135236</v>
      </c>
      <c r="O51" s="51"/>
      <c r="P51" s="51"/>
    </row>
    <row r="52" spans="1:16" x14ac:dyDescent="0.25">
      <c r="A52" s="179">
        <v>49</v>
      </c>
      <c r="B52" s="184" t="s">
        <v>2</v>
      </c>
      <c r="C52" s="184" t="s">
        <v>1330</v>
      </c>
      <c r="D52" s="184" t="s">
        <v>203</v>
      </c>
      <c r="E52" s="184" t="s">
        <v>995</v>
      </c>
      <c r="F52" s="160">
        <v>1402</v>
      </c>
      <c r="G52" s="160">
        <v>2680968.5249999999</v>
      </c>
      <c r="H52" s="10">
        <v>2002</v>
      </c>
      <c r="I52" s="10">
        <v>2519360</v>
      </c>
      <c r="J52" s="53">
        <f t="shared" si="0"/>
        <v>1.4279600570613409</v>
      </c>
      <c r="K52" s="53">
        <f t="shared" si="1"/>
        <v>0.93972009611712992</v>
      </c>
      <c r="L52" s="53">
        <f t="shared" si="2"/>
        <v>0.3</v>
      </c>
      <c r="M52" s="53">
        <f t="shared" si="3"/>
        <v>0.65780406728199092</v>
      </c>
      <c r="N52" s="148">
        <f t="shared" si="4"/>
        <v>0.95780406728199097</v>
      </c>
      <c r="O52" s="51"/>
      <c r="P52" s="51"/>
    </row>
    <row r="53" spans="1:16" x14ac:dyDescent="0.25">
      <c r="A53" s="179">
        <v>50</v>
      </c>
      <c r="B53" s="184" t="s">
        <v>2</v>
      </c>
      <c r="C53" s="184" t="s">
        <v>1330</v>
      </c>
      <c r="D53" s="184" t="s">
        <v>206</v>
      </c>
      <c r="E53" s="184" t="s">
        <v>1128</v>
      </c>
      <c r="F53" s="160">
        <v>964</v>
      </c>
      <c r="G53" s="160">
        <v>1850642.6</v>
      </c>
      <c r="H53" s="10">
        <v>808</v>
      </c>
      <c r="I53" s="10">
        <v>1187115</v>
      </c>
      <c r="J53" s="53">
        <f t="shared" si="0"/>
        <v>0.83817427385892118</v>
      </c>
      <c r="K53" s="53">
        <f t="shared" si="1"/>
        <v>0.641460971448512</v>
      </c>
      <c r="L53" s="53">
        <f t="shared" si="2"/>
        <v>0.25145228215767634</v>
      </c>
      <c r="M53" s="53">
        <f t="shared" si="3"/>
        <v>0.44902268001395834</v>
      </c>
      <c r="N53" s="148">
        <f t="shared" si="4"/>
        <v>0.70047496217163463</v>
      </c>
      <c r="O53" s="51"/>
      <c r="P53" s="51"/>
    </row>
    <row r="54" spans="1:16" x14ac:dyDescent="0.25">
      <c r="A54" s="179">
        <v>51</v>
      </c>
      <c r="B54" s="184" t="s">
        <v>2</v>
      </c>
      <c r="C54" s="184" t="s">
        <v>1330</v>
      </c>
      <c r="D54" s="184" t="s">
        <v>207</v>
      </c>
      <c r="E54" s="185" t="s">
        <v>1426</v>
      </c>
      <c r="F54" s="160">
        <v>837</v>
      </c>
      <c r="G54" s="160">
        <v>1600516.35</v>
      </c>
      <c r="H54" s="10">
        <v>1387</v>
      </c>
      <c r="I54" s="10">
        <v>1990185</v>
      </c>
      <c r="J54" s="53">
        <f t="shared" si="0"/>
        <v>1.6571087216248506</v>
      </c>
      <c r="K54" s="53">
        <f t="shared" si="1"/>
        <v>1.243464335743899</v>
      </c>
      <c r="L54" s="53">
        <f t="shared" si="2"/>
        <v>0.3</v>
      </c>
      <c r="M54" s="53">
        <f t="shared" si="3"/>
        <v>0.7</v>
      </c>
      <c r="N54" s="148">
        <f t="shared" si="4"/>
        <v>1</v>
      </c>
      <c r="O54" s="51"/>
      <c r="P54" s="51"/>
    </row>
    <row r="55" spans="1:16" x14ac:dyDescent="0.25">
      <c r="A55" s="179">
        <v>52</v>
      </c>
      <c r="B55" s="189" t="s">
        <v>142</v>
      </c>
      <c r="C55" s="189" t="s">
        <v>173</v>
      </c>
      <c r="D55" s="161" t="s">
        <v>300</v>
      </c>
      <c r="E55" s="162" t="s">
        <v>301</v>
      </c>
      <c r="F55" s="181">
        <v>708.64499999999998</v>
      </c>
      <c r="G55" s="181">
        <v>1389026.6924999999</v>
      </c>
      <c r="H55" s="10">
        <v>615</v>
      </c>
      <c r="I55" s="10">
        <v>696205</v>
      </c>
      <c r="J55" s="53">
        <f t="shared" si="0"/>
        <v>0.86785343860466102</v>
      </c>
      <c r="K55" s="53">
        <f t="shared" si="1"/>
        <v>0.50121786986465711</v>
      </c>
      <c r="L55" s="53">
        <f t="shared" si="2"/>
        <v>0.26035603158139831</v>
      </c>
      <c r="M55" s="53">
        <f t="shared" si="3"/>
        <v>0.35085250890525993</v>
      </c>
      <c r="N55" s="148">
        <f t="shared" si="4"/>
        <v>0.61120854048665829</v>
      </c>
      <c r="O55" s="51"/>
      <c r="P55" s="51"/>
    </row>
    <row r="56" spans="1:16" x14ac:dyDescent="0.25">
      <c r="A56" s="179">
        <v>53</v>
      </c>
      <c r="B56" s="189" t="s">
        <v>142</v>
      </c>
      <c r="C56" s="189" t="s">
        <v>173</v>
      </c>
      <c r="D56" s="189" t="s">
        <v>304</v>
      </c>
      <c r="E56" s="165" t="s">
        <v>305</v>
      </c>
      <c r="F56" s="181">
        <v>944.8599999999999</v>
      </c>
      <c r="G56" s="181">
        <v>1852035.59</v>
      </c>
      <c r="H56" s="10">
        <v>903</v>
      </c>
      <c r="I56" s="10">
        <v>1101320</v>
      </c>
      <c r="J56" s="53">
        <f t="shared" si="0"/>
        <v>0.95569714031708408</v>
      </c>
      <c r="K56" s="53">
        <f t="shared" si="1"/>
        <v>0.59465379928255047</v>
      </c>
      <c r="L56" s="53">
        <f t="shared" si="2"/>
        <v>0.28670914209512521</v>
      </c>
      <c r="M56" s="53">
        <f t="shared" si="3"/>
        <v>0.41625765949778532</v>
      </c>
      <c r="N56" s="148">
        <f t="shared" si="4"/>
        <v>0.70296680159291047</v>
      </c>
      <c r="O56" s="51"/>
      <c r="P56" s="51"/>
    </row>
    <row r="57" spans="1:16" x14ac:dyDescent="0.25">
      <c r="A57" s="179">
        <v>54</v>
      </c>
      <c r="B57" s="189" t="s">
        <v>142</v>
      </c>
      <c r="C57" s="189" t="s">
        <v>173</v>
      </c>
      <c r="D57" s="161" t="s">
        <v>298</v>
      </c>
      <c r="E57" s="165" t="s">
        <v>299</v>
      </c>
      <c r="F57" s="181">
        <v>444.63999999999993</v>
      </c>
      <c r="G57" s="181">
        <v>871546.16</v>
      </c>
      <c r="H57" s="10">
        <v>859</v>
      </c>
      <c r="I57" s="10">
        <v>973245</v>
      </c>
      <c r="J57" s="53">
        <f t="shared" si="0"/>
        <v>1.9318999640158334</v>
      </c>
      <c r="K57" s="53">
        <f t="shared" si="1"/>
        <v>1.1166878412957495</v>
      </c>
      <c r="L57" s="53">
        <f t="shared" si="2"/>
        <v>0.3</v>
      </c>
      <c r="M57" s="53">
        <f t="shared" si="3"/>
        <v>0.7</v>
      </c>
      <c r="N57" s="148">
        <f t="shared" si="4"/>
        <v>1</v>
      </c>
      <c r="O57" s="51"/>
      <c r="P57" s="51"/>
    </row>
    <row r="58" spans="1:16" x14ac:dyDescent="0.25">
      <c r="A58" s="179">
        <v>55</v>
      </c>
      <c r="B58" s="189" t="s">
        <v>142</v>
      </c>
      <c r="C58" s="189" t="s">
        <v>173</v>
      </c>
      <c r="D58" s="161" t="s">
        <v>302</v>
      </c>
      <c r="E58" s="162" t="s">
        <v>303</v>
      </c>
      <c r="F58" s="181">
        <v>680.85500000000002</v>
      </c>
      <c r="G58" s="181">
        <v>1334555.0574999999</v>
      </c>
      <c r="H58" s="10">
        <v>974</v>
      </c>
      <c r="I58" s="10">
        <v>988515</v>
      </c>
      <c r="J58" s="53">
        <f t="shared" si="0"/>
        <v>1.43055422960836</v>
      </c>
      <c r="K58" s="53">
        <f t="shared" si="1"/>
        <v>0.74070754476909251</v>
      </c>
      <c r="L58" s="53">
        <f t="shared" si="2"/>
        <v>0.3</v>
      </c>
      <c r="M58" s="53">
        <f t="shared" si="3"/>
        <v>0.51849528133836476</v>
      </c>
      <c r="N58" s="148">
        <f t="shared" si="4"/>
        <v>0.8184952813383648</v>
      </c>
      <c r="O58" s="51"/>
      <c r="P58" s="51"/>
    </row>
    <row r="59" spans="1:16" x14ac:dyDescent="0.25">
      <c r="A59" s="179">
        <v>56</v>
      </c>
      <c r="B59" s="189" t="s">
        <v>149</v>
      </c>
      <c r="C59" s="189" t="s">
        <v>173</v>
      </c>
      <c r="D59" s="161" t="s">
        <v>1339</v>
      </c>
      <c r="E59" s="162" t="s">
        <v>1340</v>
      </c>
      <c r="F59" s="181">
        <v>2139.3350000000005</v>
      </c>
      <c r="G59" s="181">
        <v>4179102.2766249999</v>
      </c>
      <c r="H59" s="10">
        <v>993</v>
      </c>
      <c r="I59" s="10">
        <v>1853990</v>
      </c>
      <c r="J59" s="53">
        <f t="shared" si="0"/>
        <v>0.46416292913452067</v>
      </c>
      <c r="K59" s="53">
        <f t="shared" si="1"/>
        <v>0.44363355507471891</v>
      </c>
      <c r="L59" s="53">
        <f t="shared" si="2"/>
        <v>0.13924887874035619</v>
      </c>
      <c r="M59" s="53">
        <f t="shared" si="3"/>
        <v>0.31054348855230324</v>
      </c>
      <c r="N59" s="148">
        <f t="shared" si="4"/>
        <v>0.44979236729265942</v>
      </c>
      <c r="O59" s="51"/>
      <c r="P59" s="51"/>
    </row>
    <row r="60" spans="1:16" x14ac:dyDescent="0.25">
      <c r="A60" s="179">
        <v>57</v>
      </c>
      <c r="B60" s="189" t="s">
        <v>149</v>
      </c>
      <c r="C60" s="189" t="s">
        <v>173</v>
      </c>
      <c r="D60" s="161" t="s">
        <v>1080</v>
      </c>
      <c r="E60" s="162" t="s">
        <v>348</v>
      </c>
      <c r="F60" s="181">
        <v>1036.5849999999998</v>
      </c>
      <c r="G60" s="181">
        <v>2024925.8453749996</v>
      </c>
      <c r="H60" s="10">
        <v>554</v>
      </c>
      <c r="I60" s="10">
        <v>951375</v>
      </c>
      <c r="J60" s="53">
        <f t="shared" si="0"/>
        <v>0.53444724745196981</v>
      </c>
      <c r="K60" s="53">
        <f t="shared" si="1"/>
        <v>0.46983201986036838</v>
      </c>
      <c r="L60" s="53">
        <f t="shared" si="2"/>
        <v>0.16033417423559093</v>
      </c>
      <c r="M60" s="53">
        <f t="shared" si="3"/>
        <v>0.32888241390225786</v>
      </c>
      <c r="N60" s="148">
        <f t="shared" si="4"/>
        <v>0.4892165881378488</v>
      </c>
      <c r="O60" s="51"/>
      <c r="P60" s="51"/>
    </row>
    <row r="61" spans="1:16" x14ac:dyDescent="0.25">
      <c r="A61" s="179">
        <v>58</v>
      </c>
      <c r="B61" s="189" t="s">
        <v>149</v>
      </c>
      <c r="C61" s="189" t="s">
        <v>173</v>
      </c>
      <c r="D61" s="161" t="s">
        <v>1079</v>
      </c>
      <c r="E61" s="162" t="s">
        <v>1318</v>
      </c>
      <c r="F61" s="181">
        <v>1235.0800000000002</v>
      </c>
      <c r="G61" s="181">
        <v>2412677.6030000006</v>
      </c>
      <c r="H61" s="10">
        <v>682</v>
      </c>
      <c r="I61" s="10">
        <v>1376130</v>
      </c>
      <c r="J61" s="53">
        <f t="shared" si="0"/>
        <v>0.55219095119344486</v>
      </c>
      <c r="K61" s="53">
        <f t="shared" si="1"/>
        <v>0.57037459057475226</v>
      </c>
      <c r="L61" s="53">
        <f t="shared" si="2"/>
        <v>0.16565728535803345</v>
      </c>
      <c r="M61" s="53">
        <f t="shared" si="3"/>
        <v>0.39926221340232654</v>
      </c>
      <c r="N61" s="148">
        <f t="shared" si="4"/>
        <v>0.56491949876035996</v>
      </c>
      <c r="O61" s="51"/>
      <c r="P61" s="51"/>
    </row>
    <row r="62" spans="1:16" x14ac:dyDescent="0.25">
      <c r="A62" s="179">
        <v>59</v>
      </c>
      <c r="B62" s="189" t="s">
        <v>144</v>
      </c>
      <c r="C62" s="189" t="s">
        <v>173</v>
      </c>
      <c r="D62" s="161" t="s">
        <v>321</v>
      </c>
      <c r="E62" s="162" t="s">
        <v>322</v>
      </c>
      <c r="F62" s="181">
        <v>1524.0499999999997</v>
      </c>
      <c r="G62" s="181">
        <v>2964388.9137499998</v>
      </c>
      <c r="H62" s="10">
        <v>973</v>
      </c>
      <c r="I62" s="10">
        <v>1582990</v>
      </c>
      <c r="J62" s="53">
        <f t="shared" si="0"/>
        <v>0.63843049768708382</v>
      </c>
      <c r="K62" s="53">
        <f t="shared" si="1"/>
        <v>0.53400213199336655</v>
      </c>
      <c r="L62" s="53">
        <f t="shared" si="2"/>
        <v>0.19152914930612513</v>
      </c>
      <c r="M62" s="53">
        <f t="shared" si="3"/>
        <v>0.37380149239535654</v>
      </c>
      <c r="N62" s="148">
        <f t="shared" si="4"/>
        <v>0.56533064170148162</v>
      </c>
      <c r="O62" s="51"/>
      <c r="P62" s="51"/>
    </row>
    <row r="63" spans="1:16" x14ac:dyDescent="0.25">
      <c r="A63" s="179">
        <v>60</v>
      </c>
      <c r="B63" s="189" t="s">
        <v>144</v>
      </c>
      <c r="C63" s="189" t="s">
        <v>173</v>
      </c>
      <c r="D63" s="161" t="s">
        <v>320</v>
      </c>
      <c r="E63" s="162" t="s">
        <v>1007</v>
      </c>
      <c r="F63" s="181">
        <v>1246.9500000000003</v>
      </c>
      <c r="G63" s="181">
        <v>2425409.1112500001</v>
      </c>
      <c r="H63" s="10">
        <v>741</v>
      </c>
      <c r="I63" s="10">
        <v>951070</v>
      </c>
      <c r="J63" s="53">
        <f t="shared" si="0"/>
        <v>0.59424996992662082</v>
      </c>
      <c r="K63" s="53">
        <f t="shared" si="1"/>
        <v>0.39212766027329732</v>
      </c>
      <c r="L63" s="53">
        <f t="shared" si="2"/>
        <v>0.17827499097798624</v>
      </c>
      <c r="M63" s="53">
        <f t="shared" si="3"/>
        <v>0.27448936219130809</v>
      </c>
      <c r="N63" s="148">
        <f t="shared" si="4"/>
        <v>0.45276435316929431</v>
      </c>
      <c r="O63" s="51"/>
      <c r="P63" s="51"/>
    </row>
    <row r="64" spans="1:16" x14ac:dyDescent="0.25">
      <c r="A64" s="179">
        <v>61</v>
      </c>
      <c r="B64" s="189" t="s">
        <v>1082</v>
      </c>
      <c r="C64" s="189" t="s">
        <v>173</v>
      </c>
      <c r="D64" s="161" t="s">
        <v>1192</v>
      </c>
      <c r="E64" s="162" t="s">
        <v>1341</v>
      </c>
      <c r="F64" s="181">
        <v>889.35</v>
      </c>
      <c r="G64" s="181">
        <v>1725867.8202500006</v>
      </c>
      <c r="H64" s="10">
        <v>512</v>
      </c>
      <c r="I64" s="10">
        <v>684465</v>
      </c>
      <c r="J64" s="53">
        <f t="shared" si="0"/>
        <v>0.57570135492213415</v>
      </c>
      <c r="K64" s="53">
        <f t="shared" si="1"/>
        <v>0.39659178528564942</v>
      </c>
      <c r="L64" s="53">
        <f t="shared" si="2"/>
        <v>0.17271040647664024</v>
      </c>
      <c r="M64" s="53">
        <f t="shared" si="3"/>
        <v>0.27761424969995457</v>
      </c>
      <c r="N64" s="148">
        <f t="shared" si="4"/>
        <v>0.45032465617659478</v>
      </c>
      <c r="O64" s="51"/>
      <c r="P64" s="51"/>
    </row>
    <row r="65" spans="1:16" x14ac:dyDescent="0.25">
      <c r="A65" s="179">
        <v>62</v>
      </c>
      <c r="B65" s="189" t="s">
        <v>1082</v>
      </c>
      <c r="C65" s="189" t="s">
        <v>173</v>
      </c>
      <c r="D65" s="161" t="s">
        <v>1193</v>
      </c>
      <c r="E65" s="162" t="s">
        <v>1319</v>
      </c>
      <c r="F65" s="181">
        <v>925.64999999999975</v>
      </c>
      <c r="G65" s="181">
        <v>1796311.4047499998</v>
      </c>
      <c r="H65" s="10">
        <v>328</v>
      </c>
      <c r="I65" s="10">
        <v>544625</v>
      </c>
      <c r="J65" s="53">
        <f t="shared" si="0"/>
        <v>0.35434559498730633</v>
      </c>
      <c r="K65" s="53">
        <f t="shared" si="1"/>
        <v>0.30319074886450315</v>
      </c>
      <c r="L65" s="53">
        <f t="shared" si="2"/>
        <v>0.10630367849619189</v>
      </c>
      <c r="M65" s="53">
        <f t="shared" si="3"/>
        <v>0.21223352420515218</v>
      </c>
      <c r="N65" s="148">
        <f t="shared" si="4"/>
        <v>0.31853720270134406</v>
      </c>
      <c r="O65" s="51"/>
      <c r="P65" s="51"/>
    </row>
    <row r="66" spans="1:16" x14ac:dyDescent="0.25">
      <c r="A66" s="179">
        <v>63</v>
      </c>
      <c r="B66" s="189" t="s">
        <v>158</v>
      </c>
      <c r="C66" s="189" t="s">
        <v>173</v>
      </c>
      <c r="D66" s="161" t="s">
        <v>288</v>
      </c>
      <c r="E66" s="162" t="s">
        <v>1165</v>
      </c>
      <c r="F66" s="181">
        <v>4921.6500000000015</v>
      </c>
      <c r="G66" s="181">
        <v>9606323.6437500007</v>
      </c>
      <c r="H66" s="10">
        <v>9810</v>
      </c>
      <c r="I66" s="10">
        <v>10523780</v>
      </c>
      <c r="J66" s="53">
        <f t="shared" si="0"/>
        <v>1.9932339764103495</v>
      </c>
      <c r="K66" s="53">
        <f t="shared" si="1"/>
        <v>1.0955054597652358</v>
      </c>
      <c r="L66" s="53">
        <f t="shared" si="2"/>
        <v>0.3</v>
      </c>
      <c r="M66" s="53">
        <f t="shared" si="3"/>
        <v>0.7</v>
      </c>
      <c r="N66" s="148">
        <f t="shared" si="4"/>
        <v>1</v>
      </c>
      <c r="O66" s="51"/>
      <c r="P66" s="51"/>
    </row>
    <row r="67" spans="1:16" x14ac:dyDescent="0.25">
      <c r="A67" s="179">
        <v>64</v>
      </c>
      <c r="B67" s="189" t="s">
        <v>158</v>
      </c>
      <c r="C67" s="189" t="s">
        <v>173</v>
      </c>
      <c r="D67" s="161" t="s">
        <v>289</v>
      </c>
      <c r="E67" s="165" t="s">
        <v>290</v>
      </c>
      <c r="F67" s="181">
        <v>5249.7599999999984</v>
      </c>
      <c r="G67" s="181">
        <v>10246745.219999999</v>
      </c>
      <c r="H67" s="10">
        <v>9827</v>
      </c>
      <c r="I67" s="10">
        <v>11496300</v>
      </c>
      <c r="J67" s="53">
        <f t="shared" si="0"/>
        <v>1.8718950961567773</v>
      </c>
      <c r="K67" s="53">
        <f t="shared" si="1"/>
        <v>1.1219465062487424</v>
      </c>
      <c r="L67" s="53">
        <f t="shared" si="2"/>
        <v>0.3</v>
      </c>
      <c r="M67" s="53">
        <f t="shared" si="3"/>
        <v>0.7</v>
      </c>
      <c r="N67" s="148">
        <f t="shared" si="4"/>
        <v>1</v>
      </c>
      <c r="O67" s="51"/>
      <c r="P67" s="51"/>
    </row>
    <row r="68" spans="1:16" x14ac:dyDescent="0.25">
      <c r="A68" s="179">
        <v>65</v>
      </c>
      <c r="B68" s="189" t="s">
        <v>158</v>
      </c>
      <c r="C68" s="189" t="s">
        <v>173</v>
      </c>
      <c r="D68" s="161" t="s">
        <v>291</v>
      </c>
      <c r="E68" s="162" t="s">
        <v>1346</v>
      </c>
      <c r="F68" s="181">
        <v>765.59000000000026</v>
      </c>
      <c r="G68" s="181">
        <v>1494317.0112500002</v>
      </c>
      <c r="H68" s="10">
        <v>559</v>
      </c>
      <c r="I68" s="10">
        <v>965305</v>
      </c>
      <c r="J68" s="53">
        <f t="shared" ref="J68:J131" si="5">IFERROR(H68/F68,0)</f>
        <v>0.73015582753170738</v>
      </c>
      <c r="K68" s="53">
        <f t="shared" ref="K68:K131" si="6">IFERROR(I68/G68,0)</f>
        <v>0.64598408017353681</v>
      </c>
      <c r="L68" s="53">
        <f t="shared" si="2"/>
        <v>0.2190467482595122</v>
      </c>
      <c r="M68" s="53">
        <f t="shared" si="3"/>
        <v>0.45218885612147575</v>
      </c>
      <c r="N68" s="148">
        <f t="shared" si="4"/>
        <v>0.67123560438098795</v>
      </c>
      <c r="O68" s="51"/>
      <c r="P68" s="51"/>
    </row>
    <row r="69" spans="1:16" x14ac:dyDescent="0.25">
      <c r="A69" s="179">
        <v>66</v>
      </c>
      <c r="B69" s="189" t="s">
        <v>156</v>
      </c>
      <c r="C69" s="189" t="s">
        <v>173</v>
      </c>
      <c r="D69" s="161" t="s">
        <v>271</v>
      </c>
      <c r="E69" s="162" t="s">
        <v>1312</v>
      </c>
      <c r="F69" s="181">
        <v>2410.5649999999991</v>
      </c>
      <c r="G69" s="181">
        <v>4708075.8587499987</v>
      </c>
      <c r="H69" s="10">
        <v>848</v>
      </c>
      <c r="I69" s="10">
        <v>1793925</v>
      </c>
      <c r="J69" s="53">
        <f t="shared" si="5"/>
        <v>0.35178474755918232</v>
      </c>
      <c r="K69" s="53">
        <f t="shared" si="6"/>
        <v>0.38103145612362538</v>
      </c>
      <c r="L69" s="53">
        <f t="shared" ref="L69:L132" si="7">IF((J69*0.3)&gt;30%,30%,(J69*0.3))</f>
        <v>0.1055354242677547</v>
      </c>
      <c r="M69" s="53">
        <f t="shared" ref="M69:M132" si="8">IF((K69*0.7)&gt;70%,70%,(K69*0.7))</f>
        <v>0.26672201928653777</v>
      </c>
      <c r="N69" s="148">
        <f t="shared" ref="N69:N132" si="9">L69+M69</f>
        <v>0.37225744355429247</v>
      </c>
      <c r="O69" s="51"/>
      <c r="P69" s="51"/>
    </row>
    <row r="70" spans="1:16" x14ac:dyDescent="0.25">
      <c r="A70" s="179">
        <v>67</v>
      </c>
      <c r="B70" s="189" t="s">
        <v>156</v>
      </c>
      <c r="C70" s="189" t="s">
        <v>173</v>
      </c>
      <c r="D70" s="161" t="s">
        <v>274</v>
      </c>
      <c r="E70" s="162" t="s">
        <v>1335</v>
      </c>
      <c r="F70" s="181">
        <v>1029.2299999999998</v>
      </c>
      <c r="G70" s="181">
        <v>2010189.6925000004</v>
      </c>
      <c r="H70" s="10">
        <v>339</v>
      </c>
      <c r="I70" s="10">
        <v>659570</v>
      </c>
      <c r="J70" s="53">
        <f t="shared" si="5"/>
        <v>0.3293724434771626</v>
      </c>
      <c r="K70" s="53">
        <f t="shared" si="6"/>
        <v>0.32811331311709024</v>
      </c>
      <c r="L70" s="53">
        <f t="shared" si="7"/>
        <v>9.8811733043148775E-2</v>
      </c>
      <c r="M70" s="53">
        <f t="shared" si="8"/>
        <v>0.22967931918196316</v>
      </c>
      <c r="N70" s="148">
        <f t="shared" si="9"/>
        <v>0.32849105222511193</v>
      </c>
      <c r="O70" s="51"/>
      <c r="P70" s="51"/>
    </row>
    <row r="71" spans="1:16" x14ac:dyDescent="0.25">
      <c r="A71" s="179">
        <v>68</v>
      </c>
      <c r="B71" s="189" t="s">
        <v>156</v>
      </c>
      <c r="C71" s="189" t="s">
        <v>173</v>
      </c>
      <c r="D71" s="161" t="s">
        <v>276</v>
      </c>
      <c r="E71" s="162" t="s">
        <v>1368</v>
      </c>
      <c r="F71" s="181">
        <v>1002.1450000000001</v>
      </c>
      <c r="G71" s="181">
        <v>1957289.9637499996</v>
      </c>
      <c r="H71" s="10">
        <v>355</v>
      </c>
      <c r="I71" s="10">
        <v>692735</v>
      </c>
      <c r="J71" s="53">
        <f t="shared" si="5"/>
        <v>0.35424015486780852</v>
      </c>
      <c r="K71" s="53">
        <f t="shared" si="6"/>
        <v>0.35392558733238438</v>
      </c>
      <c r="L71" s="53">
        <f t="shared" si="7"/>
        <v>0.10627204646034255</v>
      </c>
      <c r="M71" s="53">
        <f t="shared" si="8"/>
        <v>0.24774791113266906</v>
      </c>
      <c r="N71" s="148">
        <f t="shared" si="9"/>
        <v>0.35401995759301164</v>
      </c>
      <c r="O71" s="51"/>
      <c r="P71" s="51"/>
    </row>
    <row r="72" spans="1:16" x14ac:dyDescent="0.25">
      <c r="A72" s="179">
        <v>69</v>
      </c>
      <c r="B72" s="189" t="s">
        <v>156</v>
      </c>
      <c r="C72" s="189" t="s">
        <v>173</v>
      </c>
      <c r="D72" s="161" t="s">
        <v>273</v>
      </c>
      <c r="E72" s="162" t="s">
        <v>1018</v>
      </c>
      <c r="F72" s="181">
        <v>975.06000000000006</v>
      </c>
      <c r="G72" s="181">
        <v>1904390.2349999996</v>
      </c>
      <c r="H72" s="10">
        <v>446</v>
      </c>
      <c r="I72" s="10">
        <v>850565</v>
      </c>
      <c r="J72" s="53">
        <f t="shared" si="5"/>
        <v>0.45740774926671174</v>
      </c>
      <c r="K72" s="53">
        <f t="shared" si="6"/>
        <v>0.44663377514115438</v>
      </c>
      <c r="L72" s="53">
        <f t="shared" si="7"/>
        <v>0.1372223247800135</v>
      </c>
      <c r="M72" s="53">
        <f t="shared" si="8"/>
        <v>0.31264364259880806</v>
      </c>
      <c r="N72" s="148">
        <f t="shared" si="9"/>
        <v>0.44986596737882156</v>
      </c>
      <c r="O72" s="51"/>
      <c r="P72" s="51"/>
    </row>
    <row r="73" spans="1:16" x14ac:dyDescent="0.25">
      <c r="A73" s="179">
        <v>70</v>
      </c>
      <c r="B73" s="189" t="s">
        <v>1162</v>
      </c>
      <c r="C73" s="189" t="s">
        <v>173</v>
      </c>
      <c r="D73" s="161" t="s">
        <v>278</v>
      </c>
      <c r="E73" s="162" t="s">
        <v>1014</v>
      </c>
      <c r="F73" s="181">
        <v>1255.0500000000002</v>
      </c>
      <c r="G73" s="181">
        <v>2442488.5462500001</v>
      </c>
      <c r="H73" s="10">
        <v>264</v>
      </c>
      <c r="I73" s="10">
        <v>469245</v>
      </c>
      <c r="J73" s="53">
        <f t="shared" si="5"/>
        <v>0.21035018525158358</v>
      </c>
      <c r="K73" s="53">
        <f t="shared" si="6"/>
        <v>0.19211758463327941</v>
      </c>
      <c r="L73" s="53">
        <f t="shared" si="7"/>
        <v>6.3105055575475077E-2</v>
      </c>
      <c r="M73" s="53">
        <f t="shared" si="8"/>
        <v>0.13448230924329557</v>
      </c>
      <c r="N73" s="148">
        <f t="shared" si="9"/>
        <v>0.19758736481877065</v>
      </c>
      <c r="O73" s="51"/>
      <c r="P73" s="51"/>
    </row>
    <row r="74" spans="1:16" x14ac:dyDescent="0.25">
      <c r="A74" s="179">
        <v>71</v>
      </c>
      <c r="B74" s="189" t="s">
        <v>1162</v>
      </c>
      <c r="C74" s="189" t="s">
        <v>173</v>
      </c>
      <c r="D74" s="161" t="s">
        <v>279</v>
      </c>
      <c r="E74" s="162" t="s">
        <v>1313</v>
      </c>
      <c r="F74" s="181">
        <v>1031.93</v>
      </c>
      <c r="G74" s="181">
        <v>2008268.3602499997</v>
      </c>
      <c r="H74" s="10">
        <v>382</v>
      </c>
      <c r="I74" s="10">
        <v>807180</v>
      </c>
      <c r="J74" s="53">
        <f t="shared" si="5"/>
        <v>0.37018014787824755</v>
      </c>
      <c r="K74" s="53">
        <f t="shared" si="6"/>
        <v>0.40192835577986102</v>
      </c>
      <c r="L74" s="53">
        <f t="shared" si="7"/>
        <v>0.11105404436347426</v>
      </c>
      <c r="M74" s="53">
        <f t="shared" si="8"/>
        <v>0.28134984904590271</v>
      </c>
      <c r="N74" s="148">
        <f t="shared" si="9"/>
        <v>0.39240389340937698</v>
      </c>
      <c r="O74" s="51"/>
      <c r="P74" s="51"/>
    </row>
    <row r="75" spans="1:16" x14ac:dyDescent="0.25">
      <c r="A75" s="179">
        <v>72</v>
      </c>
      <c r="B75" s="189" t="s">
        <v>1162</v>
      </c>
      <c r="C75" s="189" t="s">
        <v>173</v>
      </c>
      <c r="D75" s="161" t="s">
        <v>277</v>
      </c>
      <c r="E75" s="162" t="s">
        <v>1314</v>
      </c>
      <c r="F75" s="181">
        <v>502.02</v>
      </c>
      <c r="G75" s="181">
        <v>976995.41850000003</v>
      </c>
      <c r="H75" s="10">
        <v>282</v>
      </c>
      <c r="I75" s="10">
        <v>449510</v>
      </c>
      <c r="J75" s="53">
        <f t="shared" si="5"/>
        <v>0.56173060834229716</v>
      </c>
      <c r="K75" s="53">
        <f t="shared" si="6"/>
        <v>0.46009427627628119</v>
      </c>
      <c r="L75" s="53">
        <f t="shared" si="7"/>
        <v>0.16851918250268913</v>
      </c>
      <c r="M75" s="53">
        <f t="shared" si="8"/>
        <v>0.32206599339339681</v>
      </c>
      <c r="N75" s="148">
        <f t="shared" si="9"/>
        <v>0.49058517589608597</v>
      </c>
      <c r="O75" s="51"/>
      <c r="P75" s="51"/>
    </row>
    <row r="76" spans="1:16" x14ac:dyDescent="0.25">
      <c r="A76" s="179">
        <v>73</v>
      </c>
      <c r="B76" s="189" t="s">
        <v>155</v>
      </c>
      <c r="C76" s="189" t="s">
        <v>173</v>
      </c>
      <c r="D76" s="189" t="s">
        <v>314</v>
      </c>
      <c r="E76" s="165" t="s">
        <v>315</v>
      </c>
      <c r="F76" s="181">
        <v>821.69999999999959</v>
      </c>
      <c r="G76" s="181">
        <v>1620867.0825</v>
      </c>
      <c r="H76" s="10">
        <v>806</v>
      </c>
      <c r="I76" s="10">
        <v>870700</v>
      </c>
      <c r="J76" s="53">
        <f t="shared" si="5"/>
        <v>0.98089327004989701</v>
      </c>
      <c r="K76" s="53">
        <f t="shared" si="6"/>
        <v>0.53718161680293119</v>
      </c>
      <c r="L76" s="53">
        <f t="shared" si="7"/>
        <v>0.29426798101496909</v>
      </c>
      <c r="M76" s="53">
        <f t="shared" si="8"/>
        <v>0.37602713176205182</v>
      </c>
      <c r="N76" s="148">
        <f t="shared" si="9"/>
        <v>0.67029511277702092</v>
      </c>
      <c r="O76" s="51"/>
      <c r="P76" s="51"/>
    </row>
    <row r="77" spans="1:16" x14ac:dyDescent="0.25">
      <c r="A77" s="179">
        <v>74</v>
      </c>
      <c r="B77" s="189" t="s">
        <v>155</v>
      </c>
      <c r="C77" s="189" t="s">
        <v>173</v>
      </c>
      <c r="D77" s="161" t="s">
        <v>318</v>
      </c>
      <c r="E77" s="165" t="s">
        <v>319</v>
      </c>
      <c r="F77" s="181">
        <v>474.75999999999982</v>
      </c>
      <c r="G77" s="181">
        <v>936500.98100000003</v>
      </c>
      <c r="H77" s="10">
        <v>458</v>
      </c>
      <c r="I77" s="10">
        <v>495865</v>
      </c>
      <c r="J77" s="53">
        <f t="shared" si="5"/>
        <v>0.96469795264976022</v>
      </c>
      <c r="K77" s="53">
        <f t="shared" si="6"/>
        <v>0.52948689863678844</v>
      </c>
      <c r="L77" s="53">
        <f t="shared" si="7"/>
        <v>0.28940938579492803</v>
      </c>
      <c r="M77" s="53">
        <f t="shared" si="8"/>
        <v>0.37064082904575191</v>
      </c>
      <c r="N77" s="148">
        <f t="shared" si="9"/>
        <v>0.66005021484067994</v>
      </c>
      <c r="O77" s="51"/>
      <c r="P77" s="51"/>
    </row>
    <row r="78" spans="1:16" x14ac:dyDescent="0.25">
      <c r="A78" s="179">
        <v>75</v>
      </c>
      <c r="B78" s="189" t="s">
        <v>155</v>
      </c>
      <c r="C78" s="189" t="s">
        <v>173</v>
      </c>
      <c r="D78" s="161" t="s">
        <v>316</v>
      </c>
      <c r="E78" s="165" t="s">
        <v>317</v>
      </c>
      <c r="F78" s="181">
        <v>529.53999999999985</v>
      </c>
      <c r="G78" s="181">
        <v>1044558.7864999999</v>
      </c>
      <c r="H78" s="10">
        <v>490</v>
      </c>
      <c r="I78" s="10">
        <v>508710</v>
      </c>
      <c r="J78" s="53">
        <f t="shared" si="5"/>
        <v>0.92533141972277855</v>
      </c>
      <c r="K78" s="53">
        <f t="shared" si="6"/>
        <v>0.48700944989849076</v>
      </c>
      <c r="L78" s="53">
        <f t="shared" si="7"/>
        <v>0.27759942591683356</v>
      </c>
      <c r="M78" s="53">
        <f t="shared" si="8"/>
        <v>0.34090661492894353</v>
      </c>
      <c r="N78" s="148">
        <f t="shared" si="9"/>
        <v>0.61850604084577709</v>
      </c>
      <c r="O78" s="51"/>
      <c r="P78" s="51"/>
    </row>
    <row r="79" spans="1:16" s="183" customFormat="1" x14ac:dyDescent="0.25">
      <c r="A79" s="179">
        <v>76</v>
      </c>
      <c r="B79" s="186" t="s">
        <v>1446</v>
      </c>
      <c r="C79" s="187" t="s">
        <v>173</v>
      </c>
      <c r="D79" s="161" t="s">
        <v>1195</v>
      </c>
      <c r="E79" s="180" t="s">
        <v>397</v>
      </c>
      <c r="F79" s="181">
        <v>1621.8000000000002</v>
      </c>
      <c r="G79" s="181">
        <v>3147348.5775000001</v>
      </c>
      <c r="H79" s="10">
        <v>645</v>
      </c>
      <c r="I79" s="10">
        <v>1107165</v>
      </c>
      <c r="J79" s="53">
        <f t="shared" si="5"/>
        <v>0.3977062523122456</v>
      </c>
      <c r="K79" s="53">
        <f t="shared" si="6"/>
        <v>0.3517770506625747</v>
      </c>
      <c r="L79" s="53">
        <f t="shared" si="7"/>
        <v>0.11931187569367367</v>
      </c>
      <c r="M79" s="53">
        <f t="shared" si="8"/>
        <v>0.24624393546380227</v>
      </c>
      <c r="N79" s="148">
        <f t="shared" si="9"/>
        <v>0.36555581115747593</v>
      </c>
      <c r="O79" s="182"/>
      <c r="P79" s="182"/>
    </row>
    <row r="80" spans="1:16" x14ac:dyDescent="0.25">
      <c r="A80" s="179">
        <v>77</v>
      </c>
      <c r="B80" s="186" t="s">
        <v>1446</v>
      </c>
      <c r="C80" s="187" t="s">
        <v>173</v>
      </c>
      <c r="D80" s="161" t="s">
        <v>1196</v>
      </c>
      <c r="E80" s="180" t="s">
        <v>1021</v>
      </c>
      <c r="F80" s="181">
        <v>1405.56</v>
      </c>
      <c r="G80" s="181">
        <v>2727702.1004999997</v>
      </c>
      <c r="H80" s="10">
        <v>324</v>
      </c>
      <c r="I80" s="10">
        <v>525425</v>
      </c>
      <c r="J80" s="53">
        <f t="shared" si="5"/>
        <v>0.2305131050969009</v>
      </c>
      <c r="K80" s="53">
        <f t="shared" si="6"/>
        <v>0.19262550698028472</v>
      </c>
      <c r="L80" s="53">
        <f t="shared" si="7"/>
        <v>6.9153931529070262E-2</v>
      </c>
      <c r="M80" s="53">
        <f t="shared" si="8"/>
        <v>0.13483785488619929</v>
      </c>
      <c r="N80" s="148">
        <f t="shared" si="9"/>
        <v>0.20399178641526955</v>
      </c>
      <c r="O80" s="51"/>
      <c r="P80" s="51"/>
    </row>
    <row r="81" spans="1:16" x14ac:dyDescent="0.25">
      <c r="A81" s="179">
        <v>78</v>
      </c>
      <c r="B81" s="186" t="s">
        <v>1446</v>
      </c>
      <c r="C81" s="187" t="s">
        <v>173</v>
      </c>
      <c r="D81" s="161" t="s">
        <v>1194</v>
      </c>
      <c r="E81" s="180" t="s">
        <v>1274</v>
      </c>
      <c r="F81" s="181">
        <v>2378.6400000000003</v>
      </c>
      <c r="G81" s="181">
        <v>4616111.2470000014</v>
      </c>
      <c r="H81" s="10">
        <v>927</v>
      </c>
      <c r="I81" s="10">
        <v>1541115</v>
      </c>
      <c r="J81" s="53">
        <f t="shared" si="5"/>
        <v>0.38971849460195734</v>
      </c>
      <c r="K81" s="53">
        <f t="shared" si="6"/>
        <v>0.33385568881199879</v>
      </c>
      <c r="L81" s="53">
        <f t="shared" si="7"/>
        <v>0.11691554838058719</v>
      </c>
      <c r="M81" s="53">
        <f t="shared" si="8"/>
        <v>0.23369898216839913</v>
      </c>
      <c r="N81" s="148">
        <f t="shared" si="9"/>
        <v>0.35061453054898634</v>
      </c>
      <c r="O81" s="51"/>
      <c r="P81" s="51"/>
    </row>
    <row r="82" spans="1:16" x14ac:dyDescent="0.25">
      <c r="A82" s="179">
        <v>79</v>
      </c>
      <c r="B82" s="189" t="s">
        <v>145</v>
      </c>
      <c r="C82" s="189" t="s">
        <v>173</v>
      </c>
      <c r="D82" s="161" t="s">
        <v>323</v>
      </c>
      <c r="E82" s="190" t="s">
        <v>324</v>
      </c>
      <c r="F82" s="181">
        <v>1185.5149999999994</v>
      </c>
      <c r="G82" s="181">
        <v>2311010.4843749995</v>
      </c>
      <c r="H82" s="10">
        <v>567</v>
      </c>
      <c r="I82" s="10">
        <v>945750</v>
      </c>
      <c r="J82" s="53">
        <f t="shared" si="5"/>
        <v>0.47827315554843275</v>
      </c>
      <c r="K82" s="53">
        <f t="shared" si="6"/>
        <v>0.40923656832988059</v>
      </c>
      <c r="L82" s="53">
        <f t="shared" si="7"/>
        <v>0.14348194666452982</v>
      </c>
      <c r="M82" s="53">
        <f t="shared" si="8"/>
        <v>0.28646559783091641</v>
      </c>
      <c r="N82" s="148">
        <f t="shared" si="9"/>
        <v>0.42994754449544625</v>
      </c>
      <c r="O82" s="51"/>
      <c r="P82" s="51"/>
    </row>
    <row r="83" spans="1:16" x14ac:dyDescent="0.25">
      <c r="A83" s="179">
        <v>80</v>
      </c>
      <c r="B83" s="189" t="s">
        <v>145</v>
      </c>
      <c r="C83" s="189" t="s">
        <v>173</v>
      </c>
      <c r="D83" s="161" t="s">
        <v>327</v>
      </c>
      <c r="E83" s="190" t="s">
        <v>1320</v>
      </c>
      <c r="F83" s="181">
        <v>1590.3249999999998</v>
      </c>
      <c r="G83" s="181">
        <v>3100136.015625</v>
      </c>
      <c r="H83" s="10">
        <v>950</v>
      </c>
      <c r="I83" s="10">
        <v>1538090</v>
      </c>
      <c r="J83" s="53">
        <f t="shared" si="5"/>
        <v>0.59736217439831485</v>
      </c>
      <c r="K83" s="53">
        <f t="shared" si="6"/>
        <v>0.49613629603600307</v>
      </c>
      <c r="L83" s="53">
        <f t="shared" si="7"/>
        <v>0.17920865231949445</v>
      </c>
      <c r="M83" s="53">
        <f t="shared" si="8"/>
        <v>0.34729540722520214</v>
      </c>
      <c r="N83" s="148">
        <f t="shared" si="9"/>
        <v>0.52650405954469659</v>
      </c>
      <c r="O83" s="51"/>
      <c r="P83" s="51"/>
    </row>
    <row r="84" spans="1:16" x14ac:dyDescent="0.25">
      <c r="A84" s="179">
        <v>81</v>
      </c>
      <c r="B84" s="189" t="s">
        <v>145</v>
      </c>
      <c r="C84" s="189" t="s">
        <v>173</v>
      </c>
      <c r="D84" s="161" t="s">
        <v>331</v>
      </c>
      <c r="E84" s="162" t="s">
        <v>332</v>
      </c>
      <c r="F84" s="181">
        <v>780.70500000000015</v>
      </c>
      <c r="G84" s="181">
        <v>1521884.9531250005</v>
      </c>
      <c r="H84" s="10">
        <v>398</v>
      </c>
      <c r="I84" s="10">
        <v>544245</v>
      </c>
      <c r="J84" s="53">
        <f t="shared" si="5"/>
        <v>0.50979563343388334</v>
      </c>
      <c r="K84" s="53">
        <f t="shared" si="6"/>
        <v>0.35761244559416988</v>
      </c>
      <c r="L84" s="53">
        <f t="shared" si="7"/>
        <v>0.152938690030165</v>
      </c>
      <c r="M84" s="53">
        <f t="shared" si="8"/>
        <v>0.25032871191591888</v>
      </c>
      <c r="N84" s="148">
        <f t="shared" si="9"/>
        <v>0.4032674019460839</v>
      </c>
      <c r="O84" s="51"/>
      <c r="P84" s="51"/>
    </row>
    <row r="85" spans="1:16" x14ac:dyDescent="0.25">
      <c r="A85" s="179">
        <v>82</v>
      </c>
      <c r="B85" s="189" t="s">
        <v>145</v>
      </c>
      <c r="C85" s="189" t="s">
        <v>173</v>
      </c>
      <c r="D85" s="161" t="s">
        <v>333</v>
      </c>
      <c r="E85" s="165" t="s">
        <v>1167</v>
      </c>
      <c r="F85" s="181">
        <v>751.79000000000019</v>
      </c>
      <c r="G85" s="181">
        <v>1465518.8437500002</v>
      </c>
      <c r="H85" s="10">
        <v>527</v>
      </c>
      <c r="I85" s="10">
        <v>773895</v>
      </c>
      <c r="J85" s="53">
        <f t="shared" si="5"/>
        <v>0.70099362853988467</v>
      </c>
      <c r="K85" s="53">
        <f t="shared" si="6"/>
        <v>0.52806895203049131</v>
      </c>
      <c r="L85" s="53">
        <f t="shared" si="7"/>
        <v>0.21029808856196539</v>
      </c>
      <c r="M85" s="53">
        <f t="shared" si="8"/>
        <v>0.36964826642134391</v>
      </c>
      <c r="N85" s="148">
        <f t="shared" si="9"/>
        <v>0.57994635498330926</v>
      </c>
      <c r="O85" s="51"/>
      <c r="P85" s="51"/>
    </row>
    <row r="86" spans="1:16" x14ac:dyDescent="0.25">
      <c r="A86" s="179">
        <v>83</v>
      </c>
      <c r="B86" s="189" t="s">
        <v>145</v>
      </c>
      <c r="C86" s="189" t="s">
        <v>173</v>
      </c>
      <c r="D86" s="161" t="s">
        <v>325</v>
      </c>
      <c r="E86" s="162" t="s">
        <v>1362</v>
      </c>
      <c r="F86" s="181">
        <v>751.79000000000019</v>
      </c>
      <c r="G86" s="181">
        <v>1465518.8437500002</v>
      </c>
      <c r="H86" s="10">
        <v>462</v>
      </c>
      <c r="I86" s="10">
        <v>760295</v>
      </c>
      <c r="J86" s="53">
        <f t="shared" si="5"/>
        <v>0.61453331382433907</v>
      </c>
      <c r="K86" s="53">
        <f t="shared" si="6"/>
        <v>0.51878896217706849</v>
      </c>
      <c r="L86" s="53">
        <f t="shared" si="7"/>
        <v>0.18435999414730173</v>
      </c>
      <c r="M86" s="53">
        <f t="shared" si="8"/>
        <v>0.36315227352394791</v>
      </c>
      <c r="N86" s="148">
        <f t="shared" si="9"/>
        <v>0.54751226767124961</v>
      </c>
      <c r="O86" s="51"/>
      <c r="P86" s="51"/>
    </row>
    <row r="87" spans="1:16" x14ac:dyDescent="0.25">
      <c r="A87" s="179">
        <v>84</v>
      </c>
      <c r="B87" s="189" t="s">
        <v>145</v>
      </c>
      <c r="C87" s="189" t="s">
        <v>173</v>
      </c>
      <c r="D87" s="161" t="s">
        <v>329</v>
      </c>
      <c r="E87" s="162" t="s">
        <v>1427</v>
      </c>
      <c r="F87" s="181">
        <v>722.875</v>
      </c>
      <c r="G87" s="181">
        <v>1409152.734375</v>
      </c>
      <c r="H87" s="10">
        <v>428</v>
      </c>
      <c r="I87" s="10">
        <v>623080</v>
      </c>
      <c r="J87" s="53">
        <f t="shared" si="5"/>
        <v>0.59208023517205599</v>
      </c>
      <c r="K87" s="53">
        <f t="shared" si="6"/>
        <v>0.44216640595481937</v>
      </c>
      <c r="L87" s="53">
        <f t="shared" si="7"/>
        <v>0.1776240705516168</v>
      </c>
      <c r="M87" s="53">
        <f t="shared" si="8"/>
        <v>0.30951648416837352</v>
      </c>
      <c r="N87" s="148">
        <f t="shared" si="9"/>
        <v>0.48714055471999029</v>
      </c>
      <c r="O87" s="51"/>
      <c r="P87" s="51"/>
    </row>
    <row r="88" spans="1:16" x14ac:dyDescent="0.25">
      <c r="A88" s="179">
        <v>85</v>
      </c>
      <c r="B88" s="189" t="s">
        <v>146</v>
      </c>
      <c r="C88" s="189" t="s">
        <v>173</v>
      </c>
      <c r="D88" s="189" t="s">
        <v>334</v>
      </c>
      <c r="E88" s="165" t="s">
        <v>1336</v>
      </c>
      <c r="F88" s="181">
        <v>1076</v>
      </c>
      <c r="G88" s="181">
        <v>2003275.7749999999</v>
      </c>
      <c r="H88" s="10">
        <v>826</v>
      </c>
      <c r="I88" s="10">
        <v>1217260</v>
      </c>
      <c r="J88" s="53">
        <f t="shared" si="5"/>
        <v>0.76765799256505574</v>
      </c>
      <c r="K88" s="53">
        <f t="shared" si="6"/>
        <v>0.60763476261774296</v>
      </c>
      <c r="L88" s="53">
        <f t="shared" si="7"/>
        <v>0.23029739776951672</v>
      </c>
      <c r="M88" s="53">
        <f t="shared" si="8"/>
        <v>0.42534433383242004</v>
      </c>
      <c r="N88" s="148">
        <f t="shared" si="9"/>
        <v>0.65564173160193673</v>
      </c>
      <c r="O88" s="51"/>
      <c r="P88" s="51"/>
    </row>
    <row r="89" spans="1:16" x14ac:dyDescent="0.25">
      <c r="A89" s="179">
        <v>86</v>
      </c>
      <c r="B89" s="189" t="s">
        <v>147</v>
      </c>
      <c r="C89" s="189" t="s">
        <v>173</v>
      </c>
      <c r="D89" s="161" t="s">
        <v>337</v>
      </c>
      <c r="E89" s="163" t="s">
        <v>1347</v>
      </c>
      <c r="F89" s="181">
        <v>1103.52</v>
      </c>
      <c r="G89" s="181">
        <v>2137323.2999999998</v>
      </c>
      <c r="H89" s="10">
        <v>818</v>
      </c>
      <c r="I89" s="10">
        <v>1332720</v>
      </c>
      <c r="J89" s="53">
        <f t="shared" si="5"/>
        <v>0.74126431781934177</v>
      </c>
      <c r="K89" s="53">
        <f t="shared" si="6"/>
        <v>0.62354628333486095</v>
      </c>
      <c r="L89" s="53">
        <f t="shared" si="7"/>
        <v>0.22237929534580253</v>
      </c>
      <c r="M89" s="53">
        <f t="shared" si="8"/>
        <v>0.43648239833440267</v>
      </c>
      <c r="N89" s="148">
        <f t="shared" si="9"/>
        <v>0.6588616936802052</v>
      </c>
      <c r="O89" s="51"/>
      <c r="P89" s="51"/>
    </row>
    <row r="90" spans="1:16" x14ac:dyDescent="0.25">
      <c r="A90" s="179">
        <v>87</v>
      </c>
      <c r="B90" s="189" t="s">
        <v>147</v>
      </c>
      <c r="C90" s="189" t="s">
        <v>173</v>
      </c>
      <c r="D90" s="161" t="s">
        <v>339</v>
      </c>
      <c r="E90" s="162" t="s">
        <v>340</v>
      </c>
      <c r="F90" s="181">
        <v>832.48</v>
      </c>
      <c r="G90" s="181">
        <v>1612366.7000000004</v>
      </c>
      <c r="H90" s="10">
        <v>861</v>
      </c>
      <c r="I90" s="10">
        <v>916480</v>
      </c>
      <c r="J90" s="53">
        <f t="shared" si="5"/>
        <v>1.0342590812992505</v>
      </c>
      <c r="K90" s="53">
        <f t="shared" si="6"/>
        <v>0.56840667820787905</v>
      </c>
      <c r="L90" s="53">
        <f t="shared" si="7"/>
        <v>0.3</v>
      </c>
      <c r="M90" s="53">
        <f t="shared" si="8"/>
        <v>0.39788467474551531</v>
      </c>
      <c r="N90" s="148">
        <f t="shared" si="9"/>
        <v>0.6978846747455153</v>
      </c>
      <c r="O90" s="51"/>
      <c r="P90" s="51"/>
    </row>
    <row r="91" spans="1:16" x14ac:dyDescent="0.25">
      <c r="A91" s="179">
        <v>88</v>
      </c>
      <c r="B91" s="165" t="s">
        <v>152</v>
      </c>
      <c r="C91" s="165" t="s">
        <v>173</v>
      </c>
      <c r="D91" s="162" t="s">
        <v>350</v>
      </c>
      <c r="E91" s="162" t="s">
        <v>351</v>
      </c>
      <c r="F91" s="181">
        <v>662.7</v>
      </c>
      <c r="G91" s="181">
        <v>1291282.8975</v>
      </c>
      <c r="H91" s="10">
        <v>667</v>
      </c>
      <c r="I91" s="10">
        <v>803570</v>
      </c>
      <c r="J91" s="53">
        <f t="shared" si="5"/>
        <v>1.0064886072129169</v>
      </c>
      <c r="K91" s="53">
        <f t="shared" si="6"/>
        <v>0.62230360330471268</v>
      </c>
      <c r="L91" s="53">
        <f t="shared" si="7"/>
        <v>0.3</v>
      </c>
      <c r="M91" s="53">
        <f t="shared" si="8"/>
        <v>0.43561252231329883</v>
      </c>
      <c r="N91" s="148">
        <f t="shared" si="9"/>
        <v>0.73561252231329877</v>
      </c>
      <c r="O91" s="51"/>
      <c r="P91" s="51"/>
    </row>
    <row r="92" spans="1:16" x14ac:dyDescent="0.25">
      <c r="A92" s="179">
        <v>89</v>
      </c>
      <c r="B92" s="165" t="s">
        <v>152</v>
      </c>
      <c r="C92" s="165" t="s">
        <v>173</v>
      </c>
      <c r="D92" s="162" t="s">
        <v>354</v>
      </c>
      <c r="E92" s="163" t="s">
        <v>353</v>
      </c>
      <c r="F92" s="181">
        <v>640.6099999999999</v>
      </c>
      <c r="G92" s="181">
        <v>1248240.1342499999</v>
      </c>
      <c r="H92" s="10">
        <v>384</v>
      </c>
      <c r="I92" s="10">
        <v>488065</v>
      </c>
      <c r="J92" s="53">
        <f t="shared" si="5"/>
        <v>0.59942866954933594</v>
      </c>
      <c r="K92" s="53">
        <f t="shared" si="6"/>
        <v>0.39100248951156497</v>
      </c>
      <c r="L92" s="53">
        <f t="shared" si="7"/>
        <v>0.17982860086480076</v>
      </c>
      <c r="M92" s="53">
        <f t="shared" si="8"/>
        <v>0.27370174265809544</v>
      </c>
      <c r="N92" s="148">
        <f t="shared" si="9"/>
        <v>0.45353034352289623</v>
      </c>
      <c r="O92" s="51"/>
      <c r="P92" s="51"/>
    </row>
    <row r="93" spans="1:16" x14ac:dyDescent="0.25">
      <c r="A93" s="179">
        <v>90</v>
      </c>
      <c r="B93" s="165" t="s">
        <v>152</v>
      </c>
      <c r="C93" s="165" t="s">
        <v>173</v>
      </c>
      <c r="D93" s="162" t="s">
        <v>352</v>
      </c>
      <c r="E93" s="163" t="s">
        <v>1384</v>
      </c>
      <c r="F93" s="181">
        <v>905.6899999999996</v>
      </c>
      <c r="G93" s="181">
        <v>1764753.2932500003</v>
      </c>
      <c r="H93" s="10">
        <v>757</v>
      </c>
      <c r="I93" s="10">
        <v>1210960</v>
      </c>
      <c r="J93" s="53">
        <f t="shared" si="5"/>
        <v>0.83582682816416254</v>
      </c>
      <c r="K93" s="53">
        <f t="shared" si="6"/>
        <v>0.68619223130609663</v>
      </c>
      <c r="L93" s="53">
        <f t="shared" si="7"/>
        <v>0.25074804844924875</v>
      </c>
      <c r="M93" s="53">
        <f t="shared" si="8"/>
        <v>0.4803345619142676</v>
      </c>
      <c r="N93" s="148">
        <f t="shared" si="9"/>
        <v>0.73108261036351641</v>
      </c>
      <c r="O93" s="51"/>
      <c r="P93" s="51"/>
    </row>
    <row r="94" spans="1:16" x14ac:dyDescent="0.25">
      <c r="A94" s="179">
        <v>91</v>
      </c>
      <c r="B94" s="189" t="s">
        <v>148</v>
      </c>
      <c r="C94" s="189" t="s">
        <v>173</v>
      </c>
      <c r="D94" s="161" t="s">
        <v>345</v>
      </c>
      <c r="E94" s="162" t="s">
        <v>1337</v>
      </c>
      <c r="F94" s="181">
        <v>700.56000000000017</v>
      </c>
      <c r="G94" s="181">
        <v>1379418.2779999999</v>
      </c>
      <c r="H94" s="10">
        <v>576</v>
      </c>
      <c r="I94" s="10">
        <v>667465</v>
      </c>
      <c r="J94" s="53">
        <f t="shared" si="5"/>
        <v>0.82219938335046228</v>
      </c>
      <c r="K94" s="53">
        <f t="shared" si="6"/>
        <v>0.48387426108906467</v>
      </c>
      <c r="L94" s="53">
        <f t="shared" si="7"/>
        <v>0.24665981500513867</v>
      </c>
      <c r="M94" s="53">
        <f t="shared" si="8"/>
        <v>0.33871198276234527</v>
      </c>
      <c r="N94" s="148">
        <f t="shared" si="9"/>
        <v>0.58537179776748394</v>
      </c>
      <c r="O94" s="51"/>
      <c r="P94" s="51"/>
    </row>
    <row r="95" spans="1:16" x14ac:dyDescent="0.25">
      <c r="A95" s="179">
        <v>92</v>
      </c>
      <c r="B95" s="189" t="s">
        <v>148</v>
      </c>
      <c r="C95" s="189" t="s">
        <v>173</v>
      </c>
      <c r="D95" s="161" t="s">
        <v>346</v>
      </c>
      <c r="E95" s="162" t="s">
        <v>347</v>
      </c>
      <c r="F95" s="181">
        <v>1501.1999999999998</v>
      </c>
      <c r="G95" s="181">
        <v>2955896.3099999996</v>
      </c>
      <c r="H95" s="10">
        <v>932</v>
      </c>
      <c r="I95" s="10">
        <v>1115305</v>
      </c>
      <c r="J95" s="53">
        <f t="shared" si="5"/>
        <v>0.62083666400213167</v>
      </c>
      <c r="K95" s="53">
        <f t="shared" si="6"/>
        <v>0.37731533282370117</v>
      </c>
      <c r="L95" s="53">
        <f t="shared" si="7"/>
        <v>0.18625099920063951</v>
      </c>
      <c r="M95" s="53">
        <f t="shared" si="8"/>
        <v>0.26412073297659078</v>
      </c>
      <c r="N95" s="148">
        <f t="shared" si="9"/>
        <v>0.45037173217723026</v>
      </c>
      <c r="O95" s="51"/>
      <c r="P95" s="51"/>
    </row>
    <row r="96" spans="1:16" x14ac:dyDescent="0.25">
      <c r="A96" s="179">
        <v>93</v>
      </c>
      <c r="B96" s="189" t="s">
        <v>148</v>
      </c>
      <c r="C96" s="189" t="s">
        <v>173</v>
      </c>
      <c r="D96" s="161" t="s">
        <v>343</v>
      </c>
      <c r="E96" s="162" t="s">
        <v>344</v>
      </c>
      <c r="F96" s="181">
        <v>300.24</v>
      </c>
      <c r="G96" s="181">
        <v>591179.26199999999</v>
      </c>
      <c r="H96" s="10">
        <v>128</v>
      </c>
      <c r="I96" s="10">
        <v>124155</v>
      </c>
      <c r="J96" s="53">
        <f t="shared" si="5"/>
        <v>0.42632560618172127</v>
      </c>
      <c r="K96" s="53">
        <f t="shared" si="6"/>
        <v>0.21001244120095675</v>
      </c>
      <c r="L96" s="53">
        <f t="shared" si="7"/>
        <v>0.12789768185451639</v>
      </c>
      <c r="M96" s="53">
        <f t="shared" si="8"/>
        <v>0.14700870884066972</v>
      </c>
      <c r="N96" s="148">
        <f t="shared" si="9"/>
        <v>0.27490639069518608</v>
      </c>
      <c r="O96" s="51"/>
      <c r="P96" s="51"/>
    </row>
    <row r="97" spans="1:16" x14ac:dyDescent="0.25">
      <c r="A97" s="179">
        <v>94</v>
      </c>
      <c r="B97" s="189" t="s">
        <v>151</v>
      </c>
      <c r="C97" s="189" t="s">
        <v>173</v>
      </c>
      <c r="D97" s="161" t="s">
        <v>1197</v>
      </c>
      <c r="E97" s="162" t="s">
        <v>1315</v>
      </c>
      <c r="F97" s="181">
        <v>1270.0599999999997</v>
      </c>
      <c r="G97" s="181">
        <v>2485904.7124999994</v>
      </c>
      <c r="H97" s="10">
        <v>922</v>
      </c>
      <c r="I97" s="10">
        <v>1321735</v>
      </c>
      <c r="J97" s="53">
        <f t="shared" si="5"/>
        <v>0.72594995512023075</v>
      </c>
      <c r="K97" s="53">
        <f t="shared" si="6"/>
        <v>0.53169173916999057</v>
      </c>
      <c r="L97" s="53">
        <f t="shared" si="7"/>
        <v>0.21778498653606923</v>
      </c>
      <c r="M97" s="53">
        <f t="shared" si="8"/>
        <v>0.37218421741899338</v>
      </c>
      <c r="N97" s="148">
        <f t="shared" si="9"/>
        <v>0.58996920395506258</v>
      </c>
      <c r="O97" s="51"/>
      <c r="P97" s="51"/>
    </row>
    <row r="98" spans="1:16" x14ac:dyDescent="0.25">
      <c r="A98" s="179">
        <v>95</v>
      </c>
      <c r="B98" s="189" t="s">
        <v>151</v>
      </c>
      <c r="C98" s="189" t="s">
        <v>173</v>
      </c>
      <c r="D98" s="161" t="s">
        <v>1198</v>
      </c>
      <c r="E98" s="162" t="s">
        <v>1316</v>
      </c>
      <c r="F98" s="181">
        <v>2193.7399999999998</v>
      </c>
      <c r="G98" s="181">
        <v>4293835.4125000006</v>
      </c>
      <c r="H98" s="10">
        <v>799</v>
      </c>
      <c r="I98" s="10">
        <v>1464800</v>
      </c>
      <c r="J98" s="53">
        <f t="shared" si="5"/>
        <v>0.36421818447035659</v>
      </c>
      <c r="K98" s="53">
        <f t="shared" si="6"/>
        <v>0.3411402299528638</v>
      </c>
      <c r="L98" s="53">
        <f t="shared" si="7"/>
        <v>0.10926545534110697</v>
      </c>
      <c r="M98" s="53">
        <f t="shared" si="8"/>
        <v>0.23879816096700465</v>
      </c>
      <c r="N98" s="148">
        <f t="shared" si="9"/>
        <v>0.34806361630811161</v>
      </c>
      <c r="O98" s="51"/>
      <c r="P98" s="51"/>
    </row>
    <row r="99" spans="1:16" x14ac:dyDescent="0.25">
      <c r="A99" s="179">
        <v>96</v>
      </c>
      <c r="B99" s="189" t="s">
        <v>151</v>
      </c>
      <c r="C99" s="189" t="s">
        <v>173</v>
      </c>
      <c r="D99" s="161" t="s">
        <v>1199</v>
      </c>
      <c r="E99" s="162" t="s">
        <v>1317</v>
      </c>
      <c r="F99" s="181">
        <v>2309.1999999999998</v>
      </c>
      <c r="G99" s="181">
        <v>4519826.75</v>
      </c>
      <c r="H99" s="10">
        <v>1187</v>
      </c>
      <c r="I99" s="10">
        <v>1643730</v>
      </c>
      <c r="J99" s="53">
        <f t="shared" si="5"/>
        <v>0.51403083318898324</v>
      </c>
      <c r="K99" s="53">
        <f t="shared" si="6"/>
        <v>0.36367101902744392</v>
      </c>
      <c r="L99" s="53">
        <f t="shared" si="7"/>
        <v>0.15420924995669497</v>
      </c>
      <c r="M99" s="53">
        <f t="shared" si="8"/>
        <v>0.25456971331921074</v>
      </c>
      <c r="N99" s="148">
        <f t="shared" si="9"/>
        <v>0.40877896327590568</v>
      </c>
      <c r="O99" s="51"/>
      <c r="P99" s="51"/>
    </row>
    <row r="100" spans="1:16" x14ac:dyDescent="0.25">
      <c r="A100" s="179">
        <v>97</v>
      </c>
      <c r="B100" s="165" t="s">
        <v>153</v>
      </c>
      <c r="C100" s="165" t="s">
        <v>173</v>
      </c>
      <c r="D100" s="162" t="s">
        <v>355</v>
      </c>
      <c r="E100" s="162" t="s">
        <v>356</v>
      </c>
      <c r="F100" s="181">
        <v>974.75</v>
      </c>
      <c r="G100" s="181">
        <v>1898287.0874999999</v>
      </c>
      <c r="H100" s="10">
        <v>740</v>
      </c>
      <c r="I100" s="10">
        <v>1121360</v>
      </c>
      <c r="J100" s="53">
        <f t="shared" si="5"/>
        <v>0.75916901769684531</v>
      </c>
      <c r="K100" s="53">
        <f t="shared" si="6"/>
        <v>0.59072202902502235</v>
      </c>
      <c r="L100" s="53">
        <f t="shared" si="7"/>
        <v>0.22775070530905359</v>
      </c>
      <c r="M100" s="53">
        <f t="shared" si="8"/>
        <v>0.41350542031751564</v>
      </c>
      <c r="N100" s="148">
        <f t="shared" si="9"/>
        <v>0.6412561256265692</v>
      </c>
      <c r="O100" s="51"/>
      <c r="P100" s="51"/>
    </row>
    <row r="101" spans="1:16" x14ac:dyDescent="0.25">
      <c r="A101" s="179">
        <v>98</v>
      </c>
      <c r="B101" s="165" t="s">
        <v>153</v>
      </c>
      <c r="C101" s="165" t="s">
        <v>173</v>
      </c>
      <c r="D101" s="162" t="s">
        <v>357</v>
      </c>
      <c r="E101" s="162" t="s">
        <v>1385</v>
      </c>
      <c r="F101" s="181">
        <v>1442.6299999999999</v>
      </c>
      <c r="G101" s="181">
        <v>2809464.8894999996</v>
      </c>
      <c r="H101" s="10">
        <v>1089</v>
      </c>
      <c r="I101" s="10">
        <v>1520430</v>
      </c>
      <c r="J101" s="53">
        <f t="shared" si="5"/>
        <v>0.75487131142427377</v>
      </c>
      <c r="K101" s="53">
        <f t="shared" si="6"/>
        <v>0.54118134940301421</v>
      </c>
      <c r="L101" s="53">
        <f t="shared" si="7"/>
        <v>0.22646139342728211</v>
      </c>
      <c r="M101" s="53">
        <f t="shared" si="8"/>
        <v>0.37882694458210991</v>
      </c>
      <c r="N101" s="148">
        <f t="shared" si="9"/>
        <v>0.60528833800939208</v>
      </c>
      <c r="O101" s="51"/>
      <c r="P101" s="51"/>
    </row>
    <row r="102" spans="1:16" x14ac:dyDescent="0.25">
      <c r="A102" s="179">
        <v>99</v>
      </c>
      <c r="B102" s="189" t="s">
        <v>153</v>
      </c>
      <c r="C102" s="189" t="s">
        <v>173</v>
      </c>
      <c r="D102" s="161" t="s">
        <v>359</v>
      </c>
      <c r="E102" s="162" t="s">
        <v>360</v>
      </c>
      <c r="F102" s="181">
        <v>1481.62</v>
      </c>
      <c r="G102" s="181">
        <v>2885396.3730000006</v>
      </c>
      <c r="H102" s="10">
        <v>1517</v>
      </c>
      <c r="I102" s="10">
        <v>1968880</v>
      </c>
      <c r="J102" s="53">
        <f t="shared" si="5"/>
        <v>1.0238792672885086</v>
      </c>
      <c r="K102" s="53">
        <f t="shared" si="6"/>
        <v>0.68236032263148605</v>
      </c>
      <c r="L102" s="53">
        <f t="shared" si="7"/>
        <v>0.3</v>
      </c>
      <c r="M102" s="53">
        <f t="shared" si="8"/>
        <v>0.4776522258420402</v>
      </c>
      <c r="N102" s="148">
        <f t="shared" si="9"/>
        <v>0.77765222584204019</v>
      </c>
      <c r="O102" s="51"/>
      <c r="P102" s="51"/>
    </row>
    <row r="103" spans="1:16" x14ac:dyDescent="0.25">
      <c r="A103" s="179">
        <v>100</v>
      </c>
      <c r="B103" s="189" t="s">
        <v>1329</v>
      </c>
      <c r="C103" s="189" t="s">
        <v>173</v>
      </c>
      <c r="D103" s="161" t="s">
        <v>1348</v>
      </c>
      <c r="E103" s="162" t="s">
        <v>1349</v>
      </c>
      <c r="F103" s="181">
        <v>857.33999999999992</v>
      </c>
      <c r="G103" s="181">
        <v>1692024.4000000004</v>
      </c>
      <c r="H103" s="10">
        <v>1023</v>
      </c>
      <c r="I103" s="10">
        <v>1216910</v>
      </c>
      <c r="J103" s="53">
        <f t="shared" si="5"/>
        <v>1.1932255581216322</v>
      </c>
      <c r="K103" s="53">
        <f t="shared" si="6"/>
        <v>0.71920357649688726</v>
      </c>
      <c r="L103" s="53">
        <f t="shared" si="7"/>
        <v>0.3</v>
      </c>
      <c r="M103" s="53">
        <f t="shared" si="8"/>
        <v>0.50344250354782105</v>
      </c>
      <c r="N103" s="148">
        <f t="shared" si="9"/>
        <v>0.80344250354782099</v>
      </c>
      <c r="O103" s="51"/>
      <c r="P103" s="51"/>
    </row>
    <row r="104" spans="1:16" x14ac:dyDescent="0.25">
      <c r="A104" s="179">
        <v>101</v>
      </c>
      <c r="B104" s="189" t="s">
        <v>1329</v>
      </c>
      <c r="C104" s="189" t="s">
        <v>173</v>
      </c>
      <c r="D104" s="161" t="s">
        <v>307</v>
      </c>
      <c r="E104" s="162" t="s">
        <v>1338</v>
      </c>
      <c r="F104" s="181">
        <v>1091.1600000000003</v>
      </c>
      <c r="G104" s="181">
        <v>2153485.6</v>
      </c>
      <c r="H104" s="10">
        <v>2091</v>
      </c>
      <c r="I104" s="10">
        <v>2277015</v>
      </c>
      <c r="J104" s="53">
        <f t="shared" si="5"/>
        <v>1.9163092488727587</v>
      </c>
      <c r="K104" s="53">
        <f t="shared" si="6"/>
        <v>1.0573625382031808</v>
      </c>
      <c r="L104" s="53">
        <f t="shared" si="7"/>
        <v>0.3</v>
      </c>
      <c r="M104" s="53">
        <f t="shared" si="8"/>
        <v>0.7</v>
      </c>
      <c r="N104" s="148">
        <f t="shared" si="9"/>
        <v>1</v>
      </c>
      <c r="O104" s="51"/>
      <c r="P104" s="51"/>
    </row>
    <row r="105" spans="1:16" x14ac:dyDescent="0.25">
      <c r="A105" s="179">
        <v>102</v>
      </c>
      <c r="B105" s="189" t="s">
        <v>1329</v>
      </c>
      <c r="C105" s="189" t="s">
        <v>173</v>
      </c>
      <c r="D105" s="161" t="s">
        <v>312</v>
      </c>
      <c r="E105" s="162" t="s">
        <v>313</v>
      </c>
      <c r="F105" s="181">
        <v>506.61</v>
      </c>
      <c r="G105" s="181">
        <v>999832.60000000009</v>
      </c>
      <c r="H105" s="10">
        <v>421</v>
      </c>
      <c r="I105" s="10">
        <v>527395</v>
      </c>
      <c r="J105" s="53">
        <f t="shared" si="5"/>
        <v>0.83101399498628137</v>
      </c>
      <c r="K105" s="53">
        <f t="shared" si="6"/>
        <v>0.52748330070453786</v>
      </c>
      <c r="L105" s="53">
        <f t="shared" si="7"/>
        <v>0.24930419849588439</v>
      </c>
      <c r="M105" s="53">
        <f t="shared" si="8"/>
        <v>0.36923831049317646</v>
      </c>
      <c r="N105" s="148">
        <f t="shared" si="9"/>
        <v>0.61854250898906082</v>
      </c>
      <c r="O105" s="51"/>
      <c r="P105" s="51"/>
    </row>
    <row r="106" spans="1:16" x14ac:dyDescent="0.25">
      <c r="A106" s="179">
        <v>103</v>
      </c>
      <c r="B106" s="189" t="s">
        <v>1329</v>
      </c>
      <c r="C106" s="189" t="s">
        <v>173</v>
      </c>
      <c r="D106" s="161" t="s">
        <v>308</v>
      </c>
      <c r="E106" s="165" t="s">
        <v>309</v>
      </c>
      <c r="F106" s="181">
        <v>1441.8899999999996</v>
      </c>
      <c r="G106" s="181">
        <v>2845677.4000000008</v>
      </c>
      <c r="H106" s="10">
        <v>1894</v>
      </c>
      <c r="I106" s="10">
        <v>2225990</v>
      </c>
      <c r="J106" s="53">
        <f t="shared" si="5"/>
        <v>1.3135537384960021</v>
      </c>
      <c r="K106" s="53">
        <f t="shared" si="6"/>
        <v>0.78223554082412827</v>
      </c>
      <c r="L106" s="53">
        <f t="shared" si="7"/>
        <v>0.3</v>
      </c>
      <c r="M106" s="53">
        <f t="shared" si="8"/>
        <v>0.54756487857688974</v>
      </c>
      <c r="N106" s="148">
        <f t="shared" si="9"/>
        <v>0.84756487857688967</v>
      </c>
      <c r="O106" s="51"/>
      <c r="P106" s="51"/>
    </row>
    <row r="107" spans="1:16" x14ac:dyDescent="0.25">
      <c r="A107" s="179">
        <v>104</v>
      </c>
      <c r="B107" s="189" t="s">
        <v>159</v>
      </c>
      <c r="C107" s="189" t="s">
        <v>173</v>
      </c>
      <c r="D107" s="161" t="s">
        <v>286</v>
      </c>
      <c r="E107" s="162" t="s">
        <v>287</v>
      </c>
      <c r="F107" s="181">
        <v>2418.2999999999997</v>
      </c>
      <c r="G107" s="181">
        <v>4768209</v>
      </c>
      <c r="H107" s="10">
        <v>3176</v>
      </c>
      <c r="I107" s="10">
        <v>3805670</v>
      </c>
      <c r="J107" s="53">
        <f t="shared" si="5"/>
        <v>1.3133192738700741</v>
      </c>
      <c r="K107" s="53">
        <f t="shared" si="6"/>
        <v>0.79813405830155515</v>
      </c>
      <c r="L107" s="53">
        <f t="shared" si="7"/>
        <v>0.3</v>
      </c>
      <c r="M107" s="53">
        <f t="shared" si="8"/>
        <v>0.55869384081108853</v>
      </c>
      <c r="N107" s="148">
        <f t="shared" si="9"/>
        <v>0.85869384081108846</v>
      </c>
      <c r="O107" s="51"/>
      <c r="P107" s="51"/>
    </row>
    <row r="108" spans="1:16" x14ac:dyDescent="0.25">
      <c r="A108" s="179">
        <v>105</v>
      </c>
      <c r="B108" s="189" t="s">
        <v>159</v>
      </c>
      <c r="C108" s="189" t="s">
        <v>173</v>
      </c>
      <c r="D108" s="161" t="s">
        <v>284</v>
      </c>
      <c r="E108" s="162" t="s">
        <v>285</v>
      </c>
      <c r="F108" s="181">
        <v>1047.9299999999998</v>
      </c>
      <c r="G108" s="181">
        <v>2066223.9</v>
      </c>
      <c r="H108" s="10">
        <v>895</v>
      </c>
      <c r="I108" s="10">
        <v>1529690</v>
      </c>
      <c r="J108" s="53">
        <f t="shared" si="5"/>
        <v>0.85406467989274104</v>
      </c>
      <c r="K108" s="53">
        <f t="shared" si="6"/>
        <v>0.74033119063234143</v>
      </c>
      <c r="L108" s="53">
        <f t="shared" si="7"/>
        <v>0.25621940396782228</v>
      </c>
      <c r="M108" s="53">
        <f t="shared" si="8"/>
        <v>0.51823183344263901</v>
      </c>
      <c r="N108" s="148">
        <f t="shared" si="9"/>
        <v>0.77445123741046129</v>
      </c>
      <c r="O108" s="51"/>
      <c r="P108" s="51"/>
    </row>
    <row r="109" spans="1:16" x14ac:dyDescent="0.25">
      <c r="A109" s="179">
        <v>106</v>
      </c>
      <c r="B109" s="189" t="s">
        <v>159</v>
      </c>
      <c r="C109" s="189" t="s">
        <v>173</v>
      </c>
      <c r="D109" s="161" t="s">
        <v>282</v>
      </c>
      <c r="E109" s="162" t="s">
        <v>283</v>
      </c>
      <c r="F109" s="181">
        <v>2377.9950000000003</v>
      </c>
      <c r="G109" s="181">
        <v>4688738.8499999996</v>
      </c>
      <c r="H109" s="10">
        <v>3544</v>
      </c>
      <c r="I109" s="10">
        <v>4329010</v>
      </c>
      <c r="J109" s="53">
        <f t="shared" si="5"/>
        <v>1.490331140309378</v>
      </c>
      <c r="K109" s="53">
        <f t="shared" si="6"/>
        <v>0.9232781220050249</v>
      </c>
      <c r="L109" s="53">
        <f t="shared" si="7"/>
        <v>0.3</v>
      </c>
      <c r="M109" s="53">
        <f t="shared" si="8"/>
        <v>0.64629468540351742</v>
      </c>
      <c r="N109" s="148">
        <f t="shared" si="9"/>
        <v>0.94629468540351747</v>
      </c>
      <c r="O109" s="51"/>
      <c r="P109" s="51"/>
    </row>
    <row r="110" spans="1:16" x14ac:dyDescent="0.25">
      <c r="A110" s="179">
        <v>107</v>
      </c>
      <c r="B110" s="189" t="s">
        <v>159</v>
      </c>
      <c r="C110" s="189" t="s">
        <v>173</v>
      </c>
      <c r="D110" s="161" t="s">
        <v>1008</v>
      </c>
      <c r="E110" s="162" t="s">
        <v>1009</v>
      </c>
      <c r="F110" s="181">
        <v>1007.625</v>
      </c>
      <c r="G110" s="181">
        <v>1986753.75</v>
      </c>
      <c r="H110" s="10">
        <v>1110</v>
      </c>
      <c r="I110" s="10">
        <v>1419235</v>
      </c>
      <c r="J110" s="53">
        <f t="shared" si="5"/>
        <v>1.1016002977298103</v>
      </c>
      <c r="K110" s="53">
        <f t="shared" si="6"/>
        <v>0.71434872087192491</v>
      </c>
      <c r="L110" s="53">
        <f t="shared" si="7"/>
        <v>0.3</v>
      </c>
      <c r="M110" s="53">
        <f t="shared" si="8"/>
        <v>0.50004410461034743</v>
      </c>
      <c r="N110" s="148">
        <f t="shared" si="9"/>
        <v>0.80004410461034747</v>
      </c>
      <c r="O110" s="51"/>
      <c r="P110" s="51"/>
    </row>
    <row r="111" spans="1:16" x14ac:dyDescent="0.25">
      <c r="A111" s="179">
        <v>108</v>
      </c>
      <c r="B111" s="189" t="s">
        <v>159</v>
      </c>
      <c r="C111" s="189" t="s">
        <v>173</v>
      </c>
      <c r="D111" s="161" t="s">
        <v>281</v>
      </c>
      <c r="E111" s="162" t="s">
        <v>1134</v>
      </c>
      <c r="F111" s="181">
        <v>362.74499999999995</v>
      </c>
      <c r="G111" s="181">
        <v>715231.35</v>
      </c>
      <c r="H111" s="10">
        <v>440</v>
      </c>
      <c r="I111" s="10">
        <v>699550</v>
      </c>
      <c r="J111" s="53">
        <f t="shared" si="5"/>
        <v>1.212973300803595</v>
      </c>
      <c r="K111" s="53">
        <f t="shared" si="6"/>
        <v>0.97807513610805796</v>
      </c>
      <c r="L111" s="53">
        <f t="shared" si="7"/>
        <v>0.3</v>
      </c>
      <c r="M111" s="53">
        <f t="shared" si="8"/>
        <v>0.68465259527564049</v>
      </c>
      <c r="N111" s="148">
        <f t="shared" si="9"/>
        <v>0.98465259527564042</v>
      </c>
      <c r="O111" s="51"/>
      <c r="P111" s="51"/>
    </row>
    <row r="112" spans="1:16" x14ac:dyDescent="0.25">
      <c r="A112" s="179">
        <v>109</v>
      </c>
      <c r="B112" s="189" t="s">
        <v>159</v>
      </c>
      <c r="C112" s="189" t="s">
        <v>173</v>
      </c>
      <c r="D112" s="161" t="s">
        <v>280</v>
      </c>
      <c r="E112" s="162" t="s">
        <v>1135</v>
      </c>
      <c r="F112" s="181">
        <v>846.40500000000009</v>
      </c>
      <c r="G112" s="181">
        <v>1668873.1499999997</v>
      </c>
      <c r="H112" s="10">
        <v>825</v>
      </c>
      <c r="I112" s="10">
        <v>1157290</v>
      </c>
      <c r="J112" s="53">
        <f t="shared" si="5"/>
        <v>0.97471068814574569</v>
      </c>
      <c r="K112" s="53">
        <f t="shared" si="6"/>
        <v>0.69345594061477966</v>
      </c>
      <c r="L112" s="53">
        <f t="shared" si="7"/>
        <v>0.29241320644372371</v>
      </c>
      <c r="M112" s="53">
        <f t="shared" si="8"/>
        <v>0.48541915843034572</v>
      </c>
      <c r="N112" s="148">
        <f t="shared" si="9"/>
        <v>0.77783236487406948</v>
      </c>
      <c r="O112" s="51"/>
      <c r="P112" s="51"/>
    </row>
    <row r="113" spans="1:16" x14ac:dyDescent="0.25">
      <c r="A113" s="179">
        <v>110</v>
      </c>
      <c r="B113" s="191" t="s">
        <v>157</v>
      </c>
      <c r="C113" s="189" t="s">
        <v>173</v>
      </c>
      <c r="D113" s="161" t="s">
        <v>295</v>
      </c>
      <c r="E113" s="162" t="s">
        <v>1166</v>
      </c>
      <c r="F113" s="181">
        <v>1710.0599999999997</v>
      </c>
      <c r="G113" s="181">
        <v>3318812.400750001</v>
      </c>
      <c r="H113" s="10">
        <v>502</v>
      </c>
      <c r="I113" s="10">
        <v>1102475</v>
      </c>
      <c r="J113" s="53">
        <f t="shared" si="5"/>
        <v>0.29355695121808595</v>
      </c>
      <c r="K113" s="53">
        <f t="shared" si="6"/>
        <v>0.33218961088335619</v>
      </c>
      <c r="L113" s="53">
        <f t="shared" si="7"/>
        <v>8.8067085365425776E-2</v>
      </c>
      <c r="M113" s="53">
        <f t="shared" si="8"/>
        <v>0.23253272761834931</v>
      </c>
      <c r="N113" s="148">
        <f t="shared" si="9"/>
        <v>0.3205998129837751</v>
      </c>
      <c r="O113" s="51"/>
      <c r="P113" s="51"/>
    </row>
    <row r="114" spans="1:16" x14ac:dyDescent="0.25">
      <c r="A114" s="179">
        <v>111</v>
      </c>
      <c r="B114" s="191" t="s">
        <v>157</v>
      </c>
      <c r="C114" s="189" t="s">
        <v>173</v>
      </c>
      <c r="D114" s="161" t="s">
        <v>293</v>
      </c>
      <c r="E114" s="162" t="s">
        <v>294</v>
      </c>
      <c r="F114" s="181">
        <v>1554.6000000000001</v>
      </c>
      <c r="G114" s="181">
        <v>3017102.1825000001</v>
      </c>
      <c r="H114" s="10">
        <v>688</v>
      </c>
      <c r="I114" s="10">
        <v>1105130</v>
      </c>
      <c r="J114" s="53">
        <f t="shared" si="5"/>
        <v>0.44255757107937727</v>
      </c>
      <c r="K114" s="53">
        <f t="shared" si="6"/>
        <v>0.36628855542581545</v>
      </c>
      <c r="L114" s="53">
        <f t="shared" si="7"/>
        <v>0.13276727132381316</v>
      </c>
      <c r="M114" s="53">
        <f t="shared" si="8"/>
        <v>0.2564019887980708</v>
      </c>
      <c r="N114" s="148">
        <f t="shared" si="9"/>
        <v>0.38916926012188396</v>
      </c>
      <c r="O114" s="51"/>
      <c r="P114" s="51"/>
    </row>
    <row r="115" spans="1:16" x14ac:dyDescent="0.25">
      <c r="A115" s="179">
        <v>112</v>
      </c>
      <c r="B115" s="189" t="s">
        <v>157</v>
      </c>
      <c r="C115" s="189" t="s">
        <v>173</v>
      </c>
      <c r="D115" s="161" t="s">
        <v>296</v>
      </c>
      <c r="E115" s="162" t="s">
        <v>297</v>
      </c>
      <c r="F115" s="181">
        <v>1917.34</v>
      </c>
      <c r="G115" s="181">
        <v>3721092.6917499988</v>
      </c>
      <c r="H115" s="10">
        <v>903</v>
      </c>
      <c r="I115" s="10">
        <v>1520645</v>
      </c>
      <c r="J115" s="53">
        <f t="shared" si="5"/>
        <v>0.47096498273649956</v>
      </c>
      <c r="K115" s="53">
        <f t="shared" si="6"/>
        <v>0.40865550147982294</v>
      </c>
      <c r="L115" s="53">
        <f t="shared" si="7"/>
        <v>0.14128949482094985</v>
      </c>
      <c r="M115" s="53">
        <f t="shared" si="8"/>
        <v>0.28605885103587603</v>
      </c>
      <c r="N115" s="148">
        <f t="shared" si="9"/>
        <v>0.42734834585682591</v>
      </c>
      <c r="O115" s="51"/>
      <c r="P115" s="51"/>
    </row>
    <row r="116" spans="1:16" x14ac:dyDescent="0.25">
      <c r="A116" s="179">
        <v>113</v>
      </c>
      <c r="B116" s="189" t="s">
        <v>154</v>
      </c>
      <c r="C116" s="189" t="s">
        <v>173</v>
      </c>
      <c r="D116" s="161" t="s">
        <v>361</v>
      </c>
      <c r="E116" s="162" t="s">
        <v>1267</v>
      </c>
      <c r="F116" s="181">
        <v>1925.9499999999998</v>
      </c>
      <c r="G116" s="181">
        <v>3756699.31</v>
      </c>
      <c r="H116" s="10">
        <v>1456</v>
      </c>
      <c r="I116" s="10">
        <v>1928840</v>
      </c>
      <c r="J116" s="53">
        <f t="shared" si="5"/>
        <v>0.75599055011812355</v>
      </c>
      <c r="K116" s="53">
        <f t="shared" si="6"/>
        <v>0.51344008152731291</v>
      </c>
      <c r="L116" s="53">
        <f t="shared" si="7"/>
        <v>0.22679716503543706</v>
      </c>
      <c r="M116" s="53">
        <f t="shared" si="8"/>
        <v>0.35940805706911899</v>
      </c>
      <c r="N116" s="148">
        <f t="shared" si="9"/>
        <v>0.58620522210455606</v>
      </c>
      <c r="O116" s="51"/>
      <c r="P116" s="51"/>
    </row>
    <row r="117" spans="1:16" x14ac:dyDescent="0.25">
      <c r="A117" s="179">
        <v>114</v>
      </c>
      <c r="B117" s="189" t="s">
        <v>154</v>
      </c>
      <c r="C117" s="189" t="s">
        <v>173</v>
      </c>
      <c r="D117" s="161" t="s">
        <v>363</v>
      </c>
      <c r="E117" s="162" t="s">
        <v>1369</v>
      </c>
      <c r="F117" s="181">
        <v>592.59999999999991</v>
      </c>
      <c r="G117" s="181">
        <v>1155907.48</v>
      </c>
      <c r="H117" s="10">
        <v>204</v>
      </c>
      <c r="I117" s="10">
        <v>212125</v>
      </c>
      <c r="J117" s="53">
        <f t="shared" si="5"/>
        <v>0.34424569692878842</v>
      </c>
      <c r="K117" s="53">
        <f t="shared" si="6"/>
        <v>0.18351382240384845</v>
      </c>
      <c r="L117" s="53">
        <f t="shared" si="7"/>
        <v>0.10327370907863652</v>
      </c>
      <c r="M117" s="53">
        <f t="shared" si="8"/>
        <v>0.1284596756826939</v>
      </c>
      <c r="N117" s="148">
        <f t="shared" si="9"/>
        <v>0.23173338476133043</v>
      </c>
      <c r="O117" s="51"/>
      <c r="P117" s="51"/>
    </row>
    <row r="118" spans="1:16" x14ac:dyDescent="0.25">
      <c r="A118" s="179">
        <v>115</v>
      </c>
      <c r="B118" s="189" t="s">
        <v>154</v>
      </c>
      <c r="C118" s="189" t="s">
        <v>173</v>
      </c>
      <c r="D118" s="161" t="s">
        <v>364</v>
      </c>
      <c r="E118" s="162" t="s">
        <v>1268</v>
      </c>
      <c r="F118" s="181">
        <v>444.45000000000005</v>
      </c>
      <c r="G118" s="181">
        <v>866930.61</v>
      </c>
      <c r="H118" s="10">
        <v>417</v>
      </c>
      <c r="I118" s="10">
        <v>450460</v>
      </c>
      <c r="J118" s="53">
        <f t="shared" si="5"/>
        <v>0.9382382720215996</v>
      </c>
      <c r="K118" s="53">
        <f t="shared" si="6"/>
        <v>0.51960329327857047</v>
      </c>
      <c r="L118" s="53">
        <f t="shared" si="7"/>
        <v>0.28147148160647989</v>
      </c>
      <c r="M118" s="53">
        <f t="shared" si="8"/>
        <v>0.36372230529499933</v>
      </c>
      <c r="N118" s="148">
        <f t="shared" si="9"/>
        <v>0.64519378690147922</v>
      </c>
      <c r="O118" s="51"/>
      <c r="P118" s="51"/>
    </row>
    <row r="119" spans="1:16" x14ac:dyDescent="0.25">
      <c r="A119" s="179">
        <v>116</v>
      </c>
      <c r="B119" s="192" t="s">
        <v>1386</v>
      </c>
      <c r="C119" s="193" t="s">
        <v>26</v>
      </c>
      <c r="D119" s="194" t="s">
        <v>367</v>
      </c>
      <c r="E119" s="194" t="s">
        <v>1428</v>
      </c>
      <c r="F119" s="160">
        <v>1557</v>
      </c>
      <c r="G119" s="160">
        <v>2993184.5</v>
      </c>
      <c r="H119" s="10">
        <v>1105</v>
      </c>
      <c r="I119" s="10">
        <v>2030325</v>
      </c>
      <c r="J119" s="53">
        <f t="shared" si="5"/>
        <v>0.70969813744380217</v>
      </c>
      <c r="K119" s="53">
        <f t="shared" si="6"/>
        <v>0.67831602094692123</v>
      </c>
      <c r="L119" s="53">
        <f t="shared" si="7"/>
        <v>0.21290944123314065</v>
      </c>
      <c r="M119" s="53">
        <f t="shared" si="8"/>
        <v>0.47482121466284483</v>
      </c>
      <c r="N119" s="148">
        <f t="shared" si="9"/>
        <v>0.68773065589598548</v>
      </c>
      <c r="O119" s="51"/>
      <c r="P119" s="51"/>
    </row>
    <row r="120" spans="1:16" x14ac:dyDescent="0.25">
      <c r="A120" s="179">
        <v>117</v>
      </c>
      <c r="B120" s="192" t="s">
        <v>1386</v>
      </c>
      <c r="C120" s="193" t="s">
        <v>26</v>
      </c>
      <c r="D120" s="194" t="s">
        <v>366</v>
      </c>
      <c r="E120" s="194" t="s">
        <v>1138</v>
      </c>
      <c r="F120" s="160">
        <v>1626</v>
      </c>
      <c r="G120" s="160">
        <v>2897868.125</v>
      </c>
      <c r="H120" s="10">
        <v>1195</v>
      </c>
      <c r="I120" s="10">
        <v>2244810</v>
      </c>
      <c r="J120" s="53">
        <f t="shared" si="5"/>
        <v>0.73493234932349327</v>
      </c>
      <c r="K120" s="53">
        <f t="shared" si="6"/>
        <v>0.77464187574098109</v>
      </c>
      <c r="L120" s="53">
        <f t="shared" si="7"/>
        <v>0.22047970479704798</v>
      </c>
      <c r="M120" s="53">
        <f t="shared" si="8"/>
        <v>0.54224931301868673</v>
      </c>
      <c r="N120" s="148">
        <f t="shared" si="9"/>
        <v>0.76272901781573466</v>
      </c>
      <c r="O120" s="51"/>
      <c r="P120" s="51"/>
    </row>
    <row r="121" spans="1:16" x14ac:dyDescent="0.25">
      <c r="A121" s="179">
        <v>118</v>
      </c>
      <c r="B121" s="192" t="s">
        <v>1386</v>
      </c>
      <c r="C121" s="193" t="s">
        <v>26</v>
      </c>
      <c r="D121" s="194" t="s">
        <v>368</v>
      </c>
      <c r="E121" s="194" t="s">
        <v>1139</v>
      </c>
      <c r="F121" s="160">
        <v>2604</v>
      </c>
      <c r="G121" s="160">
        <v>6282959.8499999996</v>
      </c>
      <c r="H121" s="10">
        <v>1315</v>
      </c>
      <c r="I121" s="10">
        <v>3015570</v>
      </c>
      <c r="J121" s="53">
        <f t="shared" si="5"/>
        <v>0.50499231950844858</v>
      </c>
      <c r="K121" s="53">
        <f t="shared" si="6"/>
        <v>0.47996009396749528</v>
      </c>
      <c r="L121" s="53">
        <f t="shared" si="7"/>
        <v>0.15149769585253456</v>
      </c>
      <c r="M121" s="53">
        <f t="shared" si="8"/>
        <v>0.3359720657772467</v>
      </c>
      <c r="N121" s="148">
        <f t="shared" si="9"/>
        <v>0.48746976162978128</v>
      </c>
      <c r="O121" s="51"/>
      <c r="P121" s="51"/>
    </row>
    <row r="122" spans="1:16" x14ac:dyDescent="0.25">
      <c r="A122" s="179">
        <v>119</v>
      </c>
      <c r="B122" s="192" t="s">
        <v>1386</v>
      </c>
      <c r="C122" s="193" t="s">
        <v>26</v>
      </c>
      <c r="D122" s="194" t="s">
        <v>369</v>
      </c>
      <c r="E122" s="194" t="s">
        <v>1140</v>
      </c>
      <c r="F122" s="160">
        <v>1041</v>
      </c>
      <c r="G122" s="160">
        <v>2265623.7749999999</v>
      </c>
      <c r="H122" s="10">
        <v>985</v>
      </c>
      <c r="I122" s="10">
        <v>1439020</v>
      </c>
      <c r="J122" s="53">
        <f t="shared" si="5"/>
        <v>0.94620557156580209</v>
      </c>
      <c r="K122" s="53">
        <f t="shared" si="6"/>
        <v>0.63515399859361032</v>
      </c>
      <c r="L122" s="53">
        <f t="shared" si="7"/>
        <v>0.28386167146974062</v>
      </c>
      <c r="M122" s="53">
        <f t="shared" si="8"/>
        <v>0.44460779901552722</v>
      </c>
      <c r="N122" s="148">
        <f t="shared" si="9"/>
        <v>0.72846947048526789</v>
      </c>
      <c r="O122" s="51"/>
      <c r="P122" s="51"/>
    </row>
    <row r="123" spans="1:16" x14ac:dyDescent="0.25">
      <c r="A123" s="179">
        <v>120</v>
      </c>
      <c r="B123" s="195" t="s">
        <v>32</v>
      </c>
      <c r="C123" s="193" t="s">
        <v>26</v>
      </c>
      <c r="D123" s="194" t="s">
        <v>408</v>
      </c>
      <c r="E123" s="194" t="s">
        <v>1083</v>
      </c>
      <c r="F123" s="160">
        <v>2313</v>
      </c>
      <c r="G123" s="160">
        <v>5531129.125</v>
      </c>
      <c r="H123" s="10">
        <v>1196</v>
      </c>
      <c r="I123" s="10">
        <v>4259010</v>
      </c>
      <c r="J123" s="53">
        <f t="shared" si="5"/>
        <v>0.51707738867271946</v>
      </c>
      <c r="K123" s="53">
        <f t="shared" si="6"/>
        <v>0.77000733552753575</v>
      </c>
      <c r="L123" s="53">
        <f t="shared" si="7"/>
        <v>0.15512321660181583</v>
      </c>
      <c r="M123" s="53">
        <f t="shared" si="8"/>
        <v>0.53900513486927504</v>
      </c>
      <c r="N123" s="148">
        <f t="shared" si="9"/>
        <v>0.69412835147109087</v>
      </c>
      <c r="O123" s="51"/>
      <c r="P123" s="51"/>
    </row>
    <row r="124" spans="1:16" x14ac:dyDescent="0.25">
      <c r="A124" s="179">
        <v>121</v>
      </c>
      <c r="B124" s="195" t="s">
        <v>32</v>
      </c>
      <c r="C124" s="193" t="s">
        <v>26</v>
      </c>
      <c r="D124" s="194" t="s">
        <v>406</v>
      </c>
      <c r="E124" s="194" t="s">
        <v>1085</v>
      </c>
      <c r="F124" s="160">
        <v>3054</v>
      </c>
      <c r="G124" s="160">
        <v>6481385.2000000002</v>
      </c>
      <c r="H124" s="10">
        <v>1744</v>
      </c>
      <c r="I124" s="10">
        <v>4657795</v>
      </c>
      <c r="J124" s="53">
        <f t="shared" si="5"/>
        <v>0.57105435494433532</v>
      </c>
      <c r="K124" s="53">
        <f t="shared" si="6"/>
        <v>0.71864190389424776</v>
      </c>
      <c r="L124" s="53">
        <f t="shared" si="7"/>
        <v>0.1713163064833006</v>
      </c>
      <c r="M124" s="53">
        <f t="shared" si="8"/>
        <v>0.50304933272597341</v>
      </c>
      <c r="N124" s="148">
        <f t="shared" si="9"/>
        <v>0.67436563920927406</v>
      </c>
      <c r="O124" s="51"/>
      <c r="P124" s="51"/>
    </row>
    <row r="125" spans="1:16" x14ac:dyDescent="0.25">
      <c r="A125" s="179">
        <v>122</v>
      </c>
      <c r="B125" s="195" t="s">
        <v>32</v>
      </c>
      <c r="C125" s="193" t="s">
        <v>26</v>
      </c>
      <c r="D125" s="194" t="s">
        <v>410</v>
      </c>
      <c r="E125" s="194" t="s">
        <v>1084</v>
      </c>
      <c r="F125" s="160">
        <v>1879</v>
      </c>
      <c r="G125" s="160">
        <v>2761345.1749999998</v>
      </c>
      <c r="H125" s="10">
        <v>1138</v>
      </c>
      <c r="I125" s="10">
        <v>1822640</v>
      </c>
      <c r="J125" s="53">
        <f t="shared" si="5"/>
        <v>0.60564129856306548</v>
      </c>
      <c r="K125" s="53">
        <f t="shared" si="6"/>
        <v>0.6600551124507642</v>
      </c>
      <c r="L125" s="53">
        <f t="shared" si="7"/>
        <v>0.18169238956891964</v>
      </c>
      <c r="M125" s="53">
        <f t="shared" si="8"/>
        <v>0.46203857871553489</v>
      </c>
      <c r="N125" s="148">
        <f t="shared" si="9"/>
        <v>0.64373096828445453</v>
      </c>
      <c r="O125" s="51"/>
      <c r="P125" s="51"/>
    </row>
    <row r="126" spans="1:16" x14ac:dyDescent="0.25">
      <c r="A126" s="179">
        <v>123</v>
      </c>
      <c r="B126" s="195" t="s">
        <v>32</v>
      </c>
      <c r="C126" s="193" t="s">
        <v>26</v>
      </c>
      <c r="D126" s="194" t="s">
        <v>404</v>
      </c>
      <c r="E126" s="194" t="s">
        <v>405</v>
      </c>
      <c r="F126" s="160">
        <v>1229</v>
      </c>
      <c r="G126" s="160">
        <v>2464633.4500000002</v>
      </c>
      <c r="H126" s="10">
        <v>596</v>
      </c>
      <c r="I126" s="10">
        <v>1323180</v>
      </c>
      <c r="J126" s="53">
        <f t="shared" si="5"/>
        <v>0.48494711147274205</v>
      </c>
      <c r="K126" s="53">
        <f t="shared" si="6"/>
        <v>0.53686685133645329</v>
      </c>
      <c r="L126" s="53">
        <f t="shared" si="7"/>
        <v>0.14548413344182262</v>
      </c>
      <c r="M126" s="53">
        <f t="shared" si="8"/>
        <v>0.3758067959355173</v>
      </c>
      <c r="N126" s="148">
        <f t="shared" si="9"/>
        <v>0.5212909293773399</v>
      </c>
      <c r="O126" s="51"/>
      <c r="P126" s="51"/>
    </row>
    <row r="127" spans="1:16" x14ac:dyDescent="0.25">
      <c r="A127" s="179">
        <v>124</v>
      </c>
      <c r="B127" s="195" t="s">
        <v>32</v>
      </c>
      <c r="C127" s="193" t="s">
        <v>26</v>
      </c>
      <c r="D127" s="194" t="s">
        <v>409</v>
      </c>
      <c r="E127" s="194" t="s">
        <v>1282</v>
      </c>
      <c r="F127" s="160">
        <v>1219</v>
      </c>
      <c r="G127" s="160">
        <v>2233306.2749999999</v>
      </c>
      <c r="H127" s="10">
        <v>826</v>
      </c>
      <c r="I127" s="10">
        <v>1335380</v>
      </c>
      <c r="J127" s="53">
        <f t="shared" si="5"/>
        <v>0.67760459392945038</v>
      </c>
      <c r="K127" s="53">
        <f t="shared" si="6"/>
        <v>0.59793858771117281</v>
      </c>
      <c r="L127" s="53">
        <f t="shared" si="7"/>
        <v>0.2032813781788351</v>
      </c>
      <c r="M127" s="53">
        <f t="shared" si="8"/>
        <v>0.41855701139782092</v>
      </c>
      <c r="N127" s="148">
        <f t="shared" si="9"/>
        <v>0.62183838957665605</v>
      </c>
      <c r="O127" s="51"/>
      <c r="P127" s="51"/>
    </row>
    <row r="128" spans="1:16" x14ac:dyDescent="0.25">
      <c r="A128" s="179">
        <v>125</v>
      </c>
      <c r="B128" s="195" t="s">
        <v>32</v>
      </c>
      <c r="C128" s="193" t="s">
        <v>26</v>
      </c>
      <c r="D128" s="194" t="s">
        <v>403</v>
      </c>
      <c r="E128" s="194" t="s">
        <v>1103</v>
      </c>
      <c r="F128" s="160">
        <v>1216</v>
      </c>
      <c r="G128" s="160">
        <v>1846874.1</v>
      </c>
      <c r="H128" s="10">
        <v>1319</v>
      </c>
      <c r="I128" s="10">
        <v>1560530</v>
      </c>
      <c r="J128" s="53">
        <f t="shared" si="5"/>
        <v>1.084703947368421</v>
      </c>
      <c r="K128" s="53">
        <f t="shared" si="6"/>
        <v>0.84495743375252264</v>
      </c>
      <c r="L128" s="53">
        <f t="shared" si="7"/>
        <v>0.3</v>
      </c>
      <c r="M128" s="53">
        <f t="shared" si="8"/>
        <v>0.59147020362676583</v>
      </c>
      <c r="N128" s="148">
        <f t="shared" si="9"/>
        <v>0.89147020362676588</v>
      </c>
      <c r="O128" s="51"/>
      <c r="P128" s="51"/>
    </row>
    <row r="129" spans="1:16" x14ac:dyDescent="0.25">
      <c r="A129" s="179">
        <v>126</v>
      </c>
      <c r="B129" s="195" t="s">
        <v>32</v>
      </c>
      <c r="C129" s="193" t="s">
        <v>26</v>
      </c>
      <c r="D129" s="194" t="s">
        <v>413</v>
      </c>
      <c r="E129" s="194" t="s">
        <v>1104</v>
      </c>
      <c r="F129" s="160">
        <v>547</v>
      </c>
      <c r="G129" s="160">
        <v>899244.67500000005</v>
      </c>
      <c r="H129" s="10">
        <v>149</v>
      </c>
      <c r="I129" s="10">
        <v>378540</v>
      </c>
      <c r="J129" s="53">
        <f t="shared" si="5"/>
        <v>0.27239488117001825</v>
      </c>
      <c r="K129" s="53">
        <f t="shared" si="6"/>
        <v>0.42095328504447355</v>
      </c>
      <c r="L129" s="53">
        <f t="shared" si="7"/>
        <v>8.1718464351005479E-2</v>
      </c>
      <c r="M129" s="53">
        <f t="shared" si="8"/>
        <v>0.29466729953113147</v>
      </c>
      <c r="N129" s="148">
        <f t="shared" si="9"/>
        <v>0.37638576388213696</v>
      </c>
      <c r="O129" s="51"/>
      <c r="P129" s="51"/>
    </row>
    <row r="130" spans="1:16" x14ac:dyDescent="0.25">
      <c r="A130" s="179">
        <v>127</v>
      </c>
      <c r="B130" s="195" t="s">
        <v>32</v>
      </c>
      <c r="C130" s="193" t="s">
        <v>26</v>
      </c>
      <c r="D130" s="194" t="s">
        <v>411</v>
      </c>
      <c r="E130" s="194" t="s">
        <v>1363</v>
      </c>
      <c r="F130" s="160">
        <v>677</v>
      </c>
      <c r="G130" s="160">
        <v>1111173.125</v>
      </c>
      <c r="H130" s="10">
        <v>379</v>
      </c>
      <c r="I130" s="10">
        <v>589700</v>
      </c>
      <c r="J130" s="53">
        <f t="shared" si="5"/>
        <v>0.55982274741506644</v>
      </c>
      <c r="K130" s="53">
        <f t="shared" si="6"/>
        <v>0.53070038028502531</v>
      </c>
      <c r="L130" s="53">
        <f t="shared" si="7"/>
        <v>0.16794682422451992</v>
      </c>
      <c r="M130" s="53">
        <f t="shared" si="8"/>
        <v>0.37149026619951769</v>
      </c>
      <c r="N130" s="148">
        <f t="shared" si="9"/>
        <v>0.53943709042403765</v>
      </c>
      <c r="O130" s="51"/>
      <c r="P130" s="51"/>
    </row>
    <row r="131" spans="1:16" x14ac:dyDescent="0.25">
      <c r="A131" s="179">
        <v>128</v>
      </c>
      <c r="B131" s="195" t="s">
        <v>32</v>
      </c>
      <c r="C131" s="193" t="s">
        <v>26</v>
      </c>
      <c r="D131" s="194" t="s">
        <v>412</v>
      </c>
      <c r="E131" s="194" t="s">
        <v>1321</v>
      </c>
      <c r="F131" s="160">
        <v>1165</v>
      </c>
      <c r="G131" s="160">
        <v>2010276.35</v>
      </c>
      <c r="H131" s="10">
        <v>722</v>
      </c>
      <c r="I131" s="10">
        <v>1105345</v>
      </c>
      <c r="J131" s="53">
        <f t="shared" si="5"/>
        <v>0.61974248927038622</v>
      </c>
      <c r="K131" s="53">
        <f t="shared" si="6"/>
        <v>0.54984728840887964</v>
      </c>
      <c r="L131" s="53">
        <f t="shared" si="7"/>
        <v>0.18592274678111587</v>
      </c>
      <c r="M131" s="53">
        <f t="shared" si="8"/>
        <v>0.38489310188621573</v>
      </c>
      <c r="N131" s="148">
        <f t="shared" si="9"/>
        <v>0.57081584866733159</v>
      </c>
      <c r="O131" s="51"/>
      <c r="P131" s="51"/>
    </row>
    <row r="132" spans="1:16" x14ac:dyDescent="0.25">
      <c r="A132" s="179">
        <v>129</v>
      </c>
      <c r="B132" s="195" t="s">
        <v>32</v>
      </c>
      <c r="C132" s="193" t="s">
        <v>26</v>
      </c>
      <c r="D132" s="194" t="s">
        <v>407</v>
      </c>
      <c r="E132" s="194" t="s">
        <v>1087</v>
      </c>
      <c r="F132" s="160">
        <v>1125</v>
      </c>
      <c r="G132" s="160">
        <v>1658535.7749999999</v>
      </c>
      <c r="H132" s="10">
        <v>845</v>
      </c>
      <c r="I132" s="10">
        <v>1023960</v>
      </c>
      <c r="J132" s="53">
        <f t="shared" ref="J132:J195" si="10">IFERROR(H132/F132,0)</f>
        <v>0.75111111111111106</v>
      </c>
      <c r="K132" s="53">
        <f t="shared" ref="K132:K195" si="11">IFERROR(I132/G132,0)</f>
        <v>0.61738794871639113</v>
      </c>
      <c r="L132" s="53">
        <f t="shared" si="7"/>
        <v>0.2253333333333333</v>
      </c>
      <c r="M132" s="53">
        <f t="shared" si="8"/>
        <v>0.43217156410147378</v>
      </c>
      <c r="N132" s="148">
        <f t="shared" si="9"/>
        <v>0.65750489743480711</v>
      </c>
      <c r="O132" s="51"/>
      <c r="P132" s="51"/>
    </row>
    <row r="133" spans="1:16" x14ac:dyDescent="0.25">
      <c r="A133" s="179">
        <v>130</v>
      </c>
      <c r="B133" s="196" t="s">
        <v>30</v>
      </c>
      <c r="C133" s="193" t="s">
        <v>26</v>
      </c>
      <c r="D133" s="197" t="s">
        <v>395</v>
      </c>
      <c r="E133" s="197" t="s">
        <v>348</v>
      </c>
      <c r="F133" s="160">
        <v>5177</v>
      </c>
      <c r="G133" s="160">
        <v>9901604.7249999996</v>
      </c>
      <c r="H133" s="10">
        <v>3150</v>
      </c>
      <c r="I133" s="10">
        <v>5410480</v>
      </c>
      <c r="J133" s="53">
        <f t="shared" si="10"/>
        <v>0.60846049835812244</v>
      </c>
      <c r="K133" s="53">
        <f t="shared" si="11"/>
        <v>0.54642455947967572</v>
      </c>
      <c r="L133" s="53">
        <f t="shared" ref="L133:L196" si="12">IF((J133*0.3)&gt;30%,30%,(J133*0.3))</f>
        <v>0.18253814950743671</v>
      </c>
      <c r="M133" s="53">
        <f t="shared" ref="M133:M196" si="13">IF((K133*0.7)&gt;70%,70%,(K133*0.7))</f>
        <v>0.382497191635773</v>
      </c>
      <c r="N133" s="148">
        <f t="shared" ref="N133:N196" si="14">L133+M133</f>
        <v>0.56503534114320975</v>
      </c>
      <c r="O133" s="51"/>
      <c r="P133" s="51"/>
    </row>
    <row r="134" spans="1:16" x14ac:dyDescent="0.25">
      <c r="A134" s="179">
        <v>131</v>
      </c>
      <c r="B134" s="196" t="s">
        <v>30</v>
      </c>
      <c r="C134" s="193" t="s">
        <v>26</v>
      </c>
      <c r="D134" s="197" t="s">
        <v>396</v>
      </c>
      <c r="E134" s="197" t="s">
        <v>1351</v>
      </c>
      <c r="F134" s="160">
        <v>1518</v>
      </c>
      <c r="G134" s="160">
        <v>2898568.375</v>
      </c>
      <c r="H134" s="10">
        <v>1188</v>
      </c>
      <c r="I134" s="10">
        <v>2039260</v>
      </c>
      <c r="J134" s="53">
        <f t="shared" si="10"/>
        <v>0.78260869565217395</v>
      </c>
      <c r="K134" s="53">
        <f t="shared" si="11"/>
        <v>0.70354041587858007</v>
      </c>
      <c r="L134" s="53">
        <f t="shared" si="12"/>
        <v>0.23478260869565218</v>
      </c>
      <c r="M134" s="53">
        <f t="shared" si="13"/>
        <v>0.49247829111500602</v>
      </c>
      <c r="N134" s="148">
        <f t="shared" si="14"/>
        <v>0.72726089981065822</v>
      </c>
      <c r="O134" s="51"/>
      <c r="P134" s="51"/>
    </row>
    <row r="135" spans="1:16" x14ac:dyDescent="0.25">
      <c r="A135" s="179">
        <v>132</v>
      </c>
      <c r="B135" s="196" t="s">
        <v>30</v>
      </c>
      <c r="C135" s="193" t="s">
        <v>26</v>
      </c>
      <c r="D135" s="197" t="s">
        <v>399</v>
      </c>
      <c r="E135" s="197" t="s">
        <v>400</v>
      </c>
      <c r="F135" s="160">
        <v>1975</v>
      </c>
      <c r="G135" s="160">
        <v>3774220.75</v>
      </c>
      <c r="H135" s="10">
        <v>1131</v>
      </c>
      <c r="I135" s="10">
        <v>2078170</v>
      </c>
      <c r="J135" s="53">
        <f t="shared" si="10"/>
        <v>0.57265822784810128</v>
      </c>
      <c r="K135" s="53">
        <f t="shared" si="11"/>
        <v>0.55062227083564208</v>
      </c>
      <c r="L135" s="53">
        <f t="shared" si="12"/>
        <v>0.17179746835443038</v>
      </c>
      <c r="M135" s="53">
        <f t="shared" si="13"/>
        <v>0.38543558958494945</v>
      </c>
      <c r="N135" s="148">
        <f t="shared" si="14"/>
        <v>0.55723305793937983</v>
      </c>
      <c r="O135" s="51"/>
      <c r="P135" s="51"/>
    </row>
    <row r="136" spans="1:16" x14ac:dyDescent="0.25">
      <c r="A136" s="179">
        <v>133</v>
      </c>
      <c r="B136" s="196" t="s">
        <v>30</v>
      </c>
      <c r="C136" s="193" t="s">
        <v>26</v>
      </c>
      <c r="D136" s="197" t="s">
        <v>398</v>
      </c>
      <c r="E136" s="197" t="s">
        <v>362</v>
      </c>
      <c r="F136" s="160">
        <v>1518</v>
      </c>
      <c r="G136" s="160">
        <v>2898568.375</v>
      </c>
      <c r="H136" s="10">
        <v>919</v>
      </c>
      <c r="I136" s="10">
        <v>1596885</v>
      </c>
      <c r="J136" s="53">
        <f t="shared" si="10"/>
        <v>0.6054018445322793</v>
      </c>
      <c r="K136" s="53">
        <f t="shared" si="11"/>
        <v>0.55092197022952749</v>
      </c>
      <c r="L136" s="53">
        <f t="shared" si="12"/>
        <v>0.18162055335968377</v>
      </c>
      <c r="M136" s="53">
        <f t="shared" si="13"/>
        <v>0.38564537916066921</v>
      </c>
      <c r="N136" s="148">
        <f t="shared" si="14"/>
        <v>0.56726593252035296</v>
      </c>
      <c r="O136" s="51"/>
      <c r="P136" s="51"/>
    </row>
    <row r="137" spans="1:16" x14ac:dyDescent="0.25">
      <c r="A137" s="179">
        <v>134</v>
      </c>
      <c r="B137" s="196" t="s">
        <v>30</v>
      </c>
      <c r="C137" s="193" t="s">
        <v>26</v>
      </c>
      <c r="D137" s="197" t="s">
        <v>394</v>
      </c>
      <c r="E137" s="197" t="s">
        <v>1387</v>
      </c>
      <c r="F137" s="160">
        <v>1827</v>
      </c>
      <c r="G137" s="160">
        <v>3488868.5249999999</v>
      </c>
      <c r="H137" s="10">
        <v>1211</v>
      </c>
      <c r="I137" s="10">
        <v>2346970</v>
      </c>
      <c r="J137" s="53">
        <f t="shared" si="10"/>
        <v>0.66283524904214564</v>
      </c>
      <c r="K137" s="53">
        <f t="shared" si="11"/>
        <v>0.67270233406115532</v>
      </c>
      <c r="L137" s="53">
        <f t="shared" si="12"/>
        <v>0.1988505747126437</v>
      </c>
      <c r="M137" s="53">
        <f t="shared" si="13"/>
        <v>0.47089163384280869</v>
      </c>
      <c r="N137" s="148">
        <f t="shared" si="14"/>
        <v>0.66974220855545241</v>
      </c>
      <c r="O137" s="51"/>
      <c r="P137" s="51"/>
    </row>
    <row r="138" spans="1:16" x14ac:dyDescent="0.25">
      <c r="A138" s="179">
        <v>135</v>
      </c>
      <c r="B138" s="196" t="s">
        <v>30</v>
      </c>
      <c r="C138" s="193" t="s">
        <v>26</v>
      </c>
      <c r="D138" s="197" t="s">
        <v>401</v>
      </c>
      <c r="E138" s="197" t="s">
        <v>402</v>
      </c>
      <c r="F138" s="160">
        <v>1518</v>
      </c>
      <c r="G138" s="160">
        <v>2898568.375</v>
      </c>
      <c r="H138" s="10">
        <v>1075</v>
      </c>
      <c r="I138" s="10">
        <v>1728395</v>
      </c>
      <c r="J138" s="53">
        <f t="shared" si="10"/>
        <v>0.70816864295125159</v>
      </c>
      <c r="K138" s="53">
        <f t="shared" si="11"/>
        <v>0.5962926439504812</v>
      </c>
      <c r="L138" s="53">
        <f t="shared" si="12"/>
        <v>0.21245059288537546</v>
      </c>
      <c r="M138" s="53">
        <f t="shared" si="13"/>
        <v>0.41740485076533684</v>
      </c>
      <c r="N138" s="148">
        <f t="shared" si="14"/>
        <v>0.62985544365071233</v>
      </c>
      <c r="O138" s="51"/>
      <c r="P138" s="51"/>
    </row>
    <row r="139" spans="1:16" x14ac:dyDescent="0.25">
      <c r="A139" s="179">
        <v>136</v>
      </c>
      <c r="B139" s="196" t="s">
        <v>30</v>
      </c>
      <c r="C139" s="193" t="s">
        <v>26</v>
      </c>
      <c r="D139" s="197" t="s">
        <v>392</v>
      </c>
      <c r="E139" s="197" t="s">
        <v>393</v>
      </c>
      <c r="F139" s="160">
        <v>1672</v>
      </c>
      <c r="G139" s="160">
        <v>3199058.45</v>
      </c>
      <c r="H139" s="10">
        <v>1579</v>
      </c>
      <c r="I139" s="10">
        <v>2238120</v>
      </c>
      <c r="J139" s="53">
        <f t="shared" si="10"/>
        <v>0.94437799043062198</v>
      </c>
      <c r="K139" s="53">
        <f t="shared" si="11"/>
        <v>0.69961835176847109</v>
      </c>
      <c r="L139" s="53">
        <f t="shared" si="12"/>
        <v>0.28331339712918657</v>
      </c>
      <c r="M139" s="53">
        <f t="shared" si="13"/>
        <v>0.48973284623792973</v>
      </c>
      <c r="N139" s="148">
        <f t="shared" si="14"/>
        <v>0.77304624336711636</v>
      </c>
      <c r="O139" s="51"/>
      <c r="P139" s="51"/>
    </row>
    <row r="140" spans="1:16" x14ac:dyDescent="0.25">
      <c r="A140" s="179">
        <v>137</v>
      </c>
      <c r="B140" s="196" t="s">
        <v>27</v>
      </c>
      <c r="C140" s="193" t="s">
        <v>26</v>
      </c>
      <c r="D140" s="165" t="s">
        <v>379</v>
      </c>
      <c r="E140" s="184" t="s">
        <v>1350</v>
      </c>
      <c r="F140" s="160">
        <v>2243</v>
      </c>
      <c r="G140" s="160">
        <v>5642385.4000000004</v>
      </c>
      <c r="H140" s="10">
        <v>1268</v>
      </c>
      <c r="I140" s="10">
        <v>2530125</v>
      </c>
      <c r="J140" s="53">
        <f t="shared" si="10"/>
        <v>0.56531431119037001</v>
      </c>
      <c r="K140" s="53">
        <f t="shared" si="11"/>
        <v>0.44841406969470748</v>
      </c>
      <c r="L140" s="53">
        <f t="shared" si="12"/>
        <v>0.16959429335711099</v>
      </c>
      <c r="M140" s="53">
        <f t="shared" si="13"/>
        <v>0.31388984878629522</v>
      </c>
      <c r="N140" s="148">
        <f t="shared" si="14"/>
        <v>0.48348414214340618</v>
      </c>
      <c r="O140" s="51"/>
      <c r="P140" s="51"/>
    </row>
    <row r="141" spans="1:16" x14ac:dyDescent="0.25">
      <c r="A141" s="179">
        <v>138</v>
      </c>
      <c r="B141" s="196" t="s">
        <v>27</v>
      </c>
      <c r="C141" s="193" t="s">
        <v>26</v>
      </c>
      <c r="D141" s="165" t="s">
        <v>1200</v>
      </c>
      <c r="E141" s="184" t="s">
        <v>1101</v>
      </c>
      <c r="F141" s="160">
        <v>2227</v>
      </c>
      <c r="G141" s="160">
        <v>3750732.6</v>
      </c>
      <c r="H141" s="10">
        <v>1439</v>
      </c>
      <c r="I141" s="10">
        <v>1947835</v>
      </c>
      <c r="J141" s="53">
        <f t="shared" si="10"/>
        <v>0.64616075437808707</v>
      </c>
      <c r="K141" s="53">
        <f t="shared" si="11"/>
        <v>0.51932121207467574</v>
      </c>
      <c r="L141" s="53">
        <f t="shared" si="12"/>
        <v>0.1938482263134261</v>
      </c>
      <c r="M141" s="53">
        <f t="shared" si="13"/>
        <v>0.36352484845227301</v>
      </c>
      <c r="N141" s="148">
        <f t="shared" si="14"/>
        <v>0.55737307476569908</v>
      </c>
      <c r="O141" s="51"/>
      <c r="P141" s="51"/>
    </row>
    <row r="142" spans="1:16" x14ac:dyDescent="0.25">
      <c r="A142" s="179">
        <v>139</v>
      </c>
      <c r="B142" s="196" t="s">
        <v>27</v>
      </c>
      <c r="C142" s="193" t="s">
        <v>26</v>
      </c>
      <c r="D142" s="165" t="s">
        <v>381</v>
      </c>
      <c r="E142" s="184" t="s">
        <v>1281</v>
      </c>
      <c r="F142" s="160">
        <v>3320</v>
      </c>
      <c r="G142" s="160">
        <v>4970956.7249999996</v>
      </c>
      <c r="H142" s="10">
        <v>999</v>
      </c>
      <c r="I142" s="10">
        <v>1770355</v>
      </c>
      <c r="J142" s="53">
        <f t="shared" si="10"/>
        <v>0.30090361445783131</v>
      </c>
      <c r="K142" s="53">
        <f t="shared" si="11"/>
        <v>0.35613969260615524</v>
      </c>
      <c r="L142" s="53">
        <f t="shared" si="12"/>
        <v>9.0271084337349386E-2</v>
      </c>
      <c r="M142" s="53">
        <f t="shared" si="13"/>
        <v>0.24929778482430864</v>
      </c>
      <c r="N142" s="148">
        <f t="shared" si="14"/>
        <v>0.33956886916165802</v>
      </c>
      <c r="O142" s="51"/>
      <c r="P142" s="51"/>
    </row>
    <row r="143" spans="1:16" x14ac:dyDescent="0.25">
      <c r="A143" s="179">
        <v>140</v>
      </c>
      <c r="B143" s="196" t="s">
        <v>39</v>
      </c>
      <c r="C143" s="193" t="s">
        <v>26</v>
      </c>
      <c r="D143" s="198" t="s">
        <v>374</v>
      </c>
      <c r="E143" s="198" t="s">
        <v>375</v>
      </c>
      <c r="F143" s="160">
        <v>1178</v>
      </c>
      <c r="G143" s="160">
        <v>3878626.625</v>
      </c>
      <c r="H143" s="10">
        <v>1374</v>
      </c>
      <c r="I143" s="10">
        <v>2426680</v>
      </c>
      <c r="J143" s="53">
        <f t="shared" si="10"/>
        <v>1.166383701188455</v>
      </c>
      <c r="K143" s="53">
        <f t="shared" si="11"/>
        <v>0.62565444798389169</v>
      </c>
      <c r="L143" s="53">
        <f t="shared" si="12"/>
        <v>0.3</v>
      </c>
      <c r="M143" s="53">
        <f t="shared" si="13"/>
        <v>0.43795811358872416</v>
      </c>
      <c r="N143" s="148">
        <f t="shared" si="14"/>
        <v>0.7379581135887241</v>
      </c>
      <c r="O143" s="51"/>
      <c r="P143" s="51"/>
    </row>
    <row r="144" spans="1:16" x14ac:dyDescent="0.25">
      <c r="A144" s="179">
        <v>141</v>
      </c>
      <c r="B144" s="196" t="s">
        <v>39</v>
      </c>
      <c r="C144" s="193" t="s">
        <v>26</v>
      </c>
      <c r="D144" s="198" t="s">
        <v>372</v>
      </c>
      <c r="E144" s="199" t="s">
        <v>373</v>
      </c>
      <c r="F144" s="160">
        <v>1294</v>
      </c>
      <c r="G144" s="160">
        <v>1712814.325</v>
      </c>
      <c r="H144" s="10">
        <v>939</v>
      </c>
      <c r="I144" s="10">
        <v>1339915</v>
      </c>
      <c r="J144" s="53">
        <f t="shared" si="10"/>
        <v>0.72565687789799072</v>
      </c>
      <c r="K144" s="53">
        <f t="shared" si="11"/>
        <v>0.78228852972723706</v>
      </c>
      <c r="L144" s="53">
        <f t="shared" si="12"/>
        <v>0.2176970633693972</v>
      </c>
      <c r="M144" s="53">
        <f t="shared" si="13"/>
        <v>0.54760197080906592</v>
      </c>
      <c r="N144" s="148">
        <f t="shared" si="14"/>
        <v>0.76529903417846312</v>
      </c>
      <c r="O144" s="51"/>
      <c r="P144" s="51"/>
    </row>
    <row r="145" spans="1:16" x14ac:dyDescent="0.25">
      <c r="A145" s="179">
        <v>142</v>
      </c>
      <c r="B145" s="196" t="s">
        <v>39</v>
      </c>
      <c r="C145" s="193" t="s">
        <v>26</v>
      </c>
      <c r="D145" s="198" t="s">
        <v>370</v>
      </c>
      <c r="E145" s="198" t="s">
        <v>371</v>
      </c>
      <c r="F145" s="160">
        <v>2317</v>
      </c>
      <c r="G145" s="160">
        <v>4226141.2249999996</v>
      </c>
      <c r="H145" s="10">
        <v>1852</v>
      </c>
      <c r="I145" s="10">
        <v>2948185</v>
      </c>
      <c r="J145" s="53">
        <f t="shared" si="10"/>
        <v>0.79930945187742775</v>
      </c>
      <c r="K145" s="53">
        <f t="shared" si="11"/>
        <v>0.69760683399783929</v>
      </c>
      <c r="L145" s="53">
        <f t="shared" si="12"/>
        <v>0.23979283556322831</v>
      </c>
      <c r="M145" s="53">
        <f t="shared" si="13"/>
        <v>0.48832478379848748</v>
      </c>
      <c r="N145" s="148">
        <f t="shared" si="14"/>
        <v>0.72811761936171582</v>
      </c>
      <c r="O145" s="51"/>
      <c r="P145" s="51"/>
    </row>
    <row r="146" spans="1:16" x14ac:dyDescent="0.25">
      <c r="A146" s="179">
        <v>143</v>
      </c>
      <c r="B146" s="196" t="s">
        <v>39</v>
      </c>
      <c r="C146" s="193" t="s">
        <v>26</v>
      </c>
      <c r="D146" s="198" t="s">
        <v>376</v>
      </c>
      <c r="E146" s="198" t="s">
        <v>377</v>
      </c>
      <c r="F146" s="160">
        <v>1605</v>
      </c>
      <c r="G146" s="160">
        <v>3012239.1749999998</v>
      </c>
      <c r="H146" s="10">
        <v>1223</v>
      </c>
      <c r="I146" s="10">
        <v>1929205</v>
      </c>
      <c r="J146" s="53">
        <f t="shared" si="10"/>
        <v>0.76199376947040498</v>
      </c>
      <c r="K146" s="53">
        <f t="shared" si="11"/>
        <v>0.6404554512176146</v>
      </c>
      <c r="L146" s="53">
        <f t="shared" si="12"/>
        <v>0.22859813084112149</v>
      </c>
      <c r="M146" s="53">
        <f t="shared" si="13"/>
        <v>0.44831881585233019</v>
      </c>
      <c r="N146" s="148">
        <f t="shared" si="14"/>
        <v>0.6769169466934517</v>
      </c>
      <c r="O146" s="51"/>
      <c r="P146" s="51"/>
    </row>
    <row r="147" spans="1:16" x14ac:dyDescent="0.25">
      <c r="A147" s="179">
        <v>144</v>
      </c>
      <c r="B147" s="196" t="s">
        <v>38</v>
      </c>
      <c r="C147" s="193" t="s">
        <v>26</v>
      </c>
      <c r="D147" s="184" t="s">
        <v>418</v>
      </c>
      <c r="E147" s="162" t="s">
        <v>419</v>
      </c>
      <c r="F147" s="160">
        <v>1511</v>
      </c>
      <c r="G147" s="160">
        <v>2956928.6</v>
      </c>
      <c r="H147" s="10">
        <v>1315</v>
      </c>
      <c r="I147" s="10">
        <v>2419245</v>
      </c>
      <c r="J147" s="53">
        <f t="shared" si="10"/>
        <v>0.87028457974851092</v>
      </c>
      <c r="K147" s="53">
        <f t="shared" si="11"/>
        <v>0.8181614530699185</v>
      </c>
      <c r="L147" s="53">
        <f t="shared" si="12"/>
        <v>0.26108537392455328</v>
      </c>
      <c r="M147" s="53">
        <f t="shared" si="13"/>
        <v>0.57271301714894296</v>
      </c>
      <c r="N147" s="148">
        <f t="shared" si="14"/>
        <v>0.83379839107349629</v>
      </c>
      <c r="O147" s="51"/>
      <c r="P147" s="51"/>
    </row>
    <row r="148" spans="1:16" x14ac:dyDescent="0.25">
      <c r="A148" s="179">
        <v>145</v>
      </c>
      <c r="B148" s="196" t="s">
        <v>38</v>
      </c>
      <c r="C148" s="193" t="s">
        <v>26</v>
      </c>
      <c r="D148" s="184" t="s">
        <v>416</v>
      </c>
      <c r="E148" s="162" t="s">
        <v>417</v>
      </c>
      <c r="F148" s="160">
        <v>1343</v>
      </c>
      <c r="G148" s="160">
        <v>2617466.85</v>
      </c>
      <c r="H148" s="10">
        <v>1103</v>
      </c>
      <c r="I148" s="10">
        <v>1652520</v>
      </c>
      <c r="J148" s="53">
        <f t="shared" si="10"/>
        <v>0.82129560685033509</v>
      </c>
      <c r="K148" s="53">
        <f t="shared" si="11"/>
        <v>0.63134323936136949</v>
      </c>
      <c r="L148" s="53">
        <f t="shared" si="12"/>
        <v>0.24638868205510051</v>
      </c>
      <c r="M148" s="53">
        <f t="shared" si="13"/>
        <v>0.44194026755295862</v>
      </c>
      <c r="N148" s="148">
        <f t="shared" si="14"/>
        <v>0.68832894960805913</v>
      </c>
      <c r="O148" s="51"/>
      <c r="P148" s="51"/>
    </row>
    <row r="149" spans="1:16" x14ac:dyDescent="0.25">
      <c r="A149" s="179">
        <v>146</v>
      </c>
      <c r="B149" s="196" t="s">
        <v>38</v>
      </c>
      <c r="C149" s="193" t="s">
        <v>26</v>
      </c>
      <c r="D149" s="184" t="s">
        <v>414</v>
      </c>
      <c r="E149" s="162" t="s">
        <v>415</v>
      </c>
      <c r="F149" s="160">
        <v>976</v>
      </c>
      <c r="G149" s="160">
        <v>1906763.575</v>
      </c>
      <c r="H149" s="10">
        <v>855</v>
      </c>
      <c r="I149" s="10">
        <v>1289630</v>
      </c>
      <c r="J149" s="53">
        <f t="shared" si="10"/>
        <v>0.87602459016393441</v>
      </c>
      <c r="K149" s="53">
        <f t="shared" si="11"/>
        <v>0.67634499468556297</v>
      </c>
      <c r="L149" s="53">
        <f t="shared" si="12"/>
        <v>0.26280737704918034</v>
      </c>
      <c r="M149" s="53">
        <f t="shared" si="13"/>
        <v>0.47344149627989407</v>
      </c>
      <c r="N149" s="148">
        <f t="shared" si="14"/>
        <v>0.7362488733290744</v>
      </c>
      <c r="O149" s="51"/>
      <c r="P149" s="51"/>
    </row>
    <row r="150" spans="1:16" x14ac:dyDescent="0.25">
      <c r="A150" s="179">
        <v>147</v>
      </c>
      <c r="B150" s="196" t="s">
        <v>36</v>
      </c>
      <c r="C150" s="193" t="s">
        <v>26</v>
      </c>
      <c r="D150" s="194" t="s">
        <v>432</v>
      </c>
      <c r="E150" s="194" t="s">
        <v>1388</v>
      </c>
      <c r="F150" s="160">
        <v>1054</v>
      </c>
      <c r="G150" s="160">
        <v>1704519.4249999998</v>
      </c>
      <c r="H150" s="10">
        <v>558</v>
      </c>
      <c r="I150" s="10">
        <v>823250</v>
      </c>
      <c r="J150" s="53">
        <f t="shared" si="10"/>
        <v>0.52941176470588236</v>
      </c>
      <c r="K150" s="53">
        <f t="shared" si="11"/>
        <v>0.48298070877074345</v>
      </c>
      <c r="L150" s="53">
        <f t="shared" si="12"/>
        <v>0.1588235294117647</v>
      </c>
      <c r="M150" s="53">
        <f t="shared" si="13"/>
        <v>0.33808649613952041</v>
      </c>
      <c r="N150" s="148">
        <f t="shared" si="14"/>
        <v>0.49691002555128511</v>
      </c>
      <c r="O150" s="51"/>
      <c r="P150" s="51"/>
    </row>
    <row r="151" spans="1:16" x14ac:dyDescent="0.25">
      <c r="A151" s="179">
        <v>148</v>
      </c>
      <c r="B151" s="196" t="s">
        <v>36</v>
      </c>
      <c r="C151" s="193" t="s">
        <v>26</v>
      </c>
      <c r="D151" s="194" t="s">
        <v>438</v>
      </c>
      <c r="E151" s="194" t="s">
        <v>439</v>
      </c>
      <c r="F151" s="160">
        <v>510</v>
      </c>
      <c r="G151" s="160">
        <v>1181321.925</v>
      </c>
      <c r="H151" s="10">
        <v>165</v>
      </c>
      <c r="I151" s="10">
        <v>332560</v>
      </c>
      <c r="J151" s="53">
        <f t="shared" si="10"/>
        <v>0.3235294117647059</v>
      </c>
      <c r="K151" s="53">
        <f t="shared" si="11"/>
        <v>0.28151513398856115</v>
      </c>
      <c r="L151" s="53">
        <f t="shared" si="12"/>
        <v>9.7058823529411767E-2</v>
      </c>
      <c r="M151" s="53">
        <f t="shared" si="13"/>
        <v>0.19706059379199278</v>
      </c>
      <c r="N151" s="148">
        <f t="shared" si="14"/>
        <v>0.29411941732140456</v>
      </c>
      <c r="O151" s="51"/>
      <c r="P151" s="51"/>
    </row>
    <row r="152" spans="1:16" x14ac:dyDescent="0.25">
      <c r="A152" s="179">
        <v>149</v>
      </c>
      <c r="B152" s="196" t="s">
        <v>36</v>
      </c>
      <c r="C152" s="193" t="s">
        <v>26</v>
      </c>
      <c r="D152" s="194" t="s">
        <v>442</v>
      </c>
      <c r="E152" s="194" t="s">
        <v>1137</v>
      </c>
      <c r="F152" s="160">
        <v>1168</v>
      </c>
      <c r="G152" s="160">
        <v>4106976.375</v>
      </c>
      <c r="H152" s="10">
        <v>706</v>
      </c>
      <c r="I152" s="10">
        <v>2472515</v>
      </c>
      <c r="J152" s="53">
        <f t="shared" si="10"/>
        <v>0.60445205479452058</v>
      </c>
      <c r="K152" s="53">
        <f t="shared" si="11"/>
        <v>0.60202805525025693</v>
      </c>
      <c r="L152" s="53">
        <f t="shared" si="12"/>
        <v>0.18133561643835616</v>
      </c>
      <c r="M152" s="53">
        <f t="shared" si="13"/>
        <v>0.42141963867517984</v>
      </c>
      <c r="N152" s="148">
        <f t="shared" si="14"/>
        <v>0.602755255113536</v>
      </c>
      <c r="O152" s="51"/>
      <c r="P152" s="51"/>
    </row>
    <row r="153" spans="1:16" x14ac:dyDescent="0.25">
      <c r="A153" s="179">
        <v>150</v>
      </c>
      <c r="B153" s="196" t="s">
        <v>36</v>
      </c>
      <c r="C153" s="193" t="s">
        <v>26</v>
      </c>
      <c r="D153" s="194" t="s">
        <v>433</v>
      </c>
      <c r="E153" s="194" t="s">
        <v>1027</v>
      </c>
      <c r="F153" s="160">
        <v>1911</v>
      </c>
      <c r="G153" s="160">
        <v>3730099.375</v>
      </c>
      <c r="H153" s="10">
        <v>1215</v>
      </c>
      <c r="I153" s="10">
        <v>2607925</v>
      </c>
      <c r="J153" s="53">
        <f t="shared" si="10"/>
        <v>0.63579277864992145</v>
      </c>
      <c r="K153" s="53">
        <f t="shared" si="11"/>
        <v>0.69915697621326778</v>
      </c>
      <c r="L153" s="53">
        <f t="shared" si="12"/>
        <v>0.19073783359497642</v>
      </c>
      <c r="M153" s="53">
        <f t="shared" si="13"/>
        <v>0.48940988334928742</v>
      </c>
      <c r="N153" s="148">
        <f t="shared" si="14"/>
        <v>0.68014771694426379</v>
      </c>
      <c r="O153" s="51"/>
      <c r="P153" s="51"/>
    </row>
    <row r="154" spans="1:16" x14ac:dyDescent="0.25">
      <c r="A154" s="179">
        <v>151</v>
      </c>
      <c r="B154" s="196" t="s">
        <v>36</v>
      </c>
      <c r="C154" s="193" t="s">
        <v>26</v>
      </c>
      <c r="D154" s="194" t="s">
        <v>436</v>
      </c>
      <c r="E154" s="194" t="s">
        <v>437</v>
      </c>
      <c r="F154" s="160">
        <v>1909</v>
      </c>
      <c r="G154" s="160">
        <v>3499586.3250000002</v>
      </c>
      <c r="H154" s="10">
        <v>1054</v>
      </c>
      <c r="I154" s="10">
        <v>1741635</v>
      </c>
      <c r="J154" s="53">
        <f t="shared" si="10"/>
        <v>0.55212152959664751</v>
      </c>
      <c r="K154" s="53">
        <f t="shared" si="11"/>
        <v>0.49766882089985304</v>
      </c>
      <c r="L154" s="53">
        <f t="shared" si="12"/>
        <v>0.16563645887899425</v>
      </c>
      <c r="M154" s="53">
        <f t="shared" si="13"/>
        <v>0.34836817462989711</v>
      </c>
      <c r="N154" s="148">
        <f t="shared" si="14"/>
        <v>0.51400463350889136</v>
      </c>
      <c r="O154" s="51"/>
      <c r="P154" s="51"/>
    </row>
    <row r="155" spans="1:16" x14ac:dyDescent="0.25">
      <c r="A155" s="179">
        <v>152</v>
      </c>
      <c r="B155" s="196" t="s">
        <v>36</v>
      </c>
      <c r="C155" s="193" t="s">
        <v>26</v>
      </c>
      <c r="D155" s="194" t="s">
        <v>440</v>
      </c>
      <c r="E155" s="194" t="s">
        <v>441</v>
      </c>
      <c r="F155" s="160">
        <v>578</v>
      </c>
      <c r="G155" s="160">
        <v>1277912.675</v>
      </c>
      <c r="H155" s="10">
        <v>137</v>
      </c>
      <c r="I155" s="10">
        <v>269395</v>
      </c>
      <c r="J155" s="53">
        <f t="shared" si="10"/>
        <v>0.23702422145328719</v>
      </c>
      <c r="K155" s="53">
        <f t="shared" si="11"/>
        <v>0.21080861413319968</v>
      </c>
      <c r="L155" s="53">
        <f t="shared" si="12"/>
        <v>7.1107266435986152E-2</v>
      </c>
      <c r="M155" s="53">
        <f t="shared" si="13"/>
        <v>0.14756602989323978</v>
      </c>
      <c r="N155" s="148">
        <f t="shared" si="14"/>
        <v>0.21867329632922594</v>
      </c>
      <c r="O155" s="51"/>
      <c r="P155" s="51"/>
    </row>
    <row r="156" spans="1:16" x14ac:dyDescent="0.25">
      <c r="A156" s="179">
        <v>153</v>
      </c>
      <c r="B156" s="196" t="s">
        <v>36</v>
      </c>
      <c r="C156" s="193" t="s">
        <v>26</v>
      </c>
      <c r="D156" s="194" t="s">
        <v>434</v>
      </c>
      <c r="E156" s="194" t="s">
        <v>435</v>
      </c>
      <c r="F156" s="160">
        <v>811</v>
      </c>
      <c r="G156" s="160">
        <v>1186850.25</v>
      </c>
      <c r="H156" s="10">
        <v>668</v>
      </c>
      <c r="I156" s="10">
        <v>738000</v>
      </c>
      <c r="J156" s="53">
        <f t="shared" si="10"/>
        <v>0.82367447595561039</v>
      </c>
      <c r="K156" s="53">
        <f t="shared" si="11"/>
        <v>0.62181391460295854</v>
      </c>
      <c r="L156" s="53">
        <f t="shared" si="12"/>
        <v>0.24710234278668311</v>
      </c>
      <c r="M156" s="53">
        <f t="shared" si="13"/>
        <v>0.43526974022207093</v>
      </c>
      <c r="N156" s="148">
        <f t="shared" si="14"/>
        <v>0.68237208300875407</v>
      </c>
      <c r="O156" s="51"/>
      <c r="P156" s="51"/>
    </row>
    <row r="157" spans="1:16" x14ac:dyDescent="0.25">
      <c r="A157" s="179">
        <v>154</v>
      </c>
      <c r="B157" s="200" t="s">
        <v>1102</v>
      </c>
      <c r="C157" s="193" t="s">
        <v>26</v>
      </c>
      <c r="D157" s="184" t="s">
        <v>382</v>
      </c>
      <c r="E157" s="162" t="s">
        <v>383</v>
      </c>
      <c r="F157" s="160">
        <v>1131</v>
      </c>
      <c r="G157" s="160">
        <v>1948944.4750000001</v>
      </c>
      <c r="H157" s="10">
        <v>882</v>
      </c>
      <c r="I157" s="10">
        <v>1344205</v>
      </c>
      <c r="J157" s="53">
        <f t="shared" si="10"/>
        <v>0.77984084880636606</v>
      </c>
      <c r="K157" s="53">
        <f t="shared" si="11"/>
        <v>0.68970923350702429</v>
      </c>
      <c r="L157" s="53">
        <f t="shared" si="12"/>
        <v>0.2339522546419098</v>
      </c>
      <c r="M157" s="53">
        <f t="shared" si="13"/>
        <v>0.48279646345491695</v>
      </c>
      <c r="N157" s="148">
        <f t="shared" si="14"/>
        <v>0.71674871809682672</v>
      </c>
      <c r="O157" s="51"/>
      <c r="P157" s="51"/>
    </row>
    <row r="158" spans="1:16" x14ac:dyDescent="0.25">
      <c r="A158" s="179">
        <v>155</v>
      </c>
      <c r="B158" s="200" t="s">
        <v>1102</v>
      </c>
      <c r="C158" s="193" t="s">
        <v>26</v>
      </c>
      <c r="D158" s="184" t="s">
        <v>387</v>
      </c>
      <c r="E158" s="162" t="s">
        <v>388</v>
      </c>
      <c r="F158" s="160">
        <v>765</v>
      </c>
      <c r="G158" s="160">
        <v>1501011.4</v>
      </c>
      <c r="H158" s="10">
        <v>600</v>
      </c>
      <c r="I158" s="10">
        <v>1001985</v>
      </c>
      <c r="J158" s="53">
        <f t="shared" si="10"/>
        <v>0.78431372549019607</v>
      </c>
      <c r="K158" s="53">
        <f t="shared" si="11"/>
        <v>0.66753990009669484</v>
      </c>
      <c r="L158" s="53">
        <f t="shared" si="12"/>
        <v>0.23529411764705882</v>
      </c>
      <c r="M158" s="53">
        <f t="shared" si="13"/>
        <v>0.46727793006768636</v>
      </c>
      <c r="N158" s="148">
        <f t="shared" si="14"/>
        <v>0.70257204771474524</v>
      </c>
      <c r="O158" s="51"/>
      <c r="P158" s="51"/>
    </row>
    <row r="159" spans="1:16" x14ac:dyDescent="0.25">
      <c r="A159" s="179">
        <v>156</v>
      </c>
      <c r="B159" s="200" t="s">
        <v>1102</v>
      </c>
      <c r="C159" s="193" t="s">
        <v>26</v>
      </c>
      <c r="D159" s="184" t="s">
        <v>389</v>
      </c>
      <c r="E159" s="162" t="s">
        <v>513</v>
      </c>
      <c r="F159" s="160">
        <v>809</v>
      </c>
      <c r="G159" s="160">
        <v>1950396.05</v>
      </c>
      <c r="H159" s="10">
        <v>596</v>
      </c>
      <c r="I159" s="10">
        <v>1055890</v>
      </c>
      <c r="J159" s="53">
        <f t="shared" si="10"/>
        <v>0.73671199011124844</v>
      </c>
      <c r="K159" s="53">
        <f t="shared" si="11"/>
        <v>0.54137209722097213</v>
      </c>
      <c r="L159" s="53">
        <f t="shared" si="12"/>
        <v>0.22101359703337453</v>
      </c>
      <c r="M159" s="53">
        <f t="shared" si="13"/>
        <v>0.37896046805468048</v>
      </c>
      <c r="N159" s="148">
        <f t="shared" si="14"/>
        <v>0.59997406508805495</v>
      </c>
      <c r="O159" s="51"/>
      <c r="P159" s="51"/>
    </row>
    <row r="160" spans="1:16" x14ac:dyDescent="0.25">
      <c r="A160" s="179">
        <v>157</v>
      </c>
      <c r="B160" s="200" t="s">
        <v>1102</v>
      </c>
      <c r="C160" s="193" t="s">
        <v>26</v>
      </c>
      <c r="D160" s="184" t="s">
        <v>386</v>
      </c>
      <c r="E160" s="162" t="s">
        <v>1026</v>
      </c>
      <c r="F160" s="160">
        <v>909</v>
      </c>
      <c r="G160" s="160">
        <v>1650888.9</v>
      </c>
      <c r="H160" s="10">
        <v>612</v>
      </c>
      <c r="I160" s="10">
        <v>938855</v>
      </c>
      <c r="J160" s="53">
        <f t="shared" si="10"/>
        <v>0.67326732673267331</v>
      </c>
      <c r="K160" s="53">
        <f t="shared" si="11"/>
        <v>0.56869665790350887</v>
      </c>
      <c r="L160" s="53">
        <f t="shared" si="12"/>
        <v>0.20198019801980199</v>
      </c>
      <c r="M160" s="53">
        <f t="shared" si="13"/>
        <v>0.3980876605324562</v>
      </c>
      <c r="N160" s="148">
        <f t="shared" si="14"/>
        <v>0.60006785855225819</v>
      </c>
      <c r="O160" s="51"/>
      <c r="P160" s="51"/>
    </row>
    <row r="161" spans="1:16" x14ac:dyDescent="0.25">
      <c r="A161" s="179">
        <v>158</v>
      </c>
      <c r="B161" s="200" t="s">
        <v>34</v>
      </c>
      <c r="C161" s="193" t="s">
        <v>26</v>
      </c>
      <c r="D161" s="184" t="s">
        <v>422</v>
      </c>
      <c r="E161" s="162" t="s">
        <v>423</v>
      </c>
      <c r="F161" s="160">
        <v>2298</v>
      </c>
      <c r="G161" s="160">
        <v>4786014</v>
      </c>
      <c r="H161" s="10">
        <v>3243</v>
      </c>
      <c r="I161" s="10">
        <v>5920295</v>
      </c>
      <c r="J161" s="53">
        <f t="shared" si="10"/>
        <v>1.4112271540469974</v>
      </c>
      <c r="K161" s="53">
        <f t="shared" si="11"/>
        <v>1.236999097787846</v>
      </c>
      <c r="L161" s="53">
        <f t="shared" si="12"/>
        <v>0.3</v>
      </c>
      <c r="M161" s="53">
        <f t="shared" si="13"/>
        <v>0.7</v>
      </c>
      <c r="N161" s="148">
        <f t="shared" si="14"/>
        <v>1</v>
      </c>
      <c r="O161" s="51"/>
      <c r="P161" s="51"/>
    </row>
    <row r="162" spans="1:16" x14ac:dyDescent="0.25">
      <c r="A162" s="179">
        <v>159</v>
      </c>
      <c r="B162" s="200" t="s">
        <v>34</v>
      </c>
      <c r="C162" s="193" t="s">
        <v>26</v>
      </c>
      <c r="D162" s="184" t="s">
        <v>428</v>
      </c>
      <c r="E162" s="162" t="s">
        <v>429</v>
      </c>
      <c r="F162" s="160">
        <v>1727</v>
      </c>
      <c r="G162" s="160">
        <v>3359056.375</v>
      </c>
      <c r="H162" s="10">
        <v>1724</v>
      </c>
      <c r="I162" s="10">
        <v>2841530</v>
      </c>
      <c r="J162" s="53">
        <f t="shared" si="10"/>
        <v>0.99826288361320203</v>
      </c>
      <c r="K162" s="53">
        <f t="shared" si="11"/>
        <v>0.84593102430440748</v>
      </c>
      <c r="L162" s="53">
        <f t="shared" si="12"/>
        <v>0.2994788650839606</v>
      </c>
      <c r="M162" s="53">
        <f t="shared" si="13"/>
        <v>0.59215171701308522</v>
      </c>
      <c r="N162" s="148">
        <f t="shared" si="14"/>
        <v>0.89163058209704582</v>
      </c>
      <c r="O162" s="51"/>
      <c r="P162" s="51"/>
    </row>
    <row r="163" spans="1:16" x14ac:dyDescent="0.25">
      <c r="A163" s="179">
        <v>160</v>
      </c>
      <c r="B163" s="200" t="s">
        <v>34</v>
      </c>
      <c r="C163" s="193" t="s">
        <v>26</v>
      </c>
      <c r="D163" s="184" t="s">
        <v>420</v>
      </c>
      <c r="E163" s="162" t="s">
        <v>421</v>
      </c>
      <c r="F163" s="160">
        <v>1535</v>
      </c>
      <c r="G163" s="160">
        <v>2873663.65</v>
      </c>
      <c r="H163" s="10">
        <v>1112</v>
      </c>
      <c r="I163" s="10">
        <v>1866850</v>
      </c>
      <c r="J163" s="53">
        <f t="shared" si="10"/>
        <v>0.72442996742671006</v>
      </c>
      <c r="K163" s="53">
        <f t="shared" si="11"/>
        <v>0.64964109491380462</v>
      </c>
      <c r="L163" s="53">
        <f t="shared" si="12"/>
        <v>0.21732899022801302</v>
      </c>
      <c r="M163" s="53">
        <f t="shared" si="13"/>
        <v>0.45474876643966322</v>
      </c>
      <c r="N163" s="148">
        <f t="shared" si="14"/>
        <v>0.67207775666767622</v>
      </c>
      <c r="O163" s="51"/>
      <c r="P163" s="51"/>
    </row>
    <row r="164" spans="1:16" x14ac:dyDescent="0.25">
      <c r="A164" s="179">
        <v>161</v>
      </c>
      <c r="B164" s="200" t="s">
        <v>34</v>
      </c>
      <c r="C164" s="193" t="s">
        <v>26</v>
      </c>
      <c r="D164" s="184" t="s">
        <v>424</v>
      </c>
      <c r="E164" s="162" t="s">
        <v>425</v>
      </c>
      <c r="F164" s="160">
        <v>1083</v>
      </c>
      <c r="G164" s="160">
        <v>2023256.4249999998</v>
      </c>
      <c r="H164" s="10">
        <v>670</v>
      </c>
      <c r="I164" s="10">
        <v>1298220</v>
      </c>
      <c r="J164" s="53">
        <f t="shared" si="10"/>
        <v>0.61865189289012001</v>
      </c>
      <c r="K164" s="53">
        <f t="shared" si="11"/>
        <v>0.64164877173193713</v>
      </c>
      <c r="L164" s="53">
        <f t="shared" si="12"/>
        <v>0.18559556786703599</v>
      </c>
      <c r="M164" s="53">
        <f t="shared" si="13"/>
        <v>0.44915414021235595</v>
      </c>
      <c r="N164" s="148">
        <f t="shared" si="14"/>
        <v>0.63474970807939191</v>
      </c>
      <c r="O164" s="51"/>
      <c r="P164" s="51"/>
    </row>
    <row r="165" spans="1:16" x14ac:dyDescent="0.25">
      <c r="A165" s="179">
        <v>162</v>
      </c>
      <c r="B165" s="200" t="s">
        <v>34</v>
      </c>
      <c r="C165" s="193" t="s">
        <v>26</v>
      </c>
      <c r="D165" s="184" t="s">
        <v>430</v>
      </c>
      <c r="E165" s="162" t="s">
        <v>431</v>
      </c>
      <c r="F165" s="160">
        <v>1048</v>
      </c>
      <c r="G165" s="160">
        <v>1992316.4249999998</v>
      </c>
      <c r="H165" s="10">
        <v>636</v>
      </c>
      <c r="I165" s="10">
        <v>1099400</v>
      </c>
      <c r="J165" s="53">
        <f t="shared" si="10"/>
        <v>0.60687022900763354</v>
      </c>
      <c r="K165" s="53">
        <f t="shared" si="11"/>
        <v>0.55181997508252245</v>
      </c>
      <c r="L165" s="53">
        <f t="shared" si="12"/>
        <v>0.18206106870229005</v>
      </c>
      <c r="M165" s="53">
        <f t="shared" si="13"/>
        <v>0.38627398255776568</v>
      </c>
      <c r="N165" s="148">
        <f t="shared" si="14"/>
        <v>0.56833505126005579</v>
      </c>
      <c r="O165" s="51"/>
      <c r="P165" s="51"/>
    </row>
    <row r="166" spans="1:16" x14ac:dyDescent="0.25">
      <c r="A166" s="179">
        <v>163</v>
      </c>
      <c r="B166" s="201" t="s">
        <v>34</v>
      </c>
      <c r="C166" s="202" t="s">
        <v>26</v>
      </c>
      <c r="D166" s="203" t="s">
        <v>426</v>
      </c>
      <c r="E166" s="204" t="s">
        <v>1389</v>
      </c>
      <c r="F166" s="164">
        <v>993</v>
      </c>
      <c r="G166" s="164">
        <v>1933740.25</v>
      </c>
      <c r="H166" s="10">
        <v>565</v>
      </c>
      <c r="I166" s="10">
        <v>990015</v>
      </c>
      <c r="J166" s="53">
        <f t="shared" si="10"/>
        <v>0.56898288016112786</v>
      </c>
      <c r="K166" s="53">
        <f t="shared" si="11"/>
        <v>0.51196896791076263</v>
      </c>
      <c r="L166" s="53">
        <f t="shared" si="12"/>
        <v>0.17069486404833836</v>
      </c>
      <c r="M166" s="53">
        <f t="shared" si="13"/>
        <v>0.35837827753753382</v>
      </c>
      <c r="N166" s="148">
        <f t="shared" si="14"/>
        <v>0.52907314158587215</v>
      </c>
      <c r="O166" s="51"/>
      <c r="P166" s="51"/>
    </row>
    <row r="167" spans="1:16" x14ac:dyDescent="0.25">
      <c r="A167" s="179">
        <v>164</v>
      </c>
      <c r="B167" s="165" t="s">
        <v>59</v>
      </c>
      <c r="C167" s="165" t="s">
        <v>41</v>
      </c>
      <c r="D167" s="165" t="s">
        <v>443</v>
      </c>
      <c r="E167" s="165" t="s">
        <v>1141</v>
      </c>
      <c r="F167" s="166">
        <v>1004</v>
      </c>
      <c r="G167" s="167">
        <v>1965662.4</v>
      </c>
      <c r="H167" s="10">
        <v>254</v>
      </c>
      <c r="I167" s="10">
        <v>338975</v>
      </c>
      <c r="J167" s="53">
        <f t="shared" si="10"/>
        <v>0.25298804780876494</v>
      </c>
      <c r="K167" s="53">
        <f t="shared" si="11"/>
        <v>0.17244822915674635</v>
      </c>
      <c r="L167" s="53">
        <f t="shared" si="12"/>
        <v>7.5896414342629476E-2</v>
      </c>
      <c r="M167" s="53">
        <f t="shared" si="13"/>
        <v>0.12071376040972244</v>
      </c>
      <c r="N167" s="148">
        <f t="shared" si="14"/>
        <v>0.19661017475235193</v>
      </c>
      <c r="O167" s="51"/>
      <c r="P167" s="51"/>
    </row>
    <row r="168" spans="1:16" x14ac:dyDescent="0.25">
      <c r="A168" s="179">
        <v>165</v>
      </c>
      <c r="B168" s="165" t="s">
        <v>59</v>
      </c>
      <c r="C168" s="165" t="s">
        <v>41</v>
      </c>
      <c r="D168" s="165" t="s">
        <v>446</v>
      </c>
      <c r="E168" s="165" t="s">
        <v>1142</v>
      </c>
      <c r="F168" s="166">
        <v>1860</v>
      </c>
      <c r="G168" s="167">
        <v>3626669.7250000001</v>
      </c>
      <c r="H168" s="10">
        <v>651</v>
      </c>
      <c r="I168" s="10">
        <v>1070675</v>
      </c>
      <c r="J168" s="53">
        <f t="shared" si="10"/>
        <v>0.35</v>
      </c>
      <c r="K168" s="53">
        <f t="shared" si="11"/>
        <v>0.2952226370709839</v>
      </c>
      <c r="L168" s="53">
        <f t="shared" si="12"/>
        <v>0.105</v>
      </c>
      <c r="M168" s="53">
        <f t="shared" si="13"/>
        <v>0.20665584594968872</v>
      </c>
      <c r="N168" s="148">
        <f t="shared" si="14"/>
        <v>0.3116558459496887</v>
      </c>
      <c r="O168" s="51"/>
      <c r="P168" s="51"/>
    </row>
    <row r="169" spans="1:16" x14ac:dyDescent="0.25">
      <c r="A169" s="179">
        <v>166</v>
      </c>
      <c r="B169" s="165" t="s">
        <v>59</v>
      </c>
      <c r="C169" s="165" t="s">
        <v>41</v>
      </c>
      <c r="D169" s="165" t="s">
        <v>445</v>
      </c>
      <c r="E169" s="165" t="s">
        <v>1143</v>
      </c>
      <c r="F169" s="166">
        <v>1285</v>
      </c>
      <c r="G169" s="167">
        <v>2502608.7250000001</v>
      </c>
      <c r="H169" s="10">
        <v>703</v>
      </c>
      <c r="I169" s="10">
        <v>1115090</v>
      </c>
      <c r="J169" s="53">
        <f t="shared" si="10"/>
        <v>0.54708171206225686</v>
      </c>
      <c r="K169" s="53">
        <f t="shared" si="11"/>
        <v>0.44557105106392531</v>
      </c>
      <c r="L169" s="53">
        <f t="shared" si="12"/>
        <v>0.16412451361867705</v>
      </c>
      <c r="M169" s="53">
        <f t="shared" si="13"/>
        <v>0.31189973574474772</v>
      </c>
      <c r="N169" s="148">
        <f t="shared" si="14"/>
        <v>0.4760242493634248</v>
      </c>
      <c r="O169" s="51"/>
      <c r="P169" s="51"/>
    </row>
    <row r="170" spans="1:16" x14ac:dyDescent="0.25">
      <c r="A170" s="179">
        <v>167</v>
      </c>
      <c r="B170" s="165" t="s">
        <v>59</v>
      </c>
      <c r="C170" s="165" t="s">
        <v>41</v>
      </c>
      <c r="D170" s="165" t="s">
        <v>444</v>
      </c>
      <c r="E170" s="165" t="s">
        <v>1144</v>
      </c>
      <c r="F170" s="166">
        <v>614</v>
      </c>
      <c r="G170" s="167">
        <v>1213205.3</v>
      </c>
      <c r="H170" s="10">
        <v>355</v>
      </c>
      <c r="I170" s="10">
        <v>508745</v>
      </c>
      <c r="J170" s="53">
        <f t="shared" si="10"/>
        <v>0.57817589576547235</v>
      </c>
      <c r="K170" s="53">
        <f t="shared" si="11"/>
        <v>0.419339579212191</v>
      </c>
      <c r="L170" s="53">
        <f t="shared" si="12"/>
        <v>0.17345276872964169</v>
      </c>
      <c r="M170" s="53">
        <f t="shared" si="13"/>
        <v>0.29353770544853369</v>
      </c>
      <c r="N170" s="148">
        <f t="shared" si="14"/>
        <v>0.46699047417817541</v>
      </c>
      <c r="O170" s="51"/>
      <c r="P170" s="51"/>
    </row>
    <row r="171" spans="1:16" x14ac:dyDescent="0.25">
      <c r="A171" s="179">
        <v>168</v>
      </c>
      <c r="B171" s="165" t="s">
        <v>48</v>
      </c>
      <c r="C171" s="165" t="s">
        <v>41</v>
      </c>
      <c r="D171" s="165" t="s">
        <v>479</v>
      </c>
      <c r="E171" s="165" t="s">
        <v>1323</v>
      </c>
      <c r="F171" s="166">
        <v>1137</v>
      </c>
      <c r="G171" s="167">
        <v>2033443.7749999999</v>
      </c>
      <c r="H171" s="10">
        <v>312</v>
      </c>
      <c r="I171" s="10">
        <v>567025</v>
      </c>
      <c r="J171" s="53">
        <f t="shared" si="10"/>
        <v>0.27440633245382584</v>
      </c>
      <c r="K171" s="53">
        <f t="shared" si="11"/>
        <v>0.27884960822189442</v>
      </c>
      <c r="L171" s="53">
        <f t="shared" si="12"/>
        <v>8.2321899736147744E-2</v>
      </c>
      <c r="M171" s="53">
        <f t="shared" si="13"/>
        <v>0.19519472575532609</v>
      </c>
      <c r="N171" s="148">
        <f t="shared" si="14"/>
        <v>0.27751662549147382</v>
      </c>
      <c r="O171" s="51"/>
      <c r="P171" s="51"/>
    </row>
    <row r="172" spans="1:16" x14ac:dyDescent="0.25">
      <c r="A172" s="179">
        <v>169</v>
      </c>
      <c r="B172" s="165" t="s">
        <v>48</v>
      </c>
      <c r="C172" s="165" t="s">
        <v>41</v>
      </c>
      <c r="D172" s="165" t="s">
        <v>481</v>
      </c>
      <c r="E172" s="165" t="s">
        <v>1449</v>
      </c>
      <c r="F172" s="166">
        <v>1088</v>
      </c>
      <c r="G172" s="167">
        <v>1943077.8</v>
      </c>
      <c r="H172" s="10">
        <v>489</v>
      </c>
      <c r="I172" s="10">
        <v>837715</v>
      </c>
      <c r="J172" s="53">
        <f t="shared" si="10"/>
        <v>0.44944852941176472</v>
      </c>
      <c r="K172" s="53">
        <f t="shared" si="11"/>
        <v>0.43112787352107051</v>
      </c>
      <c r="L172" s="53">
        <f t="shared" si="12"/>
        <v>0.1348345588235294</v>
      </c>
      <c r="M172" s="53">
        <f t="shared" si="13"/>
        <v>0.30178951146474936</v>
      </c>
      <c r="N172" s="148">
        <f t="shared" si="14"/>
        <v>0.43662407028827876</v>
      </c>
      <c r="O172" s="51"/>
      <c r="P172" s="51"/>
    </row>
    <row r="173" spans="1:16" x14ac:dyDescent="0.25">
      <c r="A173" s="179">
        <v>170</v>
      </c>
      <c r="B173" s="168" t="s">
        <v>50</v>
      </c>
      <c r="C173" s="168" t="s">
        <v>41</v>
      </c>
      <c r="D173" s="168" t="s">
        <v>475</v>
      </c>
      <c r="E173" s="168" t="s">
        <v>1170</v>
      </c>
      <c r="F173" s="166">
        <v>933</v>
      </c>
      <c r="G173" s="167">
        <v>1503206.85</v>
      </c>
      <c r="H173" s="10">
        <v>393</v>
      </c>
      <c r="I173" s="10">
        <v>531140</v>
      </c>
      <c r="J173" s="53">
        <f t="shared" si="10"/>
        <v>0.4212218649517685</v>
      </c>
      <c r="K173" s="53">
        <f t="shared" si="11"/>
        <v>0.35333793216815101</v>
      </c>
      <c r="L173" s="53">
        <f t="shared" si="12"/>
        <v>0.12636655948553055</v>
      </c>
      <c r="M173" s="53">
        <f t="shared" si="13"/>
        <v>0.2473365525177057</v>
      </c>
      <c r="N173" s="148">
        <f t="shared" si="14"/>
        <v>0.37370311200323625</v>
      </c>
      <c r="O173" s="51"/>
      <c r="P173" s="51"/>
    </row>
    <row r="174" spans="1:16" x14ac:dyDescent="0.25">
      <c r="A174" s="179">
        <v>171</v>
      </c>
      <c r="B174" s="168" t="s">
        <v>50</v>
      </c>
      <c r="C174" s="168" t="s">
        <v>41</v>
      </c>
      <c r="D174" s="168" t="s">
        <v>477</v>
      </c>
      <c r="E174" s="168" t="s">
        <v>1169</v>
      </c>
      <c r="F174" s="166">
        <v>2387</v>
      </c>
      <c r="G174" s="167">
        <v>4925212.8499999996</v>
      </c>
      <c r="H174" s="10">
        <v>885</v>
      </c>
      <c r="I174" s="10">
        <v>1479495</v>
      </c>
      <c r="J174" s="53">
        <f t="shared" si="10"/>
        <v>0.37075827398408046</v>
      </c>
      <c r="K174" s="53">
        <f t="shared" si="11"/>
        <v>0.30039209371428488</v>
      </c>
      <c r="L174" s="53">
        <f t="shared" si="12"/>
        <v>0.11122748219522413</v>
      </c>
      <c r="M174" s="53">
        <f t="shared" si="13"/>
        <v>0.21027446559999941</v>
      </c>
      <c r="N174" s="148">
        <f t="shared" si="14"/>
        <v>0.32150194779522356</v>
      </c>
      <c r="O174" s="51"/>
      <c r="P174" s="51"/>
    </row>
    <row r="175" spans="1:16" x14ac:dyDescent="0.25">
      <c r="A175" s="179">
        <v>172</v>
      </c>
      <c r="B175" s="168" t="s">
        <v>50</v>
      </c>
      <c r="C175" s="168" t="s">
        <v>41</v>
      </c>
      <c r="D175" s="168" t="s">
        <v>474</v>
      </c>
      <c r="E175" s="168" t="s">
        <v>478</v>
      </c>
      <c r="F175" s="166">
        <v>878</v>
      </c>
      <c r="G175" s="167">
        <v>1376008.7749999999</v>
      </c>
      <c r="H175" s="10">
        <v>275</v>
      </c>
      <c r="I175" s="10">
        <v>352605</v>
      </c>
      <c r="J175" s="53">
        <f t="shared" si="10"/>
        <v>0.31321184510250571</v>
      </c>
      <c r="K175" s="53">
        <f t="shared" si="11"/>
        <v>0.25625199955574413</v>
      </c>
      <c r="L175" s="53">
        <f t="shared" si="12"/>
        <v>9.3963553530751712E-2</v>
      </c>
      <c r="M175" s="53">
        <f t="shared" si="13"/>
        <v>0.17937639968902089</v>
      </c>
      <c r="N175" s="148">
        <f t="shared" si="14"/>
        <v>0.27333995321977261</v>
      </c>
      <c r="O175" s="51"/>
      <c r="P175" s="51"/>
    </row>
    <row r="176" spans="1:16" x14ac:dyDescent="0.25">
      <c r="A176" s="179">
        <v>173</v>
      </c>
      <c r="B176" s="168" t="s">
        <v>50</v>
      </c>
      <c r="C176" s="168" t="s">
        <v>41</v>
      </c>
      <c r="D176" s="168" t="s">
        <v>1201</v>
      </c>
      <c r="E176" s="168" t="s">
        <v>476</v>
      </c>
      <c r="F176" s="166">
        <v>1190</v>
      </c>
      <c r="G176" s="167">
        <v>2309826.5</v>
      </c>
      <c r="H176" s="10">
        <v>651</v>
      </c>
      <c r="I176" s="10">
        <v>947365</v>
      </c>
      <c r="J176" s="53">
        <f t="shared" si="10"/>
        <v>0.54705882352941182</v>
      </c>
      <c r="K176" s="53">
        <f t="shared" si="11"/>
        <v>0.41014552391705611</v>
      </c>
      <c r="L176" s="53">
        <f t="shared" si="12"/>
        <v>0.16411764705882353</v>
      </c>
      <c r="M176" s="53">
        <f t="shared" si="13"/>
        <v>0.28710186674193927</v>
      </c>
      <c r="N176" s="148">
        <f t="shared" si="14"/>
        <v>0.45121951380076281</v>
      </c>
      <c r="O176" s="51"/>
      <c r="P176" s="51"/>
    </row>
    <row r="177" spans="1:16" x14ac:dyDescent="0.25">
      <c r="A177" s="179">
        <v>174</v>
      </c>
      <c r="B177" s="168" t="s">
        <v>50</v>
      </c>
      <c r="C177" s="168" t="s">
        <v>41</v>
      </c>
      <c r="D177" s="168" t="s">
        <v>1202</v>
      </c>
      <c r="E177" s="168" t="s">
        <v>1286</v>
      </c>
      <c r="F177" s="166">
        <v>1254</v>
      </c>
      <c r="G177" s="167">
        <v>2362760.7999999998</v>
      </c>
      <c r="H177" s="10">
        <v>549</v>
      </c>
      <c r="I177" s="10">
        <v>1055190</v>
      </c>
      <c r="J177" s="53">
        <f t="shared" si="10"/>
        <v>0.43779904306220097</v>
      </c>
      <c r="K177" s="53">
        <f t="shared" si="11"/>
        <v>0.44659196986846916</v>
      </c>
      <c r="L177" s="53">
        <f t="shared" si="12"/>
        <v>0.13133971291866028</v>
      </c>
      <c r="M177" s="53">
        <f t="shared" si="13"/>
        <v>0.31261437890792837</v>
      </c>
      <c r="N177" s="148">
        <f t="shared" si="14"/>
        <v>0.44395409182658863</v>
      </c>
      <c r="O177" s="51"/>
      <c r="P177" s="51"/>
    </row>
    <row r="178" spans="1:16" x14ac:dyDescent="0.25">
      <c r="A178" s="179">
        <v>175</v>
      </c>
      <c r="B178" s="168" t="s">
        <v>1352</v>
      </c>
      <c r="C178" s="168" t="s">
        <v>41</v>
      </c>
      <c r="D178" s="168" t="s">
        <v>485</v>
      </c>
      <c r="E178" s="168" t="s">
        <v>358</v>
      </c>
      <c r="F178" s="166">
        <v>1286</v>
      </c>
      <c r="G178" s="167">
        <v>2499718.7250000001</v>
      </c>
      <c r="H178" s="10">
        <v>799</v>
      </c>
      <c r="I178" s="10">
        <v>1354595</v>
      </c>
      <c r="J178" s="53">
        <f t="shared" si="10"/>
        <v>0.62130637636080865</v>
      </c>
      <c r="K178" s="53">
        <f t="shared" si="11"/>
        <v>0.54189896905300816</v>
      </c>
      <c r="L178" s="53">
        <f t="shared" si="12"/>
        <v>0.18639191290824259</v>
      </c>
      <c r="M178" s="53">
        <f t="shared" si="13"/>
        <v>0.37932927833710567</v>
      </c>
      <c r="N178" s="148">
        <f t="shared" si="14"/>
        <v>0.56572119124534825</v>
      </c>
      <c r="O178" s="51"/>
      <c r="P178" s="51"/>
    </row>
    <row r="179" spans="1:16" x14ac:dyDescent="0.25">
      <c r="A179" s="179">
        <v>176</v>
      </c>
      <c r="B179" s="168" t="s">
        <v>1352</v>
      </c>
      <c r="C179" s="168" t="s">
        <v>41</v>
      </c>
      <c r="D179" s="168" t="s">
        <v>483</v>
      </c>
      <c r="E179" s="168" t="s">
        <v>1353</v>
      </c>
      <c r="F179" s="166">
        <v>1019</v>
      </c>
      <c r="G179" s="167">
        <v>1991394.55</v>
      </c>
      <c r="H179" s="10">
        <v>473</v>
      </c>
      <c r="I179" s="10">
        <v>837450</v>
      </c>
      <c r="J179" s="53">
        <f t="shared" si="10"/>
        <v>0.46418056918547596</v>
      </c>
      <c r="K179" s="53">
        <f t="shared" si="11"/>
        <v>0.42053444406584317</v>
      </c>
      <c r="L179" s="53">
        <f t="shared" si="12"/>
        <v>0.13925417075564278</v>
      </c>
      <c r="M179" s="53">
        <f t="shared" si="13"/>
        <v>0.29437411084609022</v>
      </c>
      <c r="N179" s="148">
        <f t="shared" si="14"/>
        <v>0.433628281601733</v>
      </c>
      <c r="O179" s="51"/>
      <c r="P179" s="51"/>
    </row>
    <row r="180" spans="1:16" x14ac:dyDescent="0.25">
      <c r="A180" s="179">
        <v>177</v>
      </c>
      <c r="B180" s="168" t="s">
        <v>1352</v>
      </c>
      <c r="C180" s="168" t="s">
        <v>41</v>
      </c>
      <c r="D180" s="168" t="s">
        <v>486</v>
      </c>
      <c r="E180" s="168" t="s">
        <v>1450</v>
      </c>
      <c r="F180" s="166">
        <v>756</v>
      </c>
      <c r="G180" s="167">
        <v>1483548.2250000001</v>
      </c>
      <c r="H180" s="10">
        <v>526</v>
      </c>
      <c r="I180" s="10">
        <v>770725</v>
      </c>
      <c r="J180" s="53">
        <f t="shared" si="10"/>
        <v>0.69576719576719581</v>
      </c>
      <c r="K180" s="53">
        <f t="shared" si="11"/>
        <v>0.51951462514809721</v>
      </c>
      <c r="L180" s="53">
        <f t="shared" si="12"/>
        <v>0.20873015873015874</v>
      </c>
      <c r="M180" s="53">
        <f t="shared" si="13"/>
        <v>0.363660237603668</v>
      </c>
      <c r="N180" s="148">
        <f t="shared" si="14"/>
        <v>0.57239039633382671</v>
      </c>
      <c r="O180" s="51"/>
      <c r="P180" s="51"/>
    </row>
    <row r="181" spans="1:16" x14ac:dyDescent="0.25">
      <c r="A181" s="179">
        <v>178</v>
      </c>
      <c r="B181" s="168" t="s">
        <v>1352</v>
      </c>
      <c r="C181" s="168" t="s">
        <v>41</v>
      </c>
      <c r="D181" s="168" t="s">
        <v>487</v>
      </c>
      <c r="E181" s="168" t="s">
        <v>1354</v>
      </c>
      <c r="F181" s="166">
        <v>532</v>
      </c>
      <c r="G181" s="167">
        <v>1040270.5</v>
      </c>
      <c r="H181" s="10">
        <v>158</v>
      </c>
      <c r="I181" s="10">
        <v>258825</v>
      </c>
      <c r="J181" s="53">
        <f t="shared" si="10"/>
        <v>0.29699248120300753</v>
      </c>
      <c r="K181" s="53">
        <f t="shared" si="11"/>
        <v>0.24880547895955907</v>
      </c>
      <c r="L181" s="53">
        <f t="shared" si="12"/>
        <v>8.9097744360902259E-2</v>
      </c>
      <c r="M181" s="53">
        <f t="shared" si="13"/>
        <v>0.17416383527169133</v>
      </c>
      <c r="N181" s="148">
        <f t="shared" si="14"/>
        <v>0.26326157963259356</v>
      </c>
      <c r="O181" s="51"/>
      <c r="P181" s="51"/>
    </row>
    <row r="182" spans="1:16" x14ac:dyDescent="0.25">
      <c r="A182" s="179">
        <v>179</v>
      </c>
      <c r="B182" s="168" t="s">
        <v>1352</v>
      </c>
      <c r="C182" s="168" t="s">
        <v>41</v>
      </c>
      <c r="D182" s="168" t="s">
        <v>482</v>
      </c>
      <c r="E182" s="168" t="s">
        <v>1322</v>
      </c>
      <c r="F182" s="166">
        <v>847</v>
      </c>
      <c r="G182" s="167">
        <v>1660450.175</v>
      </c>
      <c r="H182" s="10">
        <v>599</v>
      </c>
      <c r="I182" s="10">
        <v>1001695</v>
      </c>
      <c r="J182" s="53">
        <f t="shared" si="10"/>
        <v>0.70720188902007086</v>
      </c>
      <c r="K182" s="53">
        <f t="shared" si="11"/>
        <v>0.6032671230258384</v>
      </c>
      <c r="L182" s="53">
        <f t="shared" si="12"/>
        <v>0.21216056670602126</v>
      </c>
      <c r="M182" s="53">
        <f t="shared" si="13"/>
        <v>0.42228698611808685</v>
      </c>
      <c r="N182" s="148">
        <f t="shared" si="14"/>
        <v>0.63444755282410814</v>
      </c>
      <c r="O182" s="51"/>
      <c r="P182" s="51"/>
    </row>
    <row r="183" spans="1:16" x14ac:dyDescent="0.25">
      <c r="A183" s="179">
        <v>180</v>
      </c>
      <c r="B183" s="169" t="s">
        <v>57</v>
      </c>
      <c r="C183" s="169" t="s">
        <v>41</v>
      </c>
      <c r="D183" s="169" t="s">
        <v>510</v>
      </c>
      <c r="E183" s="169" t="s">
        <v>1041</v>
      </c>
      <c r="F183" s="166">
        <v>2532</v>
      </c>
      <c r="G183" s="167">
        <v>4653536.75</v>
      </c>
      <c r="H183" s="10">
        <v>718</v>
      </c>
      <c r="I183" s="10">
        <v>1339845</v>
      </c>
      <c r="J183" s="53">
        <f t="shared" si="10"/>
        <v>0.28357030015797791</v>
      </c>
      <c r="K183" s="53">
        <f t="shared" si="11"/>
        <v>0.28791972041480063</v>
      </c>
      <c r="L183" s="53">
        <f t="shared" si="12"/>
        <v>8.5071090047393369E-2</v>
      </c>
      <c r="M183" s="53">
        <f t="shared" si="13"/>
        <v>0.20154380429036042</v>
      </c>
      <c r="N183" s="148">
        <f t="shared" si="14"/>
        <v>0.28661489433775378</v>
      </c>
      <c r="O183" s="51"/>
      <c r="P183" s="51"/>
    </row>
    <row r="184" spans="1:16" x14ac:dyDescent="0.25">
      <c r="A184" s="179">
        <v>181</v>
      </c>
      <c r="B184" s="169" t="s">
        <v>57</v>
      </c>
      <c r="C184" s="169" t="s">
        <v>41</v>
      </c>
      <c r="D184" s="169" t="s">
        <v>1301</v>
      </c>
      <c r="E184" s="169" t="s">
        <v>1285</v>
      </c>
      <c r="F184" s="166">
        <v>861</v>
      </c>
      <c r="G184" s="167">
        <v>1981033.7250000001</v>
      </c>
      <c r="H184" s="10">
        <v>924</v>
      </c>
      <c r="I184" s="10">
        <v>1782360</v>
      </c>
      <c r="J184" s="53">
        <f t="shared" si="10"/>
        <v>1.0731707317073171</v>
      </c>
      <c r="K184" s="53">
        <f t="shared" si="11"/>
        <v>0.89971209349300696</v>
      </c>
      <c r="L184" s="53">
        <f t="shared" si="12"/>
        <v>0.3</v>
      </c>
      <c r="M184" s="53">
        <f t="shared" si="13"/>
        <v>0.62979846544510487</v>
      </c>
      <c r="N184" s="148">
        <f t="shared" si="14"/>
        <v>0.9297984654451048</v>
      </c>
      <c r="O184" s="51"/>
      <c r="P184" s="51"/>
    </row>
    <row r="185" spans="1:16" x14ac:dyDescent="0.25">
      <c r="A185" s="179">
        <v>182</v>
      </c>
      <c r="B185" s="169" t="s">
        <v>43</v>
      </c>
      <c r="C185" s="169" t="s">
        <v>41</v>
      </c>
      <c r="D185" s="169" t="s">
        <v>456</v>
      </c>
      <c r="E185" s="169" t="s">
        <v>457</v>
      </c>
      <c r="F185" s="166">
        <v>2180</v>
      </c>
      <c r="G185" s="167">
        <v>4880012.6749999998</v>
      </c>
      <c r="H185" s="10">
        <v>97</v>
      </c>
      <c r="I185" s="10">
        <v>498200</v>
      </c>
      <c r="J185" s="53">
        <f t="shared" si="10"/>
        <v>4.44954128440367E-2</v>
      </c>
      <c r="K185" s="53">
        <f t="shared" si="11"/>
        <v>0.10208989877265022</v>
      </c>
      <c r="L185" s="53">
        <f t="shared" si="12"/>
        <v>1.3348623853211009E-2</v>
      </c>
      <c r="M185" s="53">
        <f t="shared" si="13"/>
        <v>7.1462929140855155E-2</v>
      </c>
      <c r="N185" s="148">
        <f t="shared" si="14"/>
        <v>8.4811552994066161E-2</v>
      </c>
      <c r="O185" s="51"/>
      <c r="P185" s="51"/>
    </row>
    <row r="186" spans="1:16" x14ac:dyDescent="0.25">
      <c r="A186" s="179">
        <v>183</v>
      </c>
      <c r="B186" s="169" t="s">
        <v>43</v>
      </c>
      <c r="C186" s="169" t="s">
        <v>41</v>
      </c>
      <c r="D186" s="169" t="s">
        <v>458</v>
      </c>
      <c r="E186" s="169" t="s">
        <v>459</v>
      </c>
      <c r="F186" s="166">
        <v>1343</v>
      </c>
      <c r="G186" s="167">
        <v>1989586.2</v>
      </c>
      <c r="H186" s="10">
        <v>56</v>
      </c>
      <c r="I186" s="10">
        <v>78830</v>
      </c>
      <c r="J186" s="53">
        <f t="shared" si="10"/>
        <v>4.169769173492182E-2</v>
      </c>
      <c r="K186" s="53">
        <f t="shared" si="11"/>
        <v>3.9621304168675882E-2</v>
      </c>
      <c r="L186" s="53">
        <f t="shared" si="12"/>
        <v>1.2509307520476546E-2</v>
      </c>
      <c r="M186" s="53">
        <f t="shared" si="13"/>
        <v>2.7734912918073115E-2</v>
      </c>
      <c r="N186" s="148">
        <f t="shared" si="14"/>
        <v>4.0244220438549659E-2</v>
      </c>
      <c r="O186" s="51"/>
      <c r="P186" s="51"/>
    </row>
    <row r="187" spans="1:16" x14ac:dyDescent="0.25">
      <c r="A187" s="179">
        <v>184</v>
      </c>
      <c r="B187" s="165" t="s">
        <v>1365</v>
      </c>
      <c r="C187" s="165" t="s">
        <v>41</v>
      </c>
      <c r="D187" s="165" t="s">
        <v>464</v>
      </c>
      <c r="E187" s="165" t="s">
        <v>1451</v>
      </c>
      <c r="F187" s="166">
        <v>1775</v>
      </c>
      <c r="G187" s="167">
        <v>3357281.7249999996</v>
      </c>
      <c r="H187" s="10">
        <v>633</v>
      </c>
      <c r="I187" s="10">
        <v>1233925</v>
      </c>
      <c r="J187" s="53">
        <f t="shared" si="10"/>
        <v>0.35661971830985917</v>
      </c>
      <c r="K187" s="53">
        <f t="shared" si="11"/>
        <v>0.36753692453379083</v>
      </c>
      <c r="L187" s="53">
        <f t="shared" si="12"/>
        <v>0.10698591549295774</v>
      </c>
      <c r="M187" s="53">
        <f t="shared" si="13"/>
        <v>0.25727584717365359</v>
      </c>
      <c r="N187" s="148">
        <f t="shared" si="14"/>
        <v>0.36426176266661137</v>
      </c>
      <c r="O187" s="51"/>
      <c r="P187" s="51"/>
    </row>
    <row r="188" spans="1:16" x14ac:dyDescent="0.25">
      <c r="A188" s="179">
        <v>185</v>
      </c>
      <c r="B188" s="168" t="s">
        <v>1365</v>
      </c>
      <c r="C188" s="168" t="s">
        <v>41</v>
      </c>
      <c r="D188" s="168" t="s">
        <v>463</v>
      </c>
      <c r="E188" s="168" t="s">
        <v>1237</v>
      </c>
      <c r="F188" s="166">
        <v>1132</v>
      </c>
      <c r="G188" s="167">
        <v>2186099.8250000002</v>
      </c>
      <c r="H188" s="10">
        <v>958</v>
      </c>
      <c r="I188" s="10">
        <v>1459885</v>
      </c>
      <c r="J188" s="53">
        <f t="shared" si="10"/>
        <v>0.8462897526501767</v>
      </c>
      <c r="K188" s="53">
        <f t="shared" si="11"/>
        <v>0.66780344763075949</v>
      </c>
      <c r="L188" s="53">
        <f t="shared" si="12"/>
        <v>0.25388692579505301</v>
      </c>
      <c r="M188" s="53">
        <f t="shared" si="13"/>
        <v>0.4674624133415316</v>
      </c>
      <c r="N188" s="148">
        <f t="shared" si="14"/>
        <v>0.72134933913658461</v>
      </c>
      <c r="O188" s="51"/>
      <c r="P188" s="51"/>
    </row>
    <row r="189" spans="1:16" x14ac:dyDescent="0.25">
      <c r="A189" s="179">
        <v>186</v>
      </c>
      <c r="B189" s="168" t="s">
        <v>1365</v>
      </c>
      <c r="C189" s="168" t="s">
        <v>41</v>
      </c>
      <c r="D189" s="168" t="s">
        <v>461</v>
      </c>
      <c r="E189" s="168" t="s">
        <v>462</v>
      </c>
      <c r="F189" s="166">
        <v>1275</v>
      </c>
      <c r="G189" s="167">
        <v>2299588.375</v>
      </c>
      <c r="H189" s="10">
        <v>887</v>
      </c>
      <c r="I189" s="10">
        <v>1395850</v>
      </c>
      <c r="J189" s="53">
        <f t="shared" si="10"/>
        <v>0.69568627450980391</v>
      </c>
      <c r="K189" s="53">
        <f t="shared" si="11"/>
        <v>0.60699993754317005</v>
      </c>
      <c r="L189" s="53">
        <f t="shared" si="12"/>
        <v>0.20870588235294116</v>
      </c>
      <c r="M189" s="53">
        <f t="shared" si="13"/>
        <v>0.42489995628021904</v>
      </c>
      <c r="N189" s="148">
        <f t="shared" si="14"/>
        <v>0.63360583863316022</v>
      </c>
      <c r="O189" s="51"/>
      <c r="P189" s="51"/>
    </row>
    <row r="190" spans="1:16" x14ac:dyDescent="0.25">
      <c r="A190" s="179">
        <v>187</v>
      </c>
      <c r="B190" s="168" t="s">
        <v>1238</v>
      </c>
      <c r="C190" s="168" t="s">
        <v>41</v>
      </c>
      <c r="D190" s="168" t="s">
        <v>470</v>
      </c>
      <c r="E190" s="168" t="s">
        <v>471</v>
      </c>
      <c r="F190" s="166">
        <v>602</v>
      </c>
      <c r="G190" s="167">
        <v>1164504.825</v>
      </c>
      <c r="H190" s="10">
        <v>622</v>
      </c>
      <c r="I190" s="10">
        <v>896705</v>
      </c>
      <c r="J190" s="53">
        <f t="shared" si="10"/>
        <v>1.0332225913621262</v>
      </c>
      <c r="K190" s="53">
        <f t="shared" si="11"/>
        <v>0.77003115895204644</v>
      </c>
      <c r="L190" s="53">
        <f t="shared" si="12"/>
        <v>0.3</v>
      </c>
      <c r="M190" s="53">
        <f t="shared" si="13"/>
        <v>0.53902181126643245</v>
      </c>
      <c r="N190" s="148">
        <f t="shared" si="14"/>
        <v>0.83902181126643249</v>
      </c>
      <c r="O190" s="51"/>
      <c r="P190" s="51"/>
    </row>
    <row r="191" spans="1:16" x14ac:dyDescent="0.25">
      <c r="A191" s="179">
        <v>188</v>
      </c>
      <c r="B191" s="168" t="s">
        <v>1238</v>
      </c>
      <c r="C191" s="168" t="s">
        <v>41</v>
      </c>
      <c r="D191" s="168" t="s">
        <v>466</v>
      </c>
      <c r="E191" s="168" t="s">
        <v>1032</v>
      </c>
      <c r="F191" s="166">
        <v>1050</v>
      </c>
      <c r="G191" s="167">
        <v>2103265.5249999999</v>
      </c>
      <c r="H191" s="10">
        <v>749</v>
      </c>
      <c r="I191" s="10">
        <v>1126045</v>
      </c>
      <c r="J191" s="53">
        <f t="shared" si="10"/>
        <v>0.71333333333333337</v>
      </c>
      <c r="K191" s="53">
        <f t="shared" si="11"/>
        <v>0.53537938344708047</v>
      </c>
      <c r="L191" s="53">
        <f t="shared" si="12"/>
        <v>0.214</v>
      </c>
      <c r="M191" s="53">
        <f t="shared" si="13"/>
        <v>0.37476556841295633</v>
      </c>
      <c r="N191" s="148">
        <f t="shared" si="14"/>
        <v>0.58876556841295635</v>
      </c>
      <c r="O191" s="51"/>
      <c r="P191" s="51"/>
    </row>
    <row r="192" spans="1:16" x14ac:dyDescent="0.25">
      <c r="A192" s="179">
        <v>189</v>
      </c>
      <c r="B192" s="168" t="s">
        <v>1238</v>
      </c>
      <c r="C192" s="168" t="s">
        <v>41</v>
      </c>
      <c r="D192" s="168" t="s">
        <v>469</v>
      </c>
      <c r="E192" s="168" t="s">
        <v>1033</v>
      </c>
      <c r="F192" s="166">
        <v>515</v>
      </c>
      <c r="G192" s="167">
        <v>1040158.3</v>
      </c>
      <c r="H192" s="10">
        <v>584</v>
      </c>
      <c r="I192" s="10">
        <v>845580</v>
      </c>
      <c r="J192" s="53">
        <f t="shared" si="10"/>
        <v>1.1339805825242719</v>
      </c>
      <c r="K192" s="53">
        <f t="shared" si="11"/>
        <v>0.81293395437982852</v>
      </c>
      <c r="L192" s="53">
        <f t="shared" si="12"/>
        <v>0.3</v>
      </c>
      <c r="M192" s="53">
        <f t="shared" si="13"/>
        <v>0.56905376806587993</v>
      </c>
      <c r="N192" s="148">
        <f t="shared" si="14"/>
        <v>0.86905376806587986</v>
      </c>
      <c r="O192" s="51"/>
      <c r="P192" s="51"/>
    </row>
    <row r="193" spans="1:16" x14ac:dyDescent="0.25">
      <c r="A193" s="179">
        <v>190</v>
      </c>
      <c r="B193" s="168" t="s">
        <v>1238</v>
      </c>
      <c r="C193" s="168" t="s">
        <v>41</v>
      </c>
      <c r="D193" s="168" t="s">
        <v>467</v>
      </c>
      <c r="E193" s="168" t="s">
        <v>468</v>
      </c>
      <c r="F193" s="166">
        <v>1374</v>
      </c>
      <c r="G193" s="167">
        <v>2688183.15</v>
      </c>
      <c r="H193" s="10">
        <v>732</v>
      </c>
      <c r="I193" s="10">
        <v>1938255</v>
      </c>
      <c r="J193" s="53">
        <f t="shared" si="10"/>
        <v>0.53275109170305679</v>
      </c>
      <c r="K193" s="53">
        <f t="shared" si="11"/>
        <v>0.72102788085700187</v>
      </c>
      <c r="L193" s="53">
        <f t="shared" si="12"/>
        <v>0.15982532751091702</v>
      </c>
      <c r="M193" s="53">
        <f t="shared" si="13"/>
        <v>0.50471951659990133</v>
      </c>
      <c r="N193" s="148">
        <f t="shared" si="14"/>
        <v>0.66454484411081838</v>
      </c>
      <c r="O193" s="51"/>
      <c r="P193" s="51"/>
    </row>
    <row r="194" spans="1:16" x14ac:dyDescent="0.25">
      <c r="A194" s="179">
        <v>191</v>
      </c>
      <c r="B194" s="168" t="s">
        <v>1238</v>
      </c>
      <c r="C194" s="168" t="s">
        <v>41</v>
      </c>
      <c r="D194" s="168" t="s">
        <v>472</v>
      </c>
      <c r="E194" s="168" t="s">
        <v>473</v>
      </c>
      <c r="F194" s="166">
        <v>1141</v>
      </c>
      <c r="G194" s="167">
        <v>2268907.4750000001</v>
      </c>
      <c r="H194" s="10">
        <v>525</v>
      </c>
      <c r="I194" s="10">
        <v>1163570</v>
      </c>
      <c r="J194" s="53">
        <f t="shared" si="10"/>
        <v>0.46012269938650308</v>
      </c>
      <c r="K194" s="53">
        <f t="shared" si="11"/>
        <v>0.51283272359971399</v>
      </c>
      <c r="L194" s="53">
        <f t="shared" si="12"/>
        <v>0.13803680981595093</v>
      </c>
      <c r="M194" s="53">
        <f t="shared" si="13"/>
        <v>0.35898290651979975</v>
      </c>
      <c r="N194" s="148">
        <f t="shared" si="14"/>
        <v>0.49701971633575071</v>
      </c>
      <c r="O194" s="51"/>
      <c r="P194" s="51"/>
    </row>
    <row r="195" spans="1:16" x14ac:dyDescent="0.25">
      <c r="A195" s="179">
        <v>192</v>
      </c>
      <c r="B195" s="165" t="s">
        <v>1236</v>
      </c>
      <c r="C195" s="165" t="s">
        <v>41</v>
      </c>
      <c r="D195" s="165" t="s">
        <v>516</v>
      </c>
      <c r="E195" s="165" t="s">
        <v>517</v>
      </c>
      <c r="F195" s="166">
        <v>3147</v>
      </c>
      <c r="G195" s="167">
        <v>6102121.4500000002</v>
      </c>
      <c r="H195" s="10">
        <v>3017</v>
      </c>
      <c r="I195" s="10">
        <v>4009345</v>
      </c>
      <c r="J195" s="53">
        <f t="shared" si="10"/>
        <v>0.95869081665077849</v>
      </c>
      <c r="K195" s="53">
        <f t="shared" si="11"/>
        <v>0.6570411672157066</v>
      </c>
      <c r="L195" s="53">
        <f t="shared" si="12"/>
        <v>0.28760724499523355</v>
      </c>
      <c r="M195" s="53">
        <f t="shared" si="13"/>
        <v>0.45992881705099459</v>
      </c>
      <c r="N195" s="148">
        <f t="shared" si="14"/>
        <v>0.74753606204622813</v>
      </c>
      <c r="O195" s="51"/>
      <c r="P195" s="51"/>
    </row>
    <row r="196" spans="1:16" x14ac:dyDescent="0.25">
      <c r="A196" s="179">
        <v>193</v>
      </c>
      <c r="B196" s="165" t="s">
        <v>1236</v>
      </c>
      <c r="C196" s="165" t="s">
        <v>41</v>
      </c>
      <c r="D196" s="165" t="s">
        <v>518</v>
      </c>
      <c r="E196" s="165" t="s">
        <v>1307</v>
      </c>
      <c r="F196" s="166">
        <v>438</v>
      </c>
      <c r="G196" s="167">
        <v>917459</v>
      </c>
      <c r="H196" s="10">
        <v>477</v>
      </c>
      <c r="I196" s="10">
        <v>584335</v>
      </c>
      <c r="J196" s="53">
        <f t="shared" ref="J196:J259" si="15">IFERROR(H196/F196,0)</f>
        <v>1.0890410958904109</v>
      </c>
      <c r="K196" s="53">
        <f t="shared" ref="K196:K259" si="16">IFERROR(I196/G196,0)</f>
        <v>0.63690584538382644</v>
      </c>
      <c r="L196" s="53">
        <f t="shared" si="12"/>
        <v>0.3</v>
      </c>
      <c r="M196" s="53">
        <f t="shared" si="13"/>
        <v>0.4458340917686785</v>
      </c>
      <c r="N196" s="148">
        <f t="shared" si="14"/>
        <v>0.74583409176867854</v>
      </c>
      <c r="O196" s="51"/>
      <c r="P196" s="51"/>
    </row>
    <row r="197" spans="1:16" x14ac:dyDescent="0.25">
      <c r="A197" s="179">
        <v>194</v>
      </c>
      <c r="B197" s="165" t="s">
        <v>1236</v>
      </c>
      <c r="C197" s="165" t="s">
        <v>41</v>
      </c>
      <c r="D197" s="165" t="s">
        <v>512</v>
      </c>
      <c r="E197" s="165" t="s">
        <v>513</v>
      </c>
      <c r="F197" s="166">
        <v>1298</v>
      </c>
      <c r="G197" s="167">
        <v>2491498.7749999999</v>
      </c>
      <c r="H197" s="10">
        <v>1437</v>
      </c>
      <c r="I197" s="10">
        <v>2179025</v>
      </c>
      <c r="J197" s="53">
        <f t="shared" si="15"/>
        <v>1.1070878274268106</v>
      </c>
      <c r="K197" s="53">
        <f t="shared" si="16"/>
        <v>0.87458401419442799</v>
      </c>
      <c r="L197" s="53">
        <f t="shared" ref="L197:L260" si="17">IF((J197*0.3)&gt;30%,30%,(J197*0.3))</f>
        <v>0.3</v>
      </c>
      <c r="M197" s="53">
        <f t="shared" ref="M197:M260" si="18">IF((K197*0.7)&gt;70%,70%,(K197*0.7))</f>
        <v>0.61220880993609961</v>
      </c>
      <c r="N197" s="148">
        <f t="shared" ref="N197:N260" si="19">L197+M197</f>
        <v>0.91220880993609965</v>
      </c>
      <c r="O197" s="51"/>
      <c r="P197" s="51"/>
    </row>
    <row r="198" spans="1:16" x14ac:dyDescent="0.25">
      <c r="A198" s="179">
        <v>195</v>
      </c>
      <c r="B198" s="165" t="s">
        <v>1236</v>
      </c>
      <c r="C198" s="165" t="s">
        <v>41</v>
      </c>
      <c r="D198" s="165" t="s">
        <v>515</v>
      </c>
      <c r="E198" s="165" t="s">
        <v>1331</v>
      </c>
      <c r="F198" s="166">
        <v>610</v>
      </c>
      <c r="G198" s="167">
        <v>1270094.45</v>
      </c>
      <c r="H198" s="10">
        <v>180</v>
      </c>
      <c r="I198" s="10">
        <v>446595</v>
      </c>
      <c r="J198" s="53">
        <f t="shared" si="15"/>
        <v>0.29508196721311475</v>
      </c>
      <c r="K198" s="53">
        <f t="shared" si="16"/>
        <v>0.35162345603510037</v>
      </c>
      <c r="L198" s="53">
        <f t="shared" si="17"/>
        <v>8.8524590163934422E-2</v>
      </c>
      <c r="M198" s="53">
        <f t="shared" si="18"/>
        <v>0.24613641922457025</v>
      </c>
      <c r="N198" s="148">
        <f t="shared" si="19"/>
        <v>0.33466100938850468</v>
      </c>
      <c r="O198" s="51"/>
      <c r="P198" s="51"/>
    </row>
    <row r="199" spans="1:16" x14ac:dyDescent="0.25">
      <c r="A199" s="179">
        <v>196</v>
      </c>
      <c r="B199" s="165" t="s">
        <v>55</v>
      </c>
      <c r="C199" s="165" t="s">
        <v>41</v>
      </c>
      <c r="D199" s="165" t="s">
        <v>504</v>
      </c>
      <c r="E199" s="165" t="s">
        <v>505</v>
      </c>
      <c r="F199" s="166">
        <v>2892</v>
      </c>
      <c r="G199" s="167">
        <v>4389207.5250000004</v>
      </c>
      <c r="H199" s="10">
        <v>1747</v>
      </c>
      <c r="I199" s="10">
        <v>1953020</v>
      </c>
      <c r="J199" s="53">
        <f t="shared" si="15"/>
        <v>0.60408022130013828</v>
      </c>
      <c r="K199" s="53">
        <f t="shared" si="16"/>
        <v>0.44495959438600474</v>
      </c>
      <c r="L199" s="53">
        <f t="shared" si="17"/>
        <v>0.18122406639004149</v>
      </c>
      <c r="M199" s="53">
        <f t="shared" si="18"/>
        <v>0.3114717160702033</v>
      </c>
      <c r="N199" s="148">
        <f t="shared" si="19"/>
        <v>0.49269578246024481</v>
      </c>
      <c r="O199" s="51"/>
      <c r="P199" s="51"/>
    </row>
    <row r="200" spans="1:16" x14ac:dyDescent="0.25">
      <c r="A200" s="179">
        <v>197</v>
      </c>
      <c r="B200" s="165" t="s">
        <v>55</v>
      </c>
      <c r="C200" s="165" t="s">
        <v>41</v>
      </c>
      <c r="D200" s="165" t="s">
        <v>500</v>
      </c>
      <c r="E200" s="165" t="s">
        <v>501</v>
      </c>
      <c r="F200" s="166">
        <v>1087</v>
      </c>
      <c r="G200" s="167">
        <v>2834876.9</v>
      </c>
      <c r="H200" s="10">
        <v>711</v>
      </c>
      <c r="I200" s="10">
        <v>1429675</v>
      </c>
      <c r="J200" s="53">
        <f t="shared" si="15"/>
        <v>0.65409383624655015</v>
      </c>
      <c r="K200" s="53">
        <f t="shared" si="16"/>
        <v>0.50431643081221622</v>
      </c>
      <c r="L200" s="53">
        <f t="shared" si="17"/>
        <v>0.19622815087396503</v>
      </c>
      <c r="M200" s="53">
        <f t="shared" si="18"/>
        <v>0.35302150156855133</v>
      </c>
      <c r="N200" s="148">
        <f t="shared" si="19"/>
        <v>0.54924965244251633</v>
      </c>
      <c r="O200" s="51"/>
      <c r="P200" s="51"/>
    </row>
    <row r="201" spans="1:16" x14ac:dyDescent="0.25">
      <c r="A201" s="179">
        <v>198</v>
      </c>
      <c r="B201" s="165" t="s">
        <v>55</v>
      </c>
      <c r="C201" s="165" t="s">
        <v>41</v>
      </c>
      <c r="D201" s="165" t="s">
        <v>498</v>
      </c>
      <c r="E201" s="165" t="s">
        <v>499</v>
      </c>
      <c r="F201" s="166">
        <v>1341</v>
      </c>
      <c r="G201" s="167">
        <v>4287305.0250000004</v>
      </c>
      <c r="H201" s="10">
        <v>836</v>
      </c>
      <c r="I201" s="10">
        <v>2118085</v>
      </c>
      <c r="J201" s="53">
        <f t="shared" si="15"/>
        <v>0.62341536167039524</v>
      </c>
      <c r="K201" s="53">
        <f t="shared" si="16"/>
        <v>0.49403646058516676</v>
      </c>
      <c r="L201" s="53">
        <f t="shared" si="17"/>
        <v>0.18702460850111857</v>
      </c>
      <c r="M201" s="53">
        <f t="shared" si="18"/>
        <v>0.34582552240961673</v>
      </c>
      <c r="N201" s="148">
        <f t="shared" si="19"/>
        <v>0.5328501309107353</v>
      </c>
      <c r="O201" s="51"/>
      <c r="P201" s="51"/>
    </row>
    <row r="202" spans="1:16" x14ac:dyDescent="0.25">
      <c r="A202" s="179">
        <v>199</v>
      </c>
      <c r="B202" s="165" t="s">
        <v>55</v>
      </c>
      <c r="C202" s="165" t="s">
        <v>41</v>
      </c>
      <c r="D202" s="165" t="s">
        <v>502</v>
      </c>
      <c r="E202" s="165" t="s">
        <v>503</v>
      </c>
      <c r="F202" s="166">
        <v>681</v>
      </c>
      <c r="G202" s="167">
        <v>1179529.3999999999</v>
      </c>
      <c r="H202" s="10">
        <v>449</v>
      </c>
      <c r="I202" s="10">
        <v>589365</v>
      </c>
      <c r="J202" s="53">
        <f t="shared" si="15"/>
        <v>0.65932452276064613</v>
      </c>
      <c r="K202" s="53">
        <f t="shared" si="16"/>
        <v>0.49966113604289986</v>
      </c>
      <c r="L202" s="53">
        <f t="shared" si="17"/>
        <v>0.19779735682819383</v>
      </c>
      <c r="M202" s="53">
        <f t="shared" si="18"/>
        <v>0.3497627952300299</v>
      </c>
      <c r="N202" s="148">
        <f t="shared" si="19"/>
        <v>0.54756015205822373</v>
      </c>
      <c r="O202" s="51"/>
      <c r="P202" s="51"/>
    </row>
    <row r="203" spans="1:16" x14ac:dyDescent="0.25">
      <c r="A203" s="179">
        <v>200</v>
      </c>
      <c r="B203" s="165" t="s">
        <v>55</v>
      </c>
      <c r="C203" s="165" t="s">
        <v>41</v>
      </c>
      <c r="D203" s="165" t="s">
        <v>506</v>
      </c>
      <c r="E203" s="165" t="s">
        <v>507</v>
      </c>
      <c r="F203" s="166">
        <v>2088</v>
      </c>
      <c r="G203" s="167">
        <v>3133476.375</v>
      </c>
      <c r="H203" s="10">
        <v>1217</v>
      </c>
      <c r="I203" s="10">
        <v>1420010</v>
      </c>
      <c r="J203" s="53">
        <f t="shared" si="15"/>
        <v>0.58285440613026818</v>
      </c>
      <c r="K203" s="53">
        <f t="shared" si="16"/>
        <v>0.45317399273514547</v>
      </c>
      <c r="L203" s="53">
        <f t="shared" si="17"/>
        <v>0.17485632183908045</v>
      </c>
      <c r="M203" s="53">
        <f t="shared" si="18"/>
        <v>0.31722179491460178</v>
      </c>
      <c r="N203" s="148">
        <f t="shared" si="19"/>
        <v>0.49207811675368224</v>
      </c>
      <c r="O203" s="51"/>
      <c r="P203" s="51"/>
    </row>
    <row r="204" spans="1:16" x14ac:dyDescent="0.25">
      <c r="A204" s="179">
        <v>201</v>
      </c>
      <c r="B204" s="165" t="s">
        <v>40</v>
      </c>
      <c r="C204" s="165" t="s">
        <v>41</v>
      </c>
      <c r="D204" s="165" t="s">
        <v>451</v>
      </c>
      <c r="E204" s="165" t="s">
        <v>1145</v>
      </c>
      <c r="F204" s="166">
        <v>1043</v>
      </c>
      <c r="G204" s="167">
        <v>2066402.675</v>
      </c>
      <c r="H204" s="10">
        <v>536</v>
      </c>
      <c r="I204" s="10">
        <v>1539610</v>
      </c>
      <c r="J204" s="53">
        <f t="shared" si="15"/>
        <v>0.51390220517737295</v>
      </c>
      <c r="K204" s="53">
        <f t="shared" si="16"/>
        <v>0.74506775403782322</v>
      </c>
      <c r="L204" s="53">
        <f t="shared" si="17"/>
        <v>0.15417066155321188</v>
      </c>
      <c r="M204" s="53">
        <f t="shared" si="18"/>
        <v>0.52154742782647623</v>
      </c>
      <c r="N204" s="148">
        <f t="shared" si="19"/>
        <v>0.67571808937968814</v>
      </c>
      <c r="O204" s="51"/>
      <c r="P204" s="51"/>
    </row>
    <row r="205" spans="1:16" x14ac:dyDescent="0.25">
      <c r="A205" s="179">
        <v>202</v>
      </c>
      <c r="B205" s="165" t="s">
        <v>40</v>
      </c>
      <c r="C205" s="165" t="s">
        <v>41</v>
      </c>
      <c r="D205" s="165" t="s">
        <v>455</v>
      </c>
      <c r="E205" s="165" t="s">
        <v>1029</v>
      </c>
      <c r="F205" s="166">
        <v>1413</v>
      </c>
      <c r="G205" s="167">
        <v>2803432.625</v>
      </c>
      <c r="H205" s="10">
        <v>964</v>
      </c>
      <c r="I205" s="10">
        <v>1797420</v>
      </c>
      <c r="J205" s="53">
        <f t="shared" si="15"/>
        <v>0.68223637650389246</v>
      </c>
      <c r="K205" s="53">
        <f t="shared" si="16"/>
        <v>0.64114970481946221</v>
      </c>
      <c r="L205" s="53">
        <f t="shared" si="17"/>
        <v>0.20467091295116774</v>
      </c>
      <c r="M205" s="53">
        <f t="shared" si="18"/>
        <v>0.4488047933736235</v>
      </c>
      <c r="N205" s="148">
        <f t="shared" si="19"/>
        <v>0.65347570632479124</v>
      </c>
      <c r="O205" s="51"/>
      <c r="P205" s="51"/>
    </row>
    <row r="206" spans="1:16" x14ac:dyDescent="0.25">
      <c r="A206" s="179">
        <v>203</v>
      </c>
      <c r="B206" s="165" t="s">
        <v>40</v>
      </c>
      <c r="C206" s="165" t="s">
        <v>41</v>
      </c>
      <c r="D206" s="165" t="s">
        <v>454</v>
      </c>
      <c r="E206" s="165" t="s">
        <v>1030</v>
      </c>
      <c r="F206" s="166">
        <v>1414</v>
      </c>
      <c r="G206" s="167">
        <v>2809182.625</v>
      </c>
      <c r="H206" s="10">
        <v>825</v>
      </c>
      <c r="I206" s="10">
        <v>1762240</v>
      </c>
      <c r="J206" s="53">
        <f t="shared" si="15"/>
        <v>0.58345120226308345</v>
      </c>
      <c r="K206" s="53">
        <f t="shared" si="16"/>
        <v>0.6273141462278552</v>
      </c>
      <c r="L206" s="53">
        <f t="shared" si="17"/>
        <v>0.17503536067892503</v>
      </c>
      <c r="M206" s="53">
        <f t="shared" si="18"/>
        <v>0.4391199023594986</v>
      </c>
      <c r="N206" s="148">
        <f t="shared" si="19"/>
        <v>0.6141552630384236</v>
      </c>
      <c r="O206" s="51"/>
      <c r="P206" s="51"/>
    </row>
    <row r="207" spans="1:16" x14ac:dyDescent="0.25">
      <c r="A207" s="179">
        <v>204</v>
      </c>
      <c r="B207" s="165" t="s">
        <v>40</v>
      </c>
      <c r="C207" s="165" t="s">
        <v>41</v>
      </c>
      <c r="D207" s="165" t="s">
        <v>449</v>
      </c>
      <c r="E207" s="165" t="s">
        <v>1031</v>
      </c>
      <c r="F207" s="166">
        <v>1635</v>
      </c>
      <c r="G207" s="167">
        <v>3226812.9750000001</v>
      </c>
      <c r="H207" s="10">
        <v>973</v>
      </c>
      <c r="I207" s="10">
        <v>2108315</v>
      </c>
      <c r="J207" s="53">
        <f t="shared" si="15"/>
        <v>0.59510703363914375</v>
      </c>
      <c r="K207" s="53">
        <f t="shared" si="16"/>
        <v>0.6533737828421865</v>
      </c>
      <c r="L207" s="53">
        <f t="shared" si="17"/>
        <v>0.17853211009174311</v>
      </c>
      <c r="M207" s="53">
        <f t="shared" si="18"/>
        <v>0.4573616479895305</v>
      </c>
      <c r="N207" s="148">
        <f t="shared" si="19"/>
        <v>0.63589375808127357</v>
      </c>
      <c r="O207" s="51"/>
      <c r="P207" s="51"/>
    </row>
    <row r="208" spans="1:16" x14ac:dyDescent="0.25">
      <c r="A208" s="179">
        <v>205</v>
      </c>
      <c r="B208" s="165" t="s">
        <v>40</v>
      </c>
      <c r="C208" s="165" t="s">
        <v>41</v>
      </c>
      <c r="D208" s="165" t="s">
        <v>450</v>
      </c>
      <c r="E208" s="165" t="s">
        <v>1146</v>
      </c>
      <c r="F208" s="166">
        <v>1187</v>
      </c>
      <c r="G208" s="167">
        <v>2343522.75</v>
      </c>
      <c r="H208" s="10">
        <v>658</v>
      </c>
      <c r="I208" s="10">
        <v>1443770</v>
      </c>
      <c r="J208" s="53">
        <f t="shared" si="15"/>
        <v>0.55433866891322658</v>
      </c>
      <c r="K208" s="53">
        <f t="shared" si="16"/>
        <v>0.61606826731253195</v>
      </c>
      <c r="L208" s="53">
        <f t="shared" si="17"/>
        <v>0.16630160067396796</v>
      </c>
      <c r="M208" s="53">
        <f t="shared" si="18"/>
        <v>0.43124778711877232</v>
      </c>
      <c r="N208" s="148">
        <f t="shared" si="19"/>
        <v>0.59754938779274025</v>
      </c>
      <c r="O208" s="51"/>
      <c r="P208" s="51"/>
    </row>
    <row r="209" spans="1:16" x14ac:dyDescent="0.25">
      <c r="A209" s="179">
        <v>206</v>
      </c>
      <c r="B209" s="165" t="s">
        <v>40</v>
      </c>
      <c r="C209" s="165" t="s">
        <v>41</v>
      </c>
      <c r="D209" s="165" t="s">
        <v>447</v>
      </c>
      <c r="E209" s="165" t="s">
        <v>448</v>
      </c>
      <c r="F209" s="166">
        <v>753</v>
      </c>
      <c r="G209" s="167">
        <v>1530687.75</v>
      </c>
      <c r="H209" s="10">
        <v>401</v>
      </c>
      <c r="I209" s="10">
        <v>726915</v>
      </c>
      <c r="J209" s="53">
        <f t="shared" si="15"/>
        <v>0.53253652058432932</v>
      </c>
      <c r="K209" s="53">
        <f t="shared" si="16"/>
        <v>0.47489437346055718</v>
      </c>
      <c r="L209" s="53">
        <f t="shared" si="17"/>
        <v>0.15976095617529879</v>
      </c>
      <c r="M209" s="53">
        <f t="shared" si="18"/>
        <v>0.33242606142239001</v>
      </c>
      <c r="N209" s="148">
        <f t="shared" si="19"/>
        <v>0.49218701759768879</v>
      </c>
      <c r="O209" s="51"/>
      <c r="P209" s="51"/>
    </row>
    <row r="210" spans="1:16" x14ac:dyDescent="0.25">
      <c r="A210" s="179">
        <v>207</v>
      </c>
      <c r="B210" s="168" t="s">
        <v>1355</v>
      </c>
      <c r="C210" s="168" t="s">
        <v>41</v>
      </c>
      <c r="D210" s="168" t="s">
        <v>492</v>
      </c>
      <c r="E210" s="168" t="s">
        <v>493</v>
      </c>
      <c r="F210" s="166">
        <v>1451</v>
      </c>
      <c r="G210" s="167">
        <v>3834515.7250000001</v>
      </c>
      <c r="H210" s="10">
        <v>1064</v>
      </c>
      <c r="I210" s="10">
        <v>2189600</v>
      </c>
      <c r="J210" s="53">
        <f t="shared" si="15"/>
        <v>0.7332873880082702</v>
      </c>
      <c r="K210" s="53">
        <f t="shared" si="16"/>
        <v>0.57102386768801161</v>
      </c>
      <c r="L210" s="53">
        <f t="shared" si="17"/>
        <v>0.21998621640248106</v>
      </c>
      <c r="M210" s="53">
        <f t="shared" si="18"/>
        <v>0.39971670738160808</v>
      </c>
      <c r="N210" s="148">
        <f t="shared" si="19"/>
        <v>0.6197029237840892</v>
      </c>
      <c r="O210" s="51"/>
      <c r="P210" s="51"/>
    </row>
    <row r="211" spans="1:16" x14ac:dyDescent="0.25">
      <c r="A211" s="179">
        <v>208</v>
      </c>
      <c r="B211" s="168" t="s">
        <v>1355</v>
      </c>
      <c r="C211" s="168" t="s">
        <v>41</v>
      </c>
      <c r="D211" s="168" t="s">
        <v>491</v>
      </c>
      <c r="E211" s="168" t="s">
        <v>1034</v>
      </c>
      <c r="F211" s="166">
        <v>931</v>
      </c>
      <c r="G211" s="167">
        <v>1656528.65</v>
      </c>
      <c r="H211" s="10">
        <v>663</v>
      </c>
      <c r="I211" s="10">
        <v>1446415</v>
      </c>
      <c r="J211" s="53">
        <f t="shared" si="15"/>
        <v>0.71213748657357678</v>
      </c>
      <c r="K211" s="53">
        <f t="shared" si="16"/>
        <v>0.87316026800985302</v>
      </c>
      <c r="L211" s="53">
        <f t="shared" si="17"/>
        <v>0.21364124597207304</v>
      </c>
      <c r="M211" s="53">
        <f t="shared" si="18"/>
        <v>0.61121218760689711</v>
      </c>
      <c r="N211" s="148">
        <f t="shared" si="19"/>
        <v>0.82485343357897012</v>
      </c>
      <c r="O211" s="51"/>
      <c r="P211" s="51"/>
    </row>
    <row r="212" spans="1:16" x14ac:dyDescent="0.25">
      <c r="A212" s="179">
        <v>209</v>
      </c>
      <c r="B212" s="168" t="s">
        <v>1355</v>
      </c>
      <c r="C212" s="168" t="s">
        <v>41</v>
      </c>
      <c r="D212" s="168" t="s">
        <v>489</v>
      </c>
      <c r="E212" s="168" t="s">
        <v>1035</v>
      </c>
      <c r="F212" s="166">
        <v>1079</v>
      </c>
      <c r="G212" s="167">
        <v>1575285.4750000001</v>
      </c>
      <c r="H212" s="10">
        <v>663</v>
      </c>
      <c r="I212" s="10">
        <v>868540</v>
      </c>
      <c r="J212" s="53">
        <f t="shared" si="15"/>
        <v>0.61445783132530118</v>
      </c>
      <c r="K212" s="53">
        <f t="shared" si="16"/>
        <v>0.55135403314754738</v>
      </c>
      <c r="L212" s="53">
        <f t="shared" si="17"/>
        <v>0.18433734939759036</v>
      </c>
      <c r="M212" s="53">
        <f t="shared" si="18"/>
        <v>0.38594782320328314</v>
      </c>
      <c r="N212" s="148">
        <f t="shared" si="19"/>
        <v>0.57028517260087352</v>
      </c>
      <c r="O212" s="51"/>
      <c r="P212" s="51"/>
    </row>
    <row r="213" spans="1:16" x14ac:dyDescent="0.25">
      <c r="A213" s="179">
        <v>210</v>
      </c>
      <c r="B213" s="168" t="s">
        <v>1355</v>
      </c>
      <c r="C213" s="168" t="s">
        <v>41</v>
      </c>
      <c r="D213" s="168" t="s">
        <v>490</v>
      </c>
      <c r="E213" s="168" t="s">
        <v>1036</v>
      </c>
      <c r="F213" s="166">
        <v>2276</v>
      </c>
      <c r="G213" s="167">
        <v>4857716.5750000002</v>
      </c>
      <c r="H213" s="10">
        <v>1190</v>
      </c>
      <c r="I213" s="10">
        <v>2711480</v>
      </c>
      <c r="J213" s="53">
        <f t="shared" si="15"/>
        <v>0.52284710017574687</v>
      </c>
      <c r="K213" s="53">
        <f t="shared" si="16"/>
        <v>0.55817995104006246</v>
      </c>
      <c r="L213" s="53">
        <f t="shared" si="17"/>
        <v>0.15685413005272406</v>
      </c>
      <c r="M213" s="53">
        <f t="shared" si="18"/>
        <v>0.39072596572804369</v>
      </c>
      <c r="N213" s="148">
        <f t="shared" si="19"/>
        <v>0.54758009578076772</v>
      </c>
      <c r="O213" s="51"/>
      <c r="P213" s="51"/>
    </row>
    <row r="214" spans="1:16" x14ac:dyDescent="0.25">
      <c r="A214" s="179">
        <v>211</v>
      </c>
      <c r="B214" s="168" t="s">
        <v>179</v>
      </c>
      <c r="C214" s="168" t="s">
        <v>41</v>
      </c>
      <c r="D214" s="168" t="s">
        <v>495</v>
      </c>
      <c r="E214" s="168" t="s">
        <v>1037</v>
      </c>
      <c r="F214" s="166">
        <v>963</v>
      </c>
      <c r="G214" s="167">
        <v>1861936.95</v>
      </c>
      <c r="H214" s="10">
        <v>664</v>
      </c>
      <c r="I214" s="10">
        <v>1108435</v>
      </c>
      <c r="J214" s="53">
        <f t="shared" si="15"/>
        <v>0.68951194184839049</v>
      </c>
      <c r="K214" s="53">
        <f t="shared" si="16"/>
        <v>0.59531285417586244</v>
      </c>
      <c r="L214" s="53">
        <f t="shared" si="17"/>
        <v>0.20685358255451713</v>
      </c>
      <c r="M214" s="53">
        <f t="shared" si="18"/>
        <v>0.41671899792310368</v>
      </c>
      <c r="N214" s="148">
        <f t="shared" si="19"/>
        <v>0.62357258047762087</v>
      </c>
      <c r="O214" s="51"/>
      <c r="P214" s="51"/>
    </row>
    <row r="215" spans="1:16" x14ac:dyDescent="0.25">
      <c r="A215" s="179">
        <v>212</v>
      </c>
      <c r="B215" s="168" t="s">
        <v>179</v>
      </c>
      <c r="C215" s="168" t="s">
        <v>41</v>
      </c>
      <c r="D215" s="168" t="s">
        <v>494</v>
      </c>
      <c r="E215" s="168" t="s">
        <v>1239</v>
      </c>
      <c r="F215" s="166">
        <v>938</v>
      </c>
      <c r="G215" s="167">
        <v>1859245.675</v>
      </c>
      <c r="H215" s="10">
        <v>703</v>
      </c>
      <c r="I215" s="10">
        <v>1111545</v>
      </c>
      <c r="J215" s="53">
        <f t="shared" si="15"/>
        <v>0.74946695095948823</v>
      </c>
      <c r="K215" s="53">
        <f t="shared" si="16"/>
        <v>0.59784729632354794</v>
      </c>
      <c r="L215" s="53">
        <f t="shared" si="17"/>
        <v>0.22484008528784646</v>
      </c>
      <c r="M215" s="53">
        <f t="shared" si="18"/>
        <v>0.41849310742648355</v>
      </c>
      <c r="N215" s="148">
        <f t="shared" si="19"/>
        <v>0.64333319271432998</v>
      </c>
      <c r="O215" s="51"/>
      <c r="P215" s="51"/>
    </row>
    <row r="216" spans="1:16" x14ac:dyDescent="0.25">
      <c r="A216" s="179">
        <v>213</v>
      </c>
      <c r="B216" s="168" t="s">
        <v>179</v>
      </c>
      <c r="C216" s="168" t="s">
        <v>41</v>
      </c>
      <c r="D216" s="168" t="s">
        <v>496</v>
      </c>
      <c r="E216" s="168" t="s">
        <v>1038</v>
      </c>
      <c r="F216" s="166">
        <v>1087</v>
      </c>
      <c r="G216" s="167">
        <v>2350261.7000000002</v>
      </c>
      <c r="H216" s="10">
        <v>1088</v>
      </c>
      <c r="I216" s="10">
        <v>1938770</v>
      </c>
      <c r="J216" s="53">
        <f t="shared" si="15"/>
        <v>1.000919963201472</v>
      </c>
      <c r="K216" s="53">
        <f t="shared" si="16"/>
        <v>0.82491664651642826</v>
      </c>
      <c r="L216" s="53">
        <f t="shared" si="17"/>
        <v>0.3</v>
      </c>
      <c r="M216" s="53">
        <f t="shared" si="18"/>
        <v>0.57744165256149971</v>
      </c>
      <c r="N216" s="148">
        <f t="shared" si="19"/>
        <v>0.87744165256149964</v>
      </c>
      <c r="O216" s="51"/>
      <c r="P216" s="51"/>
    </row>
    <row r="217" spans="1:16" x14ac:dyDescent="0.25">
      <c r="A217" s="179">
        <v>214</v>
      </c>
      <c r="B217" s="168" t="s">
        <v>179</v>
      </c>
      <c r="C217" s="168" t="s">
        <v>41</v>
      </c>
      <c r="D217" s="168" t="s">
        <v>497</v>
      </c>
      <c r="E217" s="168" t="s">
        <v>1091</v>
      </c>
      <c r="F217" s="166">
        <v>1602</v>
      </c>
      <c r="G217" s="167">
        <v>2923998.9</v>
      </c>
      <c r="H217" s="10">
        <v>1464</v>
      </c>
      <c r="I217" s="10">
        <v>2517700</v>
      </c>
      <c r="J217" s="53">
        <f t="shared" si="15"/>
        <v>0.91385767790262173</v>
      </c>
      <c r="K217" s="53">
        <f t="shared" si="16"/>
        <v>0.86104683555113515</v>
      </c>
      <c r="L217" s="53">
        <f t="shared" si="17"/>
        <v>0.27415730337078653</v>
      </c>
      <c r="M217" s="53">
        <f t="shared" si="18"/>
        <v>0.60273278488579451</v>
      </c>
      <c r="N217" s="148">
        <f t="shared" si="19"/>
        <v>0.8768900882565811</v>
      </c>
      <c r="O217" s="51"/>
      <c r="P217" s="51"/>
    </row>
    <row r="218" spans="1:16" x14ac:dyDescent="0.25">
      <c r="A218" s="179">
        <v>215</v>
      </c>
      <c r="B218" s="165" t="s">
        <v>1044</v>
      </c>
      <c r="C218" s="165" t="s">
        <v>172</v>
      </c>
      <c r="D218" s="165" t="s">
        <v>572</v>
      </c>
      <c r="E218" s="191" t="s">
        <v>1241</v>
      </c>
      <c r="F218" s="170">
        <v>952</v>
      </c>
      <c r="G218" s="167">
        <v>2255459.6</v>
      </c>
      <c r="H218" s="10">
        <v>623</v>
      </c>
      <c r="I218" s="10">
        <v>1380230</v>
      </c>
      <c r="J218" s="53">
        <f t="shared" si="15"/>
        <v>0.65441176470588236</v>
      </c>
      <c r="K218" s="53">
        <f t="shared" si="16"/>
        <v>0.61195066406864473</v>
      </c>
      <c r="L218" s="53">
        <f t="shared" si="17"/>
        <v>0.1963235294117647</v>
      </c>
      <c r="M218" s="53">
        <f t="shared" si="18"/>
        <v>0.42836546484805127</v>
      </c>
      <c r="N218" s="148">
        <f t="shared" si="19"/>
        <v>0.62468899425981594</v>
      </c>
      <c r="O218" s="51"/>
      <c r="P218" s="51"/>
    </row>
    <row r="219" spans="1:16" x14ac:dyDescent="0.25">
      <c r="A219" s="179">
        <v>216</v>
      </c>
      <c r="B219" s="165" t="s">
        <v>1044</v>
      </c>
      <c r="C219" s="165" t="s">
        <v>172</v>
      </c>
      <c r="D219" s="165" t="s">
        <v>571</v>
      </c>
      <c r="E219" s="165" t="s">
        <v>1373</v>
      </c>
      <c r="F219" s="170">
        <v>930</v>
      </c>
      <c r="G219" s="167">
        <v>2005352.125</v>
      </c>
      <c r="H219" s="10">
        <v>423</v>
      </c>
      <c r="I219" s="10">
        <v>908110</v>
      </c>
      <c r="J219" s="53">
        <f t="shared" si="15"/>
        <v>0.45483870967741935</v>
      </c>
      <c r="K219" s="53">
        <f t="shared" si="16"/>
        <v>0.4528431633920651</v>
      </c>
      <c r="L219" s="53">
        <f t="shared" si="17"/>
        <v>0.1364516129032258</v>
      </c>
      <c r="M219" s="53">
        <f t="shared" si="18"/>
        <v>0.31699021437444552</v>
      </c>
      <c r="N219" s="148">
        <f t="shared" si="19"/>
        <v>0.45344182727767135</v>
      </c>
      <c r="O219" s="51"/>
      <c r="P219" s="51"/>
    </row>
    <row r="220" spans="1:16" x14ac:dyDescent="0.25">
      <c r="A220" s="179">
        <v>217</v>
      </c>
      <c r="B220" s="165" t="s">
        <v>1044</v>
      </c>
      <c r="C220" s="165" t="s">
        <v>172</v>
      </c>
      <c r="D220" s="165" t="s">
        <v>579</v>
      </c>
      <c r="E220" s="165" t="s">
        <v>1091</v>
      </c>
      <c r="F220" s="170">
        <v>2262</v>
      </c>
      <c r="G220" s="167">
        <v>3833759.15</v>
      </c>
      <c r="H220" s="10">
        <v>1067</v>
      </c>
      <c r="I220" s="10">
        <v>1844605</v>
      </c>
      <c r="J220" s="53">
        <f t="shared" si="15"/>
        <v>0.47170645446507514</v>
      </c>
      <c r="K220" s="53">
        <f t="shared" si="16"/>
        <v>0.48114785718868125</v>
      </c>
      <c r="L220" s="53">
        <f t="shared" si="17"/>
        <v>0.14151193633952253</v>
      </c>
      <c r="M220" s="53">
        <f t="shared" si="18"/>
        <v>0.33680350003207687</v>
      </c>
      <c r="N220" s="148">
        <f t="shared" si="19"/>
        <v>0.4783154363715994</v>
      </c>
      <c r="O220" s="51"/>
      <c r="P220" s="51"/>
    </row>
    <row r="221" spans="1:16" x14ac:dyDescent="0.25">
      <c r="A221" s="179">
        <v>218</v>
      </c>
      <c r="B221" s="165" t="s">
        <v>1044</v>
      </c>
      <c r="C221" s="165" t="s">
        <v>172</v>
      </c>
      <c r="D221" s="165" t="s">
        <v>580</v>
      </c>
      <c r="E221" s="165" t="s">
        <v>1390</v>
      </c>
      <c r="F221" s="170">
        <v>1166</v>
      </c>
      <c r="G221" s="167">
        <v>2149944.5499999998</v>
      </c>
      <c r="H221" s="10">
        <v>703</v>
      </c>
      <c r="I221" s="10">
        <v>1056230</v>
      </c>
      <c r="J221" s="53">
        <f t="shared" si="15"/>
        <v>0.60291595197255576</v>
      </c>
      <c r="K221" s="53">
        <f t="shared" si="16"/>
        <v>0.49128243795869064</v>
      </c>
      <c r="L221" s="53">
        <f t="shared" si="17"/>
        <v>0.18087478559176673</v>
      </c>
      <c r="M221" s="53">
        <f t="shared" si="18"/>
        <v>0.34389770657108343</v>
      </c>
      <c r="N221" s="148">
        <f t="shared" si="19"/>
        <v>0.52477249216285016</v>
      </c>
      <c r="O221" s="51"/>
      <c r="P221" s="51"/>
    </row>
    <row r="222" spans="1:16" x14ac:dyDescent="0.25">
      <c r="A222" s="179">
        <v>219</v>
      </c>
      <c r="B222" s="165" t="s">
        <v>1044</v>
      </c>
      <c r="C222" s="165" t="s">
        <v>172</v>
      </c>
      <c r="D222" s="165" t="s">
        <v>575</v>
      </c>
      <c r="E222" s="165" t="s">
        <v>576</v>
      </c>
      <c r="F222" s="170">
        <v>1950</v>
      </c>
      <c r="G222" s="167">
        <v>4006402.875</v>
      </c>
      <c r="H222" s="10">
        <v>1765</v>
      </c>
      <c r="I222" s="10">
        <v>2676190</v>
      </c>
      <c r="J222" s="53">
        <f t="shared" si="15"/>
        <v>0.90512820512820513</v>
      </c>
      <c r="K222" s="53">
        <f t="shared" si="16"/>
        <v>0.66797825468313643</v>
      </c>
      <c r="L222" s="53">
        <f t="shared" si="17"/>
        <v>0.27153846153846151</v>
      </c>
      <c r="M222" s="53">
        <f t="shared" si="18"/>
        <v>0.46758477827819545</v>
      </c>
      <c r="N222" s="148">
        <f t="shared" si="19"/>
        <v>0.73912323981665695</v>
      </c>
      <c r="O222" s="51"/>
      <c r="P222" s="51"/>
    </row>
    <row r="223" spans="1:16" x14ac:dyDescent="0.25">
      <c r="A223" s="179">
        <v>220</v>
      </c>
      <c r="B223" s="165" t="s">
        <v>1044</v>
      </c>
      <c r="C223" s="165" t="s">
        <v>172</v>
      </c>
      <c r="D223" s="165" t="s">
        <v>581</v>
      </c>
      <c r="E223" s="165" t="s">
        <v>1151</v>
      </c>
      <c r="F223" s="170">
        <v>1184</v>
      </c>
      <c r="G223" s="167">
        <v>2346866.2999999998</v>
      </c>
      <c r="H223" s="10">
        <v>594</v>
      </c>
      <c r="I223" s="10">
        <v>1229270</v>
      </c>
      <c r="J223" s="53">
        <f t="shared" si="15"/>
        <v>0.50168918918918914</v>
      </c>
      <c r="K223" s="53">
        <f t="shared" si="16"/>
        <v>0.52379208819863321</v>
      </c>
      <c r="L223" s="53">
        <f t="shared" si="17"/>
        <v>0.15050675675675673</v>
      </c>
      <c r="M223" s="53">
        <f t="shared" si="18"/>
        <v>0.3666544617390432</v>
      </c>
      <c r="N223" s="148">
        <f t="shared" si="19"/>
        <v>0.51716121849579988</v>
      </c>
      <c r="O223" s="51"/>
      <c r="P223" s="51"/>
    </row>
    <row r="224" spans="1:16" x14ac:dyDescent="0.25">
      <c r="A224" s="179">
        <v>221</v>
      </c>
      <c r="B224" s="165" t="s">
        <v>1044</v>
      </c>
      <c r="C224" s="165" t="s">
        <v>172</v>
      </c>
      <c r="D224" s="165" t="s">
        <v>577</v>
      </c>
      <c r="E224" s="165" t="s">
        <v>1391</v>
      </c>
      <c r="F224" s="170">
        <v>799</v>
      </c>
      <c r="G224" s="167">
        <v>1602006.35</v>
      </c>
      <c r="H224" s="10">
        <v>481</v>
      </c>
      <c r="I224" s="10">
        <v>575845</v>
      </c>
      <c r="J224" s="53">
        <f t="shared" si="15"/>
        <v>0.60200250312891113</v>
      </c>
      <c r="K224" s="53">
        <f t="shared" si="16"/>
        <v>0.3594523829446743</v>
      </c>
      <c r="L224" s="53">
        <f t="shared" si="17"/>
        <v>0.18060075093867334</v>
      </c>
      <c r="M224" s="53">
        <f t="shared" si="18"/>
        <v>0.25161666806127198</v>
      </c>
      <c r="N224" s="148">
        <f t="shared" si="19"/>
        <v>0.43221741899994531</v>
      </c>
      <c r="O224" s="51"/>
      <c r="P224" s="51"/>
    </row>
    <row r="225" spans="1:16" x14ac:dyDescent="0.25">
      <c r="A225" s="179">
        <v>222</v>
      </c>
      <c r="B225" s="165" t="s">
        <v>1044</v>
      </c>
      <c r="C225" s="165" t="s">
        <v>172</v>
      </c>
      <c r="D225" s="165" t="s">
        <v>573</v>
      </c>
      <c r="E225" s="165" t="s">
        <v>574</v>
      </c>
      <c r="F225" s="170">
        <v>1255</v>
      </c>
      <c r="G225" s="167">
        <v>2291080.4</v>
      </c>
      <c r="H225" s="10">
        <v>919</v>
      </c>
      <c r="I225" s="10">
        <v>1495525</v>
      </c>
      <c r="J225" s="53">
        <f t="shared" si="15"/>
        <v>0.73227091633466135</v>
      </c>
      <c r="K225" s="53">
        <f t="shared" si="16"/>
        <v>0.65275971982476044</v>
      </c>
      <c r="L225" s="53">
        <f t="shared" si="17"/>
        <v>0.2196812749003984</v>
      </c>
      <c r="M225" s="53">
        <f t="shared" si="18"/>
        <v>0.45693180387733229</v>
      </c>
      <c r="N225" s="148">
        <f t="shared" si="19"/>
        <v>0.67661307877773069</v>
      </c>
      <c r="O225" s="51"/>
      <c r="P225" s="51"/>
    </row>
    <row r="226" spans="1:16" x14ac:dyDescent="0.25">
      <c r="A226" s="179">
        <v>223</v>
      </c>
      <c r="B226" s="165" t="s">
        <v>1240</v>
      </c>
      <c r="C226" s="165" t="s">
        <v>172</v>
      </c>
      <c r="D226" s="165" t="s">
        <v>565</v>
      </c>
      <c r="E226" s="165" t="s">
        <v>566</v>
      </c>
      <c r="F226" s="170">
        <v>773</v>
      </c>
      <c r="G226" s="167">
        <v>1570509.9</v>
      </c>
      <c r="H226" s="10">
        <v>486</v>
      </c>
      <c r="I226" s="10">
        <v>906435</v>
      </c>
      <c r="J226" s="53">
        <f t="shared" si="15"/>
        <v>0.628719275549806</v>
      </c>
      <c r="K226" s="53">
        <f t="shared" si="16"/>
        <v>0.57715968552633767</v>
      </c>
      <c r="L226" s="53">
        <f t="shared" si="17"/>
        <v>0.18861578266494181</v>
      </c>
      <c r="M226" s="53">
        <f t="shared" si="18"/>
        <v>0.40401177986843634</v>
      </c>
      <c r="N226" s="148">
        <f t="shared" si="19"/>
        <v>0.59262756253337812</v>
      </c>
      <c r="O226" s="51"/>
      <c r="P226" s="51"/>
    </row>
    <row r="227" spans="1:16" x14ac:dyDescent="0.25">
      <c r="A227" s="179">
        <v>224</v>
      </c>
      <c r="B227" s="165" t="s">
        <v>1240</v>
      </c>
      <c r="C227" s="165" t="s">
        <v>172</v>
      </c>
      <c r="D227" s="165" t="s">
        <v>569</v>
      </c>
      <c r="E227" s="165" t="s">
        <v>1324</v>
      </c>
      <c r="F227" s="170">
        <v>822</v>
      </c>
      <c r="G227" s="167">
        <v>1547226.125</v>
      </c>
      <c r="H227" s="10">
        <v>769</v>
      </c>
      <c r="I227" s="10">
        <v>1080925</v>
      </c>
      <c r="J227" s="53">
        <f t="shared" si="15"/>
        <v>0.93552311435523117</v>
      </c>
      <c r="K227" s="53">
        <f t="shared" si="16"/>
        <v>0.69862121802008736</v>
      </c>
      <c r="L227" s="53">
        <f t="shared" si="17"/>
        <v>0.28065693430656935</v>
      </c>
      <c r="M227" s="53">
        <f t="shared" si="18"/>
        <v>0.4890348526140611</v>
      </c>
      <c r="N227" s="148">
        <f t="shared" si="19"/>
        <v>0.76969178692063045</v>
      </c>
      <c r="O227" s="51"/>
      <c r="P227" s="51"/>
    </row>
    <row r="228" spans="1:16" x14ac:dyDescent="0.25">
      <c r="A228" s="179">
        <v>225</v>
      </c>
      <c r="B228" s="165" t="s">
        <v>1240</v>
      </c>
      <c r="C228" s="165" t="s">
        <v>172</v>
      </c>
      <c r="D228" s="165" t="s">
        <v>567</v>
      </c>
      <c r="E228" s="165" t="s">
        <v>568</v>
      </c>
      <c r="F228" s="170">
        <v>958</v>
      </c>
      <c r="G228" s="167">
        <v>1874871.425</v>
      </c>
      <c r="H228" s="10">
        <v>476</v>
      </c>
      <c r="I228" s="10">
        <v>776555</v>
      </c>
      <c r="J228" s="53">
        <f t="shared" si="15"/>
        <v>0.49686847599164929</v>
      </c>
      <c r="K228" s="53">
        <f t="shared" si="16"/>
        <v>0.41419106912891374</v>
      </c>
      <c r="L228" s="53">
        <f t="shared" si="17"/>
        <v>0.14906054279749478</v>
      </c>
      <c r="M228" s="53">
        <f t="shared" si="18"/>
        <v>0.28993374839023961</v>
      </c>
      <c r="N228" s="148">
        <f t="shared" si="19"/>
        <v>0.43899429118773436</v>
      </c>
      <c r="O228" s="51"/>
      <c r="P228" s="51"/>
    </row>
    <row r="229" spans="1:16" x14ac:dyDescent="0.25">
      <c r="A229" s="179">
        <v>226</v>
      </c>
      <c r="B229" s="165" t="s">
        <v>1240</v>
      </c>
      <c r="C229" s="165" t="s">
        <v>172</v>
      </c>
      <c r="D229" s="165" t="s">
        <v>563</v>
      </c>
      <c r="E229" s="165" t="s">
        <v>564</v>
      </c>
      <c r="F229" s="170">
        <v>1428</v>
      </c>
      <c r="G229" s="167">
        <v>2787966.65</v>
      </c>
      <c r="H229" s="10">
        <v>1146</v>
      </c>
      <c r="I229" s="10">
        <v>1809925</v>
      </c>
      <c r="J229" s="53">
        <f t="shared" si="15"/>
        <v>0.80252100840336138</v>
      </c>
      <c r="K229" s="53">
        <f t="shared" si="16"/>
        <v>0.64919176848833537</v>
      </c>
      <c r="L229" s="53">
        <f t="shared" si="17"/>
        <v>0.24075630252100841</v>
      </c>
      <c r="M229" s="53">
        <f t="shared" si="18"/>
        <v>0.45443423794183474</v>
      </c>
      <c r="N229" s="148">
        <f t="shared" si="19"/>
        <v>0.69519054046284312</v>
      </c>
      <c r="O229" s="51"/>
      <c r="P229" s="51"/>
    </row>
    <row r="230" spans="1:16" x14ac:dyDescent="0.25">
      <c r="A230" s="179">
        <v>227</v>
      </c>
      <c r="B230" s="165" t="s">
        <v>162</v>
      </c>
      <c r="C230" s="165" t="s">
        <v>172</v>
      </c>
      <c r="D230" s="165" t="s">
        <v>555</v>
      </c>
      <c r="E230" s="165" t="s">
        <v>556</v>
      </c>
      <c r="F230" s="170">
        <v>1753</v>
      </c>
      <c r="G230" s="167">
        <v>3304576.35</v>
      </c>
      <c r="H230" s="10">
        <v>1325</v>
      </c>
      <c r="I230" s="10">
        <v>2356835</v>
      </c>
      <c r="J230" s="53">
        <f t="shared" si="15"/>
        <v>0.75584711922418713</v>
      </c>
      <c r="K230" s="53">
        <f t="shared" si="16"/>
        <v>0.71320337325539473</v>
      </c>
      <c r="L230" s="53">
        <f t="shared" si="17"/>
        <v>0.22675413576725612</v>
      </c>
      <c r="M230" s="53">
        <f t="shared" si="18"/>
        <v>0.4992423612787763</v>
      </c>
      <c r="N230" s="148">
        <f t="shared" si="19"/>
        <v>0.72599649704603242</v>
      </c>
      <c r="O230" s="51"/>
      <c r="P230" s="51"/>
    </row>
    <row r="231" spans="1:16" x14ac:dyDescent="0.25">
      <c r="A231" s="179">
        <v>228</v>
      </c>
      <c r="B231" s="165" t="s">
        <v>162</v>
      </c>
      <c r="C231" s="165" t="s">
        <v>172</v>
      </c>
      <c r="D231" s="165" t="s">
        <v>551</v>
      </c>
      <c r="E231" s="165" t="s">
        <v>552</v>
      </c>
      <c r="F231" s="170">
        <v>1652</v>
      </c>
      <c r="G231" s="167">
        <v>3346786.2749999999</v>
      </c>
      <c r="H231" s="10">
        <v>888</v>
      </c>
      <c r="I231" s="10">
        <v>2319290</v>
      </c>
      <c r="J231" s="53">
        <f t="shared" si="15"/>
        <v>0.53753026634382561</v>
      </c>
      <c r="K231" s="53">
        <f t="shared" si="16"/>
        <v>0.69299017308776312</v>
      </c>
      <c r="L231" s="53">
        <f t="shared" si="17"/>
        <v>0.16125907990314767</v>
      </c>
      <c r="M231" s="53">
        <f t="shared" si="18"/>
        <v>0.48509312116143416</v>
      </c>
      <c r="N231" s="148">
        <f t="shared" si="19"/>
        <v>0.6463522010645818</v>
      </c>
      <c r="O231" s="51"/>
      <c r="P231" s="51"/>
    </row>
    <row r="232" spans="1:16" x14ac:dyDescent="0.25">
      <c r="A232" s="179">
        <v>229</v>
      </c>
      <c r="B232" s="165" t="s">
        <v>162</v>
      </c>
      <c r="C232" s="165" t="s">
        <v>172</v>
      </c>
      <c r="D232" s="165" t="s">
        <v>561</v>
      </c>
      <c r="E232" s="165" t="s">
        <v>1358</v>
      </c>
      <c r="F232" s="170">
        <v>1947</v>
      </c>
      <c r="G232" s="167">
        <v>3796750</v>
      </c>
      <c r="H232" s="10">
        <v>1129</v>
      </c>
      <c r="I232" s="10">
        <v>2499235</v>
      </c>
      <c r="J232" s="53">
        <f t="shared" si="15"/>
        <v>0.57986646122239338</v>
      </c>
      <c r="K232" s="53">
        <f t="shared" si="16"/>
        <v>0.65825640350299597</v>
      </c>
      <c r="L232" s="53">
        <f t="shared" si="17"/>
        <v>0.173959938366718</v>
      </c>
      <c r="M232" s="53">
        <f t="shared" si="18"/>
        <v>0.46077948245209716</v>
      </c>
      <c r="N232" s="148">
        <f t="shared" si="19"/>
        <v>0.63473942081881518</v>
      </c>
      <c r="O232" s="51"/>
      <c r="P232" s="51"/>
    </row>
    <row r="233" spans="1:16" x14ac:dyDescent="0.25">
      <c r="A233" s="179">
        <v>230</v>
      </c>
      <c r="B233" s="165" t="s">
        <v>162</v>
      </c>
      <c r="C233" s="165" t="s">
        <v>172</v>
      </c>
      <c r="D233" s="165" t="s">
        <v>557</v>
      </c>
      <c r="E233" s="165" t="s">
        <v>1325</v>
      </c>
      <c r="F233" s="170">
        <v>1033</v>
      </c>
      <c r="G233" s="167">
        <v>1642667.9249999998</v>
      </c>
      <c r="H233" s="10">
        <v>828</v>
      </c>
      <c r="I233" s="10">
        <v>1409805</v>
      </c>
      <c r="J233" s="53">
        <f t="shared" si="15"/>
        <v>0.80154888673765734</v>
      </c>
      <c r="K233" s="53">
        <f t="shared" si="16"/>
        <v>0.85824102275571013</v>
      </c>
      <c r="L233" s="53">
        <f t="shared" si="17"/>
        <v>0.24046466602129718</v>
      </c>
      <c r="M233" s="53">
        <f t="shared" si="18"/>
        <v>0.60076871592899705</v>
      </c>
      <c r="N233" s="148">
        <f t="shared" si="19"/>
        <v>0.84123338195029418</v>
      </c>
      <c r="O233" s="51"/>
      <c r="P233" s="51"/>
    </row>
    <row r="234" spans="1:16" x14ac:dyDescent="0.25">
      <c r="A234" s="179">
        <v>231</v>
      </c>
      <c r="B234" s="165" t="s">
        <v>162</v>
      </c>
      <c r="C234" s="165" t="s">
        <v>172</v>
      </c>
      <c r="D234" s="165" t="s">
        <v>559</v>
      </c>
      <c r="E234" s="165" t="s">
        <v>560</v>
      </c>
      <c r="F234" s="170">
        <v>1721</v>
      </c>
      <c r="G234" s="167">
        <v>3737890.5750000002</v>
      </c>
      <c r="H234" s="10">
        <v>1179</v>
      </c>
      <c r="I234" s="10">
        <v>3209665</v>
      </c>
      <c r="J234" s="53">
        <f t="shared" si="15"/>
        <v>0.68506682161533994</v>
      </c>
      <c r="K234" s="53">
        <f t="shared" si="16"/>
        <v>0.85868351028440681</v>
      </c>
      <c r="L234" s="53">
        <f t="shared" si="17"/>
        <v>0.20552004648460198</v>
      </c>
      <c r="M234" s="53">
        <f t="shared" si="18"/>
        <v>0.6010784571990847</v>
      </c>
      <c r="N234" s="148">
        <f t="shared" si="19"/>
        <v>0.80659850368368669</v>
      </c>
      <c r="O234" s="51"/>
      <c r="P234" s="51"/>
    </row>
    <row r="235" spans="1:16" x14ac:dyDescent="0.25">
      <c r="A235" s="179">
        <v>232</v>
      </c>
      <c r="B235" s="205" t="s">
        <v>166</v>
      </c>
      <c r="C235" s="165" t="s">
        <v>172</v>
      </c>
      <c r="D235" s="165" t="s">
        <v>519</v>
      </c>
      <c r="E235" s="165" t="s">
        <v>1356</v>
      </c>
      <c r="F235" s="170">
        <v>874</v>
      </c>
      <c r="G235" s="167">
        <v>1710667.325</v>
      </c>
      <c r="H235" s="10">
        <v>588</v>
      </c>
      <c r="I235" s="10">
        <v>1270380</v>
      </c>
      <c r="J235" s="53">
        <f t="shared" si="15"/>
        <v>0.67276887871853552</v>
      </c>
      <c r="K235" s="53">
        <f t="shared" si="16"/>
        <v>0.7426224733672282</v>
      </c>
      <c r="L235" s="53">
        <f t="shared" si="17"/>
        <v>0.20183066361556065</v>
      </c>
      <c r="M235" s="53">
        <f t="shared" si="18"/>
        <v>0.51983573135705974</v>
      </c>
      <c r="N235" s="148">
        <f t="shared" si="19"/>
        <v>0.72166639497262042</v>
      </c>
      <c r="O235" s="51"/>
      <c r="P235" s="51"/>
    </row>
    <row r="236" spans="1:16" x14ac:dyDescent="0.25">
      <c r="A236" s="179">
        <v>233</v>
      </c>
      <c r="B236" s="205" t="s">
        <v>166</v>
      </c>
      <c r="C236" s="165" t="s">
        <v>172</v>
      </c>
      <c r="D236" s="165" t="s">
        <v>522</v>
      </c>
      <c r="E236" s="165" t="s">
        <v>1357</v>
      </c>
      <c r="F236" s="170">
        <v>477</v>
      </c>
      <c r="G236" s="167">
        <v>949520.22499999998</v>
      </c>
      <c r="H236" s="10">
        <v>159</v>
      </c>
      <c r="I236" s="10">
        <v>240890</v>
      </c>
      <c r="J236" s="53">
        <f t="shared" si="15"/>
        <v>0.33333333333333331</v>
      </c>
      <c r="K236" s="53">
        <f t="shared" si="16"/>
        <v>0.25369654448382079</v>
      </c>
      <c r="L236" s="53">
        <f t="shared" si="17"/>
        <v>9.9999999999999992E-2</v>
      </c>
      <c r="M236" s="53">
        <f t="shared" si="18"/>
        <v>0.17758758113867454</v>
      </c>
      <c r="N236" s="148">
        <f t="shared" si="19"/>
        <v>0.27758758113867454</v>
      </c>
      <c r="O236" s="51"/>
      <c r="P236" s="51"/>
    </row>
    <row r="237" spans="1:16" x14ac:dyDescent="0.25">
      <c r="A237" s="179">
        <v>234</v>
      </c>
      <c r="B237" s="205" t="s">
        <v>166</v>
      </c>
      <c r="C237" s="165" t="s">
        <v>172</v>
      </c>
      <c r="D237" s="165" t="s">
        <v>521</v>
      </c>
      <c r="E237" s="165" t="s">
        <v>1242</v>
      </c>
      <c r="F237" s="170">
        <v>427</v>
      </c>
      <c r="G237" s="167">
        <v>808905.22499999998</v>
      </c>
      <c r="H237" s="10">
        <v>108</v>
      </c>
      <c r="I237" s="10">
        <v>187695</v>
      </c>
      <c r="J237" s="53">
        <f t="shared" si="15"/>
        <v>0.25292740046838408</v>
      </c>
      <c r="K237" s="53">
        <f t="shared" si="16"/>
        <v>0.23203583584220266</v>
      </c>
      <c r="L237" s="53">
        <f t="shared" si="17"/>
        <v>7.5878220140515221E-2</v>
      </c>
      <c r="M237" s="53">
        <f t="shared" si="18"/>
        <v>0.16242508508954184</v>
      </c>
      <c r="N237" s="148">
        <f t="shared" si="19"/>
        <v>0.23830330523005705</v>
      </c>
      <c r="O237" s="51"/>
      <c r="P237" s="51"/>
    </row>
    <row r="238" spans="1:16" x14ac:dyDescent="0.25">
      <c r="A238" s="179">
        <v>235</v>
      </c>
      <c r="B238" s="188" t="s">
        <v>167</v>
      </c>
      <c r="C238" s="165" t="s">
        <v>172</v>
      </c>
      <c r="D238" s="188" t="s">
        <v>586</v>
      </c>
      <c r="E238" s="188" t="s">
        <v>587</v>
      </c>
      <c r="F238" s="170">
        <v>1322</v>
      </c>
      <c r="G238" s="167">
        <v>2512164</v>
      </c>
      <c r="H238" s="10">
        <v>957</v>
      </c>
      <c r="I238" s="10">
        <v>1614850</v>
      </c>
      <c r="J238" s="53">
        <f t="shared" si="15"/>
        <v>0.72390317700453854</v>
      </c>
      <c r="K238" s="53">
        <f t="shared" si="16"/>
        <v>0.64281233231588386</v>
      </c>
      <c r="L238" s="53">
        <f t="shared" si="17"/>
        <v>0.21717095310136156</v>
      </c>
      <c r="M238" s="53">
        <f t="shared" si="18"/>
        <v>0.44996863262111869</v>
      </c>
      <c r="N238" s="148">
        <f t="shared" si="19"/>
        <v>0.66713958572248022</v>
      </c>
      <c r="O238" s="51"/>
      <c r="P238" s="51"/>
    </row>
    <row r="239" spans="1:16" x14ac:dyDescent="0.25">
      <c r="A239" s="179">
        <v>236</v>
      </c>
      <c r="B239" s="188" t="s">
        <v>167</v>
      </c>
      <c r="C239" s="165" t="s">
        <v>172</v>
      </c>
      <c r="D239" s="188" t="s">
        <v>588</v>
      </c>
      <c r="E239" s="188" t="s">
        <v>589</v>
      </c>
      <c r="F239" s="170">
        <v>1094</v>
      </c>
      <c r="G239" s="167">
        <v>2416645.5249999999</v>
      </c>
      <c r="H239" s="10">
        <v>796</v>
      </c>
      <c r="I239" s="10">
        <v>1686910</v>
      </c>
      <c r="J239" s="53">
        <f t="shared" si="15"/>
        <v>0.72760511882998169</v>
      </c>
      <c r="K239" s="53">
        <f t="shared" si="16"/>
        <v>0.6980378307654368</v>
      </c>
      <c r="L239" s="53">
        <f t="shared" si="17"/>
        <v>0.2182815356489945</v>
      </c>
      <c r="M239" s="53">
        <f t="shared" si="18"/>
        <v>0.48862648153580573</v>
      </c>
      <c r="N239" s="148">
        <f t="shared" si="19"/>
        <v>0.70690801718480023</v>
      </c>
      <c r="O239" s="51"/>
      <c r="P239" s="51"/>
    </row>
    <row r="240" spans="1:16" x14ac:dyDescent="0.25">
      <c r="A240" s="179">
        <v>237</v>
      </c>
      <c r="B240" s="188" t="s">
        <v>167</v>
      </c>
      <c r="C240" s="165" t="s">
        <v>172</v>
      </c>
      <c r="D240" s="188" t="s">
        <v>583</v>
      </c>
      <c r="E240" s="188" t="s">
        <v>1395</v>
      </c>
      <c r="F240" s="170">
        <v>892</v>
      </c>
      <c r="G240" s="167">
        <v>1694109.25</v>
      </c>
      <c r="H240" s="10">
        <v>669</v>
      </c>
      <c r="I240" s="10">
        <v>1119250</v>
      </c>
      <c r="J240" s="53">
        <f t="shared" si="15"/>
        <v>0.75</v>
      </c>
      <c r="K240" s="53">
        <f t="shared" si="16"/>
        <v>0.66067167746117905</v>
      </c>
      <c r="L240" s="53">
        <f t="shared" si="17"/>
        <v>0.22499999999999998</v>
      </c>
      <c r="M240" s="53">
        <f t="shared" si="18"/>
        <v>0.46247017422282533</v>
      </c>
      <c r="N240" s="148">
        <f t="shared" si="19"/>
        <v>0.6874701742228253</v>
      </c>
      <c r="O240" s="51"/>
      <c r="P240" s="51"/>
    </row>
    <row r="241" spans="1:16" x14ac:dyDescent="0.25">
      <c r="A241" s="179">
        <v>238</v>
      </c>
      <c r="B241" s="188" t="s">
        <v>167</v>
      </c>
      <c r="C241" s="188" t="s">
        <v>172</v>
      </c>
      <c r="D241" s="188" t="s">
        <v>582</v>
      </c>
      <c r="E241" s="188" t="s">
        <v>1172</v>
      </c>
      <c r="F241" s="170">
        <v>773</v>
      </c>
      <c r="G241" s="167">
        <v>1450802.2749999999</v>
      </c>
      <c r="H241" s="10">
        <v>582</v>
      </c>
      <c r="I241" s="10">
        <v>851180</v>
      </c>
      <c r="J241" s="53">
        <f t="shared" si="15"/>
        <v>0.7529107373868047</v>
      </c>
      <c r="K241" s="53">
        <f t="shared" si="16"/>
        <v>0.58669607476318586</v>
      </c>
      <c r="L241" s="53">
        <f t="shared" si="17"/>
        <v>0.22587322121604139</v>
      </c>
      <c r="M241" s="53">
        <f t="shared" si="18"/>
        <v>0.41068725233423009</v>
      </c>
      <c r="N241" s="148">
        <f t="shared" si="19"/>
        <v>0.63656047355027146</v>
      </c>
      <c r="O241" s="51"/>
      <c r="P241" s="51"/>
    </row>
    <row r="242" spans="1:16" x14ac:dyDescent="0.25">
      <c r="A242" s="179">
        <v>239</v>
      </c>
      <c r="B242" s="188" t="s">
        <v>167</v>
      </c>
      <c r="C242" s="188" t="s">
        <v>172</v>
      </c>
      <c r="D242" s="188" t="s">
        <v>585</v>
      </c>
      <c r="E242" s="188" t="s">
        <v>1401</v>
      </c>
      <c r="F242" s="170">
        <v>728</v>
      </c>
      <c r="G242" s="167">
        <v>1327836.075</v>
      </c>
      <c r="H242" s="10">
        <v>571</v>
      </c>
      <c r="I242" s="10">
        <v>827245</v>
      </c>
      <c r="J242" s="53">
        <f t="shared" si="15"/>
        <v>0.78434065934065933</v>
      </c>
      <c r="K242" s="53">
        <f t="shared" si="16"/>
        <v>0.62300235366025891</v>
      </c>
      <c r="L242" s="53">
        <f t="shared" si="17"/>
        <v>0.2353021978021978</v>
      </c>
      <c r="M242" s="53">
        <f t="shared" si="18"/>
        <v>0.43610164756218123</v>
      </c>
      <c r="N242" s="148">
        <f t="shared" si="19"/>
        <v>0.67140384536437903</v>
      </c>
      <c r="O242" s="51"/>
      <c r="P242" s="51"/>
    </row>
    <row r="243" spans="1:16" x14ac:dyDescent="0.25">
      <c r="A243" s="179">
        <v>240</v>
      </c>
      <c r="B243" s="205" t="s">
        <v>168</v>
      </c>
      <c r="C243" s="165" t="s">
        <v>172</v>
      </c>
      <c r="D243" s="165" t="s">
        <v>525</v>
      </c>
      <c r="E243" s="165" t="s">
        <v>1396</v>
      </c>
      <c r="F243" s="170">
        <v>984</v>
      </c>
      <c r="G243" s="167">
        <v>1998091.65</v>
      </c>
      <c r="H243" s="10">
        <v>544</v>
      </c>
      <c r="I243" s="10">
        <v>1368260</v>
      </c>
      <c r="J243" s="53">
        <f t="shared" si="15"/>
        <v>0.55284552845528456</v>
      </c>
      <c r="K243" s="53">
        <f t="shared" si="16"/>
        <v>0.68478340320375197</v>
      </c>
      <c r="L243" s="53">
        <f t="shared" si="17"/>
        <v>0.16585365853658537</v>
      </c>
      <c r="M243" s="53">
        <f t="shared" si="18"/>
        <v>0.47934838224262633</v>
      </c>
      <c r="N243" s="148">
        <f t="shared" si="19"/>
        <v>0.64520204077921173</v>
      </c>
      <c r="O243" s="51"/>
      <c r="P243" s="51"/>
    </row>
    <row r="244" spans="1:16" x14ac:dyDescent="0.25">
      <c r="A244" s="179">
        <v>241</v>
      </c>
      <c r="B244" s="205" t="s">
        <v>168</v>
      </c>
      <c r="C244" s="165" t="s">
        <v>172</v>
      </c>
      <c r="D244" s="165" t="s">
        <v>528</v>
      </c>
      <c r="E244" s="165" t="s">
        <v>529</v>
      </c>
      <c r="F244" s="170">
        <v>886</v>
      </c>
      <c r="G244" s="167">
        <v>1748725.675</v>
      </c>
      <c r="H244" s="10">
        <v>499</v>
      </c>
      <c r="I244" s="10">
        <v>769415</v>
      </c>
      <c r="J244" s="53">
        <f t="shared" si="15"/>
        <v>0.56320541760722342</v>
      </c>
      <c r="K244" s="53">
        <f t="shared" si="16"/>
        <v>0.43998610588250209</v>
      </c>
      <c r="L244" s="53">
        <f t="shared" si="17"/>
        <v>0.16896162528216702</v>
      </c>
      <c r="M244" s="53">
        <f t="shared" si="18"/>
        <v>0.30799027411775143</v>
      </c>
      <c r="N244" s="148">
        <f t="shared" si="19"/>
        <v>0.47695189939991844</v>
      </c>
      <c r="O244" s="51"/>
      <c r="P244" s="51"/>
    </row>
    <row r="245" spans="1:16" x14ac:dyDescent="0.25">
      <c r="A245" s="179">
        <v>242</v>
      </c>
      <c r="B245" s="205" t="s">
        <v>168</v>
      </c>
      <c r="C245" s="165" t="s">
        <v>172</v>
      </c>
      <c r="D245" s="165" t="s">
        <v>530</v>
      </c>
      <c r="E245" s="165" t="s">
        <v>468</v>
      </c>
      <c r="F245" s="170">
        <v>1194</v>
      </c>
      <c r="G245" s="167">
        <v>2256442.25</v>
      </c>
      <c r="H245" s="10">
        <v>545</v>
      </c>
      <c r="I245" s="10">
        <v>1187340</v>
      </c>
      <c r="J245" s="53">
        <f t="shared" si="15"/>
        <v>0.45644891122278058</v>
      </c>
      <c r="K245" s="53">
        <f t="shared" si="16"/>
        <v>0.52620003902160584</v>
      </c>
      <c r="L245" s="53">
        <f t="shared" si="17"/>
        <v>0.13693467336683418</v>
      </c>
      <c r="M245" s="53">
        <f t="shared" si="18"/>
        <v>0.36834002731512405</v>
      </c>
      <c r="N245" s="148">
        <f t="shared" si="19"/>
        <v>0.50527470068195823</v>
      </c>
      <c r="O245" s="51"/>
      <c r="P245" s="51"/>
    </row>
    <row r="246" spans="1:16" x14ac:dyDescent="0.25">
      <c r="A246" s="179">
        <v>243</v>
      </c>
      <c r="B246" s="205" t="s">
        <v>168</v>
      </c>
      <c r="C246" s="165" t="s">
        <v>172</v>
      </c>
      <c r="D246" s="165" t="s">
        <v>527</v>
      </c>
      <c r="E246" s="165" t="s">
        <v>1148</v>
      </c>
      <c r="F246" s="170">
        <v>1461</v>
      </c>
      <c r="G246" s="167">
        <v>2843568.35</v>
      </c>
      <c r="H246" s="10">
        <v>720</v>
      </c>
      <c r="I246" s="10">
        <v>1442920</v>
      </c>
      <c r="J246" s="53">
        <f t="shared" si="15"/>
        <v>0.49281314168377821</v>
      </c>
      <c r="K246" s="53">
        <f t="shared" si="16"/>
        <v>0.50743285280974515</v>
      </c>
      <c r="L246" s="53">
        <f t="shared" si="17"/>
        <v>0.14784394250513347</v>
      </c>
      <c r="M246" s="53">
        <f t="shared" si="18"/>
        <v>0.35520299696682156</v>
      </c>
      <c r="N246" s="148">
        <f t="shared" si="19"/>
        <v>0.503046939471955</v>
      </c>
      <c r="O246" s="51"/>
      <c r="P246" s="51"/>
    </row>
    <row r="247" spans="1:16" x14ac:dyDescent="0.25">
      <c r="A247" s="179">
        <v>244</v>
      </c>
      <c r="B247" s="205" t="s">
        <v>168</v>
      </c>
      <c r="C247" s="165" t="s">
        <v>172</v>
      </c>
      <c r="D247" s="165" t="s">
        <v>524</v>
      </c>
      <c r="E247" s="165" t="s">
        <v>1429</v>
      </c>
      <c r="F247" s="170">
        <v>749</v>
      </c>
      <c r="G247" s="167">
        <v>1441096.575</v>
      </c>
      <c r="H247" s="10">
        <v>387</v>
      </c>
      <c r="I247" s="10">
        <v>679000</v>
      </c>
      <c r="J247" s="53">
        <f t="shared" si="15"/>
        <v>0.51668891855807741</v>
      </c>
      <c r="K247" s="53">
        <f t="shared" si="16"/>
        <v>0.47116897769325422</v>
      </c>
      <c r="L247" s="53">
        <f t="shared" si="17"/>
        <v>0.15500667556742323</v>
      </c>
      <c r="M247" s="53">
        <f t="shared" si="18"/>
        <v>0.32981828438527794</v>
      </c>
      <c r="N247" s="148">
        <f t="shared" si="19"/>
        <v>0.48482495995270114</v>
      </c>
      <c r="O247" s="51"/>
      <c r="P247" s="51"/>
    </row>
    <row r="248" spans="1:16" x14ac:dyDescent="0.25">
      <c r="A248" s="179">
        <v>245</v>
      </c>
      <c r="B248" s="165" t="s">
        <v>169</v>
      </c>
      <c r="C248" s="165" t="s">
        <v>172</v>
      </c>
      <c r="D248" s="165" t="s">
        <v>593</v>
      </c>
      <c r="E248" s="165" t="s">
        <v>594</v>
      </c>
      <c r="F248" s="170">
        <v>1054</v>
      </c>
      <c r="G248" s="167">
        <v>2056043.375</v>
      </c>
      <c r="H248" s="10">
        <v>593</v>
      </c>
      <c r="I248" s="10">
        <v>1074340</v>
      </c>
      <c r="J248" s="53">
        <f t="shared" si="15"/>
        <v>0.56261859582542695</v>
      </c>
      <c r="K248" s="53">
        <f t="shared" si="16"/>
        <v>0.52252788684479967</v>
      </c>
      <c r="L248" s="53">
        <f t="shared" si="17"/>
        <v>0.16878557874762809</v>
      </c>
      <c r="M248" s="53">
        <f t="shared" si="18"/>
        <v>0.36576952079135977</v>
      </c>
      <c r="N248" s="148">
        <f t="shared" si="19"/>
        <v>0.53455509953898783</v>
      </c>
      <c r="O248" s="51"/>
      <c r="P248" s="51"/>
    </row>
    <row r="249" spans="1:16" x14ac:dyDescent="0.25">
      <c r="A249" s="179">
        <v>246</v>
      </c>
      <c r="B249" s="165" t="s">
        <v>169</v>
      </c>
      <c r="C249" s="165" t="s">
        <v>172</v>
      </c>
      <c r="D249" s="165" t="s">
        <v>597</v>
      </c>
      <c r="E249" s="165" t="s">
        <v>1204</v>
      </c>
      <c r="F249" s="170">
        <v>812</v>
      </c>
      <c r="G249" s="167">
        <v>1582746.35</v>
      </c>
      <c r="H249" s="10">
        <v>632</v>
      </c>
      <c r="I249" s="10">
        <v>1042455</v>
      </c>
      <c r="J249" s="53">
        <f t="shared" si="15"/>
        <v>0.77832512315270941</v>
      </c>
      <c r="K249" s="53">
        <f t="shared" si="16"/>
        <v>0.65863680557532167</v>
      </c>
      <c r="L249" s="53">
        <f t="shared" si="17"/>
        <v>0.23349753694581282</v>
      </c>
      <c r="M249" s="53">
        <f t="shared" si="18"/>
        <v>0.46104576390272511</v>
      </c>
      <c r="N249" s="148">
        <f t="shared" si="19"/>
        <v>0.69454330084853799</v>
      </c>
      <c r="O249" s="51"/>
      <c r="P249" s="51"/>
    </row>
    <row r="250" spans="1:16" x14ac:dyDescent="0.25">
      <c r="A250" s="179">
        <v>247</v>
      </c>
      <c r="B250" s="165" t="s">
        <v>169</v>
      </c>
      <c r="C250" s="165" t="s">
        <v>172</v>
      </c>
      <c r="D250" s="165" t="s">
        <v>591</v>
      </c>
      <c r="E250" s="165" t="s">
        <v>592</v>
      </c>
      <c r="F250" s="170">
        <v>1142</v>
      </c>
      <c r="G250" s="167">
        <v>2246860.7999999998</v>
      </c>
      <c r="H250" s="10">
        <v>877</v>
      </c>
      <c r="I250" s="10">
        <v>1378050</v>
      </c>
      <c r="J250" s="53">
        <f t="shared" si="15"/>
        <v>0.76795096322241685</v>
      </c>
      <c r="K250" s="53">
        <f t="shared" si="16"/>
        <v>0.61332237404293144</v>
      </c>
      <c r="L250" s="53">
        <f t="shared" si="17"/>
        <v>0.23038528896672505</v>
      </c>
      <c r="M250" s="53">
        <f t="shared" si="18"/>
        <v>0.429325661830052</v>
      </c>
      <c r="N250" s="148">
        <f t="shared" si="19"/>
        <v>0.65971095079677711</v>
      </c>
      <c r="O250" s="51"/>
      <c r="P250" s="51"/>
    </row>
    <row r="251" spans="1:16" x14ac:dyDescent="0.25">
      <c r="A251" s="179">
        <v>248</v>
      </c>
      <c r="B251" s="165" t="s">
        <v>169</v>
      </c>
      <c r="C251" s="165" t="s">
        <v>172</v>
      </c>
      <c r="D251" s="165" t="s">
        <v>595</v>
      </c>
      <c r="E251" s="165" t="s">
        <v>596</v>
      </c>
      <c r="F251" s="170">
        <v>689</v>
      </c>
      <c r="G251" s="167">
        <v>1342910.1</v>
      </c>
      <c r="H251" s="10">
        <v>674</v>
      </c>
      <c r="I251" s="10">
        <v>934275</v>
      </c>
      <c r="J251" s="53">
        <f t="shared" si="15"/>
        <v>0.97822931785195932</v>
      </c>
      <c r="K251" s="53">
        <f t="shared" si="16"/>
        <v>0.69570926601862626</v>
      </c>
      <c r="L251" s="53">
        <f t="shared" si="17"/>
        <v>0.29346879535558779</v>
      </c>
      <c r="M251" s="53">
        <f t="shared" si="18"/>
        <v>0.48699648621303837</v>
      </c>
      <c r="N251" s="148">
        <f t="shared" si="19"/>
        <v>0.78046528156862616</v>
      </c>
      <c r="O251" s="51"/>
      <c r="P251" s="51"/>
    </row>
    <row r="252" spans="1:16" x14ac:dyDescent="0.25">
      <c r="A252" s="179">
        <v>249</v>
      </c>
      <c r="B252" s="165" t="s">
        <v>169</v>
      </c>
      <c r="C252" s="165" t="s">
        <v>172</v>
      </c>
      <c r="D252" s="165" t="s">
        <v>590</v>
      </c>
      <c r="E252" s="165" t="s">
        <v>373</v>
      </c>
      <c r="F252" s="170">
        <v>365</v>
      </c>
      <c r="G252" s="167">
        <v>712303.27500000002</v>
      </c>
      <c r="H252" s="10">
        <v>267</v>
      </c>
      <c r="I252" s="10">
        <v>444945</v>
      </c>
      <c r="J252" s="53">
        <f t="shared" si="15"/>
        <v>0.73150684931506849</v>
      </c>
      <c r="K252" s="53">
        <f t="shared" si="16"/>
        <v>0.6246566815237512</v>
      </c>
      <c r="L252" s="53">
        <f t="shared" si="17"/>
        <v>0.21945205479452054</v>
      </c>
      <c r="M252" s="53">
        <f t="shared" si="18"/>
        <v>0.43725967706662583</v>
      </c>
      <c r="N252" s="148">
        <f t="shared" si="19"/>
        <v>0.6567117318611464</v>
      </c>
      <c r="O252" s="51"/>
      <c r="P252" s="51"/>
    </row>
    <row r="253" spans="1:16" x14ac:dyDescent="0.25">
      <c r="A253" s="179">
        <v>250</v>
      </c>
      <c r="B253" s="165" t="s">
        <v>170</v>
      </c>
      <c r="C253" s="165" t="s">
        <v>172</v>
      </c>
      <c r="D253" s="165" t="s">
        <v>604</v>
      </c>
      <c r="E253" s="165" t="s">
        <v>605</v>
      </c>
      <c r="F253" s="170">
        <v>748</v>
      </c>
      <c r="G253" s="167">
        <v>1466513.2250000001</v>
      </c>
      <c r="H253" s="10">
        <v>226</v>
      </c>
      <c r="I253" s="10">
        <v>337845</v>
      </c>
      <c r="J253" s="53">
        <f t="shared" si="15"/>
        <v>0.30213903743315507</v>
      </c>
      <c r="K253" s="53">
        <f t="shared" si="16"/>
        <v>0.23037296509889979</v>
      </c>
      <c r="L253" s="53">
        <f t="shared" si="17"/>
        <v>9.064171122994652E-2</v>
      </c>
      <c r="M253" s="53">
        <f t="shared" si="18"/>
        <v>0.16126107556922983</v>
      </c>
      <c r="N253" s="148">
        <f t="shared" si="19"/>
        <v>0.25190278679917633</v>
      </c>
      <c r="O253" s="51"/>
      <c r="P253" s="51"/>
    </row>
    <row r="254" spans="1:16" x14ac:dyDescent="0.25">
      <c r="A254" s="179">
        <v>251</v>
      </c>
      <c r="B254" s="165" t="s">
        <v>170</v>
      </c>
      <c r="C254" s="165" t="s">
        <v>172</v>
      </c>
      <c r="D254" s="165" t="s">
        <v>602</v>
      </c>
      <c r="E254" s="165" t="s">
        <v>1392</v>
      </c>
      <c r="F254" s="170">
        <v>748</v>
      </c>
      <c r="G254" s="167">
        <v>1466513.2250000001</v>
      </c>
      <c r="H254" s="10">
        <v>220</v>
      </c>
      <c r="I254" s="10">
        <v>333935</v>
      </c>
      <c r="J254" s="53">
        <f t="shared" si="15"/>
        <v>0.29411764705882354</v>
      </c>
      <c r="K254" s="53">
        <f t="shared" si="16"/>
        <v>0.22770677707321732</v>
      </c>
      <c r="L254" s="53">
        <f t="shared" si="17"/>
        <v>8.8235294117647065E-2</v>
      </c>
      <c r="M254" s="53">
        <f t="shared" si="18"/>
        <v>0.15939474395125211</v>
      </c>
      <c r="N254" s="148">
        <f t="shared" si="19"/>
        <v>0.24763003806889916</v>
      </c>
      <c r="O254" s="51"/>
      <c r="P254" s="51"/>
    </row>
    <row r="255" spans="1:16" x14ac:dyDescent="0.25">
      <c r="A255" s="179">
        <v>252</v>
      </c>
      <c r="B255" s="165" t="s">
        <v>170</v>
      </c>
      <c r="C255" s="165" t="s">
        <v>172</v>
      </c>
      <c r="D255" s="165" t="s">
        <v>600</v>
      </c>
      <c r="E255" s="165" t="s">
        <v>601</v>
      </c>
      <c r="F255" s="170">
        <v>888</v>
      </c>
      <c r="G255" s="167">
        <v>1723561.625</v>
      </c>
      <c r="H255" s="10">
        <v>285</v>
      </c>
      <c r="I255" s="10">
        <v>415035</v>
      </c>
      <c r="J255" s="53">
        <f t="shared" si="15"/>
        <v>0.32094594594594594</v>
      </c>
      <c r="K255" s="53">
        <f t="shared" si="16"/>
        <v>0.24080078946988623</v>
      </c>
      <c r="L255" s="53">
        <f t="shared" si="17"/>
        <v>9.6283783783783786E-2</v>
      </c>
      <c r="M255" s="53">
        <f t="shared" si="18"/>
        <v>0.16856055262892036</v>
      </c>
      <c r="N255" s="148">
        <f t="shared" si="19"/>
        <v>0.26484433641270416</v>
      </c>
      <c r="O255" s="51"/>
      <c r="P255" s="51"/>
    </row>
    <row r="256" spans="1:16" x14ac:dyDescent="0.25">
      <c r="A256" s="179">
        <v>253</v>
      </c>
      <c r="B256" s="165" t="s">
        <v>170</v>
      </c>
      <c r="C256" s="165" t="s">
        <v>172</v>
      </c>
      <c r="D256" s="165" t="s">
        <v>606</v>
      </c>
      <c r="E256" s="165" t="s">
        <v>1393</v>
      </c>
      <c r="F256" s="170">
        <v>374</v>
      </c>
      <c r="G256" s="167">
        <v>724970.42500000005</v>
      </c>
      <c r="H256" s="10">
        <v>202</v>
      </c>
      <c r="I256" s="10">
        <v>241925</v>
      </c>
      <c r="J256" s="53">
        <f t="shared" si="15"/>
        <v>0.5401069518716578</v>
      </c>
      <c r="K256" s="53">
        <f t="shared" si="16"/>
        <v>0.33370326796434485</v>
      </c>
      <c r="L256" s="53">
        <f t="shared" si="17"/>
        <v>0.16203208556149734</v>
      </c>
      <c r="M256" s="53">
        <f t="shared" si="18"/>
        <v>0.23359228757504139</v>
      </c>
      <c r="N256" s="148">
        <f t="shared" si="19"/>
        <v>0.39562437313653875</v>
      </c>
      <c r="O256" s="51"/>
      <c r="P256" s="51"/>
    </row>
    <row r="257" spans="1:16" x14ac:dyDescent="0.25">
      <c r="A257" s="179">
        <v>254</v>
      </c>
      <c r="B257" s="165" t="s">
        <v>170</v>
      </c>
      <c r="C257" s="165" t="s">
        <v>172</v>
      </c>
      <c r="D257" s="165" t="s">
        <v>608</v>
      </c>
      <c r="E257" s="165" t="s">
        <v>1205</v>
      </c>
      <c r="F257" s="170">
        <v>1225</v>
      </c>
      <c r="G257" s="167">
        <v>2393105.6</v>
      </c>
      <c r="H257" s="10">
        <v>356</v>
      </c>
      <c r="I257" s="10">
        <v>881060</v>
      </c>
      <c r="J257" s="53">
        <f t="shared" si="15"/>
        <v>0.29061224489795917</v>
      </c>
      <c r="K257" s="53">
        <f t="shared" si="16"/>
        <v>0.3681659513896921</v>
      </c>
      <c r="L257" s="53">
        <f t="shared" si="17"/>
        <v>8.7183673469387754E-2</v>
      </c>
      <c r="M257" s="53">
        <f t="shared" si="18"/>
        <v>0.25771616597278446</v>
      </c>
      <c r="N257" s="148">
        <f t="shared" si="19"/>
        <v>0.34489983944217223</v>
      </c>
      <c r="O257" s="51"/>
      <c r="P257" s="51"/>
    </row>
    <row r="258" spans="1:16" x14ac:dyDescent="0.25">
      <c r="A258" s="179">
        <v>255</v>
      </c>
      <c r="B258" s="165" t="s">
        <v>170</v>
      </c>
      <c r="C258" s="165" t="s">
        <v>172</v>
      </c>
      <c r="D258" s="165" t="s">
        <v>598</v>
      </c>
      <c r="E258" s="165" t="s">
        <v>1394</v>
      </c>
      <c r="F258" s="170">
        <v>704</v>
      </c>
      <c r="G258" s="167">
        <v>1377112.25</v>
      </c>
      <c r="H258" s="10">
        <v>187</v>
      </c>
      <c r="I258" s="10">
        <v>363450</v>
      </c>
      <c r="J258" s="53">
        <f t="shared" si="15"/>
        <v>0.265625</v>
      </c>
      <c r="K258" s="53">
        <f t="shared" si="16"/>
        <v>0.26392184079402387</v>
      </c>
      <c r="L258" s="53">
        <f t="shared" si="17"/>
        <v>7.9687499999999994E-2</v>
      </c>
      <c r="M258" s="53">
        <f t="shared" si="18"/>
        <v>0.18474528855581671</v>
      </c>
      <c r="N258" s="148">
        <f t="shared" si="19"/>
        <v>0.2644327885558167</v>
      </c>
      <c r="O258" s="51"/>
      <c r="P258" s="51"/>
    </row>
    <row r="259" spans="1:16" x14ac:dyDescent="0.25">
      <c r="A259" s="179">
        <v>256</v>
      </c>
      <c r="B259" s="165" t="s">
        <v>165</v>
      </c>
      <c r="C259" s="165" t="s">
        <v>172</v>
      </c>
      <c r="D259" s="165" t="s">
        <v>613</v>
      </c>
      <c r="E259" s="165" t="s">
        <v>1430</v>
      </c>
      <c r="F259" s="170">
        <v>1682</v>
      </c>
      <c r="G259" s="167">
        <v>3276995.8250000002</v>
      </c>
      <c r="H259" s="10">
        <v>825</v>
      </c>
      <c r="I259" s="10">
        <v>1478995</v>
      </c>
      <c r="J259" s="53">
        <f t="shared" si="15"/>
        <v>0.49048751486325803</v>
      </c>
      <c r="K259" s="53">
        <f t="shared" si="16"/>
        <v>0.45132648284652604</v>
      </c>
      <c r="L259" s="53">
        <f t="shared" si="17"/>
        <v>0.14714625445897742</v>
      </c>
      <c r="M259" s="53">
        <f t="shared" si="18"/>
        <v>0.3159285379925682</v>
      </c>
      <c r="N259" s="148">
        <f t="shared" si="19"/>
        <v>0.46307479245154559</v>
      </c>
      <c r="O259" s="51"/>
      <c r="P259" s="51"/>
    </row>
    <row r="260" spans="1:16" x14ac:dyDescent="0.25">
      <c r="A260" s="179">
        <v>257</v>
      </c>
      <c r="B260" s="165" t="s">
        <v>165</v>
      </c>
      <c r="C260" s="165" t="s">
        <v>172</v>
      </c>
      <c r="D260" s="165" t="s">
        <v>617</v>
      </c>
      <c r="E260" s="165" t="s">
        <v>618</v>
      </c>
      <c r="F260" s="170">
        <v>779</v>
      </c>
      <c r="G260" s="167">
        <v>1525877.5249999999</v>
      </c>
      <c r="H260" s="10">
        <v>430</v>
      </c>
      <c r="I260" s="10">
        <v>652980</v>
      </c>
      <c r="J260" s="53">
        <f t="shared" ref="J260:J323" si="20">IFERROR(H260/F260,0)</f>
        <v>0.55198973042361998</v>
      </c>
      <c r="K260" s="53">
        <f t="shared" ref="K260:K323" si="21">IFERROR(I260/G260,0)</f>
        <v>0.42793736017574546</v>
      </c>
      <c r="L260" s="53">
        <f t="shared" si="17"/>
        <v>0.16559691912708599</v>
      </c>
      <c r="M260" s="53">
        <f t="shared" si="18"/>
        <v>0.29955615212302178</v>
      </c>
      <c r="N260" s="148">
        <f t="shared" si="19"/>
        <v>0.46515307125010774</v>
      </c>
      <c r="O260" s="51"/>
      <c r="P260" s="51"/>
    </row>
    <row r="261" spans="1:16" x14ac:dyDescent="0.25">
      <c r="A261" s="179">
        <v>258</v>
      </c>
      <c r="B261" s="165" t="s">
        <v>165</v>
      </c>
      <c r="C261" s="165" t="s">
        <v>172</v>
      </c>
      <c r="D261" s="165" t="s">
        <v>615</v>
      </c>
      <c r="E261" s="165" t="s">
        <v>616</v>
      </c>
      <c r="F261" s="170">
        <v>1033</v>
      </c>
      <c r="G261" s="167">
        <v>2019491.7</v>
      </c>
      <c r="H261" s="10">
        <v>677</v>
      </c>
      <c r="I261" s="10">
        <v>1108360</v>
      </c>
      <c r="J261" s="53">
        <f t="shared" si="20"/>
        <v>0.65537270087124877</v>
      </c>
      <c r="K261" s="53">
        <f t="shared" si="21"/>
        <v>0.54883117370573997</v>
      </c>
      <c r="L261" s="53">
        <f t="shared" ref="L261:L324" si="22">IF((J261*0.3)&gt;30%,30%,(J261*0.3))</f>
        <v>0.19661181026137461</v>
      </c>
      <c r="M261" s="53">
        <f t="shared" ref="M261:M324" si="23">IF((K261*0.7)&gt;70%,70%,(K261*0.7))</f>
        <v>0.38418182159401798</v>
      </c>
      <c r="N261" s="148">
        <f t="shared" ref="N261:N324" si="24">L261+M261</f>
        <v>0.58079363185539257</v>
      </c>
      <c r="O261" s="51"/>
      <c r="P261" s="51"/>
    </row>
    <row r="262" spans="1:16" x14ac:dyDescent="0.25">
      <c r="A262" s="179">
        <v>259</v>
      </c>
      <c r="B262" s="165" t="s">
        <v>165</v>
      </c>
      <c r="C262" s="165" t="s">
        <v>172</v>
      </c>
      <c r="D262" s="165" t="s">
        <v>611</v>
      </c>
      <c r="E262" s="165" t="s">
        <v>612</v>
      </c>
      <c r="F262" s="170">
        <v>904</v>
      </c>
      <c r="G262" s="167">
        <v>1757408.2999999998</v>
      </c>
      <c r="H262" s="10">
        <v>742</v>
      </c>
      <c r="I262" s="10">
        <v>1155435</v>
      </c>
      <c r="J262" s="53">
        <f t="shared" si="20"/>
        <v>0.82079646017699115</v>
      </c>
      <c r="K262" s="53">
        <f t="shared" si="21"/>
        <v>0.65746531412193743</v>
      </c>
      <c r="L262" s="53">
        <f t="shared" si="22"/>
        <v>0.24623893805309732</v>
      </c>
      <c r="M262" s="53">
        <f t="shared" si="23"/>
        <v>0.46022571988535615</v>
      </c>
      <c r="N262" s="148">
        <f t="shared" si="24"/>
        <v>0.70646465793845348</v>
      </c>
      <c r="O262" s="51"/>
      <c r="P262" s="51"/>
    </row>
    <row r="263" spans="1:16" x14ac:dyDescent="0.25">
      <c r="A263" s="179">
        <v>260</v>
      </c>
      <c r="B263" s="165" t="s">
        <v>165</v>
      </c>
      <c r="C263" s="165" t="s">
        <v>172</v>
      </c>
      <c r="D263" s="165" t="s">
        <v>609</v>
      </c>
      <c r="E263" s="165" t="s">
        <v>1046</v>
      </c>
      <c r="F263" s="170">
        <v>1607</v>
      </c>
      <c r="G263" s="167">
        <v>3156070.0750000002</v>
      </c>
      <c r="H263" s="10">
        <v>630</v>
      </c>
      <c r="I263" s="10">
        <v>1234700</v>
      </c>
      <c r="J263" s="53">
        <f t="shared" si="20"/>
        <v>0.39203484754200374</v>
      </c>
      <c r="K263" s="53">
        <f t="shared" si="21"/>
        <v>0.39121438075166942</v>
      </c>
      <c r="L263" s="53">
        <f t="shared" si="22"/>
        <v>0.11761045426260111</v>
      </c>
      <c r="M263" s="53">
        <f t="shared" si="23"/>
        <v>0.27385006652616856</v>
      </c>
      <c r="N263" s="148">
        <f t="shared" si="24"/>
        <v>0.39146052078876969</v>
      </c>
      <c r="O263" s="51"/>
      <c r="P263" s="51"/>
    </row>
    <row r="264" spans="1:16" x14ac:dyDescent="0.25">
      <c r="A264" s="179">
        <v>261</v>
      </c>
      <c r="B264" s="165" t="s">
        <v>165</v>
      </c>
      <c r="C264" s="165" t="s">
        <v>172</v>
      </c>
      <c r="D264" s="165" t="s">
        <v>1047</v>
      </c>
      <c r="E264" s="165" t="s">
        <v>1152</v>
      </c>
      <c r="F264" s="170">
        <v>779</v>
      </c>
      <c r="G264" s="167">
        <v>1525877.5249999999</v>
      </c>
      <c r="H264" s="10">
        <v>411</v>
      </c>
      <c r="I264" s="10">
        <v>623520</v>
      </c>
      <c r="J264" s="53">
        <f t="shared" si="20"/>
        <v>0.52759948652118105</v>
      </c>
      <c r="K264" s="53">
        <f t="shared" si="21"/>
        <v>0.40863043709880975</v>
      </c>
      <c r="L264" s="53">
        <f t="shared" si="22"/>
        <v>0.1582798459563543</v>
      </c>
      <c r="M264" s="53">
        <f t="shared" si="23"/>
        <v>0.28604130596916683</v>
      </c>
      <c r="N264" s="148">
        <f t="shared" si="24"/>
        <v>0.44432115192552113</v>
      </c>
      <c r="O264" s="51"/>
      <c r="P264" s="51"/>
    </row>
    <row r="265" spans="1:16" x14ac:dyDescent="0.25">
      <c r="A265" s="179">
        <v>262</v>
      </c>
      <c r="B265" s="165" t="s">
        <v>165</v>
      </c>
      <c r="C265" s="165" t="s">
        <v>172</v>
      </c>
      <c r="D265" s="165" t="s">
        <v>610</v>
      </c>
      <c r="E265" s="165" t="s">
        <v>1243</v>
      </c>
      <c r="F265" s="170">
        <v>731</v>
      </c>
      <c r="G265" s="167">
        <v>1421476.55</v>
      </c>
      <c r="H265" s="10">
        <v>514</v>
      </c>
      <c r="I265" s="10">
        <v>830305</v>
      </c>
      <c r="J265" s="53">
        <f t="shared" si="20"/>
        <v>0.70314637482900133</v>
      </c>
      <c r="K265" s="53">
        <f t="shared" si="21"/>
        <v>0.5841144547899858</v>
      </c>
      <c r="L265" s="53">
        <f t="shared" si="22"/>
        <v>0.21094391244870039</v>
      </c>
      <c r="M265" s="53">
        <f t="shared" si="23"/>
        <v>0.40888011835299004</v>
      </c>
      <c r="N265" s="148">
        <f t="shared" si="24"/>
        <v>0.61982403080169046</v>
      </c>
      <c r="O265" s="51"/>
      <c r="P265" s="51"/>
    </row>
    <row r="266" spans="1:16" x14ac:dyDescent="0.25">
      <c r="A266" s="179">
        <v>263</v>
      </c>
      <c r="B266" s="165" t="s">
        <v>165</v>
      </c>
      <c r="C266" s="165" t="s">
        <v>172</v>
      </c>
      <c r="D266" s="165" t="s">
        <v>619</v>
      </c>
      <c r="E266" s="165" t="s">
        <v>1106</v>
      </c>
      <c r="F266" s="170">
        <v>1123</v>
      </c>
      <c r="G266" s="167">
        <v>2181388.65</v>
      </c>
      <c r="H266" s="10">
        <v>1110</v>
      </c>
      <c r="I266" s="10">
        <v>1851475</v>
      </c>
      <c r="J266" s="53">
        <f t="shared" si="20"/>
        <v>0.98842386464826359</v>
      </c>
      <c r="K266" s="53">
        <f t="shared" si="21"/>
        <v>0.84875980261472439</v>
      </c>
      <c r="L266" s="53">
        <f t="shared" si="22"/>
        <v>0.29652715939447905</v>
      </c>
      <c r="M266" s="53">
        <f t="shared" si="23"/>
        <v>0.59413186183030708</v>
      </c>
      <c r="N266" s="148">
        <f t="shared" si="24"/>
        <v>0.89065902122478613</v>
      </c>
      <c r="O266" s="51"/>
      <c r="P266" s="51"/>
    </row>
    <row r="267" spans="1:16" x14ac:dyDescent="0.25">
      <c r="A267" s="179">
        <v>264</v>
      </c>
      <c r="B267" s="165" t="s">
        <v>160</v>
      </c>
      <c r="C267" s="165" t="s">
        <v>172</v>
      </c>
      <c r="D267" s="165" t="s">
        <v>532</v>
      </c>
      <c r="E267" s="165" t="s">
        <v>533</v>
      </c>
      <c r="F267" s="170">
        <v>1142</v>
      </c>
      <c r="G267" s="167">
        <v>2236213.65</v>
      </c>
      <c r="H267" s="10">
        <v>936</v>
      </c>
      <c r="I267" s="10">
        <v>1514910</v>
      </c>
      <c r="J267" s="53">
        <f t="shared" si="20"/>
        <v>0.81961471103327499</v>
      </c>
      <c r="K267" s="53">
        <f t="shared" si="21"/>
        <v>0.67744421468852056</v>
      </c>
      <c r="L267" s="53">
        <f t="shared" si="22"/>
        <v>0.24588441330998248</v>
      </c>
      <c r="M267" s="53">
        <f t="shared" si="23"/>
        <v>0.47421095028196436</v>
      </c>
      <c r="N267" s="148">
        <f t="shared" si="24"/>
        <v>0.72009536359194681</v>
      </c>
      <c r="O267" s="51"/>
      <c r="P267" s="51"/>
    </row>
    <row r="268" spans="1:16" x14ac:dyDescent="0.25">
      <c r="A268" s="179">
        <v>265</v>
      </c>
      <c r="B268" s="165" t="s">
        <v>160</v>
      </c>
      <c r="C268" s="165" t="s">
        <v>172</v>
      </c>
      <c r="D268" s="165" t="s">
        <v>531</v>
      </c>
      <c r="E268" s="165" t="s">
        <v>1037</v>
      </c>
      <c r="F268" s="170">
        <v>1003</v>
      </c>
      <c r="G268" s="167">
        <v>1961382.4</v>
      </c>
      <c r="H268" s="10">
        <v>703</v>
      </c>
      <c r="I268" s="10">
        <v>1057165</v>
      </c>
      <c r="J268" s="53">
        <f t="shared" si="20"/>
        <v>0.70089730807577266</v>
      </c>
      <c r="K268" s="53">
        <f t="shared" si="21"/>
        <v>0.53898974519196263</v>
      </c>
      <c r="L268" s="53">
        <f t="shared" si="22"/>
        <v>0.21026919242273179</v>
      </c>
      <c r="M268" s="53">
        <f t="shared" si="23"/>
        <v>0.37729282163437383</v>
      </c>
      <c r="N268" s="148">
        <f t="shared" si="24"/>
        <v>0.58756201405710562</v>
      </c>
      <c r="O268" s="51"/>
      <c r="P268" s="51"/>
    </row>
    <row r="269" spans="1:16" x14ac:dyDescent="0.25">
      <c r="A269" s="179">
        <v>266</v>
      </c>
      <c r="B269" s="165" t="s">
        <v>161</v>
      </c>
      <c r="C269" s="165" t="s">
        <v>172</v>
      </c>
      <c r="D269" s="165" t="s">
        <v>542</v>
      </c>
      <c r="E269" s="165" t="s">
        <v>543</v>
      </c>
      <c r="F269" s="170">
        <v>842</v>
      </c>
      <c r="G269" s="167">
        <v>1656225.175</v>
      </c>
      <c r="H269" s="10">
        <v>937</v>
      </c>
      <c r="I269" s="10">
        <v>1396650</v>
      </c>
      <c r="J269" s="53">
        <f t="shared" si="20"/>
        <v>1.1128266033254157</v>
      </c>
      <c r="K269" s="53">
        <f t="shared" si="21"/>
        <v>0.8432730169072572</v>
      </c>
      <c r="L269" s="53">
        <f t="shared" si="22"/>
        <v>0.3</v>
      </c>
      <c r="M269" s="53">
        <f t="shared" si="23"/>
        <v>0.59029111183507998</v>
      </c>
      <c r="N269" s="148">
        <f t="shared" si="24"/>
        <v>0.89029111183508003</v>
      </c>
      <c r="O269" s="51"/>
      <c r="P269" s="51"/>
    </row>
    <row r="270" spans="1:16" x14ac:dyDescent="0.25">
      <c r="A270" s="179">
        <v>267</v>
      </c>
      <c r="B270" s="165" t="s">
        <v>161</v>
      </c>
      <c r="C270" s="165" t="s">
        <v>172</v>
      </c>
      <c r="D270" s="165" t="s">
        <v>548</v>
      </c>
      <c r="E270" s="165" t="s">
        <v>1147</v>
      </c>
      <c r="F270" s="170">
        <v>1486</v>
      </c>
      <c r="G270" s="167">
        <v>2848553.6</v>
      </c>
      <c r="H270" s="10">
        <v>916</v>
      </c>
      <c r="I270" s="10">
        <v>1358990</v>
      </c>
      <c r="J270" s="53">
        <f t="shared" si="20"/>
        <v>0.6164199192462988</v>
      </c>
      <c r="K270" s="53">
        <f t="shared" si="21"/>
        <v>0.47708071914111078</v>
      </c>
      <c r="L270" s="53">
        <f t="shared" si="22"/>
        <v>0.18492597577388964</v>
      </c>
      <c r="M270" s="53">
        <f t="shared" si="23"/>
        <v>0.33395650339877753</v>
      </c>
      <c r="N270" s="148">
        <f t="shared" si="24"/>
        <v>0.51888247917266717</v>
      </c>
      <c r="O270" s="51"/>
      <c r="P270" s="51"/>
    </row>
    <row r="271" spans="1:16" x14ac:dyDescent="0.25">
      <c r="A271" s="179">
        <v>268</v>
      </c>
      <c r="B271" s="165" t="s">
        <v>161</v>
      </c>
      <c r="C271" s="165" t="s">
        <v>172</v>
      </c>
      <c r="D271" s="165" t="s">
        <v>549</v>
      </c>
      <c r="E271" s="165" t="s">
        <v>550</v>
      </c>
      <c r="F271" s="170">
        <v>951</v>
      </c>
      <c r="G271" s="167">
        <v>1867809.2749999999</v>
      </c>
      <c r="H271" s="10">
        <v>914</v>
      </c>
      <c r="I271" s="10">
        <v>1505100</v>
      </c>
      <c r="J271" s="53">
        <f t="shared" si="20"/>
        <v>0.96109358569926395</v>
      </c>
      <c r="K271" s="53">
        <f t="shared" si="21"/>
        <v>0.80581032557513133</v>
      </c>
      <c r="L271" s="53">
        <f t="shared" si="22"/>
        <v>0.2883280757097792</v>
      </c>
      <c r="M271" s="53">
        <f t="shared" si="23"/>
        <v>0.56406722790259189</v>
      </c>
      <c r="N271" s="148">
        <f t="shared" si="24"/>
        <v>0.85239530361237104</v>
      </c>
      <c r="O271" s="51"/>
      <c r="P271" s="51"/>
    </row>
    <row r="272" spans="1:16" x14ac:dyDescent="0.25">
      <c r="A272" s="179">
        <v>269</v>
      </c>
      <c r="B272" s="165" t="s">
        <v>161</v>
      </c>
      <c r="C272" s="165" t="s">
        <v>172</v>
      </c>
      <c r="D272" s="165" t="s">
        <v>540</v>
      </c>
      <c r="E272" s="165" t="s">
        <v>541</v>
      </c>
      <c r="F272" s="170">
        <v>1209</v>
      </c>
      <c r="G272" s="167">
        <v>2370118.4500000002</v>
      </c>
      <c r="H272" s="10">
        <v>663</v>
      </c>
      <c r="I272" s="10">
        <v>1383805</v>
      </c>
      <c r="J272" s="53">
        <f t="shared" si="20"/>
        <v>0.54838709677419351</v>
      </c>
      <c r="K272" s="53">
        <f t="shared" si="21"/>
        <v>0.58385478582304606</v>
      </c>
      <c r="L272" s="53">
        <f t="shared" si="22"/>
        <v>0.16451612903225804</v>
      </c>
      <c r="M272" s="53">
        <f t="shared" si="23"/>
        <v>0.4086983500761322</v>
      </c>
      <c r="N272" s="148">
        <f t="shared" si="24"/>
        <v>0.57321447910839018</v>
      </c>
      <c r="O272" s="51"/>
      <c r="P272" s="51"/>
    </row>
    <row r="273" spans="1:16" x14ac:dyDescent="0.25">
      <c r="A273" s="179">
        <v>270</v>
      </c>
      <c r="B273" s="165" t="s">
        <v>161</v>
      </c>
      <c r="C273" s="165" t="s">
        <v>172</v>
      </c>
      <c r="D273" s="165" t="s">
        <v>536</v>
      </c>
      <c r="E273" s="165" t="s">
        <v>537</v>
      </c>
      <c r="F273" s="170">
        <v>1386</v>
      </c>
      <c r="G273" s="167">
        <v>2706017.8250000002</v>
      </c>
      <c r="H273" s="10">
        <v>540</v>
      </c>
      <c r="I273" s="10">
        <v>1583850</v>
      </c>
      <c r="J273" s="53">
        <f t="shared" si="20"/>
        <v>0.38961038961038963</v>
      </c>
      <c r="K273" s="53">
        <f t="shared" si="21"/>
        <v>0.58530656574666129</v>
      </c>
      <c r="L273" s="53">
        <f t="shared" si="22"/>
        <v>0.11688311688311688</v>
      </c>
      <c r="M273" s="53">
        <f t="shared" si="23"/>
        <v>0.40971459602266286</v>
      </c>
      <c r="N273" s="148">
        <f t="shared" si="24"/>
        <v>0.52659771290577972</v>
      </c>
      <c r="O273" s="51"/>
      <c r="P273" s="51"/>
    </row>
    <row r="274" spans="1:16" x14ac:dyDescent="0.25">
      <c r="A274" s="179">
        <v>271</v>
      </c>
      <c r="B274" s="165" t="s">
        <v>161</v>
      </c>
      <c r="C274" s="165" t="s">
        <v>172</v>
      </c>
      <c r="D274" s="165" t="s">
        <v>546</v>
      </c>
      <c r="E274" s="165" t="s">
        <v>547</v>
      </c>
      <c r="F274" s="170">
        <v>2868</v>
      </c>
      <c r="G274" s="167">
        <v>5595567.5999999996</v>
      </c>
      <c r="H274" s="10">
        <v>1139</v>
      </c>
      <c r="I274" s="10">
        <v>2615785</v>
      </c>
      <c r="J274" s="53">
        <f t="shared" si="20"/>
        <v>0.39714086471408649</v>
      </c>
      <c r="K274" s="53">
        <f t="shared" si="21"/>
        <v>0.46747447032897971</v>
      </c>
      <c r="L274" s="53">
        <f t="shared" si="22"/>
        <v>0.11914225941422595</v>
      </c>
      <c r="M274" s="53">
        <f t="shared" si="23"/>
        <v>0.32723212923028577</v>
      </c>
      <c r="N274" s="148">
        <f t="shared" si="24"/>
        <v>0.44637438864451173</v>
      </c>
      <c r="O274" s="51"/>
      <c r="P274" s="51"/>
    </row>
    <row r="275" spans="1:16" x14ac:dyDescent="0.25">
      <c r="A275" s="179">
        <v>272</v>
      </c>
      <c r="B275" s="165" t="s">
        <v>161</v>
      </c>
      <c r="C275" s="165" t="s">
        <v>172</v>
      </c>
      <c r="D275" s="165" t="s">
        <v>534</v>
      </c>
      <c r="E275" s="165" t="s">
        <v>535</v>
      </c>
      <c r="F275" s="170">
        <v>779</v>
      </c>
      <c r="G275" s="167">
        <v>1525877.5249999999</v>
      </c>
      <c r="H275" s="10">
        <v>383</v>
      </c>
      <c r="I275" s="10">
        <v>731220</v>
      </c>
      <c r="J275" s="53">
        <f t="shared" si="20"/>
        <v>0.49165596919127086</v>
      </c>
      <c r="K275" s="53">
        <f t="shared" si="21"/>
        <v>0.47921277299106957</v>
      </c>
      <c r="L275" s="53">
        <f t="shared" si="22"/>
        <v>0.14749679075738126</v>
      </c>
      <c r="M275" s="53">
        <f t="shared" si="23"/>
        <v>0.33544894109374868</v>
      </c>
      <c r="N275" s="148">
        <f t="shared" si="24"/>
        <v>0.48294573185112993</v>
      </c>
      <c r="O275" s="51"/>
      <c r="P275" s="51"/>
    </row>
    <row r="276" spans="1:16" x14ac:dyDescent="0.25">
      <c r="A276" s="179">
        <v>273</v>
      </c>
      <c r="B276" s="165" t="s">
        <v>161</v>
      </c>
      <c r="C276" s="165" t="s">
        <v>172</v>
      </c>
      <c r="D276" s="165" t="s">
        <v>544</v>
      </c>
      <c r="E276" s="165" t="s">
        <v>1332</v>
      </c>
      <c r="F276" s="170">
        <v>532</v>
      </c>
      <c r="G276" s="167">
        <v>1040270.5</v>
      </c>
      <c r="H276" s="10">
        <v>295</v>
      </c>
      <c r="I276" s="10">
        <v>381590</v>
      </c>
      <c r="J276" s="53">
        <f t="shared" si="20"/>
        <v>0.55451127819548873</v>
      </c>
      <c r="K276" s="53">
        <f t="shared" si="21"/>
        <v>0.36681805357356573</v>
      </c>
      <c r="L276" s="53">
        <f t="shared" si="22"/>
        <v>0.16635338345864661</v>
      </c>
      <c r="M276" s="53">
        <f t="shared" si="23"/>
        <v>0.25677263750149598</v>
      </c>
      <c r="N276" s="148">
        <f t="shared" si="24"/>
        <v>0.42312602096014262</v>
      </c>
      <c r="O276" s="51"/>
      <c r="P276" s="51"/>
    </row>
    <row r="277" spans="1:16" x14ac:dyDescent="0.25">
      <c r="A277" s="179">
        <v>274</v>
      </c>
      <c r="B277" s="165" t="s">
        <v>161</v>
      </c>
      <c r="C277" s="165" t="s">
        <v>172</v>
      </c>
      <c r="D277" s="165" t="s">
        <v>545</v>
      </c>
      <c r="E277" s="165" t="s">
        <v>1333</v>
      </c>
      <c r="F277" s="170">
        <v>801</v>
      </c>
      <c r="G277" s="167">
        <v>1564919.2</v>
      </c>
      <c r="H277" s="10">
        <v>369</v>
      </c>
      <c r="I277" s="10">
        <v>704665</v>
      </c>
      <c r="J277" s="53">
        <f t="shared" si="20"/>
        <v>0.4606741573033708</v>
      </c>
      <c r="K277" s="53">
        <f t="shared" si="21"/>
        <v>0.45028842383683454</v>
      </c>
      <c r="L277" s="53">
        <f t="shared" si="22"/>
        <v>0.13820224719101123</v>
      </c>
      <c r="M277" s="53">
        <f t="shared" si="23"/>
        <v>0.31520189668578413</v>
      </c>
      <c r="N277" s="148">
        <f t="shared" si="24"/>
        <v>0.4534041438767954</v>
      </c>
      <c r="O277" s="51"/>
      <c r="P277" s="51"/>
    </row>
    <row r="278" spans="1:16" x14ac:dyDescent="0.25">
      <c r="A278" s="179">
        <v>275</v>
      </c>
      <c r="B278" s="165" t="s">
        <v>161</v>
      </c>
      <c r="C278" s="165" t="s">
        <v>172</v>
      </c>
      <c r="D278" s="165" t="s">
        <v>538</v>
      </c>
      <c r="E278" s="165" t="s">
        <v>1287</v>
      </c>
      <c r="F278" s="170">
        <v>1195</v>
      </c>
      <c r="G278" s="167">
        <v>2341991.7749999999</v>
      </c>
      <c r="H278" s="10">
        <v>678</v>
      </c>
      <c r="I278" s="10">
        <v>1453030</v>
      </c>
      <c r="J278" s="53">
        <f t="shared" si="20"/>
        <v>0.56736401673640169</v>
      </c>
      <c r="K278" s="53">
        <f t="shared" si="21"/>
        <v>0.62042489453234739</v>
      </c>
      <c r="L278" s="53">
        <f t="shared" si="22"/>
        <v>0.17020920502092049</v>
      </c>
      <c r="M278" s="53">
        <f t="shared" si="23"/>
        <v>0.43429742617264316</v>
      </c>
      <c r="N278" s="148">
        <f t="shared" si="24"/>
        <v>0.60450663119356363</v>
      </c>
      <c r="O278" s="51"/>
      <c r="P278" s="51"/>
    </row>
    <row r="279" spans="1:16" x14ac:dyDescent="0.25">
      <c r="A279" s="179">
        <v>276</v>
      </c>
      <c r="B279" s="168" t="s">
        <v>72</v>
      </c>
      <c r="C279" s="163" t="s">
        <v>66</v>
      </c>
      <c r="D279" s="171" t="s">
        <v>654</v>
      </c>
      <c r="E279" s="171" t="s">
        <v>1289</v>
      </c>
      <c r="F279" s="160">
        <v>1442</v>
      </c>
      <c r="G279" s="167">
        <v>2791006.65</v>
      </c>
      <c r="H279" s="10">
        <v>900</v>
      </c>
      <c r="I279" s="10">
        <v>1370990</v>
      </c>
      <c r="J279" s="53">
        <f t="shared" si="20"/>
        <v>0.62413314840499301</v>
      </c>
      <c r="K279" s="53">
        <f t="shared" si="21"/>
        <v>0.49121703095906277</v>
      </c>
      <c r="L279" s="53">
        <f t="shared" si="22"/>
        <v>0.18723994452149789</v>
      </c>
      <c r="M279" s="53">
        <f t="shared" si="23"/>
        <v>0.34385192167134393</v>
      </c>
      <c r="N279" s="148">
        <f t="shared" si="24"/>
        <v>0.53109186619284188</v>
      </c>
      <c r="O279" s="51"/>
      <c r="P279" s="51"/>
    </row>
    <row r="280" spans="1:16" x14ac:dyDescent="0.25">
      <c r="A280" s="179">
        <v>277</v>
      </c>
      <c r="B280" s="168" t="s">
        <v>72</v>
      </c>
      <c r="C280" s="163" t="s">
        <v>66</v>
      </c>
      <c r="D280" s="168" t="s">
        <v>651</v>
      </c>
      <c r="E280" s="168" t="s">
        <v>652</v>
      </c>
      <c r="F280" s="160">
        <v>1220</v>
      </c>
      <c r="G280" s="167">
        <v>2380410.6</v>
      </c>
      <c r="H280" s="10">
        <v>818</v>
      </c>
      <c r="I280" s="10">
        <v>1485675</v>
      </c>
      <c r="J280" s="53">
        <f t="shared" si="20"/>
        <v>0.67049180327868851</v>
      </c>
      <c r="K280" s="53">
        <f t="shared" si="21"/>
        <v>0.62412551851348663</v>
      </c>
      <c r="L280" s="53">
        <f t="shared" si="22"/>
        <v>0.20114754098360654</v>
      </c>
      <c r="M280" s="53">
        <f t="shared" si="23"/>
        <v>0.4368878629594406</v>
      </c>
      <c r="N280" s="148">
        <f t="shared" si="24"/>
        <v>0.63803540394304714</v>
      </c>
      <c r="O280" s="51"/>
      <c r="P280" s="51"/>
    </row>
    <row r="281" spans="1:16" x14ac:dyDescent="0.25">
      <c r="A281" s="179">
        <v>278</v>
      </c>
      <c r="B281" s="168" t="s">
        <v>72</v>
      </c>
      <c r="C281" s="163" t="s">
        <v>66</v>
      </c>
      <c r="D281" s="171" t="s">
        <v>641</v>
      </c>
      <c r="E281" s="172" t="s">
        <v>1370</v>
      </c>
      <c r="F281" s="160">
        <v>1402</v>
      </c>
      <c r="G281" s="167">
        <v>2759806.65</v>
      </c>
      <c r="H281" s="10">
        <v>792</v>
      </c>
      <c r="I281" s="10">
        <v>1659925</v>
      </c>
      <c r="J281" s="53">
        <f t="shared" si="20"/>
        <v>0.56490727532097007</v>
      </c>
      <c r="K281" s="53">
        <f t="shared" si="21"/>
        <v>0.60146423663411352</v>
      </c>
      <c r="L281" s="53">
        <f t="shared" si="22"/>
        <v>0.16947218259629102</v>
      </c>
      <c r="M281" s="53">
        <f t="shared" si="23"/>
        <v>0.42102496564387942</v>
      </c>
      <c r="N281" s="148">
        <f t="shared" si="24"/>
        <v>0.59049714824017041</v>
      </c>
      <c r="O281" s="51"/>
      <c r="P281" s="51"/>
    </row>
    <row r="282" spans="1:16" x14ac:dyDescent="0.25">
      <c r="A282" s="179">
        <v>279</v>
      </c>
      <c r="B282" s="168" t="s">
        <v>72</v>
      </c>
      <c r="C282" s="163" t="s">
        <v>66</v>
      </c>
      <c r="D282" s="171" t="s">
        <v>658</v>
      </c>
      <c r="E282" s="171" t="s">
        <v>659</v>
      </c>
      <c r="F282" s="160">
        <v>1317</v>
      </c>
      <c r="G282" s="167">
        <v>2585122.5499999998</v>
      </c>
      <c r="H282" s="10">
        <v>1049</v>
      </c>
      <c r="I282" s="10">
        <v>1979535</v>
      </c>
      <c r="J282" s="53">
        <f t="shared" si="20"/>
        <v>0.79650721336370545</v>
      </c>
      <c r="K282" s="53">
        <f t="shared" si="21"/>
        <v>0.76574126050619928</v>
      </c>
      <c r="L282" s="53">
        <f t="shared" si="22"/>
        <v>0.23895216400911162</v>
      </c>
      <c r="M282" s="53">
        <f t="shared" si="23"/>
        <v>0.53601888235433948</v>
      </c>
      <c r="N282" s="148">
        <f t="shared" si="24"/>
        <v>0.77497104636345115</v>
      </c>
      <c r="O282" s="51"/>
      <c r="P282" s="51"/>
    </row>
    <row r="283" spans="1:16" x14ac:dyDescent="0.25">
      <c r="A283" s="179">
        <v>280</v>
      </c>
      <c r="B283" s="168" t="s">
        <v>72</v>
      </c>
      <c r="C283" s="163" t="s">
        <v>66</v>
      </c>
      <c r="D283" s="171" t="s">
        <v>648</v>
      </c>
      <c r="E283" s="171" t="s">
        <v>649</v>
      </c>
      <c r="F283" s="160">
        <v>1016</v>
      </c>
      <c r="G283" s="167">
        <v>1988347.4</v>
      </c>
      <c r="H283" s="10">
        <v>957</v>
      </c>
      <c r="I283" s="10">
        <v>1482355</v>
      </c>
      <c r="J283" s="53">
        <f t="shared" si="20"/>
        <v>0.94192913385826771</v>
      </c>
      <c r="K283" s="53">
        <f t="shared" si="21"/>
        <v>0.74552112975831086</v>
      </c>
      <c r="L283" s="53">
        <f t="shared" si="22"/>
        <v>0.2825787401574803</v>
      </c>
      <c r="M283" s="53">
        <f t="shared" si="23"/>
        <v>0.5218647908308176</v>
      </c>
      <c r="N283" s="148">
        <f t="shared" si="24"/>
        <v>0.80444353098829791</v>
      </c>
      <c r="O283" s="51"/>
      <c r="P283" s="51"/>
    </row>
    <row r="284" spans="1:16" x14ac:dyDescent="0.25">
      <c r="A284" s="179">
        <v>281</v>
      </c>
      <c r="B284" s="168" t="s">
        <v>72</v>
      </c>
      <c r="C284" s="163" t="s">
        <v>66</v>
      </c>
      <c r="D284" s="171" t="s">
        <v>656</v>
      </c>
      <c r="E284" s="171" t="s">
        <v>657</v>
      </c>
      <c r="F284" s="160">
        <v>3751</v>
      </c>
      <c r="G284" s="167">
        <v>7062693.25</v>
      </c>
      <c r="H284" s="10">
        <v>2561</v>
      </c>
      <c r="I284" s="10">
        <v>5491405</v>
      </c>
      <c r="J284" s="53">
        <f t="shared" si="20"/>
        <v>0.68275126632897898</v>
      </c>
      <c r="K284" s="53">
        <f t="shared" si="21"/>
        <v>0.77752279557093884</v>
      </c>
      <c r="L284" s="53">
        <f t="shared" si="22"/>
        <v>0.20482537989869368</v>
      </c>
      <c r="M284" s="53">
        <f t="shared" si="23"/>
        <v>0.54426595689965718</v>
      </c>
      <c r="N284" s="148">
        <f t="shared" si="24"/>
        <v>0.74909133679835083</v>
      </c>
      <c r="O284" s="51"/>
      <c r="P284" s="51"/>
    </row>
    <row r="285" spans="1:16" x14ac:dyDescent="0.25">
      <c r="A285" s="179">
        <v>282</v>
      </c>
      <c r="B285" s="168" t="s">
        <v>72</v>
      </c>
      <c r="C285" s="163" t="s">
        <v>66</v>
      </c>
      <c r="D285" s="171" t="s">
        <v>639</v>
      </c>
      <c r="E285" s="171" t="s">
        <v>640</v>
      </c>
      <c r="F285" s="160">
        <v>1153</v>
      </c>
      <c r="G285" s="167">
        <v>1978880.6</v>
      </c>
      <c r="H285" s="10">
        <v>885</v>
      </c>
      <c r="I285" s="10">
        <v>1402585</v>
      </c>
      <c r="J285" s="53">
        <f t="shared" si="20"/>
        <v>0.76756287944492629</v>
      </c>
      <c r="K285" s="53">
        <f t="shared" si="21"/>
        <v>0.70877697219326918</v>
      </c>
      <c r="L285" s="53">
        <f t="shared" si="22"/>
        <v>0.23026886383347789</v>
      </c>
      <c r="M285" s="53">
        <f t="shared" si="23"/>
        <v>0.49614388053528841</v>
      </c>
      <c r="N285" s="148">
        <f t="shared" si="24"/>
        <v>0.72641274436876624</v>
      </c>
      <c r="O285" s="51"/>
      <c r="P285" s="51"/>
    </row>
    <row r="286" spans="1:16" x14ac:dyDescent="0.25">
      <c r="A286" s="179">
        <v>283</v>
      </c>
      <c r="B286" s="168" t="s">
        <v>72</v>
      </c>
      <c r="C286" s="163" t="s">
        <v>66</v>
      </c>
      <c r="D286" s="171" t="s">
        <v>655</v>
      </c>
      <c r="E286" s="171" t="s">
        <v>1290</v>
      </c>
      <c r="F286" s="160">
        <v>1149</v>
      </c>
      <c r="G286" s="167">
        <v>2787797.4</v>
      </c>
      <c r="H286" s="10">
        <v>896</v>
      </c>
      <c r="I286" s="10">
        <v>1440460</v>
      </c>
      <c r="J286" s="53">
        <f t="shared" si="20"/>
        <v>0.77980852915578769</v>
      </c>
      <c r="K286" s="53">
        <f t="shared" si="21"/>
        <v>0.51670182345388516</v>
      </c>
      <c r="L286" s="53">
        <f t="shared" si="22"/>
        <v>0.23394255874673631</v>
      </c>
      <c r="M286" s="53">
        <f t="shared" si="23"/>
        <v>0.36169127641771959</v>
      </c>
      <c r="N286" s="148">
        <f t="shared" si="24"/>
        <v>0.59563383516445589</v>
      </c>
      <c r="O286" s="51"/>
      <c r="P286" s="51"/>
    </row>
    <row r="287" spans="1:16" x14ac:dyDescent="0.25">
      <c r="A287" s="179">
        <v>284</v>
      </c>
      <c r="B287" s="168" t="s">
        <v>72</v>
      </c>
      <c r="C287" s="163" t="s">
        <v>66</v>
      </c>
      <c r="D287" s="171" t="s">
        <v>653</v>
      </c>
      <c r="E287" s="171" t="s">
        <v>1291</v>
      </c>
      <c r="F287" s="160">
        <v>816</v>
      </c>
      <c r="G287" s="167">
        <v>1504116.35</v>
      </c>
      <c r="H287" s="10">
        <v>652</v>
      </c>
      <c r="I287" s="10">
        <v>1008530</v>
      </c>
      <c r="J287" s="53">
        <f t="shared" si="20"/>
        <v>0.7990196078431373</v>
      </c>
      <c r="K287" s="53">
        <f t="shared" si="21"/>
        <v>0.6705132884168169</v>
      </c>
      <c r="L287" s="53">
        <f t="shared" si="22"/>
        <v>0.23970588235294119</v>
      </c>
      <c r="M287" s="53">
        <f t="shared" si="23"/>
        <v>0.46935930189177177</v>
      </c>
      <c r="N287" s="148">
        <f t="shared" si="24"/>
        <v>0.70906518424471299</v>
      </c>
      <c r="O287" s="51"/>
      <c r="P287" s="51"/>
    </row>
    <row r="288" spans="1:16" x14ac:dyDescent="0.25">
      <c r="A288" s="179">
        <v>285</v>
      </c>
      <c r="B288" s="168" t="s">
        <v>72</v>
      </c>
      <c r="C288" s="163" t="s">
        <v>66</v>
      </c>
      <c r="D288" s="171" t="s">
        <v>642</v>
      </c>
      <c r="E288" s="171" t="s">
        <v>693</v>
      </c>
      <c r="F288" s="160">
        <v>1153</v>
      </c>
      <c r="G288" s="167">
        <v>1978880.6</v>
      </c>
      <c r="H288" s="10">
        <v>702</v>
      </c>
      <c r="I288" s="10">
        <v>1350185</v>
      </c>
      <c r="J288" s="53">
        <f t="shared" si="20"/>
        <v>0.60884648742411096</v>
      </c>
      <c r="K288" s="53">
        <f t="shared" si="21"/>
        <v>0.68229735538364467</v>
      </c>
      <c r="L288" s="53">
        <f t="shared" si="22"/>
        <v>0.18265394622723327</v>
      </c>
      <c r="M288" s="53">
        <f t="shared" si="23"/>
        <v>0.47760814876855123</v>
      </c>
      <c r="N288" s="148">
        <f t="shared" si="24"/>
        <v>0.66026209499578448</v>
      </c>
      <c r="O288" s="51"/>
      <c r="P288" s="51"/>
    </row>
    <row r="289" spans="1:16" x14ac:dyDescent="0.25">
      <c r="A289" s="179">
        <v>286</v>
      </c>
      <c r="B289" s="168" t="s">
        <v>72</v>
      </c>
      <c r="C289" s="163" t="s">
        <v>66</v>
      </c>
      <c r="D289" s="171" t="s">
        <v>650</v>
      </c>
      <c r="E289" s="171" t="s">
        <v>1292</v>
      </c>
      <c r="F289" s="160">
        <v>1150</v>
      </c>
      <c r="G289" s="167">
        <v>2951940.95</v>
      </c>
      <c r="H289" s="10">
        <v>1152</v>
      </c>
      <c r="I289" s="10">
        <v>3070415</v>
      </c>
      <c r="J289" s="53">
        <f t="shared" si="20"/>
        <v>1.0017391304347827</v>
      </c>
      <c r="K289" s="53">
        <f t="shared" si="21"/>
        <v>1.0401342885940859</v>
      </c>
      <c r="L289" s="53">
        <f t="shared" si="22"/>
        <v>0.3</v>
      </c>
      <c r="M289" s="53">
        <f t="shared" si="23"/>
        <v>0.7</v>
      </c>
      <c r="N289" s="148">
        <f t="shared" si="24"/>
        <v>1</v>
      </c>
      <c r="O289" s="51"/>
      <c r="P289" s="51"/>
    </row>
    <row r="290" spans="1:16" x14ac:dyDescent="0.25">
      <c r="A290" s="179">
        <v>287</v>
      </c>
      <c r="B290" s="168" t="s">
        <v>72</v>
      </c>
      <c r="C290" s="163" t="s">
        <v>66</v>
      </c>
      <c r="D290" s="171" t="s">
        <v>646</v>
      </c>
      <c r="E290" s="171" t="s">
        <v>499</v>
      </c>
      <c r="F290" s="160">
        <v>776</v>
      </c>
      <c r="G290" s="167">
        <v>1472916.35</v>
      </c>
      <c r="H290" s="10">
        <v>763</v>
      </c>
      <c r="I290" s="10">
        <v>914975</v>
      </c>
      <c r="J290" s="53">
        <f t="shared" si="20"/>
        <v>0.98324742268041232</v>
      </c>
      <c r="K290" s="53">
        <f t="shared" si="21"/>
        <v>0.62119956778265106</v>
      </c>
      <c r="L290" s="53">
        <f t="shared" si="22"/>
        <v>0.29497422680412366</v>
      </c>
      <c r="M290" s="53">
        <f t="shared" si="23"/>
        <v>0.43483969744785572</v>
      </c>
      <c r="N290" s="148">
        <f t="shared" si="24"/>
        <v>0.72981392425197944</v>
      </c>
      <c r="O290" s="51"/>
      <c r="P290" s="51"/>
    </row>
    <row r="291" spans="1:16" x14ac:dyDescent="0.25">
      <c r="A291" s="179">
        <v>288</v>
      </c>
      <c r="B291" s="168" t="s">
        <v>72</v>
      </c>
      <c r="C291" s="163" t="s">
        <v>66</v>
      </c>
      <c r="D291" s="168" t="s">
        <v>637</v>
      </c>
      <c r="E291" s="168" t="s">
        <v>638</v>
      </c>
      <c r="F291" s="160">
        <v>1371</v>
      </c>
      <c r="G291" s="167">
        <v>2468106.65</v>
      </c>
      <c r="H291" s="10">
        <v>1098</v>
      </c>
      <c r="I291" s="10">
        <v>1556495</v>
      </c>
      <c r="J291" s="53">
        <f t="shared" si="20"/>
        <v>0.80087527352297594</v>
      </c>
      <c r="K291" s="53">
        <f t="shared" si="21"/>
        <v>0.63064333139736894</v>
      </c>
      <c r="L291" s="53">
        <f t="shared" si="22"/>
        <v>0.24026258205689277</v>
      </c>
      <c r="M291" s="53">
        <f t="shared" si="23"/>
        <v>0.44145033197815825</v>
      </c>
      <c r="N291" s="148">
        <f t="shared" si="24"/>
        <v>0.68171291403505108</v>
      </c>
      <c r="O291" s="51"/>
      <c r="P291" s="51"/>
    </row>
    <row r="292" spans="1:16" x14ac:dyDescent="0.25">
      <c r="A292" s="179">
        <v>289</v>
      </c>
      <c r="B292" s="168" t="s">
        <v>72</v>
      </c>
      <c r="C292" s="163" t="s">
        <v>66</v>
      </c>
      <c r="D292" s="168" t="s">
        <v>644</v>
      </c>
      <c r="E292" s="168" t="s">
        <v>645</v>
      </c>
      <c r="F292" s="160">
        <v>723</v>
      </c>
      <c r="G292" s="167">
        <v>1375538.25</v>
      </c>
      <c r="H292" s="10">
        <v>480</v>
      </c>
      <c r="I292" s="10">
        <v>734935</v>
      </c>
      <c r="J292" s="53">
        <f t="shared" si="20"/>
        <v>0.66390041493775931</v>
      </c>
      <c r="K292" s="53">
        <f t="shared" si="21"/>
        <v>0.53428903194803923</v>
      </c>
      <c r="L292" s="53">
        <f t="shared" si="22"/>
        <v>0.19917012448132779</v>
      </c>
      <c r="M292" s="53">
        <f t="shared" si="23"/>
        <v>0.37400232236362746</v>
      </c>
      <c r="N292" s="148">
        <f t="shared" si="24"/>
        <v>0.57317244684495527</v>
      </c>
      <c r="O292" s="51"/>
      <c r="P292" s="51"/>
    </row>
    <row r="293" spans="1:16" x14ac:dyDescent="0.25">
      <c r="A293" s="179">
        <v>290</v>
      </c>
      <c r="B293" s="168" t="s">
        <v>72</v>
      </c>
      <c r="C293" s="163" t="s">
        <v>66</v>
      </c>
      <c r="D293" s="168" t="s">
        <v>1452</v>
      </c>
      <c r="E293" s="168" t="s">
        <v>1453</v>
      </c>
      <c r="F293" s="160">
        <v>503</v>
      </c>
      <c r="G293" s="167">
        <v>997096.2</v>
      </c>
      <c r="H293" s="10">
        <v>296</v>
      </c>
      <c r="I293" s="10">
        <v>368930</v>
      </c>
      <c r="J293" s="53">
        <f t="shared" si="20"/>
        <v>0.58846918489065603</v>
      </c>
      <c r="K293" s="53">
        <f t="shared" si="21"/>
        <v>0.37000441883140267</v>
      </c>
      <c r="L293" s="53">
        <f t="shared" si="22"/>
        <v>0.1765407554671968</v>
      </c>
      <c r="M293" s="53">
        <f t="shared" si="23"/>
        <v>0.25900309318198184</v>
      </c>
      <c r="N293" s="148">
        <f t="shared" si="24"/>
        <v>0.43554384864917861</v>
      </c>
      <c r="O293" s="51"/>
      <c r="P293" s="51"/>
    </row>
    <row r="294" spans="1:16" x14ac:dyDescent="0.25">
      <c r="A294" s="179">
        <v>291</v>
      </c>
      <c r="B294" s="168" t="s">
        <v>72</v>
      </c>
      <c r="C294" s="163" t="s">
        <v>66</v>
      </c>
      <c r="D294" s="168" t="s">
        <v>632</v>
      </c>
      <c r="E294" s="168" t="s">
        <v>1326</v>
      </c>
      <c r="F294" s="160">
        <v>812</v>
      </c>
      <c r="G294" s="167">
        <v>1582746.35</v>
      </c>
      <c r="H294" s="10">
        <v>498</v>
      </c>
      <c r="I294" s="10">
        <v>764630</v>
      </c>
      <c r="J294" s="53">
        <f t="shared" si="20"/>
        <v>0.61330049261083741</v>
      </c>
      <c r="K294" s="53">
        <f t="shared" si="21"/>
        <v>0.48310330963644299</v>
      </c>
      <c r="L294" s="53">
        <f t="shared" si="22"/>
        <v>0.18399014778325121</v>
      </c>
      <c r="M294" s="53">
        <f t="shared" si="23"/>
        <v>0.33817231674551007</v>
      </c>
      <c r="N294" s="148">
        <f t="shared" si="24"/>
        <v>0.52216246452876125</v>
      </c>
      <c r="O294" s="51"/>
      <c r="P294" s="51"/>
    </row>
    <row r="295" spans="1:16" x14ac:dyDescent="0.25">
      <c r="A295" s="179">
        <v>292</v>
      </c>
      <c r="B295" s="168" t="s">
        <v>72</v>
      </c>
      <c r="C295" s="163" t="s">
        <v>66</v>
      </c>
      <c r="D295" s="168" t="s">
        <v>630</v>
      </c>
      <c r="E295" s="168" t="s">
        <v>1334</v>
      </c>
      <c r="F295" s="160">
        <v>504</v>
      </c>
      <c r="G295" s="167">
        <v>885242.2</v>
      </c>
      <c r="H295" s="10">
        <v>336</v>
      </c>
      <c r="I295" s="10">
        <v>696970</v>
      </c>
      <c r="J295" s="53">
        <f t="shared" si="20"/>
        <v>0.66666666666666663</v>
      </c>
      <c r="K295" s="53">
        <f t="shared" si="21"/>
        <v>0.7873212551322113</v>
      </c>
      <c r="L295" s="53">
        <f t="shared" si="22"/>
        <v>0.19999999999999998</v>
      </c>
      <c r="M295" s="53">
        <f t="shared" si="23"/>
        <v>0.55112487859254788</v>
      </c>
      <c r="N295" s="148">
        <f t="shared" si="24"/>
        <v>0.75112487859254784</v>
      </c>
      <c r="O295" s="51"/>
      <c r="P295" s="51"/>
    </row>
    <row r="296" spans="1:16" x14ac:dyDescent="0.25">
      <c r="A296" s="179">
        <v>293</v>
      </c>
      <c r="B296" s="168" t="s">
        <v>633</v>
      </c>
      <c r="C296" s="163" t="s">
        <v>66</v>
      </c>
      <c r="D296" s="168" t="s">
        <v>635</v>
      </c>
      <c r="E296" s="168" t="s">
        <v>636</v>
      </c>
      <c r="F296" s="160">
        <v>1460</v>
      </c>
      <c r="G296" s="167">
        <v>2719504.1</v>
      </c>
      <c r="H296" s="10">
        <v>1402</v>
      </c>
      <c r="I296" s="10">
        <v>2012945</v>
      </c>
      <c r="J296" s="53">
        <f t="shared" si="20"/>
        <v>0.96027397260273972</v>
      </c>
      <c r="K296" s="53">
        <f t="shared" si="21"/>
        <v>0.74018825711643532</v>
      </c>
      <c r="L296" s="53">
        <f t="shared" si="22"/>
        <v>0.28808219178082189</v>
      </c>
      <c r="M296" s="53">
        <f t="shared" si="23"/>
        <v>0.51813177998150473</v>
      </c>
      <c r="N296" s="148">
        <f t="shared" si="24"/>
        <v>0.80621397176232668</v>
      </c>
      <c r="O296" s="51"/>
      <c r="P296" s="51"/>
    </row>
    <row r="297" spans="1:16" x14ac:dyDescent="0.25">
      <c r="A297" s="179">
        <v>294</v>
      </c>
      <c r="B297" s="168" t="s">
        <v>633</v>
      </c>
      <c r="C297" s="163" t="s">
        <v>66</v>
      </c>
      <c r="D297" s="168" t="s">
        <v>634</v>
      </c>
      <c r="E297" s="168" t="s">
        <v>1288</v>
      </c>
      <c r="F297" s="160">
        <v>1172</v>
      </c>
      <c r="G297" s="167">
        <v>2420286</v>
      </c>
      <c r="H297" s="10">
        <v>1121</v>
      </c>
      <c r="I297" s="10">
        <v>2027380</v>
      </c>
      <c r="J297" s="53">
        <f t="shared" si="20"/>
        <v>0.95648464163822522</v>
      </c>
      <c r="K297" s="53">
        <f t="shared" si="21"/>
        <v>0.83766133423901146</v>
      </c>
      <c r="L297" s="53">
        <f t="shared" si="22"/>
        <v>0.28694539249146755</v>
      </c>
      <c r="M297" s="53">
        <f t="shared" si="23"/>
        <v>0.58636293396730799</v>
      </c>
      <c r="N297" s="148">
        <f t="shared" si="24"/>
        <v>0.87330832645877554</v>
      </c>
      <c r="O297" s="51"/>
      <c r="P297" s="51"/>
    </row>
    <row r="298" spans="1:16" x14ac:dyDescent="0.25">
      <c r="A298" s="179">
        <v>295</v>
      </c>
      <c r="B298" s="171" t="s">
        <v>65</v>
      </c>
      <c r="C298" s="163" t="s">
        <v>66</v>
      </c>
      <c r="D298" s="171" t="s">
        <v>620</v>
      </c>
      <c r="E298" s="171" t="s">
        <v>1048</v>
      </c>
      <c r="F298" s="160">
        <v>1836</v>
      </c>
      <c r="G298" s="167">
        <v>3583128.05</v>
      </c>
      <c r="H298" s="10">
        <v>220</v>
      </c>
      <c r="I298" s="10">
        <v>306280</v>
      </c>
      <c r="J298" s="53">
        <f t="shared" si="20"/>
        <v>0.11982570806100218</v>
      </c>
      <c r="K298" s="53">
        <f t="shared" si="21"/>
        <v>8.5478385289635417E-2</v>
      </c>
      <c r="L298" s="53">
        <f t="shared" si="22"/>
        <v>3.5947712418300651E-2</v>
      </c>
      <c r="M298" s="53">
        <f t="shared" si="23"/>
        <v>5.9834869702744785E-2</v>
      </c>
      <c r="N298" s="148">
        <f t="shared" si="24"/>
        <v>9.5782582121045429E-2</v>
      </c>
      <c r="O298" s="51"/>
      <c r="P298" s="51"/>
    </row>
    <row r="299" spans="1:16" x14ac:dyDescent="0.25">
      <c r="A299" s="179">
        <v>296</v>
      </c>
      <c r="B299" s="171" t="s">
        <v>65</v>
      </c>
      <c r="C299" s="163" t="s">
        <v>66</v>
      </c>
      <c r="D299" s="171" t="s">
        <v>622</v>
      </c>
      <c r="E299" s="171" t="s">
        <v>1049</v>
      </c>
      <c r="F299" s="160">
        <v>1221</v>
      </c>
      <c r="G299" s="167">
        <v>2383180.6</v>
      </c>
      <c r="H299" s="10">
        <v>158</v>
      </c>
      <c r="I299" s="10">
        <v>346630</v>
      </c>
      <c r="J299" s="53">
        <f t="shared" si="20"/>
        <v>0.12940212940212939</v>
      </c>
      <c r="K299" s="53">
        <f t="shared" si="21"/>
        <v>0.14544848174745967</v>
      </c>
      <c r="L299" s="53">
        <f t="shared" si="22"/>
        <v>3.8820638820638818E-2</v>
      </c>
      <c r="M299" s="53">
        <f t="shared" si="23"/>
        <v>0.10181393722322177</v>
      </c>
      <c r="N299" s="148">
        <f t="shared" si="24"/>
        <v>0.14063457604386059</v>
      </c>
      <c r="O299" s="51"/>
      <c r="P299" s="51"/>
    </row>
    <row r="300" spans="1:16" x14ac:dyDescent="0.25">
      <c r="A300" s="179">
        <v>297</v>
      </c>
      <c r="B300" s="171" t="s">
        <v>73</v>
      </c>
      <c r="C300" s="163" t="s">
        <v>66</v>
      </c>
      <c r="D300" s="171" t="s">
        <v>627</v>
      </c>
      <c r="E300" s="171" t="s">
        <v>1374</v>
      </c>
      <c r="F300" s="160">
        <v>1743</v>
      </c>
      <c r="G300" s="167">
        <v>3407708.95</v>
      </c>
      <c r="H300" s="10">
        <v>1076</v>
      </c>
      <c r="I300" s="10">
        <v>2465445</v>
      </c>
      <c r="J300" s="53">
        <f t="shared" si="20"/>
        <v>0.6173264486517499</v>
      </c>
      <c r="K300" s="53">
        <f t="shared" si="21"/>
        <v>0.7234904847140774</v>
      </c>
      <c r="L300" s="53">
        <f t="shared" si="22"/>
        <v>0.18519793459552497</v>
      </c>
      <c r="M300" s="53">
        <f t="shared" si="23"/>
        <v>0.50644333929985419</v>
      </c>
      <c r="N300" s="148">
        <f t="shared" si="24"/>
        <v>0.69164127389537922</v>
      </c>
      <c r="O300" s="51"/>
      <c r="P300" s="51"/>
    </row>
    <row r="301" spans="1:16" x14ac:dyDescent="0.25">
      <c r="A301" s="179">
        <v>298</v>
      </c>
      <c r="B301" s="171" t="s">
        <v>73</v>
      </c>
      <c r="C301" s="163" t="s">
        <v>66</v>
      </c>
      <c r="D301" s="171" t="s">
        <v>628</v>
      </c>
      <c r="E301" s="171" t="s">
        <v>629</v>
      </c>
      <c r="F301" s="160">
        <v>1844</v>
      </c>
      <c r="G301" s="167">
        <v>3592213.05</v>
      </c>
      <c r="H301" s="10">
        <v>1501</v>
      </c>
      <c r="I301" s="10">
        <v>2402245</v>
      </c>
      <c r="J301" s="53">
        <f t="shared" si="20"/>
        <v>0.81399132321041212</v>
      </c>
      <c r="K301" s="53">
        <f t="shared" si="21"/>
        <v>0.66873678330409725</v>
      </c>
      <c r="L301" s="53">
        <f t="shared" si="22"/>
        <v>0.24419739696312362</v>
      </c>
      <c r="M301" s="53">
        <f t="shared" si="23"/>
        <v>0.46811574831286806</v>
      </c>
      <c r="N301" s="148">
        <f t="shared" si="24"/>
        <v>0.71231314527599165</v>
      </c>
      <c r="O301" s="51"/>
      <c r="P301" s="51"/>
    </row>
    <row r="302" spans="1:16" x14ac:dyDescent="0.25">
      <c r="A302" s="179">
        <v>299</v>
      </c>
      <c r="B302" s="171" t="s">
        <v>73</v>
      </c>
      <c r="C302" s="163" t="s">
        <v>66</v>
      </c>
      <c r="D302" s="171" t="s">
        <v>624</v>
      </c>
      <c r="E302" s="171" t="s">
        <v>625</v>
      </c>
      <c r="F302" s="160">
        <v>924</v>
      </c>
      <c r="G302" s="167">
        <v>1814415.45</v>
      </c>
      <c r="H302" s="10">
        <v>768</v>
      </c>
      <c r="I302" s="10">
        <v>906995</v>
      </c>
      <c r="J302" s="53">
        <f t="shared" si="20"/>
        <v>0.83116883116883122</v>
      </c>
      <c r="K302" s="53">
        <f t="shared" si="21"/>
        <v>0.49988275838369872</v>
      </c>
      <c r="L302" s="53">
        <f t="shared" si="22"/>
        <v>0.24935064935064935</v>
      </c>
      <c r="M302" s="53">
        <f t="shared" si="23"/>
        <v>0.34991793086858908</v>
      </c>
      <c r="N302" s="148">
        <f t="shared" si="24"/>
        <v>0.59926858021923846</v>
      </c>
      <c r="O302" s="51"/>
      <c r="P302" s="51"/>
    </row>
    <row r="303" spans="1:16" x14ac:dyDescent="0.25">
      <c r="A303" s="179">
        <v>300</v>
      </c>
      <c r="B303" s="171" t="s">
        <v>73</v>
      </c>
      <c r="C303" s="163" t="s">
        <v>66</v>
      </c>
      <c r="D303" s="171" t="s">
        <v>626</v>
      </c>
      <c r="E303" s="171" t="s">
        <v>1051</v>
      </c>
      <c r="F303" s="160">
        <v>612</v>
      </c>
      <c r="G303" s="167">
        <v>1193714.825</v>
      </c>
      <c r="H303" s="10">
        <v>576</v>
      </c>
      <c r="I303" s="10">
        <v>919385</v>
      </c>
      <c r="J303" s="53">
        <f t="shared" si="20"/>
        <v>0.94117647058823528</v>
      </c>
      <c r="K303" s="53">
        <f t="shared" si="21"/>
        <v>0.77018813936569819</v>
      </c>
      <c r="L303" s="53">
        <f t="shared" si="22"/>
        <v>0.28235294117647058</v>
      </c>
      <c r="M303" s="53">
        <f t="shared" si="23"/>
        <v>0.53913169755598866</v>
      </c>
      <c r="N303" s="148">
        <f t="shared" si="24"/>
        <v>0.82148463873245925</v>
      </c>
      <c r="O303" s="51"/>
      <c r="P303" s="51"/>
    </row>
    <row r="304" spans="1:16" x14ac:dyDescent="0.25">
      <c r="A304" s="179">
        <v>301</v>
      </c>
      <c r="B304" s="171" t="s">
        <v>68</v>
      </c>
      <c r="C304" s="163" t="s">
        <v>66</v>
      </c>
      <c r="D304" s="171" t="s">
        <v>710</v>
      </c>
      <c r="E304" s="171" t="s">
        <v>1176</v>
      </c>
      <c r="F304" s="160">
        <v>314</v>
      </c>
      <c r="G304" s="167">
        <v>624965.15</v>
      </c>
      <c r="H304" s="10">
        <v>117</v>
      </c>
      <c r="I304" s="10">
        <v>114875</v>
      </c>
      <c r="J304" s="53">
        <f t="shared" si="20"/>
        <v>0.37261146496815284</v>
      </c>
      <c r="K304" s="53">
        <f t="shared" si="21"/>
        <v>0.18381024925949871</v>
      </c>
      <c r="L304" s="53">
        <f t="shared" si="22"/>
        <v>0.11178343949044585</v>
      </c>
      <c r="M304" s="53">
        <f t="shared" si="23"/>
        <v>0.12866717448164908</v>
      </c>
      <c r="N304" s="148">
        <f t="shared" si="24"/>
        <v>0.24045061397209494</v>
      </c>
      <c r="O304" s="51"/>
      <c r="P304" s="51"/>
    </row>
    <row r="305" spans="1:16" x14ac:dyDescent="0.25">
      <c r="A305" s="179">
        <v>302</v>
      </c>
      <c r="B305" s="171" t="s">
        <v>68</v>
      </c>
      <c r="C305" s="163" t="s">
        <v>66</v>
      </c>
      <c r="D305" s="171" t="s">
        <v>709</v>
      </c>
      <c r="E305" s="171" t="s">
        <v>1053</v>
      </c>
      <c r="F305" s="160">
        <v>906</v>
      </c>
      <c r="G305" s="167">
        <v>1755445.45</v>
      </c>
      <c r="H305" s="10">
        <v>335</v>
      </c>
      <c r="I305" s="10">
        <v>807170</v>
      </c>
      <c r="J305" s="53">
        <f t="shared" si="20"/>
        <v>0.36975717439293598</v>
      </c>
      <c r="K305" s="53">
        <f t="shared" si="21"/>
        <v>0.45980921822435439</v>
      </c>
      <c r="L305" s="53">
        <f t="shared" si="22"/>
        <v>0.11092715231788079</v>
      </c>
      <c r="M305" s="53">
        <f t="shared" si="23"/>
        <v>0.32186645275704806</v>
      </c>
      <c r="N305" s="148">
        <f t="shared" si="24"/>
        <v>0.43279360507492887</v>
      </c>
      <c r="O305" s="51"/>
      <c r="P305" s="51"/>
    </row>
    <row r="306" spans="1:16" x14ac:dyDescent="0.25">
      <c r="A306" s="179">
        <v>303</v>
      </c>
      <c r="B306" s="169" t="s">
        <v>88</v>
      </c>
      <c r="C306" s="163" t="s">
        <v>66</v>
      </c>
      <c r="D306" s="169" t="s">
        <v>747</v>
      </c>
      <c r="E306" s="169" t="s">
        <v>1177</v>
      </c>
      <c r="F306" s="160">
        <v>991</v>
      </c>
      <c r="G306" s="167">
        <v>1750434.55</v>
      </c>
      <c r="H306" s="10">
        <v>764</v>
      </c>
      <c r="I306" s="10">
        <v>1250625</v>
      </c>
      <c r="J306" s="53">
        <f t="shared" si="20"/>
        <v>0.7709384460141272</v>
      </c>
      <c r="K306" s="53">
        <f t="shared" si="21"/>
        <v>0.71446544516617316</v>
      </c>
      <c r="L306" s="53">
        <f t="shared" si="22"/>
        <v>0.23128153380423816</v>
      </c>
      <c r="M306" s="53">
        <f t="shared" si="23"/>
        <v>0.50012581161632119</v>
      </c>
      <c r="N306" s="148">
        <f t="shared" si="24"/>
        <v>0.73140734542055941</v>
      </c>
      <c r="O306" s="51"/>
      <c r="P306" s="51"/>
    </row>
    <row r="307" spans="1:16" x14ac:dyDescent="0.25">
      <c r="A307" s="179">
        <v>304</v>
      </c>
      <c r="B307" s="169" t="s">
        <v>88</v>
      </c>
      <c r="C307" s="163" t="s">
        <v>66</v>
      </c>
      <c r="D307" s="169" t="s">
        <v>1178</v>
      </c>
      <c r="E307" s="169" t="s">
        <v>1432</v>
      </c>
      <c r="F307" s="160">
        <v>389</v>
      </c>
      <c r="G307" s="167">
        <v>721497.22499999998</v>
      </c>
      <c r="H307" s="10">
        <v>315</v>
      </c>
      <c r="I307" s="10">
        <v>540050</v>
      </c>
      <c r="J307" s="53">
        <f t="shared" si="20"/>
        <v>0.80976863753213368</v>
      </c>
      <c r="K307" s="53">
        <f t="shared" si="21"/>
        <v>0.74851292740592312</v>
      </c>
      <c r="L307" s="53">
        <f t="shared" si="22"/>
        <v>0.24293059125964009</v>
      </c>
      <c r="M307" s="53">
        <f t="shared" si="23"/>
        <v>0.52395904918414615</v>
      </c>
      <c r="N307" s="148">
        <f t="shared" si="24"/>
        <v>0.76688964044378627</v>
      </c>
      <c r="O307" s="51"/>
      <c r="P307" s="51"/>
    </row>
    <row r="308" spans="1:16" x14ac:dyDescent="0.25">
      <c r="A308" s="179">
        <v>305</v>
      </c>
      <c r="B308" s="169" t="s">
        <v>88</v>
      </c>
      <c r="C308" s="163" t="s">
        <v>66</v>
      </c>
      <c r="D308" s="169" t="s">
        <v>734</v>
      </c>
      <c r="E308" s="169" t="s">
        <v>1180</v>
      </c>
      <c r="F308" s="160">
        <v>808</v>
      </c>
      <c r="G308" s="167">
        <v>1500665.175</v>
      </c>
      <c r="H308" s="10">
        <v>731</v>
      </c>
      <c r="I308" s="10">
        <v>1316560</v>
      </c>
      <c r="J308" s="53">
        <f t="shared" si="20"/>
        <v>0.90470297029702973</v>
      </c>
      <c r="K308" s="53">
        <f t="shared" si="21"/>
        <v>0.87731762016800319</v>
      </c>
      <c r="L308" s="53">
        <f t="shared" si="22"/>
        <v>0.27141089108910893</v>
      </c>
      <c r="M308" s="53">
        <f t="shared" si="23"/>
        <v>0.6141223341176022</v>
      </c>
      <c r="N308" s="148">
        <f t="shared" si="24"/>
        <v>0.88553322520671118</v>
      </c>
      <c r="O308" s="51"/>
      <c r="P308" s="51"/>
    </row>
    <row r="309" spans="1:16" x14ac:dyDescent="0.25">
      <c r="A309" s="179">
        <v>306</v>
      </c>
      <c r="B309" s="169" t="s">
        <v>88</v>
      </c>
      <c r="C309" s="163" t="s">
        <v>66</v>
      </c>
      <c r="D309" s="169" t="s">
        <v>748</v>
      </c>
      <c r="E309" s="169" t="s">
        <v>1359</v>
      </c>
      <c r="F309" s="160">
        <v>837</v>
      </c>
      <c r="G309" s="167">
        <v>1626525.175</v>
      </c>
      <c r="H309" s="10">
        <v>531</v>
      </c>
      <c r="I309" s="10">
        <v>846110</v>
      </c>
      <c r="J309" s="53">
        <f t="shared" si="20"/>
        <v>0.63440860215053763</v>
      </c>
      <c r="K309" s="53">
        <f t="shared" si="21"/>
        <v>0.5201948380540744</v>
      </c>
      <c r="L309" s="53">
        <f t="shared" si="22"/>
        <v>0.19032258064516128</v>
      </c>
      <c r="M309" s="53">
        <f t="shared" si="23"/>
        <v>0.36413638663785208</v>
      </c>
      <c r="N309" s="148">
        <f t="shared" si="24"/>
        <v>0.55445896728301336</v>
      </c>
      <c r="O309" s="51"/>
      <c r="P309" s="51"/>
    </row>
    <row r="310" spans="1:16" x14ac:dyDescent="0.25">
      <c r="A310" s="179">
        <v>307</v>
      </c>
      <c r="B310" s="169" t="s">
        <v>88</v>
      </c>
      <c r="C310" s="163" t="s">
        <v>66</v>
      </c>
      <c r="D310" s="169" t="s">
        <v>743</v>
      </c>
      <c r="E310" s="169" t="s">
        <v>744</v>
      </c>
      <c r="F310" s="160">
        <v>1178</v>
      </c>
      <c r="G310" s="167">
        <v>2427020.6</v>
      </c>
      <c r="H310" s="10">
        <v>903</v>
      </c>
      <c r="I310" s="10">
        <v>1559255</v>
      </c>
      <c r="J310" s="53">
        <f t="shared" si="20"/>
        <v>0.76655348047538197</v>
      </c>
      <c r="K310" s="53">
        <f t="shared" si="21"/>
        <v>0.64245643403273955</v>
      </c>
      <c r="L310" s="53">
        <f t="shared" si="22"/>
        <v>0.22996604414261457</v>
      </c>
      <c r="M310" s="53">
        <f t="shared" si="23"/>
        <v>0.44971950382291764</v>
      </c>
      <c r="N310" s="148">
        <f t="shared" si="24"/>
        <v>0.67968554796553216</v>
      </c>
      <c r="O310" s="51"/>
      <c r="P310" s="51"/>
    </row>
    <row r="311" spans="1:16" x14ac:dyDescent="0.25">
      <c r="A311" s="179">
        <v>308</v>
      </c>
      <c r="B311" s="169" t="s">
        <v>88</v>
      </c>
      <c r="C311" s="163" t="s">
        <v>66</v>
      </c>
      <c r="D311" s="169" t="s">
        <v>735</v>
      </c>
      <c r="E311" s="169" t="s">
        <v>736</v>
      </c>
      <c r="F311" s="160">
        <v>1356</v>
      </c>
      <c r="G311" s="167">
        <v>2399828.85</v>
      </c>
      <c r="H311" s="10">
        <v>1243</v>
      </c>
      <c r="I311" s="10">
        <v>1910975</v>
      </c>
      <c r="J311" s="53">
        <f t="shared" si="20"/>
        <v>0.91666666666666663</v>
      </c>
      <c r="K311" s="53">
        <f t="shared" si="21"/>
        <v>0.79629636921816316</v>
      </c>
      <c r="L311" s="53">
        <f t="shared" si="22"/>
        <v>0.27499999999999997</v>
      </c>
      <c r="M311" s="53">
        <f t="shared" si="23"/>
        <v>0.55740745845271422</v>
      </c>
      <c r="N311" s="148">
        <f t="shared" si="24"/>
        <v>0.83240745845271413</v>
      </c>
      <c r="O311" s="51"/>
      <c r="P311" s="51"/>
    </row>
    <row r="312" spans="1:16" x14ac:dyDescent="0.25">
      <c r="A312" s="179">
        <v>309</v>
      </c>
      <c r="B312" s="169" t="s">
        <v>88</v>
      </c>
      <c r="C312" s="163" t="s">
        <v>66</v>
      </c>
      <c r="D312" s="169" t="s">
        <v>746</v>
      </c>
      <c r="E312" s="169" t="s">
        <v>1454</v>
      </c>
      <c r="F312" s="160">
        <v>1033</v>
      </c>
      <c r="G312" s="167">
        <v>2054725.3</v>
      </c>
      <c r="H312" s="10">
        <v>789</v>
      </c>
      <c r="I312" s="10">
        <v>1623415</v>
      </c>
      <c r="J312" s="53">
        <f t="shared" si="20"/>
        <v>0.76379477250726036</v>
      </c>
      <c r="K312" s="53">
        <f t="shared" si="21"/>
        <v>0.79008858264411308</v>
      </c>
      <c r="L312" s="53">
        <f t="shared" si="22"/>
        <v>0.2291384317521781</v>
      </c>
      <c r="M312" s="53">
        <f t="shared" si="23"/>
        <v>0.55306200785087911</v>
      </c>
      <c r="N312" s="148">
        <f t="shared" si="24"/>
        <v>0.78220043960305718</v>
      </c>
      <c r="O312" s="51"/>
      <c r="P312" s="51"/>
    </row>
    <row r="313" spans="1:16" x14ac:dyDescent="0.25">
      <c r="A313" s="179">
        <v>310</v>
      </c>
      <c r="B313" s="169" t="s">
        <v>88</v>
      </c>
      <c r="C313" s="163" t="s">
        <v>66</v>
      </c>
      <c r="D313" s="169" t="s">
        <v>737</v>
      </c>
      <c r="E313" s="169" t="s">
        <v>738</v>
      </c>
      <c r="F313" s="160">
        <v>948</v>
      </c>
      <c r="G313" s="167">
        <v>1631302.75</v>
      </c>
      <c r="H313" s="10">
        <v>1190</v>
      </c>
      <c r="I313" s="10">
        <v>1650810</v>
      </c>
      <c r="J313" s="53">
        <f t="shared" si="20"/>
        <v>1.2552742616033756</v>
      </c>
      <c r="K313" s="53">
        <f t="shared" si="21"/>
        <v>1.011958080742523</v>
      </c>
      <c r="L313" s="53">
        <f t="shared" si="22"/>
        <v>0.3</v>
      </c>
      <c r="M313" s="53">
        <f t="shared" si="23"/>
        <v>0.7</v>
      </c>
      <c r="N313" s="148">
        <f t="shared" si="24"/>
        <v>1</v>
      </c>
      <c r="O313" s="51"/>
      <c r="P313" s="51"/>
    </row>
    <row r="314" spans="1:16" x14ac:dyDescent="0.25">
      <c r="A314" s="179">
        <v>311</v>
      </c>
      <c r="B314" s="169" t="s">
        <v>88</v>
      </c>
      <c r="C314" s="163" t="s">
        <v>66</v>
      </c>
      <c r="D314" s="169" t="s">
        <v>745</v>
      </c>
      <c r="E314" s="169" t="s">
        <v>1183</v>
      </c>
      <c r="F314" s="160">
        <v>954</v>
      </c>
      <c r="G314" s="167">
        <v>2523286.7000000002</v>
      </c>
      <c r="H314" s="10">
        <v>827</v>
      </c>
      <c r="I314" s="10">
        <v>1931080</v>
      </c>
      <c r="J314" s="53">
        <f t="shared" si="20"/>
        <v>0.86687631027253664</v>
      </c>
      <c r="K314" s="53">
        <f t="shared" si="21"/>
        <v>0.76530344332255218</v>
      </c>
      <c r="L314" s="53">
        <f t="shared" si="22"/>
        <v>0.260062893081761</v>
      </c>
      <c r="M314" s="53">
        <f t="shared" si="23"/>
        <v>0.53571241032578654</v>
      </c>
      <c r="N314" s="148">
        <f t="shared" si="24"/>
        <v>0.79577530340754754</v>
      </c>
      <c r="O314" s="51"/>
      <c r="P314" s="51"/>
    </row>
    <row r="315" spans="1:16" x14ac:dyDescent="0.25">
      <c r="A315" s="179">
        <v>312</v>
      </c>
      <c r="B315" s="169" t="s">
        <v>88</v>
      </c>
      <c r="C315" s="163" t="s">
        <v>66</v>
      </c>
      <c r="D315" s="169" t="s">
        <v>1186</v>
      </c>
      <c r="E315" s="169" t="s">
        <v>1455</v>
      </c>
      <c r="F315" s="160">
        <v>390</v>
      </c>
      <c r="G315" s="167">
        <v>711636.85</v>
      </c>
      <c r="H315" s="10">
        <v>253</v>
      </c>
      <c r="I315" s="10">
        <v>360570</v>
      </c>
      <c r="J315" s="53">
        <f t="shared" si="20"/>
        <v>0.64871794871794874</v>
      </c>
      <c r="K315" s="53">
        <f t="shared" si="21"/>
        <v>0.50667696592721412</v>
      </c>
      <c r="L315" s="53">
        <f t="shared" si="22"/>
        <v>0.19461538461538461</v>
      </c>
      <c r="M315" s="53">
        <f t="shared" si="23"/>
        <v>0.35467387614904988</v>
      </c>
      <c r="N315" s="148">
        <f t="shared" si="24"/>
        <v>0.54928926076443452</v>
      </c>
      <c r="O315" s="51"/>
      <c r="P315" s="51"/>
    </row>
    <row r="316" spans="1:16" x14ac:dyDescent="0.25">
      <c r="A316" s="179">
        <v>313</v>
      </c>
      <c r="B316" s="169" t="s">
        <v>88</v>
      </c>
      <c r="C316" s="163" t="s">
        <v>66</v>
      </c>
      <c r="D316" s="169" t="s">
        <v>739</v>
      </c>
      <c r="E316" s="169" t="s">
        <v>1371</v>
      </c>
      <c r="F316" s="160">
        <v>474</v>
      </c>
      <c r="G316" s="167">
        <v>922037.375</v>
      </c>
      <c r="H316" s="10">
        <v>448</v>
      </c>
      <c r="I316" s="10">
        <v>853515</v>
      </c>
      <c r="J316" s="53">
        <f t="shared" si="20"/>
        <v>0.94514767932489452</v>
      </c>
      <c r="K316" s="53">
        <f t="shared" si="21"/>
        <v>0.92568373380742841</v>
      </c>
      <c r="L316" s="53">
        <f t="shared" si="22"/>
        <v>0.28354430379746837</v>
      </c>
      <c r="M316" s="53">
        <f t="shared" si="23"/>
        <v>0.64797861366519982</v>
      </c>
      <c r="N316" s="148">
        <f t="shared" si="24"/>
        <v>0.93152291746266824</v>
      </c>
      <c r="O316" s="51"/>
      <c r="P316" s="51"/>
    </row>
    <row r="317" spans="1:16" x14ac:dyDescent="0.25">
      <c r="A317" s="179">
        <v>314</v>
      </c>
      <c r="B317" s="169" t="s">
        <v>86</v>
      </c>
      <c r="C317" s="163" t="s">
        <v>66</v>
      </c>
      <c r="D317" s="169" t="s">
        <v>733</v>
      </c>
      <c r="E317" s="169" t="s">
        <v>1189</v>
      </c>
      <c r="F317" s="160">
        <v>1068</v>
      </c>
      <c r="G317" s="167">
        <v>2085445.5249999999</v>
      </c>
      <c r="H317" s="10">
        <v>655</v>
      </c>
      <c r="I317" s="10">
        <v>1137910</v>
      </c>
      <c r="J317" s="53">
        <f t="shared" si="20"/>
        <v>0.61329588014981273</v>
      </c>
      <c r="K317" s="53">
        <f t="shared" si="21"/>
        <v>0.5456435981467318</v>
      </c>
      <c r="L317" s="53">
        <f t="shared" si="22"/>
        <v>0.18398876404494383</v>
      </c>
      <c r="M317" s="53">
        <f t="shared" si="23"/>
        <v>0.38195051870271224</v>
      </c>
      <c r="N317" s="148">
        <f t="shared" si="24"/>
        <v>0.56593928274765604</v>
      </c>
      <c r="O317" s="51"/>
      <c r="P317" s="51"/>
    </row>
    <row r="318" spans="1:16" x14ac:dyDescent="0.25">
      <c r="A318" s="179">
        <v>315</v>
      </c>
      <c r="B318" s="169" t="s">
        <v>86</v>
      </c>
      <c r="C318" s="163" t="s">
        <v>66</v>
      </c>
      <c r="D318" s="169" t="s">
        <v>731</v>
      </c>
      <c r="E318" s="169" t="s">
        <v>732</v>
      </c>
      <c r="F318" s="160">
        <v>1601</v>
      </c>
      <c r="G318" s="167">
        <v>3126376.0249999999</v>
      </c>
      <c r="H318" s="10">
        <v>1393</v>
      </c>
      <c r="I318" s="10">
        <v>1908020</v>
      </c>
      <c r="J318" s="53">
        <f t="shared" si="20"/>
        <v>0.87008119925046845</v>
      </c>
      <c r="K318" s="53">
        <f t="shared" si="21"/>
        <v>0.61029766884807146</v>
      </c>
      <c r="L318" s="53">
        <f t="shared" si="22"/>
        <v>0.26102435977514055</v>
      </c>
      <c r="M318" s="53">
        <f t="shared" si="23"/>
        <v>0.42720836819364999</v>
      </c>
      <c r="N318" s="148">
        <f t="shared" si="24"/>
        <v>0.68823272796879054</v>
      </c>
      <c r="O318" s="51"/>
      <c r="P318" s="51"/>
    </row>
    <row r="319" spans="1:16" x14ac:dyDescent="0.25">
      <c r="A319" s="179">
        <v>316</v>
      </c>
      <c r="B319" s="169" t="s">
        <v>84</v>
      </c>
      <c r="C319" s="169" t="s">
        <v>66</v>
      </c>
      <c r="D319" s="163" t="s">
        <v>703</v>
      </c>
      <c r="E319" s="173" t="s">
        <v>1375</v>
      </c>
      <c r="F319" s="160">
        <v>792</v>
      </c>
      <c r="G319" s="167">
        <v>1630394.9</v>
      </c>
      <c r="H319" s="10">
        <v>365</v>
      </c>
      <c r="I319" s="10">
        <v>421045</v>
      </c>
      <c r="J319" s="53">
        <f t="shared" si="20"/>
        <v>0.46085858585858586</v>
      </c>
      <c r="K319" s="53">
        <f t="shared" si="21"/>
        <v>0.25824725040540791</v>
      </c>
      <c r="L319" s="53">
        <f t="shared" si="22"/>
        <v>0.13825757575757575</v>
      </c>
      <c r="M319" s="53">
        <f t="shared" si="23"/>
        <v>0.18077307528378553</v>
      </c>
      <c r="N319" s="148">
        <f t="shared" si="24"/>
        <v>0.3190306510413613</v>
      </c>
      <c r="O319" s="51"/>
      <c r="P319" s="51"/>
    </row>
    <row r="320" spans="1:16" x14ac:dyDescent="0.25">
      <c r="A320" s="179">
        <v>317</v>
      </c>
      <c r="B320" s="169" t="s">
        <v>84</v>
      </c>
      <c r="C320" s="169" t="s">
        <v>66</v>
      </c>
      <c r="D320" s="163" t="s">
        <v>705</v>
      </c>
      <c r="E320" s="173" t="s">
        <v>706</v>
      </c>
      <c r="F320" s="160">
        <v>1027</v>
      </c>
      <c r="G320" s="167">
        <v>2059977.175</v>
      </c>
      <c r="H320" s="10">
        <v>440</v>
      </c>
      <c r="I320" s="10">
        <v>732255</v>
      </c>
      <c r="J320" s="53">
        <f t="shared" si="20"/>
        <v>0.42843232716650437</v>
      </c>
      <c r="K320" s="53">
        <f t="shared" si="21"/>
        <v>0.35546753084776289</v>
      </c>
      <c r="L320" s="53">
        <f t="shared" si="22"/>
        <v>0.1285296981499513</v>
      </c>
      <c r="M320" s="53">
        <f t="shared" si="23"/>
        <v>0.24882727159343401</v>
      </c>
      <c r="N320" s="148">
        <f t="shared" si="24"/>
        <v>0.37735696974338528</v>
      </c>
      <c r="O320" s="51"/>
      <c r="P320" s="51"/>
    </row>
    <row r="321" spans="1:16" x14ac:dyDescent="0.25">
      <c r="A321" s="179">
        <v>318</v>
      </c>
      <c r="B321" s="169" t="s">
        <v>84</v>
      </c>
      <c r="C321" s="169" t="s">
        <v>66</v>
      </c>
      <c r="D321" s="163" t="s">
        <v>707</v>
      </c>
      <c r="E321" s="173" t="s">
        <v>1175</v>
      </c>
      <c r="F321" s="160">
        <v>1064</v>
      </c>
      <c r="G321" s="167">
        <v>2185146.2250000001</v>
      </c>
      <c r="H321" s="10">
        <v>255</v>
      </c>
      <c r="I321" s="10">
        <v>375540</v>
      </c>
      <c r="J321" s="53">
        <f t="shared" si="20"/>
        <v>0.23966165413533835</v>
      </c>
      <c r="K321" s="53">
        <f t="shared" si="21"/>
        <v>0.17186035227459434</v>
      </c>
      <c r="L321" s="53">
        <f t="shared" si="22"/>
        <v>7.1898496240601503E-2</v>
      </c>
      <c r="M321" s="53">
        <f t="shared" si="23"/>
        <v>0.12030224659221603</v>
      </c>
      <c r="N321" s="148">
        <f t="shared" si="24"/>
        <v>0.19220074283281752</v>
      </c>
      <c r="O321" s="51"/>
      <c r="P321" s="51"/>
    </row>
    <row r="322" spans="1:16" x14ac:dyDescent="0.25">
      <c r="A322" s="179">
        <v>319</v>
      </c>
      <c r="B322" s="169" t="s">
        <v>84</v>
      </c>
      <c r="C322" s="169" t="s">
        <v>66</v>
      </c>
      <c r="D322" s="163" t="s">
        <v>701</v>
      </c>
      <c r="E322" s="173" t="s">
        <v>1054</v>
      </c>
      <c r="F322" s="160">
        <v>2200</v>
      </c>
      <c r="G322" s="167">
        <v>4607566.0250000004</v>
      </c>
      <c r="H322" s="10">
        <v>718</v>
      </c>
      <c r="I322" s="10">
        <v>1779445</v>
      </c>
      <c r="J322" s="53">
        <f t="shared" si="20"/>
        <v>0.32636363636363636</v>
      </c>
      <c r="K322" s="53">
        <f t="shared" si="21"/>
        <v>0.3862006513514909</v>
      </c>
      <c r="L322" s="53">
        <f t="shared" si="22"/>
        <v>9.7909090909090904E-2</v>
      </c>
      <c r="M322" s="53">
        <f t="shared" si="23"/>
        <v>0.27034045594604361</v>
      </c>
      <c r="N322" s="148">
        <f t="shared" si="24"/>
        <v>0.3682495468551345</v>
      </c>
      <c r="O322" s="51"/>
      <c r="P322" s="51"/>
    </row>
    <row r="323" spans="1:16" x14ac:dyDescent="0.25">
      <c r="A323" s="179">
        <v>320</v>
      </c>
      <c r="B323" s="169" t="s">
        <v>84</v>
      </c>
      <c r="C323" s="169" t="s">
        <v>66</v>
      </c>
      <c r="D323" s="163" t="s">
        <v>702</v>
      </c>
      <c r="E323" s="173" t="s">
        <v>1055</v>
      </c>
      <c r="F323" s="160">
        <v>1306</v>
      </c>
      <c r="G323" s="167">
        <v>2540020.4249999998</v>
      </c>
      <c r="H323" s="10">
        <v>461</v>
      </c>
      <c r="I323" s="10">
        <v>745515</v>
      </c>
      <c r="J323" s="53">
        <f t="shared" si="20"/>
        <v>0.35298621745788666</v>
      </c>
      <c r="K323" s="53">
        <f t="shared" si="21"/>
        <v>0.29350748232664314</v>
      </c>
      <c r="L323" s="53">
        <f t="shared" si="22"/>
        <v>0.10589586523736599</v>
      </c>
      <c r="M323" s="53">
        <f t="shared" si="23"/>
        <v>0.2054552376286502</v>
      </c>
      <c r="N323" s="148">
        <f t="shared" si="24"/>
        <v>0.31135110286601619</v>
      </c>
      <c r="O323" s="51"/>
      <c r="P323" s="51"/>
    </row>
    <row r="324" spans="1:16" x14ac:dyDescent="0.25">
      <c r="A324" s="179">
        <v>321</v>
      </c>
      <c r="B324" s="169" t="s">
        <v>84</v>
      </c>
      <c r="C324" s="169" t="s">
        <v>66</v>
      </c>
      <c r="D324" s="163" t="s">
        <v>708</v>
      </c>
      <c r="E324" s="163" t="s">
        <v>1056</v>
      </c>
      <c r="F324" s="160">
        <v>693</v>
      </c>
      <c r="G324" s="167">
        <v>1382665.575</v>
      </c>
      <c r="H324" s="10">
        <v>141</v>
      </c>
      <c r="I324" s="10">
        <v>147600</v>
      </c>
      <c r="J324" s="53">
        <f t="shared" ref="J324:J387" si="25">IFERROR(H324/F324,0)</f>
        <v>0.20346320346320346</v>
      </c>
      <c r="K324" s="53">
        <f t="shared" ref="K324:K387" si="26">IFERROR(I324/G324,0)</f>
        <v>0.10675032536338369</v>
      </c>
      <c r="L324" s="53">
        <f t="shared" si="22"/>
        <v>6.1038961038961032E-2</v>
      </c>
      <c r="M324" s="53">
        <f t="shared" si="23"/>
        <v>7.4725227754368573E-2</v>
      </c>
      <c r="N324" s="148">
        <f t="shared" si="24"/>
        <v>0.1357641887933296</v>
      </c>
      <c r="O324" s="51"/>
      <c r="P324" s="51"/>
    </row>
    <row r="325" spans="1:16" x14ac:dyDescent="0.25">
      <c r="A325" s="179">
        <v>322</v>
      </c>
      <c r="B325" s="169" t="s">
        <v>80</v>
      </c>
      <c r="C325" s="169" t="s">
        <v>66</v>
      </c>
      <c r="D325" s="163" t="s">
        <v>717</v>
      </c>
      <c r="E325" s="163" t="s">
        <v>1089</v>
      </c>
      <c r="F325" s="160">
        <v>1249</v>
      </c>
      <c r="G325" s="167">
        <v>2419816.5750000002</v>
      </c>
      <c r="H325" s="10">
        <v>765</v>
      </c>
      <c r="I325" s="10">
        <v>1537070</v>
      </c>
      <c r="J325" s="53">
        <f t="shared" si="25"/>
        <v>0.61248999199359488</v>
      </c>
      <c r="K325" s="53">
        <f t="shared" si="26"/>
        <v>0.63520103791337978</v>
      </c>
      <c r="L325" s="53">
        <f t="shared" ref="L325:L388" si="27">IF((J325*0.3)&gt;30%,30%,(J325*0.3))</f>
        <v>0.18374699759807847</v>
      </c>
      <c r="M325" s="53">
        <f t="shared" ref="M325:M388" si="28">IF((K325*0.7)&gt;70%,70%,(K325*0.7))</f>
        <v>0.44464072653936582</v>
      </c>
      <c r="N325" s="148">
        <f t="shared" ref="N325:N388" si="29">L325+M325</f>
        <v>0.62838772413744426</v>
      </c>
      <c r="O325" s="51"/>
      <c r="P325" s="51"/>
    </row>
    <row r="326" spans="1:16" x14ac:dyDescent="0.25">
      <c r="A326" s="179">
        <v>323</v>
      </c>
      <c r="B326" s="169" t="s">
        <v>80</v>
      </c>
      <c r="C326" s="169" t="s">
        <v>66</v>
      </c>
      <c r="D326" s="163" t="s">
        <v>718</v>
      </c>
      <c r="E326" s="163" t="s">
        <v>719</v>
      </c>
      <c r="F326" s="160">
        <v>480</v>
      </c>
      <c r="G326" s="167">
        <v>968342.6</v>
      </c>
      <c r="H326" s="10">
        <v>495</v>
      </c>
      <c r="I326" s="10">
        <v>761475</v>
      </c>
      <c r="J326" s="53">
        <f t="shared" si="25"/>
        <v>1.03125</v>
      </c>
      <c r="K326" s="53">
        <f t="shared" si="26"/>
        <v>0.78636941099152302</v>
      </c>
      <c r="L326" s="53">
        <f t="shared" si="27"/>
        <v>0.3</v>
      </c>
      <c r="M326" s="53">
        <f t="shared" si="28"/>
        <v>0.55045858769406608</v>
      </c>
      <c r="N326" s="148">
        <f t="shared" si="29"/>
        <v>0.85045858769406601</v>
      </c>
      <c r="O326" s="51"/>
      <c r="P326" s="51"/>
    </row>
    <row r="327" spans="1:16" x14ac:dyDescent="0.25">
      <c r="A327" s="179">
        <v>324</v>
      </c>
      <c r="B327" s="169" t="s">
        <v>80</v>
      </c>
      <c r="C327" s="169" t="s">
        <v>66</v>
      </c>
      <c r="D327" s="163" t="s">
        <v>720</v>
      </c>
      <c r="E327" s="163" t="s">
        <v>721</v>
      </c>
      <c r="F327" s="160">
        <v>212</v>
      </c>
      <c r="G327" s="167">
        <v>391485.35</v>
      </c>
      <c r="H327" s="10">
        <v>57</v>
      </c>
      <c r="I327" s="10">
        <v>77980</v>
      </c>
      <c r="J327" s="53">
        <f t="shared" si="25"/>
        <v>0.26886792452830188</v>
      </c>
      <c r="K327" s="53">
        <f t="shared" si="26"/>
        <v>0.19919008463535098</v>
      </c>
      <c r="L327" s="53">
        <f t="shared" si="27"/>
        <v>8.0660377358490562E-2</v>
      </c>
      <c r="M327" s="53">
        <f t="shared" si="28"/>
        <v>0.13943305924474567</v>
      </c>
      <c r="N327" s="148">
        <f t="shared" si="29"/>
        <v>0.22009343660323621</v>
      </c>
      <c r="O327" s="51"/>
      <c r="P327" s="51"/>
    </row>
    <row r="328" spans="1:16" x14ac:dyDescent="0.25">
      <c r="A328" s="179">
        <v>325</v>
      </c>
      <c r="B328" s="169" t="s">
        <v>80</v>
      </c>
      <c r="C328" s="169" t="s">
        <v>66</v>
      </c>
      <c r="D328" s="163" t="s">
        <v>722</v>
      </c>
      <c r="E328" s="163" t="s">
        <v>723</v>
      </c>
      <c r="F328" s="160">
        <v>941</v>
      </c>
      <c r="G328" s="167">
        <v>1844259.75</v>
      </c>
      <c r="H328" s="10">
        <v>534</v>
      </c>
      <c r="I328" s="10">
        <v>878140</v>
      </c>
      <c r="J328" s="53">
        <f t="shared" si="25"/>
        <v>0.56748140276301806</v>
      </c>
      <c r="K328" s="53">
        <f t="shared" si="26"/>
        <v>0.47614767930601964</v>
      </c>
      <c r="L328" s="53">
        <f t="shared" si="27"/>
        <v>0.17024442082890542</v>
      </c>
      <c r="M328" s="53">
        <f t="shared" si="28"/>
        <v>0.33330337551421374</v>
      </c>
      <c r="N328" s="148">
        <f t="shared" si="29"/>
        <v>0.50354779634311919</v>
      </c>
      <c r="O328" s="51"/>
      <c r="P328" s="51"/>
    </row>
    <row r="329" spans="1:16" x14ac:dyDescent="0.25">
      <c r="A329" s="179">
        <v>326</v>
      </c>
      <c r="B329" s="169" t="s">
        <v>78</v>
      </c>
      <c r="C329" s="169" t="s">
        <v>66</v>
      </c>
      <c r="D329" s="169" t="s">
        <v>696</v>
      </c>
      <c r="E329" s="169" t="s">
        <v>697</v>
      </c>
      <c r="F329" s="160">
        <v>1856</v>
      </c>
      <c r="G329" s="167">
        <v>3696010.9</v>
      </c>
      <c r="H329" s="10">
        <v>1264</v>
      </c>
      <c r="I329" s="10">
        <v>2090415</v>
      </c>
      <c r="J329" s="53">
        <f t="shared" si="25"/>
        <v>0.68103448275862066</v>
      </c>
      <c r="K329" s="53">
        <f t="shared" si="26"/>
        <v>0.56558680603458178</v>
      </c>
      <c r="L329" s="53">
        <f t="shared" si="27"/>
        <v>0.2043103448275862</v>
      </c>
      <c r="M329" s="53">
        <f t="shared" si="28"/>
        <v>0.39591076422420723</v>
      </c>
      <c r="N329" s="148">
        <f t="shared" si="29"/>
        <v>0.60022110905179349</v>
      </c>
      <c r="O329" s="51"/>
      <c r="P329" s="51"/>
    </row>
    <row r="330" spans="1:16" x14ac:dyDescent="0.25">
      <c r="A330" s="179">
        <v>327</v>
      </c>
      <c r="B330" s="169" t="s">
        <v>78</v>
      </c>
      <c r="C330" s="169" t="s">
        <v>66</v>
      </c>
      <c r="D330" s="169" t="s">
        <v>690</v>
      </c>
      <c r="E330" s="169" t="s">
        <v>691</v>
      </c>
      <c r="F330" s="160">
        <v>1549</v>
      </c>
      <c r="G330" s="167">
        <v>2984602.2</v>
      </c>
      <c r="H330" s="10">
        <v>808</v>
      </c>
      <c r="I330" s="10">
        <v>1570410</v>
      </c>
      <c r="J330" s="53">
        <f t="shared" si="25"/>
        <v>0.52162685603615233</v>
      </c>
      <c r="K330" s="53">
        <f t="shared" si="26"/>
        <v>0.52617062334136189</v>
      </c>
      <c r="L330" s="53">
        <f t="shared" si="27"/>
        <v>0.15648805681084568</v>
      </c>
      <c r="M330" s="53">
        <f t="shared" si="28"/>
        <v>0.36831943633895331</v>
      </c>
      <c r="N330" s="148">
        <f t="shared" si="29"/>
        <v>0.52480749314979902</v>
      </c>
      <c r="O330" s="51"/>
      <c r="P330" s="51"/>
    </row>
    <row r="331" spans="1:16" x14ac:dyDescent="0.25">
      <c r="A331" s="179">
        <v>328</v>
      </c>
      <c r="B331" s="169" t="s">
        <v>78</v>
      </c>
      <c r="C331" s="169" t="s">
        <v>66</v>
      </c>
      <c r="D331" s="169" t="s">
        <v>692</v>
      </c>
      <c r="E331" s="169" t="s">
        <v>693</v>
      </c>
      <c r="F331" s="160">
        <v>1061</v>
      </c>
      <c r="G331" s="167">
        <v>2024442.675</v>
      </c>
      <c r="H331" s="10">
        <v>261</v>
      </c>
      <c r="I331" s="10">
        <v>448090</v>
      </c>
      <c r="J331" s="53">
        <f t="shared" si="25"/>
        <v>0.24599434495758718</v>
      </c>
      <c r="K331" s="53">
        <f t="shared" si="26"/>
        <v>0.22133993001308372</v>
      </c>
      <c r="L331" s="53">
        <f t="shared" si="27"/>
        <v>7.3798303487276146E-2</v>
      </c>
      <c r="M331" s="53">
        <f t="shared" si="28"/>
        <v>0.15493795100915858</v>
      </c>
      <c r="N331" s="148">
        <f t="shared" si="29"/>
        <v>0.22873625449643473</v>
      </c>
      <c r="P331" s="51"/>
    </row>
    <row r="332" spans="1:16" x14ac:dyDescent="0.25">
      <c r="A332" s="179">
        <v>329</v>
      </c>
      <c r="B332" s="169" t="s">
        <v>78</v>
      </c>
      <c r="C332" s="169" t="s">
        <v>66</v>
      </c>
      <c r="D332" s="169" t="s">
        <v>698</v>
      </c>
      <c r="E332" s="169" t="s">
        <v>699</v>
      </c>
      <c r="F332" s="160">
        <v>1084</v>
      </c>
      <c r="G332" s="167">
        <v>2098635.0499999998</v>
      </c>
      <c r="H332" s="10">
        <v>907</v>
      </c>
      <c r="I332" s="10">
        <v>1433855</v>
      </c>
      <c r="J332" s="53">
        <f t="shared" si="25"/>
        <v>0.83671586715867163</v>
      </c>
      <c r="K332" s="53">
        <f t="shared" si="26"/>
        <v>0.68323217988758933</v>
      </c>
      <c r="L332" s="53">
        <f t="shared" si="27"/>
        <v>0.25101476014760149</v>
      </c>
      <c r="M332" s="53">
        <f t="shared" si="28"/>
        <v>0.47826252592131252</v>
      </c>
      <c r="N332" s="148">
        <f t="shared" si="29"/>
        <v>0.72927728606891407</v>
      </c>
      <c r="O332" s="51"/>
      <c r="P332" s="51"/>
    </row>
    <row r="333" spans="1:16" x14ac:dyDescent="0.25">
      <c r="A333" s="179">
        <v>330</v>
      </c>
      <c r="B333" s="169" t="s">
        <v>78</v>
      </c>
      <c r="C333" s="169" t="s">
        <v>66</v>
      </c>
      <c r="D333" s="169" t="s">
        <v>688</v>
      </c>
      <c r="E333" s="174" t="s">
        <v>1456</v>
      </c>
      <c r="F333" s="160">
        <v>830</v>
      </c>
      <c r="G333" s="167">
        <v>1666846.35</v>
      </c>
      <c r="H333" s="10">
        <v>647</v>
      </c>
      <c r="I333" s="10">
        <v>1001600</v>
      </c>
      <c r="J333" s="53">
        <f t="shared" si="25"/>
        <v>0.77951807228915659</v>
      </c>
      <c r="K333" s="53">
        <f t="shared" si="26"/>
        <v>0.60089521748660268</v>
      </c>
      <c r="L333" s="53">
        <f t="shared" si="27"/>
        <v>0.23385542168674697</v>
      </c>
      <c r="M333" s="53">
        <f t="shared" si="28"/>
        <v>0.42062665224062185</v>
      </c>
      <c r="N333" s="148">
        <f t="shared" si="29"/>
        <v>0.65448207392736879</v>
      </c>
      <c r="O333" s="51"/>
      <c r="P333" s="51"/>
    </row>
    <row r="334" spans="1:16" x14ac:dyDescent="0.25">
      <c r="A334" s="179">
        <v>331</v>
      </c>
      <c r="B334" s="169" t="s">
        <v>78</v>
      </c>
      <c r="C334" s="169" t="s">
        <v>66</v>
      </c>
      <c r="D334" s="169" t="s">
        <v>700</v>
      </c>
      <c r="E334" s="169" t="s">
        <v>657</v>
      </c>
      <c r="F334" s="160">
        <v>456</v>
      </c>
      <c r="G334" s="167">
        <v>871322.375</v>
      </c>
      <c r="H334" s="10">
        <v>522</v>
      </c>
      <c r="I334" s="10">
        <v>627515</v>
      </c>
      <c r="J334" s="53">
        <f t="shared" si="25"/>
        <v>1.1447368421052631</v>
      </c>
      <c r="K334" s="53">
        <f t="shared" si="26"/>
        <v>0.72018694573291542</v>
      </c>
      <c r="L334" s="53">
        <f t="shared" si="27"/>
        <v>0.3</v>
      </c>
      <c r="M334" s="53">
        <f t="shared" si="28"/>
        <v>0.5041308620130408</v>
      </c>
      <c r="N334" s="148">
        <f t="shared" si="29"/>
        <v>0.80413086201304074</v>
      </c>
      <c r="O334" s="51"/>
      <c r="P334" s="51"/>
    </row>
    <row r="335" spans="1:16" x14ac:dyDescent="0.25">
      <c r="A335" s="179">
        <v>332</v>
      </c>
      <c r="B335" s="169" t="s">
        <v>83</v>
      </c>
      <c r="C335" s="169" t="s">
        <v>66</v>
      </c>
      <c r="D335" s="169" t="s">
        <v>730</v>
      </c>
      <c r="E335" s="169" t="s">
        <v>476</v>
      </c>
      <c r="F335" s="160">
        <v>2573</v>
      </c>
      <c r="G335" s="167">
        <v>5119302.45</v>
      </c>
      <c r="H335" s="10">
        <v>658</v>
      </c>
      <c r="I335" s="10">
        <v>1528750</v>
      </c>
      <c r="J335" s="53">
        <f t="shared" si="25"/>
        <v>0.25573260785075785</v>
      </c>
      <c r="K335" s="53">
        <f t="shared" si="26"/>
        <v>0.2986246690699042</v>
      </c>
      <c r="L335" s="53">
        <f t="shared" si="27"/>
        <v>7.6719782355227348E-2</v>
      </c>
      <c r="M335" s="53">
        <f t="shared" si="28"/>
        <v>0.20903726834893294</v>
      </c>
      <c r="N335" s="148">
        <f t="shared" si="29"/>
        <v>0.2857570507041603</v>
      </c>
      <c r="O335" s="51"/>
      <c r="P335" s="51"/>
    </row>
    <row r="336" spans="1:16" x14ac:dyDescent="0.25">
      <c r="A336" s="179">
        <v>333</v>
      </c>
      <c r="B336" s="169" t="s">
        <v>83</v>
      </c>
      <c r="C336" s="169" t="s">
        <v>66</v>
      </c>
      <c r="D336" s="169" t="s">
        <v>728</v>
      </c>
      <c r="E336" s="169" t="s">
        <v>729</v>
      </c>
      <c r="F336" s="160">
        <v>1113</v>
      </c>
      <c r="G336" s="167">
        <v>2205055.0499999998</v>
      </c>
      <c r="H336" s="10">
        <v>906</v>
      </c>
      <c r="I336" s="10">
        <v>1056215</v>
      </c>
      <c r="J336" s="53">
        <f t="shared" si="25"/>
        <v>0.81401617250673852</v>
      </c>
      <c r="K336" s="53">
        <f t="shared" si="26"/>
        <v>0.47899711165941189</v>
      </c>
      <c r="L336" s="53">
        <f t="shared" si="27"/>
        <v>0.24420485175202156</v>
      </c>
      <c r="M336" s="53">
        <f t="shared" si="28"/>
        <v>0.33529797816158829</v>
      </c>
      <c r="N336" s="148">
        <f t="shared" si="29"/>
        <v>0.5795028299136098</v>
      </c>
      <c r="O336" s="51"/>
      <c r="P336" s="51"/>
    </row>
    <row r="337" spans="1:16" x14ac:dyDescent="0.25">
      <c r="A337" s="179">
        <v>334</v>
      </c>
      <c r="B337" s="169" t="s">
        <v>83</v>
      </c>
      <c r="C337" s="169" t="s">
        <v>66</v>
      </c>
      <c r="D337" s="169" t="s">
        <v>726</v>
      </c>
      <c r="E337" s="169" t="s">
        <v>1376</v>
      </c>
      <c r="F337" s="160">
        <v>1343</v>
      </c>
      <c r="G337" s="167">
        <v>2529100.6749999998</v>
      </c>
      <c r="H337" s="10">
        <v>903</v>
      </c>
      <c r="I337" s="10">
        <v>1293135</v>
      </c>
      <c r="J337" s="53">
        <f t="shared" si="25"/>
        <v>0.67237527922561424</v>
      </c>
      <c r="K337" s="53">
        <f t="shared" si="26"/>
        <v>0.51130230313983061</v>
      </c>
      <c r="L337" s="53">
        <f t="shared" si="27"/>
        <v>0.20171258376768428</v>
      </c>
      <c r="M337" s="53">
        <f t="shared" si="28"/>
        <v>0.35791161219788142</v>
      </c>
      <c r="N337" s="148">
        <f t="shared" si="29"/>
        <v>0.55962419596556567</v>
      </c>
      <c r="O337" s="51"/>
      <c r="P337" s="51"/>
    </row>
    <row r="338" spans="1:16" x14ac:dyDescent="0.25">
      <c r="A338" s="179">
        <v>335</v>
      </c>
      <c r="B338" s="169" t="s">
        <v>83</v>
      </c>
      <c r="C338" s="169" t="s">
        <v>66</v>
      </c>
      <c r="D338" s="169" t="s">
        <v>727</v>
      </c>
      <c r="E338" s="169" t="s">
        <v>1377</v>
      </c>
      <c r="F338" s="160">
        <v>1234</v>
      </c>
      <c r="G338" s="167">
        <v>2383869.9</v>
      </c>
      <c r="H338" s="10">
        <v>1030</v>
      </c>
      <c r="I338" s="10">
        <v>1172400</v>
      </c>
      <c r="J338" s="53">
        <f t="shared" si="25"/>
        <v>0.83468395461912481</v>
      </c>
      <c r="K338" s="53">
        <f t="shared" si="26"/>
        <v>0.49180536236478345</v>
      </c>
      <c r="L338" s="53">
        <f t="shared" si="27"/>
        <v>0.25040518638573744</v>
      </c>
      <c r="M338" s="53">
        <f t="shared" si="28"/>
        <v>0.34426375365534839</v>
      </c>
      <c r="N338" s="148">
        <f t="shared" si="29"/>
        <v>0.59466894004108584</v>
      </c>
      <c r="O338" s="51"/>
      <c r="P338" s="51"/>
    </row>
    <row r="339" spans="1:16" x14ac:dyDescent="0.25">
      <c r="A339" s="179">
        <v>336</v>
      </c>
      <c r="B339" s="169" t="s">
        <v>81</v>
      </c>
      <c r="C339" s="169" t="s">
        <v>66</v>
      </c>
      <c r="D339" s="169" t="s">
        <v>725</v>
      </c>
      <c r="E339" s="169" t="s">
        <v>1207</v>
      </c>
      <c r="F339" s="160">
        <v>1594</v>
      </c>
      <c r="G339" s="167">
        <v>3154688.875</v>
      </c>
      <c r="H339" s="10">
        <v>1300</v>
      </c>
      <c r="I339" s="10">
        <v>2013140</v>
      </c>
      <c r="J339" s="53">
        <f t="shared" si="25"/>
        <v>0.81555834378920955</v>
      </c>
      <c r="K339" s="53">
        <f t="shared" si="26"/>
        <v>0.63814216861559758</v>
      </c>
      <c r="L339" s="53">
        <f t="shared" si="27"/>
        <v>0.24466750313676286</v>
      </c>
      <c r="M339" s="53">
        <f t="shared" si="28"/>
        <v>0.44669951803091829</v>
      </c>
      <c r="N339" s="148">
        <f t="shared" si="29"/>
        <v>0.69136702116768112</v>
      </c>
      <c r="O339" s="51"/>
      <c r="P339" s="51"/>
    </row>
    <row r="340" spans="1:16" x14ac:dyDescent="0.25">
      <c r="A340" s="179">
        <v>337</v>
      </c>
      <c r="B340" s="169" t="s">
        <v>81</v>
      </c>
      <c r="C340" s="169" t="s">
        <v>66</v>
      </c>
      <c r="D340" s="169" t="s">
        <v>724</v>
      </c>
      <c r="E340" s="169" t="s">
        <v>1378</v>
      </c>
      <c r="F340" s="160">
        <v>816</v>
      </c>
      <c r="G340" s="167">
        <v>1548713.5</v>
      </c>
      <c r="H340" s="10">
        <v>794</v>
      </c>
      <c r="I340" s="10">
        <v>1011930</v>
      </c>
      <c r="J340" s="53">
        <f t="shared" si="25"/>
        <v>0.97303921568627449</v>
      </c>
      <c r="K340" s="53">
        <f t="shared" si="26"/>
        <v>0.65340038683720392</v>
      </c>
      <c r="L340" s="53">
        <f t="shared" si="27"/>
        <v>0.29191176470588232</v>
      </c>
      <c r="M340" s="53">
        <f t="shared" si="28"/>
        <v>0.45738027078604271</v>
      </c>
      <c r="N340" s="148">
        <f t="shared" si="29"/>
        <v>0.74929203549192502</v>
      </c>
      <c r="O340" s="51"/>
      <c r="P340" s="51"/>
    </row>
    <row r="341" spans="1:16" x14ac:dyDescent="0.25">
      <c r="A341" s="179">
        <v>338</v>
      </c>
      <c r="B341" s="169" t="s">
        <v>74</v>
      </c>
      <c r="C341" s="169" t="s">
        <v>66</v>
      </c>
      <c r="D341" s="169" t="s">
        <v>674</v>
      </c>
      <c r="E341" s="169" t="s">
        <v>680</v>
      </c>
      <c r="F341" s="160">
        <v>1161</v>
      </c>
      <c r="G341" s="167">
        <v>3002410.9249999998</v>
      </c>
      <c r="H341" s="10">
        <v>865</v>
      </c>
      <c r="I341" s="10">
        <v>1487670</v>
      </c>
      <c r="J341" s="53">
        <f t="shared" si="25"/>
        <v>0.74504737295434975</v>
      </c>
      <c r="K341" s="53">
        <f t="shared" si="26"/>
        <v>0.4954918021423067</v>
      </c>
      <c r="L341" s="53">
        <f t="shared" si="27"/>
        <v>0.22351421188630491</v>
      </c>
      <c r="M341" s="53">
        <f t="shared" si="28"/>
        <v>0.34684426149961467</v>
      </c>
      <c r="N341" s="148">
        <f t="shared" si="29"/>
        <v>0.57035847338591961</v>
      </c>
      <c r="O341" s="51"/>
      <c r="P341" s="51"/>
    </row>
    <row r="342" spans="1:16" x14ac:dyDescent="0.25">
      <c r="A342" s="179">
        <v>339</v>
      </c>
      <c r="B342" s="169" t="s">
        <v>74</v>
      </c>
      <c r="C342" s="169" t="s">
        <v>66</v>
      </c>
      <c r="D342" s="169" t="s">
        <v>672</v>
      </c>
      <c r="E342" s="169" t="s">
        <v>673</v>
      </c>
      <c r="F342" s="160">
        <v>652</v>
      </c>
      <c r="G342" s="167">
        <v>1407296.9</v>
      </c>
      <c r="H342" s="10">
        <v>701</v>
      </c>
      <c r="I342" s="10">
        <v>830715</v>
      </c>
      <c r="J342" s="53">
        <f t="shared" si="25"/>
        <v>1.0751533742331287</v>
      </c>
      <c r="K342" s="53">
        <f t="shared" si="26"/>
        <v>0.59029121715538491</v>
      </c>
      <c r="L342" s="53">
        <f t="shared" si="27"/>
        <v>0.3</v>
      </c>
      <c r="M342" s="53">
        <f t="shared" si="28"/>
        <v>0.41320385200876941</v>
      </c>
      <c r="N342" s="148">
        <f t="shared" si="29"/>
        <v>0.71320385200876935</v>
      </c>
      <c r="O342" s="51"/>
      <c r="P342" s="51"/>
    </row>
    <row r="343" spans="1:16" x14ac:dyDescent="0.25">
      <c r="A343" s="179">
        <v>340</v>
      </c>
      <c r="B343" s="169" t="s">
        <v>74</v>
      </c>
      <c r="C343" s="169" t="s">
        <v>66</v>
      </c>
      <c r="D343" s="169" t="s">
        <v>668</v>
      </c>
      <c r="E343" s="169" t="s">
        <v>669</v>
      </c>
      <c r="F343" s="160">
        <v>1284</v>
      </c>
      <c r="G343" s="167">
        <v>2020206.825</v>
      </c>
      <c r="H343" s="10">
        <v>609</v>
      </c>
      <c r="I343" s="10">
        <v>768585</v>
      </c>
      <c r="J343" s="53">
        <f t="shared" si="25"/>
        <v>0.47429906542056077</v>
      </c>
      <c r="K343" s="53">
        <f t="shared" si="26"/>
        <v>0.38044867015039413</v>
      </c>
      <c r="L343" s="53">
        <f t="shared" si="27"/>
        <v>0.14228971962616824</v>
      </c>
      <c r="M343" s="53">
        <f t="shared" si="28"/>
        <v>0.26631406910527589</v>
      </c>
      <c r="N343" s="148">
        <f t="shared" si="29"/>
        <v>0.4086037887314441</v>
      </c>
      <c r="O343" s="51"/>
      <c r="P343" s="51"/>
    </row>
    <row r="344" spans="1:16" x14ac:dyDescent="0.25">
      <c r="A344" s="179">
        <v>341</v>
      </c>
      <c r="B344" s="169" t="s">
        <v>74</v>
      </c>
      <c r="C344" s="169" t="s">
        <v>66</v>
      </c>
      <c r="D344" s="169" t="s">
        <v>679</v>
      </c>
      <c r="E344" s="169" t="s">
        <v>1088</v>
      </c>
      <c r="F344" s="160">
        <v>934</v>
      </c>
      <c r="G344" s="167">
        <v>1636449.1749999998</v>
      </c>
      <c r="H344" s="10">
        <v>646</v>
      </c>
      <c r="I344" s="10">
        <v>1205970</v>
      </c>
      <c r="J344" s="53">
        <f t="shared" si="25"/>
        <v>0.69164882226980728</v>
      </c>
      <c r="K344" s="53">
        <f t="shared" si="26"/>
        <v>0.73694314398734695</v>
      </c>
      <c r="L344" s="53">
        <f t="shared" si="27"/>
        <v>0.20749464668094217</v>
      </c>
      <c r="M344" s="53">
        <f t="shared" si="28"/>
        <v>0.51586020079114281</v>
      </c>
      <c r="N344" s="148">
        <f t="shared" si="29"/>
        <v>0.72335484747208501</v>
      </c>
      <c r="O344" s="51"/>
      <c r="P344" s="51"/>
    </row>
    <row r="345" spans="1:16" x14ac:dyDescent="0.25">
      <c r="A345" s="179">
        <v>342</v>
      </c>
      <c r="B345" s="169" t="s">
        <v>74</v>
      </c>
      <c r="C345" s="169" t="s">
        <v>66</v>
      </c>
      <c r="D345" s="169" t="s">
        <v>675</v>
      </c>
      <c r="E345" s="169" t="s">
        <v>1431</v>
      </c>
      <c r="F345" s="160">
        <v>1339</v>
      </c>
      <c r="G345" s="167">
        <v>1652235.0249999999</v>
      </c>
      <c r="H345" s="10">
        <v>624</v>
      </c>
      <c r="I345" s="10">
        <v>799695</v>
      </c>
      <c r="J345" s="53">
        <f t="shared" si="25"/>
        <v>0.46601941747572817</v>
      </c>
      <c r="K345" s="53">
        <f t="shared" si="26"/>
        <v>0.48400801816920691</v>
      </c>
      <c r="L345" s="53">
        <f t="shared" si="27"/>
        <v>0.13980582524271845</v>
      </c>
      <c r="M345" s="53">
        <f t="shared" si="28"/>
        <v>0.33880561271844484</v>
      </c>
      <c r="N345" s="148">
        <f t="shared" si="29"/>
        <v>0.47861143796116329</v>
      </c>
      <c r="O345" s="51"/>
      <c r="P345" s="51"/>
    </row>
    <row r="346" spans="1:16" x14ac:dyDescent="0.25">
      <c r="A346" s="179">
        <v>343</v>
      </c>
      <c r="B346" s="169" t="s">
        <v>74</v>
      </c>
      <c r="C346" s="169" t="s">
        <v>66</v>
      </c>
      <c r="D346" s="169" t="s">
        <v>677</v>
      </c>
      <c r="E346" s="169" t="s">
        <v>1343</v>
      </c>
      <c r="F346" s="160">
        <v>1333</v>
      </c>
      <c r="G346" s="167">
        <v>2389987.4500000002</v>
      </c>
      <c r="H346" s="10">
        <v>839</v>
      </c>
      <c r="I346" s="10">
        <v>1287315</v>
      </c>
      <c r="J346" s="53">
        <f t="shared" si="25"/>
        <v>0.62940735183795948</v>
      </c>
      <c r="K346" s="53">
        <f t="shared" si="26"/>
        <v>0.53862835137481579</v>
      </c>
      <c r="L346" s="53">
        <f t="shared" si="27"/>
        <v>0.18882220555138785</v>
      </c>
      <c r="M346" s="53">
        <f t="shared" si="28"/>
        <v>0.37703984596237106</v>
      </c>
      <c r="N346" s="148">
        <f t="shared" si="29"/>
        <v>0.5658620515137589</v>
      </c>
      <c r="O346" s="51"/>
      <c r="P346" s="51"/>
    </row>
    <row r="347" spans="1:16" x14ac:dyDescent="0.25">
      <c r="A347" s="179">
        <v>344</v>
      </c>
      <c r="B347" s="169" t="s">
        <v>74</v>
      </c>
      <c r="C347" s="169" t="s">
        <v>66</v>
      </c>
      <c r="D347" s="169" t="s">
        <v>670</v>
      </c>
      <c r="E347" s="169" t="s">
        <v>671</v>
      </c>
      <c r="F347" s="160">
        <v>1296</v>
      </c>
      <c r="G347" s="167">
        <v>2566026.4500000002</v>
      </c>
      <c r="H347" s="10">
        <v>631</v>
      </c>
      <c r="I347" s="10">
        <v>1004805</v>
      </c>
      <c r="J347" s="53">
        <f t="shared" si="25"/>
        <v>0.48688271604938271</v>
      </c>
      <c r="K347" s="53">
        <f t="shared" si="26"/>
        <v>0.39158014135045255</v>
      </c>
      <c r="L347" s="53">
        <f t="shared" si="27"/>
        <v>0.14606481481481481</v>
      </c>
      <c r="M347" s="53">
        <f t="shared" si="28"/>
        <v>0.27410609894531679</v>
      </c>
      <c r="N347" s="148">
        <f t="shared" si="29"/>
        <v>0.4201709137601316</v>
      </c>
      <c r="O347" s="51"/>
      <c r="P347" s="51"/>
    </row>
    <row r="348" spans="1:16" x14ac:dyDescent="0.25">
      <c r="A348" s="179">
        <v>345</v>
      </c>
      <c r="B348" s="169" t="s">
        <v>74</v>
      </c>
      <c r="C348" s="169" t="s">
        <v>66</v>
      </c>
      <c r="D348" s="169" t="s">
        <v>678</v>
      </c>
      <c r="E348" s="169" t="s">
        <v>1152</v>
      </c>
      <c r="F348" s="160">
        <v>1850</v>
      </c>
      <c r="G348" s="167">
        <v>4495236.5750000002</v>
      </c>
      <c r="H348" s="10">
        <v>1310</v>
      </c>
      <c r="I348" s="10">
        <v>2876825</v>
      </c>
      <c r="J348" s="53">
        <f t="shared" si="25"/>
        <v>0.70810810810810809</v>
      </c>
      <c r="K348" s="53">
        <f t="shared" si="26"/>
        <v>0.63997187956676116</v>
      </c>
      <c r="L348" s="53">
        <f t="shared" si="27"/>
        <v>0.21243243243243243</v>
      </c>
      <c r="M348" s="53">
        <f t="shared" si="28"/>
        <v>0.4479803156967328</v>
      </c>
      <c r="N348" s="148">
        <f t="shared" si="29"/>
        <v>0.66041274812916528</v>
      </c>
      <c r="O348" s="51"/>
      <c r="P348" s="51"/>
    </row>
    <row r="349" spans="1:16" x14ac:dyDescent="0.25">
      <c r="A349" s="179">
        <v>346</v>
      </c>
      <c r="B349" s="169" t="s">
        <v>74</v>
      </c>
      <c r="C349" s="169" t="s">
        <v>66</v>
      </c>
      <c r="D349" s="169" t="s">
        <v>1402</v>
      </c>
      <c r="E349" s="169" t="s">
        <v>1108</v>
      </c>
      <c r="F349" s="160">
        <v>301</v>
      </c>
      <c r="G349" s="167">
        <v>647285.42500000005</v>
      </c>
      <c r="H349" s="10">
        <v>113</v>
      </c>
      <c r="I349" s="10">
        <v>146275</v>
      </c>
      <c r="J349" s="53">
        <f t="shared" si="25"/>
        <v>0.37541528239202659</v>
      </c>
      <c r="K349" s="53">
        <f t="shared" si="26"/>
        <v>0.22598222414787106</v>
      </c>
      <c r="L349" s="53">
        <f t="shared" si="27"/>
        <v>0.11262458471760797</v>
      </c>
      <c r="M349" s="53">
        <f t="shared" si="28"/>
        <v>0.15818755690350972</v>
      </c>
      <c r="N349" s="148">
        <f t="shared" si="29"/>
        <v>0.27081214162111766</v>
      </c>
      <c r="O349" s="51"/>
      <c r="P349" s="51"/>
    </row>
    <row r="350" spans="1:16" x14ac:dyDescent="0.25">
      <c r="A350" s="179">
        <v>347</v>
      </c>
      <c r="B350" s="169" t="s">
        <v>76</v>
      </c>
      <c r="C350" s="169" t="s">
        <v>66</v>
      </c>
      <c r="D350" s="169" t="s">
        <v>683</v>
      </c>
      <c r="E350" s="169" t="s">
        <v>1457</v>
      </c>
      <c r="F350" s="160">
        <v>2764</v>
      </c>
      <c r="G350" s="167">
        <v>4571461.3250000002</v>
      </c>
      <c r="H350" s="10">
        <v>1132</v>
      </c>
      <c r="I350" s="10">
        <v>1992845</v>
      </c>
      <c r="J350" s="53">
        <f t="shared" si="25"/>
        <v>0.40955137481910275</v>
      </c>
      <c r="K350" s="53">
        <f t="shared" si="26"/>
        <v>0.4359317203673379</v>
      </c>
      <c r="L350" s="53">
        <f t="shared" si="27"/>
        <v>0.12286541244573082</v>
      </c>
      <c r="M350" s="53">
        <f t="shared" si="28"/>
        <v>0.30515220425713652</v>
      </c>
      <c r="N350" s="148">
        <f t="shared" si="29"/>
        <v>0.42801761670286731</v>
      </c>
      <c r="O350" s="51"/>
      <c r="P350" s="51"/>
    </row>
    <row r="351" spans="1:16" x14ac:dyDescent="0.25">
      <c r="A351" s="179">
        <v>348</v>
      </c>
      <c r="B351" s="169" t="s">
        <v>76</v>
      </c>
      <c r="C351" s="169" t="s">
        <v>66</v>
      </c>
      <c r="D351" s="169" t="s">
        <v>681</v>
      </c>
      <c r="E351" s="169" t="s">
        <v>682</v>
      </c>
      <c r="F351" s="160">
        <v>1200</v>
      </c>
      <c r="G351" s="167">
        <v>2835133.65</v>
      </c>
      <c r="H351" s="10">
        <v>851</v>
      </c>
      <c r="I351" s="10">
        <v>1363805</v>
      </c>
      <c r="J351" s="53">
        <f t="shared" si="25"/>
        <v>0.70916666666666661</v>
      </c>
      <c r="K351" s="53">
        <f t="shared" si="26"/>
        <v>0.481037287254518</v>
      </c>
      <c r="L351" s="53">
        <f t="shared" si="27"/>
        <v>0.21274999999999997</v>
      </c>
      <c r="M351" s="53">
        <f t="shared" si="28"/>
        <v>0.33672610107816259</v>
      </c>
      <c r="N351" s="148">
        <f t="shared" si="29"/>
        <v>0.54947610107816258</v>
      </c>
      <c r="O351" s="51"/>
      <c r="P351" s="51"/>
    </row>
    <row r="352" spans="1:16" x14ac:dyDescent="0.25">
      <c r="A352" s="179">
        <v>349</v>
      </c>
      <c r="B352" s="169" t="s">
        <v>76</v>
      </c>
      <c r="C352" s="169" t="s">
        <v>66</v>
      </c>
      <c r="D352" s="169" t="s">
        <v>1107</v>
      </c>
      <c r="E352" s="169" t="s">
        <v>1344</v>
      </c>
      <c r="F352" s="160">
        <v>959</v>
      </c>
      <c r="G352" s="167">
        <v>1639522.5</v>
      </c>
      <c r="H352" s="10">
        <v>822</v>
      </c>
      <c r="I352" s="10">
        <v>1019670</v>
      </c>
      <c r="J352" s="53">
        <f t="shared" si="25"/>
        <v>0.8571428571428571</v>
      </c>
      <c r="K352" s="53">
        <f t="shared" si="26"/>
        <v>0.62193108054326796</v>
      </c>
      <c r="L352" s="53">
        <f t="shared" si="27"/>
        <v>0.25714285714285712</v>
      </c>
      <c r="M352" s="53">
        <f t="shared" si="28"/>
        <v>0.43535175638028756</v>
      </c>
      <c r="N352" s="148">
        <f t="shared" si="29"/>
        <v>0.69249461352314468</v>
      </c>
      <c r="O352" s="51"/>
      <c r="P352" s="51"/>
    </row>
    <row r="353" spans="1:16" x14ac:dyDescent="0.25">
      <c r="A353" s="179">
        <v>350</v>
      </c>
      <c r="B353" s="169" t="s">
        <v>79</v>
      </c>
      <c r="C353" s="169" t="s">
        <v>66</v>
      </c>
      <c r="D353" s="169" t="s">
        <v>664</v>
      </c>
      <c r="E353" s="169" t="s">
        <v>665</v>
      </c>
      <c r="F353" s="160">
        <v>697</v>
      </c>
      <c r="G353" s="167">
        <v>1361017.25</v>
      </c>
      <c r="H353" s="10">
        <v>427</v>
      </c>
      <c r="I353" s="10">
        <v>692130</v>
      </c>
      <c r="J353" s="53">
        <f t="shared" si="25"/>
        <v>0.61262553802008612</v>
      </c>
      <c r="K353" s="53">
        <f t="shared" si="26"/>
        <v>0.50853874188589454</v>
      </c>
      <c r="L353" s="53">
        <f t="shared" si="27"/>
        <v>0.18378766140602584</v>
      </c>
      <c r="M353" s="53">
        <f t="shared" si="28"/>
        <v>0.35597711932012616</v>
      </c>
      <c r="N353" s="148">
        <f t="shared" si="29"/>
        <v>0.53976478072615197</v>
      </c>
      <c r="O353" s="51"/>
      <c r="P353" s="51"/>
    </row>
    <row r="354" spans="1:16" x14ac:dyDescent="0.25">
      <c r="A354" s="179">
        <v>351</v>
      </c>
      <c r="B354" s="169" t="s">
        <v>79</v>
      </c>
      <c r="C354" s="169" t="s">
        <v>66</v>
      </c>
      <c r="D354" s="169" t="s">
        <v>663</v>
      </c>
      <c r="E354" s="169" t="s">
        <v>1342</v>
      </c>
      <c r="F354" s="160">
        <v>610</v>
      </c>
      <c r="G354" s="167">
        <v>1189450.3</v>
      </c>
      <c r="H354" s="10">
        <v>359</v>
      </c>
      <c r="I354" s="10">
        <v>531990</v>
      </c>
      <c r="J354" s="53">
        <f t="shared" si="25"/>
        <v>0.58852459016393444</v>
      </c>
      <c r="K354" s="53">
        <f t="shared" si="26"/>
        <v>0.44725702284492252</v>
      </c>
      <c r="L354" s="53">
        <f t="shared" si="27"/>
        <v>0.17655737704918031</v>
      </c>
      <c r="M354" s="53">
        <f t="shared" si="28"/>
        <v>0.31307991599144575</v>
      </c>
      <c r="N354" s="148">
        <f t="shared" si="29"/>
        <v>0.48963729304062609</v>
      </c>
      <c r="O354" s="51"/>
      <c r="P354" s="51"/>
    </row>
    <row r="355" spans="1:16" x14ac:dyDescent="0.25">
      <c r="A355" s="179">
        <v>352</v>
      </c>
      <c r="B355" s="169" t="s">
        <v>79</v>
      </c>
      <c r="C355" s="169" t="s">
        <v>66</v>
      </c>
      <c r="D355" s="169" t="s">
        <v>660</v>
      </c>
      <c r="E355" s="169" t="s">
        <v>1327</v>
      </c>
      <c r="F355" s="160">
        <v>674</v>
      </c>
      <c r="G355" s="167">
        <v>1312228.425</v>
      </c>
      <c r="H355" s="10">
        <v>457</v>
      </c>
      <c r="I355" s="10">
        <v>567275</v>
      </c>
      <c r="J355" s="53">
        <f t="shared" si="25"/>
        <v>0.67804154302670627</v>
      </c>
      <c r="K355" s="53">
        <f t="shared" si="26"/>
        <v>0.43229897264266315</v>
      </c>
      <c r="L355" s="53">
        <f t="shared" si="27"/>
        <v>0.20341246290801188</v>
      </c>
      <c r="M355" s="53">
        <f t="shared" si="28"/>
        <v>0.30260928084986416</v>
      </c>
      <c r="N355" s="148">
        <f t="shared" si="29"/>
        <v>0.50602174375787601</v>
      </c>
      <c r="O355" s="51"/>
      <c r="P355" s="51"/>
    </row>
    <row r="356" spans="1:16" x14ac:dyDescent="0.25">
      <c r="A356" s="179">
        <v>353</v>
      </c>
      <c r="B356" s="169" t="s">
        <v>79</v>
      </c>
      <c r="C356" s="169" t="s">
        <v>66</v>
      </c>
      <c r="D356" s="169" t="s">
        <v>661</v>
      </c>
      <c r="E356" s="169" t="s">
        <v>662</v>
      </c>
      <c r="F356" s="160">
        <v>366</v>
      </c>
      <c r="G356" s="167">
        <v>717313.27500000002</v>
      </c>
      <c r="H356" s="10">
        <v>311</v>
      </c>
      <c r="I356" s="10">
        <v>379010</v>
      </c>
      <c r="J356" s="53">
        <f t="shared" si="25"/>
        <v>0.84972677595628421</v>
      </c>
      <c r="K356" s="53">
        <f t="shared" si="26"/>
        <v>0.52837444002413025</v>
      </c>
      <c r="L356" s="53">
        <f t="shared" si="27"/>
        <v>0.25491803278688524</v>
      </c>
      <c r="M356" s="53">
        <f t="shared" si="28"/>
        <v>0.36986210801689118</v>
      </c>
      <c r="N356" s="148">
        <f t="shared" si="29"/>
        <v>0.62478014080377642</v>
      </c>
      <c r="O356" s="51"/>
      <c r="P356" s="51"/>
    </row>
    <row r="357" spans="1:16" x14ac:dyDescent="0.25">
      <c r="A357" s="179">
        <v>354</v>
      </c>
      <c r="B357" s="169" t="s">
        <v>79</v>
      </c>
      <c r="C357" s="169" t="s">
        <v>66</v>
      </c>
      <c r="D357" s="169" t="s">
        <v>666</v>
      </c>
      <c r="E357" s="169" t="s">
        <v>1458</v>
      </c>
      <c r="F357" s="160">
        <v>704</v>
      </c>
      <c r="G357" s="167">
        <v>1377112.25</v>
      </c>
      <c r="H357" s="10">
        <v>615</v>
      </c>
      <c r="I357" s="10">
        <v>887115</v>
      </c>
      <c r="J357" s="53">
        <f t="shared" si="25"/>
        <v>0.87357954545454541</v>
      </c>
      <c r="K357" s="53">
        <f t="shared" si="26"/>
        <v>0.64418496023109229</v>
      </c>
      <c r="L357" s="53">
        <f t="shared" si="27"/>
        <v>0.26207386363636359</v>
      </c>
      <c r="M357" s="53">
        <f t="shared" si="28"/>
        <v>0.45092947216176454</v>
      </c>
      <c r="N357" s="148">
        <f t="shared" si="29"/>
        <v>0.71300333579812814</v>
      </c>
      <c r="O357" s="51"/>
      <c r="P357" s="51"/>
    </row>
    <row r="358" spans="1:16" x14ac:dyDescent="0.25">
      <c r="A358" s="179">
        <v>355</v>
      </c>
      <c r="B358" s="169" t="s">
        <v>85</v>
      </c>
      <c r="C358" s="169" t="s">
        <v>66</v>
      </c>
      <c r="D358" s="169" t="s">
        <v>713</v>
      </c>
      <c r="E358" s="169" t="s">
        <v>1090</v>
      </c>
      <c r="F358" s="160">
        <v>743</v>
      </c>
      <c r="G358" s="167">
        <v>1437208.7</v>
      </c>
      <c r="H358" s="10">
        <v>331</v>
      </c>
      <c r="I358" s="10">
        <v>530625</v>
      </c>
      <c r="J358" s="53">
        <f t="shared" si="25"/>
        <v>0.44549125168236875</v>
      </c>
      <c r="K358" s="53">
        <f t="shared" si="26"/>
        <v>0.36920525181902952</v>
      </c>
      <c r="L358" s="53">
        <f t="shared" si="27"/>
        <v>0.13364737550471062</v>
      </c>
      <c r="M358" s="53">
        <f t="shared" si="28"/>
        <v>0.25844367627332065</v>
      </c>
      <c r="N358" s="148">
        <f t="shared" si="29"/>
        <v>0.39209105177803127</v>
      </c>
      <c r="O358" s="51"/>
      <c r="P358" s="51"/>
    </row>
    <row r="359" spans="1:16" x14ac:dyDescent="0.25">
      <c r="A359" s="179">
        <v>356</v>
      </c>
      <c r="B359" s="169" t="s">
        <v>85</v>
      </c>
      <c r="C359" s="169" t="s">
        <v>66</v>
      </c>
      <c r="D359" s="169" t="s">
        <v>716</v>
      </c>
      <c r="E359" s="169" t="s">
        <v>1092</v>
      </c>
      <c r="F359" s="160">
        <v>1587</v>
      </c>
      <c r="G359" s="167">
        <v>3100493.875</v>
      </c>
      <c r="H359" s="10">
        <v>753</v>
      </c>
      <c r="I359" s="10">
        <v>1228235</v>
      </c>
      <c r="J359" s="53">
        <f t="shared" si="25"/>
        <v>0.47448015122873344</v>
      </c>
      <c r="K359" s="53">
        <f t="shared" si="26"/>
        <v>0.39614172758202915</v>
      </c>
      <c r="L359" s="53">
        <f t="shared" si="27"/>
        <v>0.14234404536862003</v>
      </c>
      <c r="M359" s="53">
        <f t="shared" si="28"/>
        <v>0.27729920930742036</v>
      </c>
      <c r="N359" s="148">
        <f t="shared" si="29"/>
        <v>0.41964325467604036</v>
      </c>
      <c r="O359" s="51"/>
      <c r="P359" s="51"/>
    </row>
    <row r="360" spans="1:16" x14ac:dyDescent="0.25">
      <c r="A360" s="179">
        <v>357</v>
      </c>
      <c r="B360" s="169" t="s">
        <v>85</v>
      </c>
      <c r="C360" s="169" t="s">
        <v>66</v>
      </c>
      <c r="D360" s="169" t="s">
        <v>714</v>
      </c>
      <c r="E360" s="169" t="s">
        <v>1091</v>
      </c>
      <c r="F360" s="160">
        <v>899</v>
      </c>
      <c r="G360" s="167">
        <v>1752538.2999999998</v>
      </c>
      <c r="H360" s="10">
        <v>504</v>
      </c>
      <c r="I360" s="10">
        <v>695540</v>
      </c>
      <c r="J360" s="53">
        <f t="shared" si="25"/>
        <v>0.56062291434927702</v>
      </c>
      <c r="K360" s="53">
        <f t="shared" si="26"/>
        <v>0.39687577726546691</v>
      </c>
      <c r="L360" s="53">
        <f t="shared" si="27"/>
        <v>0.1681868743047831</v>
      </c>
      <c r="M360" s="53">
        <f t="shared" si="28"/>
        <v>0.2778130440858268</v>
      </c>
      <c r="N360" s="148">
        <f t="shared" si="29"/>
        <v>0.44599991839060993</v>
      </c>
      <c r="O360" s="51"/>
      <c r="P360" s="51"/>
    </row>
    <row r="361" spans="1:16" x14ac:dyDescent="0.25">
      <c r="A361" s="179">
        <v>358</v>
      </c>
      <c r="B361" s="169" t="s">
        <v>85</v>
      </c>
      <c r="C361" s="169" t="s">
        <v>66</v>
      </c>
      <c r="D361" s="169" t="s">
        <v>715</v>
      </c>
      <c r="E361" s="169" t="s">
        <v>1459</v>
      </c>
      <c r="F361" s="160">
        <v>993</v>
      </c>
      <c r="G361" s="167">
        <v>1937190.25</v>
      </c>
      <c r="H361" s="10">
        <v>572</v>
      </c>
      <c r="I361" s="10">
        <v>883330</v>
      </c>
      <c r="J361" s="53">
        <f t="shared" si="25"/>
        <v>0.57603222557905343</v>
      </c>
      <c r="K361" s="53">
        <f t="shared" si="26"/>
        <v>0.45598515685281815</v>
      </c>
      <c r="L361" s="53">
        <f t="shared" si="27"/>
        <v>0.17280966767371603</v>
      </c>
      <c r="M361" s="53">
        <f t="shared" si="28"/>
        <v>0.3191896097969727</v>
      </c>
      <c r="N361" s="148">
        <f t="shared" si="29"/>
        <v>0.49199927747068872</v>
      </c>
      <c r="O361" s="51"/>
      <c r="P361" s="51"/>
    </row>
    <row r="362" spans="1:16" x14ac:dyDescent="0.25">
      <c r="A362" s="179">
        <v>359</v>
      </c>
      <c r="B362" s="169" t="s">
        <v>85</v>
      </c>
      <c r="C362" s="169" t="s">
        <v>66</v>
      </c>
      <c r="D362" s="169" t="s">
        <v>711</v>
      </c>
      <c r="E362" s="169" t="s">
        <v>1460</v>
      </c>
      <c r="F362" s="160">
        <v>748</v>
      </c>
      <c r="G362" s="167">
        <v>1470993.2250000001</v>
      </c>
      <c r="H362" s="10">
        <v>467</v>
      </c>
      <c r="I362" s="10">
        <v>772780</v>
      </c>
      <c r="J362" s="53">
        <f t="shared" si="25"/>
        <v>0.62433155080213909</v>
      </c>
      <c r="K362" s="53">
        <f t="shared" si="26"/>
        <v>0.52534572346517772</v>
      </c>
      <c r="L362" s="53">
        <f t="shared" si="27"/>
        <v>0.18729946524064173</v>
      </c>
      <c r="M362" s="53">
        <f t="shared" si="28"/>
        <v>0.36774200642562438</v>
      </c>
      <c r="N362" s="148">
        <f t="shared" si="29"/>
        <v>0.55504147166626616</v>
      </c>
      <c r="O362" s="51"/>
      <c r="P362" s="51"/>
    </row>
    <row r="363" spans="1:16" x14ac:dyDescent="0.25">
      <c r="A363" s="179">
        <v>360</v>
      </c>
      <c r="B363" s="163" t="s">
        <v>89</v>
      </c>
      <c r="C363" s="163" t="s">
        <v>90</v>
      </c>
      <c r="D363" s="163" t="s">
        <v>776</v>
      </c>
      <c r="E363" s="163" t="s">
        <v>1295</v>
      </c>
      <c r="F363" s="160">
        <v>1064</v>
      </c>
      <c r="G363" s="167">
        <v>1922691.4500000002</v>
      </c>
      <c r="H363" s="10">
        <v>1102</v>
      </c>
      <c r="I363" s="10">
        <v>1662135</v>
      </c>
      <c r="J363" s="53">
        <f t="shared" si="25"/>
        <v>1.0357142857142858</v>
      </c>
      <c r="K363" s="53">
        <f t="shared" si="26"/>
        <v>0.86448348225608418</v>
      </c>
      <c r="L363" s="53">
        <f t="shared" si="27"/>
        <v>0.3</v>
      </c>
      <c r="M363" s="53">
        <f t="shared" si="28"/>
        <v>0.60513843757925889</v>
      </c>
      <c r="N363" s="148">
        <f t="shared" si="29"/>
        <v>0.90513843757925883</v>
      </c>
      <c r="O363" s="51"/>
      <c r="P363" s="51"/>
    </row>
    <row r="364" spans="1:16" x14ac:dyDescent="0.25">
      <c r="A364" s="179">
        <v>361</v>
      </c>
      <c r="B364" s="163" t="s">
        <v>89</v>
      </c>
      <c r="C364" s="163" t="s">
        <v>90</v>
      </c>
      <c r="D364" s="163" t="s">
        <v>770</v>
      </c>
      <c r="E364" s="163" t="s">
        <v>1058</v>
      </c>
      <c r="F364" s="160">
        <v>912</v>
      </c>
      <c r="G364" s="167">
        <v>1556131.875</v>
      </c>
      <c r="H364" s="10">
        <v>970</v>
      </c>
      <c r="I364" s="10">
        <v>1239670</v>
      </c>
      <c r="J364" s="53">
        <f t="shared" si="25"/>
        <v>1.0635964912280702</v>
      </c>
      <c r="K364" s="53">
        <f t="shared" si="26"/>
        <v>0.79663556792061729</v>
      </c>
      <c r="L364" s="53">
        <f t="shared" si="27"/>
        <v>0.3</v>
      </c>
      <c r="M364" s="53">
        <f t="shared" si="28"/>
        <v>0.55764489754443203</v>
      </c>
      <c r="N364" s="148">
        <f t="shared" si="29"/>
        <v>0.85764489754443196</v>
      </c>
      <c r="O364" s="51"/>
      <c r="P364" s="51"/>
    </row>
    <row r="365" spans="1:16" x14ac:dyDescent="0.25">
      <c r="A365" s="179">
        <v>362</v>
      </c>
      <c r="B365" s="163" t="s">
        <v>89</v>
      </c>
      <c r="C365" s="163" t="s">
        <v>90</v>
      </c>
      <c r="D365" s="163" t="s">
        <v>778</v>
      </c>
      <c r="E365" s="163" t="s">
        <v>779</v>
      </c>
      <c r="F365" s="160">
        <v>802</v>
      </c>
      <c r="G365" s="167">
        <v>1407653.75</v>
      </c>
      <c r="H365" s="10">
        <v>609</v>
      </c>
      <c r="I365" s="10">
        <v>1039270</v>
      </c>
      <c r="J365" s="53">
        <f t="shared" si="25"/>
        <v>0.75935162094763087</v>
      </c>
      <c r="K365" s="53">
        <f t="shared" si="26"/>
        <v>0.73829945751929404</v>
      </c>
      <c r="L365" s="53">
        <f t="shared" si="27"/>
        <v>0.22780548628428926</v>
      </c>
      <c r="M365" s="53">
        <f t="shared" si="28"/>
        <v>0.51680962026350585</v>
      </c>
      <c r="N365" s="148">
        <f t="shared" si="29"/>
        <v>0.74461510654779506</v>
      </c>
      <c r="O365" s="51"/>
      <c r="P365" s="51"/>
    </row>
    <row r="366" spans="1:16" x14ac:dyDescent="0.25">
      <c r="A366" s="179">
        <v>363</v>
      </c>
      <c r="B366" s="163" t="s">
        <v>89</v>
      </c>
      <c r="C366" s="163" t="s">
        <v>90</v>
      </c>
      <c r="D366" s="163" t="s">
        <v>774</v>
      </c>
      <c r="E366" s="163" t="s">
        <v>775</v>
      </c>
      <c r="F366" s="160">
        <v>721</v>
      </c>
      <c r="G366" s="167">
        <v>1222186.125</v>
      </c>
      <c r="H366" s="10">
        <v>924</v>
      </c>
      <c r="I366" s="10">
        <v>1057955</v>
      </c>
      <c r="J366" s="53">
        <f t="shared" si="25"/>
        <v>1.2815533980582525</v>
      </c>
      <c r="K366" s="53">
        <f t="shared" si="26"/>
        <v>0.86562511090526417</v>
      </c>
      <c r="L366" s="53">
        <f t="shared" si="27"/>
        <v>0.3</v>
      </c>
      <c r="M366" s="53">
        <f t="shared" si="28"/>
        <v>0.60593757763368483</v>
      </c>
      <c r="N366" s="148">
        <f t="shared" si="29"/>
        <v>0.90593757763368488</v>
      </c>
      <c r="O366" s="51"/>
      <c r="P366" s="51"/>
    </row>
    <row r="367" spans="1:16" x14ac:dyDescent="0.25">
      <c r="A367" s="179">
        <v>364</v>
      </c>
      <c r="B367" s="163" t="s">
        <v>89</v>
      </c>
      <c r="C367" s="163" t="s">
        <v>90</v>
      </c>
      <c r="D367" s="163" t="s">
        <v>771</v>
      </c>
      <c r="E367" s="163" t="s">
        <v>772</v>
      </c>
      <c r="F367" s="160">
        <v>613</v>
      </c>
      <c r="G367" s="167">
        <v>1159677.2</v>
      </c>
      <c r="H367" s="10">
        <v>724</v>
      </c>
      <c r="I367" s="10">
        <v>1217585</v>
      </c>
      <c r="J367" s="53">
        <f t="shared" si="25"/>
        <v>1.1810766721044046</v>
      </c>
      <c r="K367" s="53">
        <f t="shared" si="26"/>
        <v>1.0499344127831436</v>
      </c>
      <c r="L367" s="53">
        <f t="shared" si="27"/>
        <v>0.3</v>
      </c>
      <c r="M367" s="53">
        <f t="shared" si="28"/>
        <v>0.7</v>
      </c>
      <c r="N367" s="148">
        <f t="shared" si="29"/>
        <v>1</v>
      </c>
      <c r="O367" s="51"/>
      <c r="P367" s="51"/>
    </row>
    <row r="368" spans="1:16" x14ac:dyDescent="0.25">
      <c r="A368" s="179">
        <v>365</v>
      </c>
      <c r="B368" s="163" t="s">
        <v>89</v>
      </c>
      <c r="C368" s="163" t="s">
        <v>90</v>
      </c>
      <c r="D368" s="163" t="s">
        <v>780</v>
      </c>
      <c r="E368" s="163" t="s">
        <v>1461</v>
      </c>
      <c r="F368" s="160">
        <v>795</v>
      </c>
      <c r="G368" s="167">
        <v>1407511.875</v>
      </c>
      <c r="H368" s="10">
        <v>686</v>
      </c>
      <c r="I368" s="10">
        <v>858955</v>
      </c>
      <c r="J368" s="53">
        <f t="shared" si="25"/>
        <v>0.86289308176100632</v>
      </c>
      <c r="K368" s="53">
        <f t="shared" si="26"/>
        <v>0.61026483346721316</v>
      </c>
      <c r="L368" s="53">
        <f t="shared" si="27"/>
        <v>0.25886792452830187</v>
      </c>
      <c r="M368" s="53">
        <f t="shared" si="28"/>
        <v>0.4271853834270492</v>
      </c>
      <c r="N368" s="148">
        <f t="shared" si="29"/>
        <v>0.68605330795535102</v>
      </c>
      <c r="O368" s="51"/>
      <c r="P368" s="51"/>
    </row>
    <row r="369" spans="1:16" x14ac:dyDescent="0.25">
      <c r="A369" s="179">
        <v>366</v>
      </c>
      <c r="B369" s="163" t="s">
        <v>89</v>
      </c>
      <c r="C369" s="163" t="s">
        <v>90</v>
      </c>
      <c r="D369" s="163" t="s">
        <v>777</v>
      </c>
      <c r="E369" s="163" t="s">
        <v>1462</v>
      </c>
      <c r="F369" s="160">
        <v>650</v>
      </c>
      <c r="G369" s="167">
        <v>1109183.625</v>
      </c>
      <c r="H369" s="10">
        <v>614</v>
      </c>
      <c r="I369" s="10">
        <v>799560</v>
      </c>
      <c r="J369" s="53">
        <f t="shared" si="25"/>
        <v>0.94461538461538463</v>
      </c>
      <c r="K369" s="53">
        <f t="shared" si="26"/>
        <v>0.72085449332160845</v>
      </c>
      <c r="L369" s="53">
        <f t="shared" si="27"/>
        <v>0.2833846153846154</v>
      </c>
      <c r="M369" s="53">
        <f t="shared" si="28"/>
        <v>0.50459814532512592</v>
      </c>
      <c r="N369" s="148">
        <f t="shared" si="29"/>
        <v>0.78798276070974138</v>
      </c>
      <c r="O369" s="51"/>
      <c r="P369" s="51"/>
    </row>
    <row r="370" spans="1:16" x14ac:dyDescent="0.25">
      <c r="A370" s="179">
        <v>367</v>
      </c>
      <c r="B370" s="163" t="s">
        <v>89</v>
      </c>
      <c r="C370" s="163" t="s">
        <v>90</v>
      </c>
      <c r="D370" s="163" t="s">
        <v>773</v>
      </c>
      <c r="E370" s="163" t="s">
        <v>537</v>
      </c>
      <c r="F370" s="160">
        <v>691</v>
      </c>
      <c r="G370" s="167">
        <v>1277333.4750000001</v>
      </c>
      <c r="H370" s="10">
        <v>404</v>
      </c>
      <c r="I370" s="10">
        <v>555390</v>
      </c>
      <c r="J370" s="53">
        <f t="shared" si="25"/>
        <v>0.58465991316931987</v>
      </c>
      <c r="K370" s="53">
        <f t="shared" si="26"/>
        <v>0.43480423152614861</v>
      </c>
      <c r="L370" s="53">
        <f t="shared" si="27"/>
        <v>0.17539797395079595</v>
      </c>
      <c r="M370" s="53">
        <f t="shared" si="28"/>
        <v>0.30436296206830399</v>
      </c>
      <c r="N370" s="148">
        <f t="shared" si="29"/>
        <v>0.47976093601909997</v>
      </c>
      <c r="O370" s="51"/>
      <c r="P370" s="51"/>
    </row>
    <row r="371" spans="1:16" x14ac:dyDescent="0.25">
      <c r="A371" s="179">
        <v>368</v>
      </c>
      <c r="B371" s="173" t="s">
        <v>92</v>
      </c>
      <c r="C371" s="173" t="s">
        <v>90</v>
      </c>
      <c r="D371" s="173" t="s">
        <v>781</v>
      </c>
      <c r="E371" s="173" t="s">
        <v>782</v>
      </c>
      <c r="F371" s="160">
        <v>1385</v>
      </c>
      <c r="G371" s="167">
        <v>2675826.7999999998</v>
      </c>
      <c r="H371" s="10">
        <v>1011</v>
      </c>
      <c r="I371" s="10">
        <v>2085055</v>
      </c>
      <c r="J371" s="53">
        <f t="shared" si="25"/>
        <v>0.72996389891696756</v>
      </c>
      <c r="K371" s="53">
        <f t="shared" si="26"/>
        <v>0.77921896888094555</v>
      </c>
      <c r="L371" s="53">
        <f t="shared" si="27"/>
        <v>0.21898916967509027</v>
      </c>
      <c r="M371" s="53">
        <f t="shared" si="28"/>
        <v>0.5454532782166619</v>
      </c>
      <c r="N371" s="148">
        <f t="shared" si="29"/>
        <v>0.7644424478917522</v>
      </c>
      <c r="O371" s="51"/>
      <c r="P371" s="51"/>
    </row>
    <row r="372" spans="1:16" x14ac:dyDescent="0.25">
      <c r="A372" s="179">
        <v>369</v>
      </c>
      <c r="B372" s="173" t="s">
        <v>92</v>
      </c>
      <c r="C372" s="173" t="s">
        <v>90</v>
      </c>
      <c r="D372" s="173" t="s">
        <v>783</v>
      </c>
      <c r="E372" s="173" t="s">
        <v>353</v>
      </c>
      <c r="F372" s="160">
        <v>922</v>
      </c>
      <c r="G372" s="167">
        <v>1513516.45</v>
      </c>
      <c r="H372" s="10">
        <v>656</v>
      </c>
      <c r="I372" s="10">
        <v>963995</v>
      </c>
      <c r="J372" s="53">
        <f t="shared" si="25"/>
        <v>0.71149674620390457</v>
      </c>
      <c r="K372" s="53">
        <f t="shared" si="26"/>
        <v>0.63692403211078419</v>
      </c>
      <c r="L372" s="53">
        <f t="shared" si="27"/>
        <v>0.21344902386117137</v>
      </c>
      <c r="M372" s="53">
        <f t="shared" si="28"/>
        <v>0.44584682247754892</v>
      </c>
      <c r="N372" s="148">
        <f t="shared" si="29"/>
        <v>0.65929584633872029</v>
      </c>
      <c r="O372" s="51"/>
      <c r="P372" s="51"/>
    </row>
    <row r="373" spans="1:16" x14ac:dyDescent="0.25">
      <c r="A373" s="179">
        <v>370</v>
      </c>
      <c r="B373" s="173" t="s">
        <v>92</v>
      </c>
      <c r="C373" s="173" t="s">
        <v>90</v>
      </c>
      <c r="D373" s="173" t="s">
        <v>786</v>
      </c>
      <c r="E373" s="173" t="s">
        <v>787</v>
      </c>
      <c r="F373" s="160">
        <v>779</v>
      </c>
      <c r="G373" s="167">
        <v>1254160.2</v>
      </c>
      <c r="H373" s="10">
        <v>599</v>
      </c>
      <c r="I373" s="10">
        <v>859760</v>
      </c>
      <c r="J373" s="53">
        <f t="shared" si="25"/>
        <v>0.76893453145057766</v>
      </c>
      <c r="K373" s="53">
        <f t="shared" si="26"/>
        <v>0.68552645826266856</v>
      </c>
      <c r="L373" s="53">
        <f t="shared" si="27"/>
        <v>0.23068035943517329</v>
      </c>
      <c r="M373" s="53">
        <f t="shared" si="28"/>
        <v>0.47986852078386794</v>
      </c>
      <c r="N373" s="148">
        <f t="shared" si="29"/>
        <v>0.71054888021904117</v>
      </c>
      <c r="O373" s="51"/>
      <c r="P373" s="51"/>
    </row>
    <row r="374" spans="1:16" x14ac:dyDescent="0.25">
      <c r="A374" s="179">
        <v>371</v>
      </c>
      <c r="B374" s="173" t="s">
        <v>92</v>
      </c>
      <c r="C374" s="173" t="s">
        <v>90</v>
      </c>
      <c r="D374" s="173" t="s">
        <v>784</v>
      </c>
      <c r="E374" s="173" t="s">
        <v>785</v>
      </c>
      <c r="F374" s="160">
        <v>796</v>
      </c>
      <c r="G374" s="167">
        <v>1350540.2</v>
      </c>
      <c r="H374" s="10">
        <v>492</v>
      </c>
      <c r="I374" s="10">
        <v>762270</v>
      </c>
      <c r="J374" s="53">
        <f t="shared" si="25"/>
        <v>0.61809045226130654</v>
      </c>
      <c r="K374" s="53">
        <f t="shared" si="26"/>
        <v>0.56441859338951927</v>
      </c>
      <c r="L374" s="53">
        <f t="shared" si="27"/>
        <v>0.18542713567839195</v>
      </c>
      <c r="M374" s="53">
        <f t="shared" si="28"/>
        <v>0.39509301537266345</v>
      </c>
      <c r="N374" s="148">
        <f t="shared" si="29"/>
        <v>0.58052015105105537</v>
      </c>
      <c r="O374" s="51"/>
      <c r="P374" s="51"/>
    </row>
    <row r="375" spans="1:16" x14ac:dyDescent="0.25">
      <c r="A375" s="179">
        <v>372</v>
      </c>
      <c r="B375" s="163" t="s">
        <v>1372</v>
      </c>
      <c r="C375" s="163" t="s">
        <v>90</v>
      </c>
      <c r="D375" s="163" t="s">
        <v>788</v>
      </c>
      <c r="E375" s="163" t="s">
        <v>789</v>
      </c>
      <c r="F375" s="160">
        <v>2553</v>
      </c>
      <c r="G375" s="167">
        <v>5709243.7750000004</v>
      </c>
      <c r="H375" s="10">
        <v>1339</v>
      </c>
      <c r="I375" s="10">
        <v>2947295</v>
      </c>
      <c r="J375" s="53">
        <f t="shared" si="25"/>
        <v>0.52448100274187226</v>
      </c>
      <c r="K375" s="53">
        <f t="shared" si="26"/>
        <v>0.5162321169234011</v>
      </c>
      <c r="L375" s="53">
        <f t="shared" si="27"/>
        <v>0.15734430082256168</v>
      </c>
      <c r="M375" s="53">
        <f t="shared" si="28"/>
        <v>0.36136248184638076</v>
      </c>
      <c r="N375" s="148">
        <f t="shared" si="29"/>
        <v>0.51870678266894243</v>
      </c>
      <c r="O375" s="51"/>
      <c r="P375" s="51"/>
    </row>
    <row r="376" spans="1:16" x14ac:dyDescent="0.25">
      <c r="A376" s="179">
        <v>373</v>
      </c>
      <c r="B376" s="163" t="s">
        <v>1372</v>
      </c>
      <c r="C376" s="163" t="s">
        <v>90</v>
      </c>
      <c r="D376" s="163" t="s">
        <v>790</v>
      </c>
      <c r="E376" s="163" t="s">
        <v>1209</v>
      </c>
      <c r="F376" s="160">
        <v>594</v>
      </c>
      <c r="G376" s="167">
        <v>1266695.75</v>
      </c>
      <c r="H376" s="10">
        <v>766</v>
      </c>
      <c r="I376" s="10">
        <v>1132755</v>
      </c>
      <c r="J376" s="53">
        <f t="shared" si="25"/>
        <v>1.2895622895622896</v>
      </c>
      <c r="K376" s="53">
        <f t="shared" si="26"/>
        <v>0.89425973048381979</v>
      </c>
      <c r="L376" s="53">
        <f t="shared" si="27"/>
        <v>0.3</v>
      </c>
      <c r="M376" s="53">
        <f t="shared" si="28"/>
        <v>0.62598181133867381</v>
      </c>
      <c r="N376" s="148">
        <f t="shared" si="29"/>
        <v>0.92598181133867374</v>
      </c>
      <c r="O376" s="51"/>
      <c r="P376" s="51"/>
    </row>
    <row r="377" spans="1:16" x14ac:dyDescent="0.25">
      <c r="A377" s="179">
        <v>374</v>
      </c>
      <c r="B377" s="163" t="s">
        <v>1372</v>
      </c>
      <c r="C377" s="163" t="s">
        <v>90</v>
      </c>
      <c r="D377" s="163" t="s">
        <v>792</v>
      </c>
      <c r="E377" s="163" t="s">
        <v>1210</v>
      </c>
      <c r="F377" s="160">
        <v>1044</v>
      </c>
      <c r="G377" s="167">
        <v>2134757.6749999998</v>
      </c>
      <c r="H377" s="10">
        <v>812</v>
      </c>
      <c r="I377" s="10">
        <v>1235575</v>
      </c>
      <c r="J377" s="53">
        <f t="shared" si="25"/>
        <v>0.77777777777777779</v>
      </c>
      <c r="K377" s="53">
        <f t="shared" si="26"/>
        <v>0.57878934666437032</v>
      </c>
      <c r="L377" s="53">
        <f t="shared" si="27"/>
        <v>0.23333333333333334</v>
      </c>
      <c r="M377" s="53">
        <f t="shared" si="28"/>
        <v>0.40515254266505918</v>
      </c>
      <c r="N377" s="148">
        <f t="shared" si="29"/>
        <v>0.63848587599839246</v>
      </c>
      <c r="O377" s="51"/>
      <c r="P377" s="51"/>
    </row>
    <row r="378" spans="1:16" x14ac:dyDescent="0.25">
      <c r="A378" s="179">
        <v>375</v>
      </c>
      <c r="B378" s="163" t="s">
        <v>1372</v>
      </c>
      <c r="C378" s="163" t="s">
        <v>90</v>
      </c>
      <c r="D378" s="163" t="s">
        <v>791</v>
      </c>
      <c r="E378" s="163" t="s">
        <v>1211</v>
      </c>
      <c r="F378" s="160">
        <v>722</v>
      </c>
      <c r="G378" s="167">
        <v>1552928.2</v>
      </c>
      <c r="H378" s="10">
        <v>567</v>
      </c>
      <c r="I378" s="10">
        <v>850135</v>
      </c>
      <c r="J378" s="53">
        <f t="shared" si="25"/>
        <v>0.78531855955678675</v>
      </c>
      <c r="K378" s="53">
        <f t="shared" si="26"/>
        <v>0.54743999110841057</v>
      </c>
      <c r="L378" s="53">
        <f t="shared" si="27"/>
        <v>0.235595567867036</v>
      </c>
      <c r="M378" s="53">
        <f t="shared" si="28"/>
        <v>0.38320799377588738</v>
      </c>
      <c r="N378" s="148">
        <f t="shared" si="29"/>
        <v>0.61880356164292338</v>
      </c>
      <c r="O378" s="51"/>
      <c r="P378" s="51"/>
    </row>
    <row r="379" spans="1:16" x14ac:dyDescent="0.25">
      <c r="A379" s="179">
        <v>376</v>
      </c>
      <c r="B379" s="163" t="s">
        <v>1303</v>
      </c>
      <c r="C379" s="163" t="s">
        <v>90</v>
      </c>
      <c r="D379" s="163" t="s">
        <v>793</v>
      </c>
      <c r="E379" s="163" t="s">
        <v>794</v>
      </c>
      <c r="F379" s="160">
        <v>789</v>
      </c>
      <c r="G379" s="167">
        <v>1512884.65</v>
      </c>
      <c r="H379" s="10">
        <v>178</v>
      </c>
      <c r="I379" s="10">
        <v>272080</v>
      </c>
      <c r="J379" s="53">
        <f t="shared" si="25"/>
        <v>0.2256020278833967</v>
      </c>
      <c r="K379" s="53">
        <f t="shared" si="26"/>
        <v>0.17984186699230509</v>
      </c>
      <c r="L379" s="53">
        <f t="shared" si="27"/>
        <v>6.7680608365019004E-2</v>
      </c>
      <c r="M379" s="53">
        <f t="shared" si="28"/>
        <v>0.12588930689461356</v>
      </c>
      <c r="N379" s="148">
        <f t="shared" si="29"/>
        <v>0.19356991525963257</v>
      </c>
      <c r="O379" s="51"/>
      <c r="P379" s="51"/>
    </row>
    <row r="380" spans="1:16" x14ac:dyDescent="0.25">
      <c r="A380" s="179">
        <v>377</v>
      </c>
      <c r="B380" s="163" t="s">
        <v>1303</v>
      </c>
      <c r="C380" s="163" t="s">
        <v>90</v>
      </c>
      <c r="D380" s="163" t="s">
        <v>795</v>
      </c>
      <c r="E380" s="163" t="s">
        <v>796</v>
      </c>
      <c r="F380" s="160">
        <v>1137</v>
      </c>
      <c r="G380" s="167">
        <v>1968443.6749999998</v>
      </c>
      <c r="H380" s="10">
        <v>716</v>
      </c>
      <c r="I380" s="10">
        <v>969965</v>
      </c>
      <c r="J380" s="53">
        <f t="shared" si="25"/>
        <v>0.6297273526824978</v>
      </c>
      <c r="K380" s="53">
        <f t="shared" si="26"/>
        <v>0.49275730482864849</v>
      </c>
      <c r="L380" s="53">
        <f t="shared" si="27"/>
        <v>0.18891820580474933</v>
      </c>
      <c r="M380" s="53">
        <f t="shared" si="28"/>
        <v>0.34493011338005392</v>
      </c>
      <c r="N380" s="148">
        <f t="shared" si="29"/>
        <v>0.53384831918480324</v>
      </c>
      <c r="O380" s="51"/>
      <c r="P380" s="51"/>
    </row>
    <row r="381" spans="1:16" x14ac:dyDescent="0.25">
      <c r="A381" s="179">
        <v>378</v>
      </c>
      <c r="B381" s="163" t="s">
        <v>1303</v>
      </c>
      <c r="C381" s="163" t="s">
        <v>90</v>
      </c>
      <c r="D381" s="163" t="s">
        <v>797</v>
      </c>
      <c r="E381" s="163" t="s">
        <v>798</v>
      </c>
      <c r="F381" s="160">
        <v>945</v>
      </c>
      <c r="G381" s="167">
        <v>1622745.2749999999</v>
      </c>
      <c r="H381" s="10">
        <v>491</v>
      </c>
      <c r="I381" s="10">
        <v>663460</v>
      </c>
      <c r="J381" s="53">
        <f t="shared" si="25"/>
        <v>0.51957671957671958</v>
      </c>
      <c r="K381" s="53">
        <f t="shared" si="26"/>
        <v>0.4088503662412451</v>
      </c>
      <c r="L381" s="53">
        <f t="shared" si="27"/>
        <v>0.15587301587301586</v>
      </c>
      <c r="M381" s="53">
        <f t="shared" si="28"/>
        <v>0.28619525636887155</v>
      </c>
      <c r="N381" s="148">
        <f t="shared" si="29"/>
        <v>0.44206827224188738</v>
      </c>
      <c r="O381" s="51"/>
      <c r="P381" s="51"/>
    </row>
    <row r="382" spans="1:16" x14ac:dyDescent="0.25">
      <c r="A382" s="179">
        <v>379</v>
      </c>
      <c r="B382" s="163" t="s">
        <v>95</v>
      </c>
      <c r="C382" s="163" t="s">
        <v>90</v>
      </c>
      <c r="D382" s="163" t="s">
        <v>803</v>
      </c>
      <c r="E382" s="163" t="s">
        <v>1212</v>
      </c>
      <c r="F382" s="160">
        <v>1839</v>
      </c>
      <c r="G382" s="167">
        <v>4462587.1500000004</v>
      </c>
      <c r="H382" s="10">
        <v>1244</v>
      </c>
      <c r="I382" s="10">
        <v>2190810</v>
      </c>
      <c r="J382" s="53">
        <f t="shared" si="25"/>
        <v>0.67645459488852633</v>
      </c>
      <c r="K382" s="53">
        <f t="shared" si="26"/>
        <v>0.49092822758654692</v>
      </c>
      <c r="L382" s="53">
        <f t="shared" si="27"/>
        <v>0.2029363784665579</v>
      </c>
      <c r="M382" s="53">
        <f t="shared" si="28"/>
        <v>0.34364975931058284</v>
      </c>
      <c r="N382" s="148">
        <f t="shared" si="29"/>
        <v>0.54658613777714071</v>
      </c>
      <c r="O382" s="51"/>
      <c r="P382" s="51"/>
    </row>
    <row r="383" spans="1:16" x14ac:dyDescent="0.25">
      <c r="A383" s="179">
        <v>380</v>
      </c>
      <c r="B383" s="163" t="s">
        <v>95</v>
      </c>
      <c r="C383" s="163" t="s">
        <v>90</v>
      </c>
      <c r="D383" s="163" t="s">
        <v>805</v>
      </c>
      <c r="E383" s="163" t="s">
        <v>806</v>
      </c>
      <c r="F383" s="160">
        <v>629</v>
      </c>
      <c r="G383" s="167">
        <v>1512690.325</v>
      </c>
      <c r="H383" s="10">
        <v>941</v>
      </c>
      <c r="I383" s="10">
        <v>1121595</v>
      </c>
      <c r="J383" s="53">
        <f t="shared" si="25"/>
        <v>1.4960254372019077</v>
      </c>
      <c r="K383" s="53">
        <f t="shared" si="26"/>
        <v>0.74145711218190014</v>
      </c>
      <c r="L383" s="53">
        <f t="shared" si="27"/>
        <v>0.3</v>
      </c>
      <c r="M383" s="53">
        <f t="shared" si="28"/>
        <v>0.51901997852733006</v>
      </c>
      <c r="N383" s="148">
        <f t="shared" si="29"/>
        <v>0.81901997852732999</v>
      </c>
      <c r="O383" s="51"/>
      <c r="P383" s="51"/>
    </row>
    <row r="384" spans="1:16" x14ac:dyDescent="0.25">
      <c r="A384" s="179">
        <v>381</v>
      </c>
      <c r="B384" s="163" t="s">
        <v>95</v>
      </c>
      <c r="C384" s="163" t="s">
        <v>90</v>
      </c>
      <c r="D384" s="163" t="s">
        <v>808</v>
      </c>
      <c r="E384" s="163" t="s">
        <v>1089</v>
      </c>
      <c r="F384" s="160">
        <v>581</v>
      </c>
      <c r="G384" s="167">
        <v>1283169.55</v>
      </c>
      <c r="H384" s="10">
        <v>786</v>
      </c>
      <c r="I384" s="10">
        <v>1013035</v>
      </c>
      <c r="J384" s="53">
        <f t="shared" si="25"/>
        <v>1.3528399311531842</v>
      </c>
      <c r="K384" s="53">
        <f t="shared" si="26"/>
        <v>0.7894786780125822</v>
      </c>
      <c r="L384" s="53">
        <f t="shared" si="27"/>
        <v>0.3</v>
      </c>
      <c r="M384" s="53">
        <f t="shared" si="28"/>
        <v>0.55263507460880745</v>
      </c>
      <c r="N384" s="148">
        <f t="shared" si="29"/>
        <v>0.85263507460880739</v>
      </c>
      <c r="O384" s="51"/>
      <c r="P384" s="51"/>
    </row>
    <row r="385" spans="1:16" x14ac:dyDescent="0.25">
      <c r="A385" s="179">
        <v>382</v>
      </c>
      <c r="B385" s="163" t="s">
        <v>95</v>
      </c>
      <c r="C385" s="163" t="s">
        <v>90</v>
      </c>
      <c r="D385" s="163" t="s">
        <v>807</v>
      </c>
      <c r="E385" s="163" t="s">
        <v>1213</v>
      </c>
      <c r="F385" s="160">
        <v>687</v>
      </c>
      <c r="G385" s="167">
        <v>1466210.325</v>
      </c>
      <c r="H385" s="10">
        <v>907</v>
      </c>
      <c r="I385" s="10">
        <v>1448240</v>
      </c>
      <c r="J385" s="53">
        <f t="shared" si="25"/>
        <v>1.3202328966521106</v>
      </c>
      <c r="K385" s="53">
        <f t="shared" si="26"/>
        <v>0.98774369222914871</v>
      </c>
      <c r="L385" s="53">
        <f t="shared" si="27"/>
        <v>0.3</v>
      </c>
      <c r="M385" s="53">
        <f t="shared" si="28"/>
        <v>0.69142058456040401</v>
      </c>
      <c r="N385" s="148">
        <f t="shared" si="29"/>
        <v>0.99142058456040405</v>
      </c>
      <c r="O385" s="51"/>
      <c r="P385" s="51"/>
    </row>
    <row r="386" spans="1:16" x14ac:dyDescent="0.25">
      <c r="A386" s="179">
        <v>383</v>
      </c>
      <c r="B386" s="163" t="s">
        <v>95</v>
      </c>
      <c r="C386" s="163" t="s">
        <v>90</v>
      </c>
      <c r="D386" s="163" t="s">
        <v>804</v>
      </c>
      <c r="E386" s="163" t="s">
        <v>1214</v>
      </c>
      <c r="F386" s="160">
        <v>632</v>
      </c>
      <c r="G386" s="167">
        <v>1143211.1000000001</v>
      </c>
      <c r="H386" s="10">
        <v>771</v>
      </c>
      <c r="I386" s="10">
        <v>985660</v>
      </c>
      <c r="J386" s="53">
        <f t="shared" si="25"/>
        <v>1.2199367088607596</v>
      </c>
      <c r="K386" s="53">
        <f t="shared" si="26"/>
        <v>0.86218547038250404</v>
      </c>
      <c r="L386" s="53">
        <f t="shared" si="27"/>
        <v>0.3</v>
      </c>
      <c r="M386" s="53">
        <f t="shared" si="28"/>
        <v>0.60352982926775278</v>
      </c>
      <c r="N386" s="148">
        <f t="shared" si="29"/>
        <v>0.90352982926775272</v>
      </c>
      <c r="O386" s="51"/>
      <c r="P386" s="51"/>
    </row>
    <row r="387" spans="1:16" x14ac:dyDescent="0.25">
      <c r="A387" s="179">
        <v>384</v>
      </c>
      <c r="B387" s="163" t="s">
        <v>97</v>
      </c>
      <c r="C387" s="163" t="s">
        <v>90</v>
      </c>
      <c r="D387" s="163" t="s">
        <v>802</v>
      </c>
      <c r="E387" s="163" t="s">
        <v>1215</v>
      </c>
      <c r="F387" s="160">
        <v>809</v>
      </c>
      <c r="G387" s="167">
        <v>1533317.3</v>
      </c>
      <c r="H387" s="10">
        <v>550</v>
      </c>
      <c r="I387" s="10">
        <v>885680</v>
      </c>
      <c r="J387" s="53">
        <f t="shared" si="25"/>
        <v>0.67985166872682323</v>
      </c>
      <c r="K387" s="53">
        <f t="shared" si="26"/>
        <v>0.57762343123631354</v>
      </c>
      <c r="L387" s="53">
        <f t="shared" si="27"/>
        <v>0.20395550061804696</v>
      </c>
      <c r="M387" s="53">
        <f t="shared" si="28"/>
        <v>0.40433640186541947</v>
      </c>
      <c r="N387" s="148">
        <f t="shared" si="29"/>
        <v>0.60829190248346643</v>
      </c>
      <c r="O387" s="51"/>
      <c r="P387" s="51"/>
    </row>
    <row r="388" spans="1:16" x14ac:dyDescent="0.25">
      <c r="A388" s="179">
        <v>385</v>
      </c>
      <c r="B388" s="163" t="s">
        <v>97</v>
      </c>
      <c r="C388" s="163" t="s">
        <v>90</v>
      </c>
      <c r="D388" s="163" t="s">
        <v>799</v>
      </c>
      <c r="E388" s="163" t="s">
        <v>1216</v>
      </c>
      <c r="F388" s="160">
        <v>875</v>
      </c>
      <c r="G388" s="167">
        <v>1514291.875</v>
      </c>
      <c r="H388" s="10">
        <v>443</v>
      </c>
      <c r="I388" s="10">
        <v>616690</v>
      </c>
      <c r="J388" s="53">
        <f t="shared" ref="J388:J450" si="30">IFERROR(H388/F388,0)</f>
        <v>0.50628571428571434</v>
      </c>
      <c r="K388" s="53">
        <f t="shared" ref="K388:K450" si="31">IFERROR(I388/G388,0)</f>
        <v>0.40724645636760087</v>
      </c>
      <c r="L388" s="53">
        <f t="shared" si="27"/>
        <v>0.15188571428571429</v>
      </c>
      <c r="M388" s="53">
        <f t="shared" si="28"/>
        <v>0.28507251945732059</v>
      </c>
      <c r="N388" s="148">
        <f t="shared" si="29"/>
        <v>0.43695823374303489</v>
      </c>
      <c r="O388" s="51"/>
      <c r="P388" s="51"/>
    </row>
    <row r="389" spans="1:16" x14ac:dyDescent="0.25">
      <c r="A389" s="179">
        <v>386</v>
      </c>
      <c r="B389" s="163" t="s">
        <v>97</v>
      </c>
      <c r="C389" s="163" t="s">
        <v>90</v>
      </c>
      <c r="D389" s="163" t="s">
        <v>801</v>
      </c>
      <c r="E389" s="163" t="s">
        <v>1217</v>
      </c>
      <c r="F389" s="160">
        <v>976</v>
      </c>
      <c r="G389" s="167">
        <v>1735081.95</v>
      </c>
      <c r="H389" s="10">
        <v>579</v>
      </c>
      <c r="I389" s="10">
        <v>783830</v>
      </c>
      <c r="J389" s="53">
        <f t="shared" si="30"/>
        <v>0.59323770491803274</v>
      </c>
      <c r="K389" s="53">
        <f t="shared" si="31"/>
        <v>0.45175387825341623</v>
      </c>
      <c r="L389" s="53">
        <f t="shared" ref="L389:L451" si="32">IF((J389*0.3)&gt;30%,30%,(J389*0.3))</f>
        <v>0.17797131147540982</v>
      </c>
      <c r="M389" s="53">
        <f t="shared" ref="M389:M451" si="33">IF((K389*0.7)&gt;70%,70%,(K389*0.7))</f>
        <v>0.31622771477739137</v>
      </c>
      <c r="N389" s="148">
        <f t="shared" ref="N389:N451" si="34">L389+M389</f>
        <v>0.49419902625280121</v>
      </c>
      <c r="O389" s="51"/>
      <c r="P389" s="51"/>
    </row>
    <row r="390" spans="1:16" x14ac:dyDescent="0.25">
      <c r="A390" s="179">
        <v>387</v>
      </c>
      <c r="B390" s="163" t="s">
        <v>97</v>
      </c>
      <c r="C390" s="163" t="s">
        <v>90</v>
      </c>
      <c r="D390" s="163" t="s">
        <v>800</v>
      </c>
      <c r="E390" s="163" t="s">
        <v>324</v>
      </c>
      <c r="F390" s="160">
        <v>740</v>
      </c>
      <c r="G390" s="167">
        <v>1286874.6499999999</v>
      </c>
      <c r="H390" s="10">
        <v>553</v>
      </c>
      <c r="I390" s="10">
        <v>827405</v>
      </c>
      <c r="J390" s="53">
        <f t="shared" si="30"/>
        <v>0.74729729729729732</v>
      </c>
      <c r="K390" s="53">
        <f t="shared" si="31"/>
        <v>0.64295695000286168</v>
      </c>
      <c r="L390" s="53">
        <f t="shared" si="32"/>
        <v>0.2241891891891892</v>
      </c>
      <c r="M390" s="53">
        <f t="shared" si="33"/>
        <v>0.45006986500200313</v>
      </c>
      <c r="N390" s="148">
        <f t="shared" si="34"/>
        <v>0.67425905419119236</v>
      </c>
      <c r="O390" s="51"/>
      <c r="P390" s="51"/>
    </row>
    <row r="391" spans="1:16" x14ac:dyDescent="0.25">
      <c r="A391" s="179">
        <v>388</v>
      </c>
      <c r="B391" s="163" t="s">
        <v>98</v>
      </c>
      <c r="C391" s="163" t="s">
        <v>90</v>
      </c>
      <c r="D391" s="163" t="s">
        <v>809</v>
      </c>
      <c r="E391" s="163" t="s">
        <v>1246</v>
      </c>
      <c r="F391" s="160">
        <v>722</v>
      </c>
      <c r="G391" s="167">
        <v>888850.22499999998</v>
      </c>
      <c r="H391" s="10">
        <v>559</v>
      </c>
      <c r="I391" s="10">
        <v>613835</v>
      </c>
      <c r="J391" s="53">
        <f t="shared" si="30"/>
        <v>0.77423822714681445</v>
      </c>
      <c r="K391" s="53">
        <f t="shared" si="31"/>
        <v>0.69059441369888841</v>
      </c>
      <c r="L391" s="53">
        <f t="shared" si="32"/>
        <v>0.23227146814404431</v>
      </c>
      <c r="M391" s="53">
        <f t="shared" si="33"/>
        <v>0.48341608958922183</v>
      </c>
      <c r="N391" s="148">
        <f t="shared" si="34"/>
        <v>0.7156875577332662</v>
      </c>
      <c r="O391" s="51"/>
      <c r="P391" s="51"/>
    </row>
    <row r="392" spans="1:16" x14ac:dyDescent="0.25">
      <c r="A392" s="179">
        <v>389</v>
      </c>
      <c r="B392" s="163" t="s">
        <v>98</v>
      </c>
      <c r="C392" s="163" t="s">
        <v>90</v>
      </c>
      <c r="D392" s="163" t="s">
        <v>816</v>
      </c>
      <c r="E392" s="163" t="s">
        <v>1247</v>
      </c>
      <c r="F392" s="160">
        <v>1296</v>
      </c>
      <c r="G392" s="167">
        <v>1537839.25</v>
      </c>
      <c r="H392" s="10">
        <v>771</v>
      </c>
      <c r="I392" s="10">
        <v>939150</v>
      </c>
      <c r="J392" s="53">
        <f t="shared" si="30"/>
        <v>0.59490740740740744</v>
      </c>
      <c r="K392" s="53">
        <f t="shared" si="31"/>
        <v>0.61069451829897048</v>
      </c>
      <c r="L392" s="53">
        <f t="shared" si="32"/>
        <v>0.17847222222222223</v>
      </c>
      <c r="M392" s="53">
        <f t="shared" si="33"/>
        <v>0.42748616280927931</v>
      </c>
      <c r="N392" s="148">
        <f t="shared" si="34"/>
        <v>0.60595838503150157</v>
      </c>
      <c r="O392" s="51"/>
      <c r="P392" s="51"/>
    </row>
    <row r="393" spans="1:16" x14ac:dyDescent="0.25">
      <c r="A393" s="179">
        <v>390</v>
      </c>
      <c r="B393" s="163" t="s">
        <v>98</v>
      </c>
      <c r="C393" s="163" t="s">
        <v>90</v>
      </c>
      <c r="D393" s="163" t="s">
        <v>814</v>
      </c>
      <c r="E393" s="163" t="s">
        <v>815</v>
      </c>
      <c r="F393" s="160">
        <v>735</v>
      </c>
      <c r="G393" s="167">
        <v>882609.89999999991</v>
      </c>
      <c r="H393" s="10">
        <v>502</v>
      </c>
      <c r="I393" s="10">
        <v>566105</v>
      </c>
      <c r="J393" s="53">
        <f t="shared" si="30"/>
        <v>0.68299319727891161</v>
      </c>
      <c r="K393" s="53">
        <f t="shared" si="31"/>
        <v>0.64139887848527422</v>
      </c>
      <c r="L393" s="53">
        <f t="shared" si="32"/>
        <v>0.20489795918367348</v>
      </c>
      <c r="M393" s="53">
        <f t="shared" si="33"/>
        <v>0.4489792149396919</v>
      </c>
      <c r="N393" s="148">
        <f t="shared" si="34"/>
        <v>0.65387717412336532</v>
      </c>
      <c r="O393" s="51"/>
      <c r="P393" s="51"/>
    </row>
    <row r="394" spans="1:16" x14ac:dyDescent="0.25">
      <c r="A394" s="179">
        <v>391</v>
      </c>
      <c r="B394" s="163" t="s">
        <v>98</v>
      </c>
      <c r="C394" s="163" t="s">
        <v>90</v>
      </c>
      <c r="D394" s="163" t="s">
        <v>812</v>
      </c>
      <c r="E394" s="163" t="s">
        <v>1248</v>
      </c>
      <c r="F394" s="160">
        <v>1021</v>
      </c>
      <c r="G394" s="167">
        <v>1171473.8250000002</v>
      </c>
      <c r="H394" s="10">
        <v>948</v>
      </c>
      <c r="I394" s="10">
        <v>969920</v>
      </c>
      <c r="J394" s="53">
        <f t="shared" si="30"/>
        <v>0.92850146914789422</v>
      </c>
      <c r="K394" s="53">
        <f t="shared" si="31"/>
        <v>0.82794850324547353</v>
      </c>
      <c r="L394" s="53">
        <f t="shared" si="32"/>
        <v>0.27855044074436824</v>
      </c>
      <c r="M394" s="53">
        <f t="shared" si="33"/>
        <v>0.57956395227183144</v>
      </c>
      <c r="N394" s="148">
        <f t="shared" si="34"/>
        <v>0.85811439301619963</v>
      </c>
      <c r="O394" s="51"/>
      <c r="P394" s="51"/>
    </row>
    <row r="395" spans="1:16" x14ac:dyDescent="0.25">
      <c r="A395" s="179">
        <v>392</v>
      </c>
      <c r="B395" s="163" t="s">
        <v>98</v>
      </c>
      <c r="C395" s="163" t="s">
        <v>90</v>
      </c>
      <c r="D395" s="163" t="s">
        <v>813</v>
      </c>
      <c r="E395" s="163" t="s">
        <v>1249</v>
      </c>
      <c r="F395" s="160">
        <v>581</v>
      </c>
      <c r="G395" s="167">
        <v>677296.72500000009</v>
      </c>
      <c r="H395" s="10">
        <v>475</v>
      </c>
      <c r="I395" s="10">
        <v>492475</v>
      </c>
      <c r="J395" s="53">
        <f t="shared" si="30"/>
        <v>0.81755593803786575</v>
      </c>
      <c r="K395" s="53">
        <f t="shared" si="31"/>
        <v>0.72711853139405025</v>
      </c>
      <c r="L395" s="53">
        <f t="shared" si="32"/>
        <v>0.24526678141135971</v>
      </c>
      <c r="M395" s="53">
        <f t="shared" si="33"/>
        <v>0.5089829719758352</v>
      </c>
      <c r="N395" s="148">
        <f t="shared" si="34"/>
        <v>0.75424975338719491</v>
      </c>
      <c r="O395" s="51"/>
      <c r="P395" s="51"/>
    </row>
    <row r="396" spans="1:16" x14ac:dyDescent="0.25">
      <c r="A396" s="179">
        <v>393</v>
      </c>
      <c r="B396" s="163" t="s">
        <v>98</v>
      </c>
      <c r="C396" s="163" t="s">
        <v>90</v>
      </c>
      <c r="D396" s="163" t="s">
        <v>810</v>
      </c>
      <c r="E396" s="163" t="s">
        <v>811</v>
      </c>
      <c r="F396" s="160">
        <v>406</v>
      </c>
      <c r="G396" s="167">
        <v>514176.35</v>
      </c>
      <c r="H396" s="10">
        <v>290</v>
      </c>
      <c r="I396" s="10">
        <v>294370</v>
      </c>
      <c r="J396" s="53">
        <f t="shared" si="30"/>
        <v>0.7142857142857143</v>
      </c>
      <c r="K396" s="53">
        <f t="shared" si="31"/>
        <v>0.57250785649709479</v>
      </c>
      <c r="L396" s="53">
        <f t="shared" si="32"/>
        <v>0.21428571428571427</v>
      </c>
      <c r="M396" s="53">
        <f t="shared" si="33"/>
        <v>0.40075549954796635</v>
      </c>
      <c r="N396" s="148">
        <f t="shared" si="34"/>
        <v>0.6150412138336806</v>
      </c>
      <c r="O396" s="51"/>
      <c r="P396" s="51"/>
    </row>
    <row r="397" spans="1:16" x14ac:dyDescent="0.25">
      <c r="A397" s="179">
        <v>394</v>
      </c>
      <c r="B397" s="163" t="s">
        <v>99</v>
      </c>
      <c r="C397" s="163" t="s">
        <v>90</v>
      </c>
      <c r="D397" s="163" t="s">
        <v>821</v>
      </c>
      <c r="E397" s="163" t="s">
        <v>326</v>
      </c>
      <c r="F397" s="160">
        <v>559</v>
      </c>
      <c r="G397" s="167">
        <v>1186139.825</v>
      </c>
      <c r="H397" s="10">
        <v>623</v>
      </c>
      <c r="I397" s="10">
        <v>772935</v>
      </c>
      <c r="J397" s="53">
        <f t="shared" si="30"/>
        <v>1.114490161001789</v>
      </c>
      <c r="K397" s="53">
        <f t="shared" si="31"/>
        <v>0.65163902577843213</v>
      </c>
      <c r="L397" s="53">
        <f t="shared" si="32"/>
        <v>0.3</v>
      </c>
      <c r="M397" s="53">
        <f t="shared" si="33"/>
        <v>0.45614731804490244</v>
      </c>
      <c r="N397" s="148">
        <f t="shared" si="34"/>
        <v>0.75614731804490243</v>
      </c>
      <c r="O397" s="51"/>
      <c r="P397" s="51"/>
    </row>
    <row r="398" spans="1:16" x14ac:dyDescent="0.25">
      <c r="A398" s="179">
        <v>395</v>
      </c>
      <c r="B398" s="163" t="s">
        <v>99</v>
      </c>
      <c r="C398" s="163" t="s">
        <v>90</v>
      </c>
      <c r="D398" s="163" t="s">
        <v>822</v>
      </c>
      <c r="E398" s="163" t="s">
        <v>1218</v>
      </c>
      <c r="F398" s="160">
        <v>740</v>
      </c>
      <c r="G398" s="167">
        <v>1387030.325</v>
      </c>
      <c r="H398" s="10">
        <v>701</v>
      </c>
      <c r="I398" s="10">
        <v>817375</v>
      </c>
      <c r="J398" s="53">
        <f t="shared" si="30"/>
        <v>0.94729729729729728</v>
      </c>
      <c r="K398" s="53">
        <f t="shared" si="31"/>
        <v>0.58929857932269791</v>
      </c>
      <c r="L398" s="53">
        <f t="shared" si="32"/>
        <v>0.28418918918918917</v>
      </c>
      <c r="M398" s="53">
        <f t="shared" si="33"/>
        <v>0.41250900552588854</v>
      </c>
      <c r="N398" s="148">
        <f t="shared" si="34"/>
        <v>0.69669819471507766</v>
      </c>
      <c r="O398" s="51"/>
      <c r="P398" s="51"/>
    </row>
    <row r="399" spans="1:16" x14ac:dyDescent="0.25">
      <c r="A399" s="179">
        <v>396</v>
      </c>
      <c r="B399" s="163" t="s">
        <v>99</v>
      </c>
      <c r="C399" s="163" t="s">
        <v>90</v>
      </c>
      <c r="D399" s="163" t="s">
        <v>817</v>
      </c>
      <c r="E399" s="163" t="s">
        <v>818</v>
      </c>
      <c r="F399" s="160">
        <v>802</v>
      </c>
      <c r="G399" s="167">
        <v>1532335.875</v>
      </c>
      <c r="H399" s="10">
        <v>821</v>
      </c>
      <c r="I399" s="10">
        <v>1116840</v>
      </c>
      <c r="J399" s="53">
        <f t="shared" si="30"/>
        <v>1.0236907730673317</v>
      </c>
      <c r="K399" s="53">
        <f t="shared" si="31"/>
        <v>0.72884804057726571</v>
      </c>
      <c r="L399" s="53">
        <f t="shared" si="32"/>
        <v>0.3</v>
      </c>
      <c r="M399" s="53">
        <f t="shared" si="33"/>
        <v>0.510193628404086</v>
      </c>
      <c r="N399" s="148">
        <f t="shared" si="34"/>
        <v>0.81019362840408604</v>
      </c>
      <c r="O399" s="51"/>
      <c r="P399" s="51"/>
    </row>
    <row r="400" spans="1:16" x14ac:dyDescent="0.25">
      <c r="A400" s="179">
        <v>397</v>
      </c>
      <c r="B400" s="163" t="s">
        <v>99</v>
      </c>
      <c r="C400" s="163" t="s">
        <v>90</v>
      </c>
      <c r="D400" s="163" t="s">
        <v>824</v>
      </c>
      <c r="E400" s="163" t="s">
        <v>825</v>
      </c>
      <c r="F400" s="160">
        <v>615</v>
      </c>
      <c r="G400" s="167">
        <v>1160509.05</v>
      </c>
      <c r="H400" s="10">
        <v>391</v>
      </c>
      <c r="I400" s="10">
        <v>563125</v>
      </c>
      <c r="J400" s="53">
        <f t="shared" si="30"/>
        <v>0.63577235772357721</v>
      </c>
      <c r="K400" s="53">
        <f t="shared" si="31"/>
        <v>0.48523964548143761</v>
      </c>
      <c r="L400" s="53">
        <f t="shared" si="32"/>
        <v>0.19073170731707315</v>
      </c>
      <c r="M400" s="53">
        <f t="shared" si="33"/>
        <v>0.33966775183700632</v>
      </c>
      <c r="N400" s="148">
        <f t="shared" si="34"/>
        <v>0.53039945915407949</v>
      </c>
      <c r="O400" s="51"/>
      <c r="P400" s="51"/>
    </row>
    <row r="401" spans="1:16" x14ac:dyDescent="0.25">
      <c r="A401" s="179">
        <v>398</v>
      </c>
      <c r="B401" s="163" t="s">
        <v>99</v>
      </c>
      <c r="C401" s="163" t="s">
        <v>90</v>
      </c>
      <c r="D401" s="163" t="s">
        <v>819</v>
      </c>
      <c r="E401" s="163" t="s">
        <v>820</v>
      </c>
      <c r="F401" s="160">
        <v>713</v>
      </c>
      <c r="G401" s="167">
        <v>1430691.075</v>
      </c>
      <c r="H401" s="10">
        <v>526</v>
      </c>
      <c r="I401" s="10">
        <v>1018150</v>
      </c>
      <c r="J401" s="53">
        <f t="shared" si="30"/>
        <v>0.73772791023842921</v>
      </c>
      <c r="K401" s="53">
        <f t="shared" si="31"/>
        <v>0.71164908888524381</v>
      </c>
      <c r="L401" s="53">
        <f t="shared" si="32"/>
        <v>0.22131837307152877</v>
      </c>
      <c r="M401" s="53">
        <f t="shared" si="33"/>
        <v>0.49815436221967063</v>
      </c>
      <c r="N401" s="148">
        <f t="shared" si="34"/>
        <v>0.71947273529119937</v>
      </c>
      <c r="O401" s="51"/>
      <c r="P401" s="51"/>
    </row>
    <row r="402" spans="1:16" x14ac:dyDescent="0.25">
      <c r="A402" s="179">
        <v>399</v>
      </c>
      <c r="B402" s="163" t="s">
        <v>99</v>
      </c>
      <c r="C402" s="163" t="s">
        <v>90</v>
      </c>
      <c r="D402" s="163" t="s">
        <v>823</v>
      </c>
      <c r="E402" s="163" t="s">
        <v>537</v>
      </c>
      <c r="F402" s="160">
        <v>684</v>
      </c>
      <c r="G402" s="167">
        <v>1412457.05</v>
      </c>
      <c r="H402" s="10">
        <v>393</v>
      </c>
      <c r="I402" s="10">
        <v>786080</v>
      </c>
      <c r="J402" s="53">
        <f t="shared" si="30"/>
        <v>0.57456140350877194</v>
      </c>
      <c r="K402" s="53">
        <f t="shared" si="31"/>
        <v>0.55653373672495032</v>
      </c>
      <c r="L402" s="53">
        <f t="shared" si="32"/>
        <v>0.17236842105263159</v>
      </c>
      <c r="M402" s="53">
        <f t="shared" si="33"/>
        <v>0.38957361570746518</v>
      </c>
      <c r="N402" s="148">
        <f t="shared" si="34"/>
        <v>0.5619420367600968</v>
      </c>
      <c r="O402" s="51"/>
      <c r="P402" s="51"/>
    </row>
    <row r="403" spans="1:16" x14ac:dyDescent="0.25">
      <c r="A403" s="179">
        <v>400</v>
      </c>
      <c r="B403" s="163" t="s">
        <v>100</v>
      </c>
      <c r="C403" s="163" t="s">
        <v>90</v>
      </c>
      <c r="D403" s="163" t="s">
        <v>827</v>
      </c>
      <c r="E403" s="163" t="s">
        <v>1089</v>
      </c>
      <c r="F403" s="160">
        <v>339</v>
      </c>
      <c r="G403" s="167">
        <v>498820.45</v>
      </c>
      <c r="H403" s="10">
        <v>223</v>
      </c>
      <c r="I403" s="10">
        <v>338505</v>
      </c>
      <c r="J403" s="53">
        <f t="shared" si="30"/>
        <v>0.65781710914454272</v>
      </c>
      <c r="K403" s="53">
        <f t="shared" si="31"/>
        <v>0.67861091100014037</v>
      </c>
      <c r="L403" s="53">
        <f t="shared" si="32"/>
        <v>0.19734513274336282</v>
      </c>
      <c r="M403" s="53">
        <f t="shared" si="33"/>
        <v>0.4750276377000982</v>
      </c>
      <c r="N403" s="148">
        <f t="shared" si="34"/>
        <v>0.672372770443461</v>
      </c>
      <c r="O403" s="51"/>
      <c r="P403" s="51"/>
    </row>
    <row r="404" spans="1:16" x14ac:dyDescent="0.25">
      <c r="A404" s="179">
        <v>401</v>
      </c>
      <c r="B404" s="163" t="s">
        <v>100</v>
      </c>
      <c r="C404" s="163" t="s">
        <v>90</v>
      </c>
      <c r="D404" s="163" t="s">
        <v>826</v>
      </c>
      <c r="E404" s="163" t="s">
        <v>1250</v>
      </c>
      <c r="F404" s="160">
        <v>888</v>
      </c>
      <c r="G404" s="167">
        <v>1165615.7250000001</v>
      </c>
      <c r="H404" s="10">
        <v>649</v>
      </c>
      <c r="I404" s="10">
        <v>759205</v>
      </c>
      <c r="J404" s="53">
        <f t="shared" si="30"/>
        <v>0.73085585585585588</v>
      </c>
      <c r="K404" s="53">
        <f t="shared" si="31"/>
        <v>0.65133386905877577</v>
      </c>
      <c r="L404" s="53">
        <f t="shared" si="32"/>
        <v>0.21925675675675677</v>
      </c>
      <c r="M404" s="53">
        <f t="shared" si="33"/>
        <v>0.455933708341143</v>
      </c>
      <c r="N404" s="148">
        <f t="shared" si="34"/>
        <v>0.67519046509789971</v>
      </c>
      <c r="O404" s="51"/>
      <c r="P404" s="51"/>
    </row>
    <row r="405" spans="1:16" x14ac:dyDescent="0.25">
      <c r="A405" s="179">
        <v>402</v>
      </c>
      <c r="B405" s="163" t="s">
        <v>100</v>
      </c>
      <c r="C405" s="163" t="s">
        <v>90</v>
      </c>
      <c r="D405" s="163" t="s">
        <v>828</v>
      </c>
      <c r="E405" s="163" t="s">
        <v>1251</v>
      </c>
      <c r="F405" s="160">
        <v>650</v>
      </c>
      <c r="G405" s="167">
        <v>863808.67500000005</v>
      </c>
      <c r="H405" s="10">
        <v>504</v>
      </c>
      <c r="I405" s="10">
        <v>596470</v>
      </c>
      <c r="J405" s="53">
        <f t="shared" si="30"/>
        <v>0.77538461538461534</v>
      </c>
      <c r="K405" s="53">
        <f t="shared" si="31"/>
        <v>0.69051170387933414</v>
      </c>
      <c r="L405" s="53">
        <f t="shared" si="32"/>
        <v>0.23261538461538458</v>
      </c>
      <c r="M405" s="53">
        <f t="shared" si="33"/>
        <v>0.48335819271553387</v>
      </c>
      <c r="N405" s="148">
        <f t="shared" si="34"/>
        <v>0.71597357733091849</v>
      </c>
      <c r="O405" s="51"/>
      <c r="P405" s="51"/>
    </row>
    <row r="406" spans="1:16" x14ac:dyDescent="0.25">
      <c r="A406" s="179">
        <v>403</v>
      </c>
      <c r="B406" s="163" t="s">
        <v>101</v>
      </c>
      <c r="C406" s="163" t="s">
        <v>90</v>
      </c>
      <c r="D406" s="163" t="s">
        <v>829</v>
      </c>
      <c r="E406" s="163" t="s">
        <v>1219</v>
      </c>
      <c r="F406" s="160">
        <v>1193</v>
      </c>
      <c r="G406" s="167">
        <v>2401521.9249999998</v>
      </c>
      <c r="H406" s="10">
        <v>1139</v>
      </c>
      <c r="I406" s="10">
        <v>2032340</v>
      </c>
      <c r="J406" s="53">
        <f t="shared" si="30"/>
        <v>0.95473595976529757</v>
      </c>
      <c r="K406" s="53">
        <f t="shared" si="31"/>
        <v>0.84627168248734608</v>
      </c>
      <c r="L406" s="53">
        <f t="shared" si="32"/>
        <v>0.28642078792958925</v>
      </c>
      <c r="M406" s="53">
        <f t="shared" si="33"/>
        <v>0.59239017774114222</v>
      </c>
      <c r="N406" s="148">
        <f t="shared" si="34"/>
        <v>0.87881096567073147</v>
      </c>
      <c r="O406" s="51"/>
      <c r="P406" s="51"/>
    </row>
    <row r="407" spans="1:16" x14ac:dyDescent="0.25">
      <c r="A407" s="179">
        <v>404</v>
      </c>
      <c r="B407" s="163" t="s">
        <v>101</v>
      </c>
      <c r="C407" s="163" t="s">
        <v>90</v>
      </c>
      <c r="D407" s="163" t="s">
        <v>832</v>
      </c>
      <c r="E407" s="163" t="s">
        <v>1220</v>
      </c>
      <c r="F407" s="160">
        <v>1058</v>
      </c>
      <c r="G407" s="167">
        <v>2124611.9249999998</v>
      </c>
      <c r="H407" s="10">
        <v>778</v>
      </c>
      <c r="I407" s="10">
        <v>1242520</v>
      </c>
      <c r="J407" s="53">
        <f t="shared" si="30"/>
        <v>0.73534971644612479</v>
      </c>
      <c r="K407" s="53">
        <f t="shared" si="31"/>
        <v>0.58482209639296834</v>
      </c>
      <c r="L407" s="53">
        <f t="shared" si="32"/>
        <v>0.22060491493383744</v>
      </c>
      <c r="M407" s="53">
        <f t="shared" si="33"/>
        <v>0.4093754674750778</v>
      </c>
      <c r="N407" s="148">
        <f t="shared" si="34"/>
        <v>0.62998038240891518</v>
      </c>
      <c r="O407" s="51"/>
      <c r="P407" s="51"/>
    </row>
    <row r="408" spans="1:16" x14ac:dyDescent="0.25">
      <c r="A408" s="179">
        <v>405</v>
      </c>
      <c r="B408" s="163" t="s">
        <v>101</v>
      </c>
      <c r="C408" s="163" t="s">
        <v>90</v>
      </c>
      <c r="D408" s="163" t="s">
        <v>830</v>
      </c>
      <c r="E408" s="163" t="s">
        <v>1221</v>
      </c>
      <c r="F408" s="160">
        <v>1028</v>
      </c>
      <c r="G408" s="167">
        <v>2160197.65</v>
      </c>
      <c r="H408" s="10">
        <v>850</v>
      </c>
      <c r="I408" s="10">
        <v>1353770</v>
      </c>
      <c r="J408" s="53">
        <f t="shared" si="30"/>
        <v>0.8268482490272373</v>
      </c>
      <c r="K408" s="53">
        <f t="shared" si="31"/>
        <v>0.62668802551470237</v>
      </c>
      <c r="L408" s="53">
        <f t="shared" si="32"/>
        <v>0.24805447470817119</v>
      </c>
      <c r="M408" s="53">
        <f t="shared" si="33"/>
        <v>0.43868161786029164</v>
      </c>
      <c r="N408" s="148">
        <f t="shared" si="34"/>
        <v>0.6867360925684628</v>
      </c>
      <c r="O408" s="51"/>
      <c r="P408" s="51"/>
    </row>
    <row r="409" spans="1:16" x14ac:dyDescent="0.25">
      <c r="A409" s="179">
        <v>406</v>
      </c>
      <c r="B409" s="163" t="s">
        <v>101</v>
      </c>
      <c r="C409" s="163" t="s">
        <v>90</v>
      </c>
      <c r="D409" s="163" t="s">
        <v>831</v>
      </c>
      <c r="E409" s="163" t="s">
        <v>1222</v>
      </c>
      <c r="F409" s="160">
        <v>870</v>
      </c>
      <c r="G409" s="167">
        <v>1704771.7</v>
      </c>
      <c r="H409" s="10">
        <v>972</v>
      </c>
      <c r="I409" s="10">
        <v>1495550</v>
      </c>
      <c r="J409" s="53">
        <f t="shared" si="30"/>
        <v>1.1172413793103448</v>
      </c>
      <c r="K409" s="53">
        <f t="shared" si="31"/>
        <v>0.87727289231748751</v>
      </c>
      <c r="L409" s="53">
        <f t="shared" si="32"/>
        <v>0.3</v>
      </c>
      <c r="M409" s="53">
        <f t="shared" si="33"/>
        <v>0.61409102462224119</v>
      </c>
      <c r="N409" s="148">
        <f t="shared" si="34"/>
        <v>0.91409102462224112</v>
      </c>
      <c r="O409" s="51"/>
      <c r="P409" s="51"/>
    </row>
    <row r="410" spans="1:16" x14ac:dyDescent="0.25">
      <c r="A410" s="179">
        <v>407</v>
      </c>
      <c r="B410" s="163" t="s">
        <v>103</v>
      </c>
      <c r="C410" s="163" t="s">
        <v>90</v>
      </c>
      <c r="D410" s="163" t="s">
        <v>835</v>
      </c>
      <c r="E410" s="163" t="s">
        <v>836</v>
      </c>
      <c r="F410" s="160">
        <v>769</v>
      </c>
      <c r="G410" s="167">
        <v>1475487.675</v>
      </c>
      <c r="H410" s="10">
        <v>720</v>
      </c>
      <c r="I410" s="10">
        <v>868400</v>
      </c>
      <c r="J410" s="53">
        <f t="shared" si="30"/>
        <v>0.93628088426527956</v>
      </c>
      <c r="K410" s="53">
        <f t="shared" si="31"/>
        <v>0.58855117173377947</v>
      </c>
      <c r="L410" s="53">
        <f t="shared" si="32"/>
        <v>0.28088426527958388</v>
      </c>
      <c r="M410" s="53">
        <f t="shared" si="33"/>
        <v>0.4119858202136456</v>
      </c>
      <c r="N410" s="148">
        <f t="shared" si="34"/>
        <v>0.69287008549322948</v>
      </c>
      <c r="O410" s="51"/>
      <c r="P410" s="51"/>
    </row>
    <row r="411" spans="1:16" x14ac:dyDescent="0.25">
      <c r="A411" s="179">
        <v>408</v>
      </c>
      <c r="B411" s="163" t="s">
        <v>103</v>
      </c>
      <c r="C411" s="163" t="s">
        <v>90</v>
      </c>
      <c r="D411" s="163" t="s">
        <v>837</v>
      </c>
      <c r="E411" s="163" t="s">
        <v>1223</v>
      </c>
      <c r="F411" s="160">
        <v>1118</v>
      </c>
      <c r="G411" s="167">
        <v>2744968.8</v>
      </c>
      <c r="H411" s="10">
        <v>647</v>
      </c>
      <c r="I411" s="10">
        <v>1196295</v>
      </c>
      <c r="J411" s="53">
        <f t="shared" si="30"/>
        <v>0.57871198568872984</v>
      </c>
      <c r="K411" s="53">
        <f t="shared" si="31"/>
        <v>0.43581369668026831</v>
      </c>
      <c r="L411" s="53">
        <f t="shared" si="32"/>
        <v>0.17361359570661894</v>
      </c>
      <c r="M411" s="53">
        <f t="shared" si="33"/>
        <v>0.3050695876761878</v>
      </c>
      <c r="N411" s="148">
        <f t="shared" si="34"/>
        <v>0.47868318338280674</v>
      </c>
      <c r="O411" s="51"/>
      <c r="P411" s="51"/>
    </row>
    <row r="412" spans="1:16" x14ac:dyDescent="0.25">
      <c r="A412" s="179">
        <v>409</v>
      </c>
      <c r="B412" s="163" t="s">
        <v>103</v>
      </c>
      <c r="C412" s="163" t="s">
        <v>90</v>
      </c>
      <c r="D412" s="163" t="s">
        <v>1160</v>
      </c>
      <c r="E412" s="163" t="s">
        <v>838</v>
      </c>
      <c r="F412" s="160">
        <v>1410</v>
      </c>
      <c r="G412" s="167">
        <v>2936644.5750000002</v>
      </c>
      <c r="H412" s="10">
        <v>769</v>
      </c>
      <c r="I412" s="10">
        <v>1021350</v>
      </c>
      <c r="J412" s="53">
        <f t="shared" si="30"/>
        <v>0.54539007092198577</v>
      </c>
      <c r="K412" s="53">
        <f t="shared" si="31"/>
        <v>0.34779489785548867</v>
      </c>
      <c r="L412" s="53">
        <f t="shared" si="32"/>
        <v>0.16361702127659572</v>
      </c>
      <c r="M412" s="53">
        <f t="shared" si="33"/>
        <v>0.24345642849884205</v>
      </c>
      <c r="N412" s="148">
        <f t="shared" si="34"/>
        <v>0.4070734497754378</v>
      </c>
      <c r="O412" s="51"/>
      <c r="P412" s="51"/>
    </row>
    <row r="413" spans="1:16" x14ac:dyDescent="0.25">
      <c r="A413" s="179">
        <v>410</v>
      </c>
      <c r="B413" s="163" t="s">
        <v>103</v>
      </c>
      <c r="C413" s="163" t="s">
        <v>90</v>
      </c>
      <c r="D413" s="163" t="s">
        <v>833</v>
      </c>
      <c r="E413" s="163" t="s">
        <v>834</v>
      </c>
      <c r="F413" s="160">
        <v>739</v>
      </c>
      <c r="G413" s="167">
        <v>1567240.85</v>
      </c>
      <c r="H413" s="10">
        <v>683</v>
      </c>
      <c r="I413" s="10">
        <v>922500</v>
      </c>
      <c r="J413" s="53">
        <f t="shared" si="30"/>
        <v>0.9242219215155616</v>
      </c>
      <c r="K413" s="53">
        <f t="shared" si="31"/>
        <v>0.58861406018098616</v>
      </c>
      <c r="L413" s="53">
        <f t="shared" si="32"/>
        <v>0.27726657645466846</v>
      </c>
      <c r="M413" s="53">
        <f t="shared" si="33"/>
        <v>0.4120298421266903</v>
      </c>
      <c r="N413" s="148">
        <f t="shared" si="34"/>
        <v>0.68929641858135882</v>
      </c>
      <c r="O413" s="51"/>
      <c r="P413" s="51"/>
    </row>
    <row r="414" spans="1:16" x14ac:dyDescent="0.25">
      <c r="A414" s="179">
        <v>411</v>
      </c>
      <c r="B414" s="175" t="s">
        <v>104</v>
      </c>
      <c r="C414" s="175" t="s">
        <v>90</v>
      </c>
      <c r="D414" s="175" t="s">
        <v>756</v>
      </c>
      <c r="E414" s="175" t="s">
        <v>759</v>
      </c>
      <c r="F414" s="160">
        <v>997</v>
      </c>
      <c r="G414" s="167">
        <v>2673593.2749999999</v>
      </c>
      <c r="H414" s="10">
        <v>819</v>
      </c>
      <c r="I414" s="10">
        <v>1711265</v>
      </c>
      <c r="J414" s="53">
        <f t="shared" si="30"/>
        <v>0.82146439317953857</v>
      </c>
      <c r="K414" s="53">
        <f t="shared" si="31"/>
        <v>0.64006182840207815</v>
      </c>
      <c r="L414" s="53">
        <f t="shared" si="32"/>
        <v>0.24643931795386156</v>
      </c>
      <c r="M414" s="53">
        <f t="shared" si="33"/>
        <v>0.44804327988145465</v>
      </c>
      <c r="N414" s="148">
        <f t="shared" si="34"/>
        <v>0.69448259783531618</v>
      </c>
      <c r="O414" s="51"/>
      <c r="P414" s="51"/>
    </row>
    <row r="415" spans="1:16" x14ac:dyDescent="0.25">
      <c r="A415" s="179">
        <v>412</v>
      </c>
      <c r="B415" s="175" t="s">
        <v>104</v>
      </c>
      <c r="C415" s="175" t="s">
        <v>90</v>
      </c>
      <c r="D415" s="175" t="s">
        <v>758</v>
      </c>
      <c r="E415" s="175" t="s">
        <v>1397</v>
      </c>
      <c r="F415" s="160">
        <v>981</v>
      </c>
      <c r="G415" s="167">
        <v>2588329.2250000001</v>
      </c>
      <c r="H415" s="10">
        <v>832</v>
      </c>
      <c r="I415" s="10">
        <v>1535440</v>
      </c>
      <c r="J415" s="53">
        <f t="shared" si="30"/>
        <v>0.84811416921508664</v>
      </c>
      <c r="K415" s="53">
        <f t="shared" si="31"/>
        <v>0.59321665310949767</v>
      </c>
      <c r="L415" s="53">
        <f t="shared" si="32"/>
        <v>0.25443425076452597</v>
      </c>
      <c r="M415" s="53">
        <f t="shared" si="33"/>
        <v>0.41525165717664836</v>
      </c>
      <c r="N415" s="148">
        <f t="shared" si="34"/>
        <v>0.66968590794117433</v>
      </c>
      <c r="O415" s="51"/>
      <c r="P415" s="51"/>
    </row>
    <row r="416" spans="1:16" x14ac:dyDescent="0.25">
      <c r="A416" s="179">
        <v>413</v>
      </c>
      <c r="B416" s="175" t="s">
        <v>104</v>
      </c>
      <c r="C416" s="175" t="s">
        <v>90</v>
      </c>
      <c r="D416" s="175" t="s">
        <v>761</v>
      </c>
      <c r="E416" s="175" t="s">
        <v>762</v>
      </c>
      <c r="F416" s="160">
        <v>643</v>
      </c>
      <c r="G416" s="167">
        <v>1598557.9</v>
      </c>
      <c r="H416" s="10">
        <v>252</v>
      </c>
      <c r="I416" s="10">
        <v>688465</v>
      </c>
      <c r="J416" s="53">
        <f t="shared" si="30"/>
        <v>0.39191290824261277</v>
      </c>
      <c r="K416" s="53">
        <f t="shared" si="31"/>
        <v>0.43067880118699486</v>
      </c>
      <c r="L416" s="53">
        <f t="shared" si="32"/>
        <v>0.11757387247278382</v>
      </c>
      <c r="M416" s="53">
        <f t="shared" si="33"/>
        <v>0.30147516083089637</v>
      </c>
      <c r="N416" s="148">
        <f t="shared" si="34"/>
        <v>0.41904903330368021</v>
      </c>
      <c r="O416" s="51"/>
      <c r="P416" s="51"/>
    </row>
    <row r="417" spans="1:16" x14ac:dyDescent="0.25">
      <c r="A417" s="179">
        <v>414</v>
      </c>
      <c r="B417" s="175" t="s">
        <v>104</v>
      </c>
      <c r="C417" s="175" t="s">
        <v>90</v>
      </c>
      <c r="D417" s="175" t="s">
        <v>763</v>
      </c>
      <c r="E417" s="175" t="s">
        <v>764</v>
      </c>
      <c r="F417" s="160">
        <v>983</v>
      </c>
      <c r="G417" s="167">
        <v>2562582.7999999998</v>
      </c>
      <c r="H417" s="10">
        <v>595</v>
      </c>
      <c r="I417" s="10">
        <v>1487285</v>
      </c>
      <c r="J417" s="53">
        <f t="shared" si="30"/>
        <v>0.60528992878942012</v>
      </c>
      <c r="K417" s="53">
        <f t="shared" si="31"/>
        <v>0.58038514892084658</v>
      </c>
      <c r="L417" s="53">
        <f t="shared" si="32"/>
        <v>0.18158697863682602</v>
      </c>
      <c r="M417" s="53">
        <f t="shared" si="33"/>
        <v>0.40626960424459257</v>
      </c>
      <c r="N417" s="148">
        <f t="shared" si="34"/>
        <v>0.58785658288141862</v>
      </c>
      <c r="O417" s="51"/>
      <c r="P417" s="51"/>
    </row>
    <row r="418" spans="1:16" x14ac:dyDescent="0.25">
      <c r="A418" s="179">
        <v>415</v>
      </c>
      <c r="B418" s="175" t="s">
        <v>104</v>
      </c>
      <c r="C418" s="175" t="s">
        <v>90</v>
      </c>
      <c r="D418" s="175" t="s">
        <v>760</v>
      </c>
      <c r="E418" s="175" t="s">
        <v>1433</v>
      </c>
      <c r="F418" s="160">
        <v>656</v>
      </c>
      <c r="G418" s="167">
        <v>1698927.9</v>
      </c>
      <c r="H418" s="10">
        <v>367</v>
      </c>
      <c r="I418" s="10">
        <v>1098065</v>
      </c>
      <c r="J418" s="53">
        <f t="shared" si="30"/>
        <v>0.55945121951219512</v>
      </c>
      <c r="K418" s="53">
        <f t="shared" si="31"/>
        <v>0.6463281932093764</v>
      </c>
      <c r="L418" s="53">
        <f t="shared" si="32"/>
        <v>0.16783536585365852</v>
      </c>
      <c r="M418" s="53">
        <f t="shared" si="33"/>
        <v>0.45242973524656344</v>
      </c>
      <c r="N418" s="148">
        <f t="shared" si="34"/>
        <v>0.62026510110022193</v>
      </c>
      <c r="O418" s="51"/>
      <c r="P418" s="51"/>
    </row>
    <row r="419" spans="1:16" x14ac:dyDescent="0.25">
      <c r="A419" s="179">
        <v>416</v>
      </c>
      <c r="B419" s="175" t="s">
        <v>104</v>
      </c>
      <c r="C419" s="175" t="s">
        <v>90</v>
      </c>
      <c r="D419" s="175" t="s">
        <v>769</v>
      </c>
      <c r="E419" s="176" t="s">
        <v>766</v>
      </c>
      <c r="F419" s="160">
        <v>753</v>
      </c>
      <c r="G419" s="167">
        <v>1819812</v>
      </c>
      <c r="H419" s="10">
        <v>1101</v>
      </c>
      <c r="I419" s="10">
        <v>1837525</v>
      </c>
      <c r="J419" s="53">
        <f t="shared" si="30"/>
        <v>1.4621513944223108</v>
      </c>
      <c r="K419" s="53">
        <f t="shared" si="31"/>
        <v>1.0097334230129267</v>
      </c>
      <c r="L419" s="53">
        <f t="shared" si="32"/>
        <v>0.3</v>
      </c>
      <c r="M419" s="53">
        <f t="shared" si="33"/>
        <v>0.7</v>
      </c>
      <c r="N419" s="148">
        <f t="shared" si="34"/>
        <v>1</v>
      </c>
      <c r="O419" s="51"/>
      <c r="P419" s="51"/>
    </row>
    <row r="420" spans="1:16" x14ac:dyDescent="0.25">
      <c r="A420" s="179">
        <v>417</v>
      </c>
      <c r="B420" s="175" t="s">
        <v>104</v>
      </c>
      <c r="C420" s="175" t="s">
        <v>90</v>
      </c>
      <c r="D420" s="175" t="s">
        <v>767</v>
      </c>
      <c r="E420" s="175" t="s">
        <v>768</v>
      </c>
      <c r="F420" s="160">
        <v>887</v>
      </c>
      <c r="G420" s="167">
        <v>2444881.3250000002</v>
      </c>
      <c r="H420" s="10">
        <v>1057</v>
      </c>
      <c r="I420" s="10">
        <v>2164155</v>
      </c>
      <c r="J420" s="53">
        <f t="shared" si="30"/>
        <v>1.1916572717023675</v>
      </c>
      <c r="K420" s="53">
        <f t="shared" si="31"/>
        <v>0.88517793394327626</v>
      </c>
      <c r="L420" s="53">
        <f t="shared" si="32"/>
        <v>0.3</v>
      </c>
      <c r="M420" s="53">
        <f t="shared" si="33"/>
        <v>0.61962455376029335</v>
      </c>
      <c r="N420" s="148">
        <f t="shared" si="34"/>
        <v>0.9196245537602934</v>
      </c>
      <c r="O420" s="51"/>
      <c r="P420" s="51"/>
    </row>
    <row r="421" spans="1:16" x14ac:dyDescent="0.25">
      <c r="A421" s="179">
        <v>418</v>
      </c>
      <c r="B421" s="175" t="s">
        <v>104</v>
      </c>
      <c r="C421" s="176" t="s">
        <v>90</v>
      </c>
      <c r="D421" s="176" t="s">
        <v>765</v>
      </c>
      <c r="E421" s="176" t="s">
        <v>1155</v>
      </c>
      <c r="F421" s="160">
        <v>623</v>
      </c>
      <c r="G421" s="167">
        <v>1463088.85</v>
      </c>
      <c r="H421" s="10">
        <v>463</v>
      </c>
      <c r="I421" s="10">
        <v>824930</v>
      </c>
      <c r="J421" s="53">
        <f t="shared" si="30"/>
        <v>0.7431781701444623</v>
      </c>
      <c r="K421" s="53">
        <f t="shared" si="31"/>
        <v>0.5638276855161598</v>
      </c>
      <c r="L421" s="53">
        <f t="shared" si="32"/>
        <v>0.22295345104333869</v>
      </c>
      <c r="M421" s="53">
        <f t="shared" si="33"/>
        <v>0.39467937986131185</v>
      </c>
      <c r="N421" s="148">
        <f t="shared" si="34"/>
        <v>0.6176328309046506</v>
      </c>
      <c r="O421" s="51"/>
      <c r="P421" s="51"/>
    </row>
    <row r="422" spans="1:16" x14ac:dyDescent="0.25">
      <c r="A422" s="179">
        <v>419</v>
      </c>
      <c r="B422" s="175" t="s">
        <v>1059</v>
      </c>
      <c r="C422" s="175" t="s">
        <v>90</v>
      </c>
      <c r="D422" s="175" t="s">
        <v>749</v>
      </c>
      <c r="E422" s="175" t="s">
        <v>750</v>
      </c>
      <c r="F422" s="160">
        <v>1170</v>
      </c>
      <c r="G422" s="167">
        <v>2449758.85</v>
      </c>
      <c r="H422" s="10">
        <v>994</v>
      </c>
      <c r="I422" s="10">
        <v>1738210</v>
      </c>
      <c r="J422" s="53">
        <f t="shared" si="30"/>
        <v>0.84957264957264955</v>
      </c>
      <c r="K422" s="53">
        <f t="shared" si="31"/>
        <v>0.70954330872199933</v>
      </c>
      <c r="L422" s="53">
        <f t="shared" si="32"/>
        <v>0.25487179487179484</v>
      </c>
      <c r="M422" s="53">
        <f t="shared" si="33"/>
        <v>0.49668031610539948</v>
      </c>
      <c r="N422" s="148">
        <f t="shared" si="34"/>
        <v>0.75155211097719432</v>
      </c>
      <c r="O422" s="51"/>
      <c r="P422" s="51"/>
    </row>
    <row r="423" spans="1:16" x14ac:dyDescent="0.25">
      <c r="A423" s="179">
        <v>420</v>
      </c>
      <c r="B423" s="175" t="s">
        <v>1059</v>
      </c>
      <c r="C423" s="175" t="s">
        <v>90</v>
      </c>
      <c r="D423" s="175" t="s">
        <v>753</v>
      </c>
      <c r="E423" s="175" t="s">
        <v>1133</v>
      </c>
      <c r="F423" s="160">
        <v>814</v>
      </c>
      <c r="G423" s="167">
        <v>1488179.2250000001</v>
      </c>
      <c r="H423" s="10">
        <v>483</v>
      </c>
      <c r="I423" s="10">
        <v>864580</v>
      </c>
      <c r="J423" s="53">
        <f t="shared" si="30"/>
        <v>0.59336609336609336</v>
      </c>
      <c r="K423" s="53">
        <f t="shared" si="31"/>
        <v>0.58096497080181986</v>
      </c>
      <c r="L423" s="53">
        <f t="shared" si="32"/>
        <v>0.17800982800982801</v>
      </c>
      <c r="M423" s="53">
        <f t="shared" si="33"/>
        <v>0.40667547956127387</v>
      </c>
      <c r="N423" s="148">
        <f t="shared" si="34"/>
        <v>0.58468530757110182</v>
      </c>
      <c r="O423" s="51"/>
      <c r="P423" s="51"/>
    </row>
    <row r="424" spans="1:16" x14ac:dyDescent="0.25">
      <c r="A424" s="179">
        <v>421</v>
      </c>
      <c r="B424" s="175" t="s">
        <v>1059</v>
      </c>
      <c r="C424" s="175" t="s">
        <v>90</v>
      </c>
      <c r="D424" s="175" t="s">
        <v>754</v>
      </c>
      <c r="E424" s="175" t="s">
        <v>755</v>
      </c>
      <c r="F424" s="160">
        <v>483</v>
      </c>
      <c r="G424" s="167">
        <v>901157.65</v>
      </c>
      <c r="H424" s="10">
        <v>196</v>
      </c>
      <c r="I424" s="10">
        <v>288785</v>
      </c>
      <c r="J424" s="53">
        <f t="shared" si="30"/>
        <v>0.40579710144927539</v>
      </c>
      <c r="K424" s="53">
        <f t="shared" si="31"/>
        <v>0.32046002161774911</v>
      </c>
      <c r="L424" s="53">
        <f t="shared" si="32"/>
        <v>0.12173913043478261</v>
      </c>
      <c r="M424" s="53">
        <f t="shared" si="33"/>
        <v>0.22432201513242436</v>
      </c>
      <c r="N424" s="148">
        <f t="shared" si="34"/>
        <v>0.34606114556720696</v>
      </c>
      <c r="O424" s="51"/>
      <c r="P424" s="51"/>
    </row>
    <row r="425" spans="1:16" x14ac:dyDescent="0.25">
      <c r="A425" s="179">
        <v>422</v>
      </c>
      <c r="B425" s="175" t="s">
        <v>1059</v>
      </c>
      <c r="C425" s="175" t="s">
        <v>90</v>
      </c>
      <c r="D425" s="175" t="s">
        <v>751</v>
      </c>
      <c r="E425" s="175" t="s">
        <v>752</v>
      </c>
      <c r="F425" s="160">
        <v>808</v>
      </c>
      <c r="G425" s="167">
        <v>1565853.9750000001</v>
      </c>
      <c r="H425" s="10">
        <v>553</v>
      </c>
      <c r="I425" s="10">
        <v>824110</v>
      </c>
      <c r="J425" s="53">
        <f t="shared" si="30"/>
        <v>0.68440594059405946</v>
      </c>
      <c r="K425" s="53">
        <f t="shared" si="31"/>
        <v>0.52630067244935785</v>
      </c>
      <c r="L425" s="53">
        <f t="shared" si="32"/>
        <v>0.20532178217821784</v>
      </c>
      <c r="M425" s="53">
        <f t="shared" si="33"/>
        <v>0.36841047071455046</v>
      </c>
      <c r="N425" s="148">
        <f t="shared" si="34"/>
        <v>0.5737322528927683</v>
      </c>
      <c r="O425" s="51"/>
      <c r="P425" s="51"/>
    </row>
    <row r="426" spans="1:16" x14ac:dyDescent="0.25">
      <c r="A426" s="179">
        <v>423</v>
      </c>
      <c r="B426" s="189" t="s">
        <v>110</v>
      </c>
      <c r="C426" s="189" t="s">
        <v>108</v>
      </c>
      <c r="D426" s="161" t="s">
        <v>867</v>
      </c>
      <c r="E426" s="162" t="s">
        <v>868</v>
      </c>
      <c r="F426" s="206">
        <v>1029.5999999999995</v>
      </c>
      <c r="G426" s="206">
        <v>2005467.6949999998</v>
      </c>
      <c r="H426" s="10">
        <v>704</v>
      </c>
      <c r="I426" s="10">
        <v>1057370</v>
      </c>
      <c r="J426" s="53">
        <f t="shared" si="30"/>
        <v>0.68376068376068411</v>
      </c>
      <c r="K426" s="53">
        <f t="shared" si="31"/>
        <v>0.52724359641205798</v>
      </c>
      <c r="L426" s="53">
        <f t="shared" si="32"/>
        <v>0.20512820512820523</v>
      </c>
      <c r="M426" s="53">
        <f t="shared" si="33"/>
        <v>0.36907051748844055</v>
      </c>
      <c r="N426" s="148">
        <f t="shared" si="34"/>
        <v>0.57419872261664584</v>
      </c>
      <c r="O426" s="51"/>
      <c r="P426" s="51"/>
    </row>
    <row r="427" spans="1:16" x14ac:dyDescent="0.25">
      <c r="A427" s="179">
        <v>424</v>
      </c>
      <c r="B427" s="189" t="s">
        <v>110</v>
      </c>
      <c r="C427" s="189" t="s">
        <v>108</v>
      </c>
      <c r="D427" s="161" t="s">
        <v>861</v>
      </c>
      <c r="E427" s="162" t="s">
        <v>862</v>
      </c>
      <c r="F427" s="206">
        <v>935.99999999999989</v>
      </c>
      <c r="G427" s="206">
        <v>1823152.45</v>
      </c>
      <c r="H427" s="10">
        <v>485</v>
      </c>
      <c r="I427" s="10">
        <v>672365</v>
      </c>
      <c r="J427" s="53">
        <f t="shared" si="30"/>
        <v>0.51816239316239321</v>
      </c>
      <c r="K427" s="53">
        <f t="shared" si="31"/>
        <v>0.36879252747075542</v>
      </c>
      <c r="L427" s="53">
        <f t="shared" si="32"/>
        <v>0.15544871794871795</v>
      </c>
      <c r="M427" s="53">
        <f t="shared" si="33"/>
        <v>0.25815476922952879</v>
      </c>
      <c r="N427" s="148">
        <f t="shared" si="34"/>
        <v>0.41360348717824674</v>
      </c>
      <c r="O427" s="51"/>
      <c r="P427" s="51"/>
    </row>
    <row r="428" spans="1:16" x14ac:dyDescent="0.25">
      <c r="A428" s="179">
        <v>425</v>
      </c>
      <c r="B428" s="189" t="s">
        <v>110</v>
      </c>
      <c r="C428" s="189" t="s">
        <v>108</v>
      </c>
      <c r="D428" s="161" t="s">
        <v>865</v>
      </c>
      <c r="E428" s="162" t="s">
        <v>866</v>
      </c>
      <c r="F428" s="206">
        <v>822.67999999999984</v>
      </c>
      <c r="G428" s="206">
        <v>1529337.06</v>
      </c>
      <c r="H428" s="10">
        <v>544</v>
      </c>
      <c r="I428" s="10">
        <v>879160</v>
      </c>
      <c r="J428" s="53">
        <f t="shared" si="30"/>
        <v>0.66125346428745091</v>
      </c>
      <c r="K428" s="53">
        <f t="shared" si="31"/>
        <v>0.57486346404238708</v>
      </c>
      <c r="L428" s="53">
        <f t="shared" si="32"/>
        <v>0.19837603928623526</v>
      </c>
      <c r="M428" s="53">
        <f t="shared" si="33"/>
        <v>0.40240442482967093</v>
      </c>
      <c r="N428" s="148">
        <f t="shared" si="34"/>
        <v>0.60078046411590624</v>
      </c>
      <c r="O428" s="51"/>
      <c r="P428" s="51"/>
    </row>
    <row r="429" spans="1:16" x14ac:dyDescent="0.25">
      <c r="A429" s="179">
        <v>426</v>
      </c>
      <c r="B429" s="189" t="s">
        <v>110</v>
      </c>
      <c r="C429" s="189" t="s">
        <v>108</v>
      </c>
      <c r="D429" s="161" t="s">
        <v>863</v>
      </c>
      <c r="E429" s="162" t="s">
        <v>864</v>
      </c>
      <c r="F429" s="206">
        <v>1258.74</v>
      </c>
      <c r="G429" s="206">
        <v>2780691.2149999999</v>
      </c>
      <c r="H429" s="10">
        <v>515</v>
      </c>
      <c r="I429" s="10">
        <v>1052865</v>
      </c>
      <c r="J429" s="53">
        <f t="shared" si="30"/>
        <v>0.40913929802818694</v>
      </c>
      <c r="K429" s="53">
        <f t="shared" si="31"/>
        <v>0.37863427421228429</v>
      </c>
      <c r="L429" s="53">
        <f t="shared" si="32"/>
        <v>0.12274178940845608</v>
      </c>
      <c r="M429" s="53">
        <f t="shared" si="33"/>
        <v>0.26504399194859901</v>
      </c>
      <c r="N429" s="148">
        <f t="shared" si="34"/>
        <v>0.3877857813570551</v>
      </c>
      <c r="O429" s="51"/>
      <c r="P429" s="51"/>
    </row>
    <row r="430" spans="1:16" x14ac:dyDescent="0.25">
      <c r="A430" s="179">
        <v>427</v>
      </c>
      <c r="B430" s="189" t="s">
        <v>110</v>
      </c>
      <c r="C430" s="189" t="s">
        <v>108</v>
      </c>
      <c r="D430" s="161" t="s">
        <v>869</v>
      </c>
      <c r="E430" s="162" t="s">
        <v>870</v>
      </c>
      <c r="F430" s="206">
        <v>632.98</v>
      </c>
      <c r="G430" s="206">
        <v>977113.83000000007</v>
      </c>
      <c r="H430" s="10">
        <v>473</v>
      </c>
      <c r="I430" s="10">
        <v>622125</v>
      </c>
      <c r="J430" s="53">
        <f t="shared" si="30"/>
        <v>0.74725899712471167</v>
      </c>
      <c r="K430" s="53">
        <f t="shared" si="31"/>
        <v>0.63669654537588516</v>
      </c>
      <c r="L430" s="53">
        <f t="shared" si="32"/>
        <v>0.22417769913741351</v>
      </c>
      <c r="M430" s="53">
        <f t="shared" si="33"/>
        <v>0.44568758176311957</v>
      </c>
      <c r="N430" s="148">
        <f t="shared" si="34"/>
        <v>0.6698652809005331</v>
      </c>
      <c r="O430" s="51"/>
      <c r="P430" s="51"/>
    </row>
    <row r="431" spans="1:16" x14ac:dyDescent="0.25">
      <c r="A431" s="179">
        <v>428</v>
      </c>
      <c r="B431" s="189" t="s">
        <v>112</v>
      </c>
      <c r="C431" s="189" t="s">
        <v>108</v>
      </c>
      <c r="D431" s="161" t="s">
        <v>872</v>
      </c>
      <c r="E431" s="165" t="s">
        <v>873</v>
      </c>
      <c r="F431" s="206">
        <v>1375.76</v>
      </c>
      <c r="G431" s="206">
        <v>2681777.4349999996</v>
      </c>
      <c r="H431" s="10">
        <v>865</v>
      </c>
      <c r="I431" s="10">
        <v>1371095</v>
      </c>
      <c r="J431" s="53">
        <f t="shared" si="30"/>
        <v>0.6287433854742106</v>
      </c>
      <c r="K431" s="53">
        <f t="shared" si="31"/>
        <v>0.51126353071130237</v>
      </c>
      <c r="L431" s="53">
        <f t="shared" si="32"/>
        <v>0.18862301564226316</v>
      </c>
      <c r="M431" s="53">
        <f t="shared" si="33"/>
        <v>0.35788447149791164</v>
      </c>
      <c r="N431" s="148">
        <f t="shared" si="34"/>
        <v>0.54650748714017483</v>
      </c>
      <c r="O431" s="51"/>
      <c r="P431" s="51"/>
    </row>
    <row r="432" spans="1:16" x14ac:dyDescent="0.25">
      <c r="A432" s="179">
        <v>429</v>
      </c>
      <c r="B432" s="189" t="s">
        <v>112</v>
      </c>
      <c r="C432" s="189" t="s">
        <v>108</v>
      </c>
      <c r="D432" s="161" t="s">
        <v>871</v>
      </c>
      <c r="E432" s="162" t="s">
        <v>1190</v>
      </c>
      <c r="F432" s="160">
        <v>1101</v>
      </c>
      <c r="G432" s="167">
        <v>2068431</v>
      </c>
      <c r="H432" s="10">
        <v>711</v>
      </c>
      <c r="I432" s="10">
        <v>1056080</v>
      </c>
      <c r="J432" s="53">
        <f t="shared" si="30"/>
        <v>0.64577656675749318</v>
      </c>
      <c r="K432" s="53">
        <f t="shared" si="31"/>
        <v>0.51057057257409122</v>
      </c>
      <c r="L432" s="53">
        <f t="shared" si="32"/>
        <v>0.19373297002724796</v>
      </c>
      <c r="M432" s="53">
        <f t="shared" si="33"/>
        <v>0.35739940080186383</v>
      </c>
      <c r="N432" s="148">
        <f t="shared" si="34"/>
        <v>0.55113237082911182</v>
      </c>
      <c r="O432" s="51"/>
      <c r="P432" s="51"/>
    </row>
    <row r="433" spans="1:16" x14ac:dyDescent="0.25">
      <c r="A433" s="179">
        <v>430</v>
      </c>
      <c r="B433" s="189" t="s">
        <v>112</v>
      </c>
      <c r="C433" s="189" t="s">
        <v>108</v>
      </c>
      <c r="D433" s="161" t="s">
        <v>874</v>
      </c>
      <c r="E433" s="162" t="s">
        <v>875</v>
      </c>
      <c r="F433" s="160">
        <v>1198</v>
      </c>
      <c r="G433" s="167">
        <v>2415527.2250000001</v>
      </c>
      <c r="H433" s="10">
        <v>747</v>
      </c>
      <c r="I433" s="10">
        <v>974355</v>
      </c>
      <c r="J433" s="53">
        <f t="shared" si="30"/>
        <v>0.62353923205342232</v>
      </c>
      <c r="K433" s="53">
        <f t="shared" si="31"/>
        <v>0.40337156622194559</v>
      </c>
      <c r="L433" s="53">
        <f t="shared" si="32"/>
        <v>0.18706176961602669</v>
      </c>
      <c r="M433" s="53">
        <f t="shared" si="33"/>
        <v>0.28236009635536191</v>
      </c>
      <c r="N433" s="148">
        <f t="shared" si="34"/>
        <v>0.46942186597138857</v>
      </c>
      <c r="O433" s="51"/>
      <c r="P433" s="51"/>
    </row>
    <row r="434" spans="1:16" x14ac:dyDescent="0.25">
      <c r="A434" s="179">
        <v>431</v>
      </c>
      <c r="B434" s="189" t="s">
        <v>112</v>
      </c>
      <c r="C434" s="189" t="s">
        <v>108</v>
      </c>
      <c r="D434" s="161" t="s">
        <v>876</v>
      </c>
      <c r="E434" s="163" t="s">
        <v>1360</v>
      </c>
      <c r="F434" s="160">
        <v>1426</v>
      </c>
      <c r="G434" s="167">
        <v>2782170.2</v>
      </c>
      <c r="H434" s="10">
        <v>1572</v>
      </c>
      <c r="I434" s="10">
        <v>2403115</v>
      </c>
      <c r="J434" s="53">
        <f t="shared" si="30"/>
        <v>1.1023842917251052</v>
      </c>
      <c r="K434" s="53">
        <f t="shared" si="31"/>
        <v>0.86375556750625815</v>
      </c>
      <c r="L434" s="53">
        <f t="shared" si="32"/>
        <v>0.3</v>
      </c>
      <c r="M434" s="53">
        <f t="shared" si="33"/>
        <v>0.60462889725438063</v>
      </c>
      <c r="N434" s="148">
        <f t="shared" si="34"/>
        <v>0.90462889725438056</v>
      </c>
      <c r="O434" s="51"/>
      <c r="P434" s="51"/>
    </row>
    <row r="435" spans="1:16" x14ac:dyDescent="0.25">
      <c r="A435" s="179">
        <v>432</v>
      </c>
      <c r="B435" s="191" t="s">
        <v>120</v>
      </c>
      <c r="C435" s="189" t="s">
        <v>108</v>
      </c>
      <c r="D435" s="161" t="s">
        <v>841</v>
      </c>
      <c r="E435" s="207" t="s">
        <v>1463</v>
      </c>
      <c r="F435" s="160">
        <v>762</v>
      </c>
      <c r="G435" s="167">
        <v>1476890.9</v>
      </c>
      <c r="H435" s="10">
        <v>541</v>
      </c>
      <c r="I435" s="10">
        <v>701060</v>
      </c>
      <c r="J435" s="53">
        <f t="shared" si="30"/>
        <v>0.70997375328083989</v>
      </c>
      <c r="K435" s="53">
        <f t="shared" si="31"/>
        <v>0.4746863834017801</v>
      </c>
      <c r="L435" s="53">
        <f t="shared" si="32"/>
        <v>0.21299212598425196</v>
      </c>
      <c r="M435" s="53">
        <f t="shared" si="33"/>
        <v>0.33228046838124603</v>
      </c>
      <c r="N435" s="148">
        <f t="shared" si="34"/>
        <v>0.54527259436549802</v>
      </c>
      <c r="O435" s="51"/>
      <c r="P435" s="51"/>
    </row>
    <row r="436" spans="1:16" x14ac:dyDescent="0.25">
      <c r="A436" s="179">
        <v>433</v>
      </c>
      <c r="B436" s="191" t="s">
        <v>120</v>
      </c>
      <c r="C436" s="189" t="s">
        <v>108</v>
      </c>
      <c r="D436" s="161" t="s">
        <v>843</v>
      </c>
      <c r="E436" s="162" t="s">
        <v>1297</v>
      </c>
      <c r="F436" s="160">
        <v>934</v>
      </c>
      <c r="G436" s="167">
        <v>1795027.425</v>
      </c>
      <c r="H436" s="10">
        <v>634</v>
      </c>
      <c r="I436" s="10">
        <v>1083655</v>
      </c>
      <c r="J436" s="53">
        <f t="shared" si="30"/>
        <v>0.67880085653104927</v>
      </c>
      <c r="K436" s="53">
        <f t="shared" si="31"/>
        <v>0.60369829725582047</v>
      </c>
      <c r="L436" s="53">
        <f t="shared" si="32"/>
        <v>0.20364025695931479</v>
      </c>
      <c r="M436" s="53">
        <f t="shared" si="33"/>
        <v>0.42258880807907429</v>
      </c>
      <c r="N436" s="148">
        <f t="shared" si="34"/>
        <v>0.62622906503838904</v>
      </c>
      <c r="O436" s="51"/>
      <c r="P436" s="51"/>
    </row>
    <row r="437" spans="1:16" x14ac:dyDescent="0.25">
      <c r="A437" s="179">
        <v>434</v>
      </c>
      <c r="B437" s="189" t="s">
        <v>120</v>
      </c>
      <c r="C437" s="189" t="s">
        <v>108</v>
      </c>
      <c r="D437" s="161" t="s">
        <v>840</v>
      </c>
      <c r="E437" s="162" t="s">
        <v>1345</v>
      </c>
      <c r="F437" s="160">
        <v>1197</v>
      </c>
      <c r="G437" s="167">
        <v>2493968.0249999999</v>
      </c>
      <c r="H437" s="10">
        <v>921</v>
      </c>
      <c r="I437" s="10">
        <v>1541685</v>
      </c>
      <c r="J437" s="53">
        <f t="shared" si="30"/>
        <v>0.76942355889724312</v>
      </c>
      <c r="K437" s="53">
        <f t="shared" si="31"/>
        <v>0.61816550354529909</v>
      </c>
      <c r="L437" s="53">
        <f t="shared" si="32"/>
        <v>0.23082706766917294</v>
      </c>
      <c r="M437" s="53">
        <f t="shared" si="33"/>
        <v>0.43271585248170935</v>
      </c>
      <c r="N437" s="148">
        <f t="shared" si="34"/>
        <v>0.66354292015088223</v>
      </c>
      <c r="O437" s="51"/>
      <c r="P437" s="51"/>
    </row>
    <row r="438" spans="1:16" x14ac:dyDescent="0.25">
      <c r="A438" s="179">
        <v>435</v>
      </c>
      <c r="B438" s="189" t="s">
        <v>120</v>
      </c>
      <c r="C438" s="189" t="s">
        <v>108</v>
      </c>
      <c r="D438" s="161" t="s">
        <v>839</v>
      </c>
      <c r="E438" s="162" t="s">
        <v>1379</v>
      </c>
      <c r="F438" s="160">
        <v>762</v>
      </c>
      <c r="G438" s="167">
        <v>1476890.9</v>
      </c>
      <c r="H438" s="10">
        <v>644</v>
      </c>
      <c r="I438" s="10">
        <v>1046820</v>
      </c>
      <c r="J438" s="53">
        <f t="shared" si="30"/>
        <v>0.84514435695538059</v>
      </c>
      <c r="K438" s="53">
        <f t="shared" si="31"/>
        <v>0.70879981723768493</v>
      </c>
      <c r="L438" s="53">
        <f t="shared" si="32"/>
        <v>0.25354330708661416</v>
      </c>
      <c r="M438" s="53">
        <f t="shared" si="33"/>
        <v>0.4961598720663794</v>
      </c>
      <c r="N438" s="148">
        <f t="shared" si="34"/>
        <v>0.74970317915299356</v>
      </c>
      <c r="O438" s="51"/>
      <c r="P438" s="51"/>
    </row>
    <row r="439" spans="1:16" x14ac:dyDescent="0.25">
      <c r="A439" s="179">
        <v>436</v>
      </c>
      <c r="B439" s="189" t="s">
        <v>1398</v>
      </c>
      <c r="C439" s="189" t="s">
        <v>108</v>
      </c>
      <c r="D439" s="189" t="s">
        <v>852</v>
      </c>
      <c r="E439" s="165" t="s">
        <v>1062</v>
      </c>
      <c r="F439" s="160">
        <v>1559</v>
      </c>
      <c r="G439" s="167">
        <v>3427653.6</v>
      </c>
      <c r="H439" s="10">
        <v>1324</v>
      </c>
      <c r="I439" s="10">
        <v>2633690</v>
      </c>
      <c r="J439" s="53">
        <f t="shared" si="30"/>
        <v>0.84926234765875563</v>
      </c>
      <c r="K439" s="53">
        <f t="shared" si="31"/>
        <v>0.76836527471737515</v>
      </c>
      <c r="L439" s="53">
        <f t="shared" si="32"/>
        <v>0.25477870429762667</v>
      </c>
      <c r="M439" s="53">
        <f t="shared" si="33"/>
        <v>0.53785569230216257</v>
      </c>
      <c r="N439" s="148">
        <f t="shared" si="34"/>
        <v>0.79263439659978929</v>
      </c>
      <c r="O439" s="51"/>
      <c r="P439" s="51"/>
    </row>
    <row r="440" spans="1:16" x14ac:dyDescent="0.25">
      <c r="A440" s="179">
        <v>437</v>
      </c>
      <c r="B440" s="189" t="s">
        <v>1398</v>
      </c>
      <c r="C440" s="189" t="s">
        <v>108</v>
      </c>
      <c r="D440" s="161" t="s">
        <v>848</v>
      </c>
      <c r="E440" s="165" t="s">
        <v>1157</v>
      </c>
      <c r="F440" s="160">
        <v>642</v>
      </c>
      <c r="G440" s="167">
        <v>1165883.8999999999</v>
      </c>
      <c r="H440" s="10">
        <v>463</v>
      </c>
      <c r="I440" s="10">
        <v>705350</v>
      </c>
      <c r="J440" s="53">
        <f t="shared" si="30"/>
        <v>0.72118380062305298</v>
      </c>
      <c r="K440" s="53">
        <f t="shared" si="31"/>
        <v>0.60499162909788873</v>
      </c>
      <c r="L440" s="53">
        <f t="shared" si="32"/>
        <v>0.2163551401869159</v>
      </c>
      <c r="M440" s="53">
        <f t="shared" si="33"/>
        <v>0.42349414036852207</v>
      </c>
      <c r="N440" s="148">
        <f t="shared" si="34"/>
        <v>0.63984928055543799</v>
      </c>
      <c r="O440" s="51"/>
      <c r="P440" s="51"/>
    </row>
    <row r="441" spans="1:16" x14ac:dyDescent="0.25">
      <c r="A441" s="179">
        <v>438</v>
      </c>
      <c r="B441" s="189" t="s">
        <v>1398</v>
      </c>
      <c r="C441" s="189" t="s">
        <v>108</v>
      </c>
      <c r="D441" s="161" t="s">
        <v>849</v>
      </c>
      <c r="E441" s="162" t="s">
        <v>850</v>
      </c>
      <c r="F441" s="160">
        <v>1121</v>
      </c>
      <c r="G441" s="167">
        <v>1916816.2999999998</v>
      </c>
      <c r="H441" s="10">
        <v>802</v>
      </c>
      <c r="I441" s="10">
        <v>1135490</v>
      </c>
      <c r="J441" s="53">
        <f t="shared" si="30"/>
        <v>0.7154326494201606</v>
      </c>
      <c r="K441" s="53">
        <f t="shared" si="31"/>
        <v>0.59238331810930456</v>
      </c>
      <c r="L441" s="53">
        <f t="shared" si="32"/>
        <v>0.21462979482604819</v>
      </c>
      <c r="M441" s="53">
        <f t="shared" si="33"/>
        <v>0.41466832267651316</v>
      </c>
      <c r="N441" s="148">
        <f t="shared" si="34"/>
        <v>0.62929811750256137</v>
      </c>
      <c r="O441" s="51"/>
      <c r="P441" s="51"/>
    </row>
    <row r="442" spans="1:16" x14ac:dyDescent="0.25">
      <c r="A442" s="179">
        <v>439</v>
      </c>
      <c r="B442" s="189" t="s">
        <v>1398</v>
      </c>
      <c r="C442" s="189" t="s">
        <v>108</v>
      </c>
      <c r="D442" s="189" t="s">
        <v>851</v>
      </c>
      <c r="E442" s="165" t="s">
        <v>1063</v>
      </c>
      <c r="F442" s="160">
        <v>899</v>
      </c>
      <c r="G442" s="167">
        <v>1646355.2250000001</v>
      </c>
      <c r="H442" s="10">
        <v>645</v>
      </c>
      <c r="I442" s="10">
        <v>923060</v>
      </c>
      <c r="J442" s="53">
        <f t="shared" si="30"/>
        <v>0.71746384872080093</v>
      </c>
      <c r="K442" s="53">
        <f t="shared" si="31"/>
        <v>0.56066879491332133</v>
      </c>
      <c r="L442" s="53">
        <f t="shared" si="32"/>
        <v>0.21523915461624027</v>
      </c>
      <c r="M442" s="53">
        <f t="shared" si="33"/>
        <v>0.39246815643932492</v>
      </c>
      <c r="N442" s="148">
        <f t="shared" si="34"/>
        <v>0.60770731105556519</v>
      </c>
      <c r="O442" s="51"/>
      <c r="P442" s="51"/>
    </row>
    <row r="443" spans="1:16" x14ac:dyDescent="0.25">
      <c r="A443" s="179">
        <v>440</v>
      </c>
      <c r="B443" s="189" t="s">
        <v>1398</v>
      </c>
      <c r="C443" s="189" t="s">
        <v>108</v>
      </c>
      <c r="D443" s="161" t="s">
        <v>846</v>
      </c>
      <c r="E443" s="165" t="s">
        <v>621</v>
      </c>
      <c r="F443" s="160">
        <v>1393</v>
      </c>
      <c r="G443" s="167">
        <v>2486446.6749999998</v>
      </c>
      <c r="H443" s="10">
        <v>932</v>
      </c>
      <c r="I443" s="10">
        <v>1625905</v>
      </c>
      <c r="J443" s="53">
        <f t="shared" si="30"/>
        <v>0.669059583632448</v>
      </c>
      <c r="K443" s="53">
        <f t="shared" si="31"/>
        <v>0.65390704588506809</v>
      </c>
      <c r="L443" s="53">
        <f t="shared" si="32"/>
        <v>0.2007178750897344</v>
      </c>
      <c r="M443" s="53">
        <f t="shared" si="33"/>
        <v>0.45773493211954763</v>
      </c>
      <c r="N443" s="148">
        <f t="shared" si="34"/>
        <v>0.65845280720928201</v>
      </c>
      <c r="O443" s="51"/>
      <c r="P443" s="51"/>
    </row>
    <row r="444" spans="1:16" x14ac:dyDescent="0.25">
      <c r="A444" s="179">
        <v>441</v>
      </c>
      <c r="B444" s="189" t="s">
        <v>1398</v>
      </c>
      <c r="C444" s="189" t="s">
        <v>108</v>
      </c>
      <c r="D444" s="161" t="s">
        <v>844</v>
      </c>
      <c r="E444" s="165" t="s">
        <v>845</v>
      </c>
      <c r="F444" s="160">
        <v>899</v>
      </c>
      <c r="G444" s="167">
        <v>1646355.2250000001</v>
      </c>
      <c r="H444" s="10">
        <v>925</v>
      </c>
      <c r="I444" s="10">
        <v>1398075</v>
      </c>
      <c r="J444" s="53">
        <f t="shared" si="30"/>
        <v>1.028921023359288</v>
      </c>
      <c r="K444" s="53">
        <f t="shared" si="31"/>
        <v>0.849194012792713</v>
      </c>
      <c r="L444" s="53">
        <f t="shared" si="32"/>
        <v>0.3</v>
      </c>
      <c r="M444" s="53">
        <f t="shared" si="33"/>
        <v>0.59443580895489911</v>
      </c>
      <c r="N444" s="148">
        <f t="shared" si="34"/>
        <v>0.89443580895489916</v>
      </c>
      <c r="O444" s="51"/>
      <c r="P444" s="51"/>
    </row>
    <row r="445" spans="1:16" x14ac:dyDescent="0.25">
      <c r="A445" s="179">
        <v>442</v>
      </c>
      <c r="B445" s="189" t="s">
        <v>888</v>
      </c>
      <c r="C445" s="189" t="s">
        <v>108</v>
      </c>
      <c r="D445" s="161" t="s">
        <v>889</v>
      </c>
      <c r="E445" s="162" t="s">
        <v>890</v>
      </c>
      <c r="F445" s="160">
        <v>1922</v>
      </c>
      <c r="G445" s="167">
        <v>4527172.9249999998</v>
      </c>
      <c r="H445" s="10">
        <v>702</v>
      </c>
      <c r="I445" s="10">
        <v>1722260</v>
      </c>
      <c r="J445" s="53">
        <f t="shared" si="30"/>
        <v>0.36524453694068676</v>
      </c>
      <c r="K445" s="53">
        <f t="shared" si="31"/>
        <v>0.38042726189877096</v>
      </c>
      <c r="L445" s="53">
        <f t="shared" si="32"/>
        <v>0.10957336108220603</v>
      </c>
      <c r="M445" s="53">
        <f t="shared" si="33"/>
        <v>0.26629908332913965</v>
      </c>
      <c r="N445" s="148">
        <f t="shared" si="34"/>
        <v>0.37587244441134571</v>
      </c>
      <c r="O445" s="51"/>
      <c r="P445" s="51"/>
    </row>
    <row r="446" spans="1:16" x14ac:dyDescent="0.25">
      <c r="A446" s="179">
        <v>443</v>
      </c>
      <c r="B446" s="189" t="s">
        <v>888</v>
      </c>
      <c r="C446" s="189" t="s">
        <v>108</v>
      </c>
      <c r="D446" s="161" t="s">
        <v>891</v>
      </c>
      <c r="E446" s="162" t="s">
        <v>1328</v>
      </c>
      <c r="F446" s="160">
        <v>2541</v>
      </c>
      <c r="G446" s="167">
        <v>6308289.75</v>
      </c>
      <c r="H446" s="10">
        <v>1130</v>
      </c>
      <c r="I446" s="10">
        <v>3765190</v>
      </c>
      <c r="J446" s="53">
        <f t="shared" si="30"/>
        <v>0.444706808343172</v>
      </c>
      <c r="K446" s="53">
        <f t="shared" si="31"/>
        <v>0.59686383302225454</v>
      </c>
      <c r="L446" s="53">
        <f t="shared" si="32"/>
        <v>0.13341204250295161</v>
      </c>
      <c r="M446" s="53">
        <f t="shared" si="33"/>
        <v>0.41780468311557817</v>
      </c>
      <c r="N446" s="148">
        <f t="shared" si="34"/>
        <v>0.55121672561852975</v>
      </c>
      <c r="O446" s="51"/>
      <c r="P446" s="51"/>
    </row>
    <row r="447" spans="1:16" x14ac:dyDescent="0.25">
      <c r="A447" s="179">
        <v>444</v>
      </c>
      <c r="B447" s="189" t="s">
        <v>888</v>
      </c>
      <c r="C447" s="189" t="s">
        <v>108</v>
      </c>
      <c r="D447" s="161" t="s">
        <v>892</v>
      </c>
      <c r="E447" s="162" t="s">
        <v>893</v>
      </c>
      <c r="F447" s="160">
        <v>954</v>
      </c>
      <c r="G447" s="167">
        <v>1053352.825</v>
      </c>
      <c r="H447" s="10">
        <v>393</v>
      </c>
      <c r="I447" s="10">
        <v>466270</v>
      </c>
      <c r="J447" s="53">
        <f t="shared" si="30"/>
        <v>0.41194968553459121</v>
      </c>
      <c r="K447" s="53">
        <f t="shared" si="31"/>
        <v>0.44265320121963886</v>
      </c>
      <c r="L447" s="53">
        <f t="shared" si="32"/>
        <v>0.12358490566037736</v>
      </c>
      <c r="M447" s="53">
        <f t="shared" si="33"/>
        <v>0.30985724085374716</v>
      </c>
      <c r="N447" s="148">
        <f t="shared" si="34"/>
        <v>0.43344214651412449</v>
      </c>
      <c r="O447" s="51"/>
      <c r="P447" s="51"/>
    </row>
    <row r="448" spans="1:16" x14ac:dyDescent="0.25">
      <c r="A448" s="179">
        <v>445</v>
      </c>
      <c r="B448" s="189" t="s">
        <v>107</v>
      </c>
      <c r="C448" s="189" t="s">
        <v>108</v>
      </c>
      <c r="D448" s="161" t="s">
        <v>855</v>
      </c>
      <c r="E448" s="162" t="s">
        <v>1065</v>
      </c>
      <c r="F448" s="160">
        <v>973</v>
      </c>
      <c r="G448" s="167">
        <v>1036991.125</v>
      </c>
      <c r="H448" s="10">
        <v>568</v>
      </c>
      <c r="I448" s="10">
        <v>642695</v>
      </c>
      <c r="J448" s="53">
        <f t="shared" si="30"/>
        <v>0.58376156217882835</v>
      </c>
      <c r="K448" s="53">
        <f t="shared" si="31"/>
        <v>0.61976904575726244</v>
      </c>
      <c r="L448" s="53">
        <f t="shared" si="32"/>
        <v>0.17512846865364851</v>
      </c>
      <c r="M448" s="53">
        <f t="shared" si="33"/>
        <v>0.43383833203008371</v>
      </c>
      <c r="N448" s="148">
        <f t="shared" si="34"/>
        <v>0.60896680068373221</v>
      </c>
      <c r="O448" s="51"/>
      <c r="P448" s="51"/>
    </row>
    <row r="449" spans="1:16" x14ac:dyDescent="0.25">
      <c r="A449" s="179">
        <v>446</v>
      </c>
      <c r="B449" s="189" t="s">
        <v>107</v>
      </c>
      <c r="C449" s="189" t="s">
        <v>108</v>
      </c>
      <c r="D449" s="161" t="s">
        <v>853</v>
      </c>
      <c r="E449" s="162" t="s">
        <v>854</v>
      </c>
      <c r="F449" s="160">
        <v>1041</v>
      </c>
      <c r="G449" s="167">
        <v>1971859.5</v>
      </c>
      <c r="H449" s="10">
        <v>704</v>
      </c>
      <c r="I449" s="10">
        <v>987340</v>
      </c>
      <c r="J449" s="53">
        <f t="shared" si="30"/>
        <v>0.67627281460134481</v>
      </c>
      <c r="K449" s="53">
        <f t="shared" si="31"/>
        <v>0.50071518787215819</v>
      </c>
      <c r="L449" s="53">
        <f t="shared" si="32"/>
        <v>0.20288184438040344</v>
      </c>
      <c r="M449" s="53">
        <f t="shared" si="33"/>
        <v>0.3505006315105107</v>
      </c>
      <c r="N449" s="148">
        <f t="shared" si="34"/>
        <v>0.55338247589091416</v>
      </c>
      <c r="O449" s="51"/>
      <c r="P449" s="51"/>
    </row>
    <row r="450" spans="1:16" x14ac:dyDescent="0.25">
      <c r="A450" s="179">
        <v>447</v>
      </c>
      <c r="B450" s="189" t="s">
        <v>107</v>
      </c>
      <c r="C450" s="189" t="s">
        <v>108</v>
      </c>
      <c r="D450" s="161" t="s">
        <v>856</v>
      </c>
      <c r="E450" s="162" t="s">
        <v>1066</v>
      </c>
      <c r="F450" s="160">
        <v>1183</v>
      </c>
      <c r="G450" s="167">
        <v>2441057.125</v>
      </c>
      <c r="H450" s="10">
        <v>598</v>
      </c>
      <c r="I450" s="10">
        <v>840635</v>
      </c>
      <c r="J450" s="53">
        <f t="shared" si="30"/>
        <v>0.50549450549450547</v>
      </c>
      <c r="K450" s="53">
        <f t="shared" si="31"/>
        <v>0.34437334193889463</v>
      </c>
      <c r="L450" s="53">
        <f t="shared" si="32"/>
        <v>0.15164835164835164</v>
      </c>
      <c r="M450" s="53">
        <f t="shared" si="33"/>
        <v>0.24106133935722623</v>
      </c>
      <c r="N450" s="148">
        <f t="shared" si="34"/>
        <v>0.39270969100557784</v>
      </c>
      <c r="O450" s="51"/>
      <c r="P450" s="51"/>
    </row>
    <row r="451" spans="1:16" x14ac:dyDescent="0.25">
      <c r="A451" s="179">
        <v>448</v>
      </c>
      <c r="B451" s="189" t="s">
        <v>107</v>
      </c>
      <c r="C451" s="189" t="s">
        <v>108</v>
      </c>
      <c r="D451" s="161" t="s">
        <v>857</v>
      </c>
      <c r="E451" s="165" t="s">
        <v>1224</v>
      </c>
      <c r="F451" s="160">
        <v>1633</v>
      </c>
      <c r="G451" s="167">
        <v>3819989.75</v>
      </c>
      <c r="H451" s="10">
        <v>967</v>
      </c>
      <c r="I451" s="10">
        <v>1824660</v>
      </c>
      <c r="J451" s="53">
        <f t="shared" ref="J451:J514" si="35">IFERROR(H451/F451,0)</f>
        <v>0.59216166564605022</v>
      </c>
      <c r="K451" s="53">
        <f t="shared" ref="K451:K514" si="36">IFERROR(I451/G451,0)</f>
        <v>0.47766096754578991</v>
      </c>
      <c r="L451" s="53">
        <f t="shared" si="32"/>
        <v>0.17764849969381505</v>
      </c>
      <c r="M451" s="53">
        <f t="shared" si="33"/>
        <v>0.33436267728205293</v>
      </c>
      <c r="N451" s="148">
        <f t="shared" si="34"/>
        <v>0.51201117697586795</v>
      </c>
      <c r="O451" s="51"/>
      <c r="P451" s="51"/>
    </row>
    <row r="452" spans="1:16" x14ac:dyDescent="0.25">
      <c r="A452" s="179">
        <v>449</v>
      </c>
      <c r="B452" s="189" t="s">
        <v>118</v>
      </c>
      <c r="C452" s="189" t="s">
        <v>108</v>
      </c>
      <c r="D452" s="161" t="s">
        <v>858</v>
      </c>
      <c r="E452" s="162" t="s">
        <v>1067</v>
      </c>
      <c r="F452" s="160">
        <v>1979</v>
      </c>
      <c r="G452" s="167">
        <v>4393373.9000000004</v>
      </c>
      <c r="H452" s="10">
        <v>670</v>
      </c>
      <c r="I452" s="10">
        <v>1380205</v>
      </c>
      <c r="J452" s="53">
        <f t="shared" si="35"/>
        <v>0.33855482566953005</v>
      </c>
      <c r="K452" s="53">
        <f t="shared" si="36"/>
        <v>0.31415605214024689</v>
      </c>
      <c r="L452" s="53">
        <f t="shared" ref="L452:L515" si="37">IF((J452*0.3)&gt;30%,30%,(J452*0.3))</f>
        <v>0.10156644770085901</v>
      </c>
      <c r="M452" s="53">
        <f t="shared" ref="M452:M515" si="38">IF((K452*0.7)&gt;70%,70%,(K452*0.7))</f>
        <v>0.21990923649817282</v>
      </c>
      <c r="N452" s="148">
        <f t="shared" ref="N452:N515" si="39">L452+M452</f>
        <v>0.32147568419903183</v>
      </c>
      <c r="O452" s="51"/>
      <c r="P452" s="51"/>
    </row>
    <row r="453" spans="1:16" x14ac:dyDescent="0.25">
      <c r="A453" s="179">
        <v>450</v>
      </c>
      <c r="B453" s="189" t="s">
        <v>118</v>
      </c>
      <c r="C453" s="189" t="s">
        <v>108</v>
      </c>
      <c r="D453" s="161" t="s">
        <v>859</v>
      </c>
      <c r="E453" s="162" t="s">
        <v>1068</v>
      </c>
      <c r="F453" s="160">
        <v>1089</v>
      </c>
      <c r="G453" s="167">
        <v>2284022.15</v>
      </c>
      <c r="H453" s="10">
        <v>822</v>
      </c>
      <c r="I453" s="10">
        <v>1361445</v>
      </c>
      <c r="J453" s="53">
        <f t="shared" si="35"/>
        <v>0.75482093663911842</v>
      </c>
      <c r="K453" s="53">
        <f t="shared" si="36"/>
        <v>0.59607346627527236</v>
      </c>
      <c r="L453" s="53">
        <f t="shared" si="37"/>
        <v>0.22644628099173553</v>
      </c>
      <c r="M453" s="53">
        <f t="shared" si="38"/>
        <v>0.41725142639269064</v>
      </c>
      <c r="N453" s="148">
        <f t="shared" si="39"/>
        <v>0.64369770738442611</v>
      </c>
      <c r="O453" s="51"/>
      <c r="P453" s="51"/>
    </row>
    <row r="454" spans="1:16" x14ac:dyDescent="0.25">
      <c r="A454" s="179">
        <v>451</v>
      </c>
      <c r="B454" s="189" t="s">
        <v>118</v>
      </c>
      <c r="C454" s="189" t="s">
        <v>108</v>
      </c>
      <c r="D454" s="161" t="s">
        <v>860</v>
      </c>
      <c r="E454" s="162" t="s">
        <v>1380</v>
      </c>
      <c r="F454" s="160">
        <v>926</v>
      </c>
      <c r="G454" s="167">
        <v>1023925.6</v>
      </c>
      <c r="H454" s="10">
        <v>576</v>
      </c>
      <c r="I454" s="10">
        <v>671350</v>
      </c>
      <c r="J454" s="53">
        <f t="shared" si="35"/>
        <v>0.62203023758099352</v>
      </c>
      <c r="K454" s="53">
        <f t="shared" si="36"/>
        <v>0.65566287238057142</v>
      </c>
      <c r="L454" s="53">
        <f t="shared" si="37"/>
        <v>0.18660907127429804</v>
      </c>
      <c r="M454" s="53">
        <f t="shared" si="38"/>
        <v>0.45896401066639997</v>
      </c>
      <c r="N454" s="148">
        <f t="shared" si="39"/>
        <v>0.64557308194069796</v>
      </c>
      <c r="O454" s="51"/>
      <c r="P454" s="51"/>
    </row>
    <row r="455" spans="1:16" x14ac:dyDescent="0.25">
      <c r="A455" s="179">
        <v>452</v>
      </c>
      <c r="B455" s="189" t="s">
        <v>114</v>
      </c>
      <c r="C455" s="189" t="s">
        <v>108</v>
      </c>
      <c r="D455" s="161" t="s">
        <v>878</v>
      </c>
      <c r="E455" s="162" t="s">
        <v>879</v>
      </c>
      <c r="F455" s="160">
        <v>776</v>
      </c>
      <c r="G455" s="167">
        <v>1034314.25</v>
      </c>
      <c r="H455" s="10">
        <v>443</v>
      </c>
      <c r="I455" s="10">
        <v>517575</v>
      </c>
      <c r="J455" s="53">
        <f t="shared" si="35"/>
        <v>0.57087628865979378</v>
      </c>
      <c r="K455" s="53">
        <f t="shared" si="36"/>
        <v>0.50040401164346326</v>
      </c>
      <c r="L455" s="53">
        <f t="shared" si="37"/>
        <v>0.17126288659793812</v>
      </c>
      <c r="M455" s="53">
        <f t="shared" si="38"/>
        <v>0.35028280815042429</v>
      </c>
      <c r="N455" s="148">
        <f t="shared" si="39"/>
        <v>0.52154569474836243</v>
      </c>
      <c r="O455" s="51"/>
      <c r="P455" s="51"/>
    </row>
    <row r="456" spans="1:16" x14ac:dyDescent="0.25">
      <c r="A456" s="179">
        <v>453</v>
      </c>
      <c r="B456" s="189" t="s">
        <v>114</v>
      </c>
      <c r="C456" s="189" t="s">
        <v>108</v>
      </c>
      <c r="D456" s="161" t="s">
        <v>877</v>
      </c>
      <c r="E456" s="162" t="s">
        <v>1071</v>
      </c>
      <c r="F456" s="160">
        <v>868</v>
      </c>
      <c r="G456" s="167">
        <v>1961499.9</v>
      </c>
      <c r="H456" s="10">
        <v>584</v>
      </c>
      <c r="I456" s="10">
        <v>1308280</v>
      </c>
      <c r="J456" s="53">
        <f t="shared" si="35"/>
        <v>0.67281105990783407</v>
      </c>
      <c r="K456" s="53">
        <f t="shared" si="36"/>
        <v>0.66697938653986166</v>
      </c>
      <c r="L456" s="53">
        <f t="shared" si="37"/>
        <v>0.20184331797235022</v>
      </c>
      <c r="M456" s="53">
        <f t="shared" si="38"/>
        <v>0.46688557057790314</v>
      </c>
      <c r="N456" s="148">
        <f t="shared" si="39"/>
        <v>0.66872888855025336</v>
      </c>
      <c r="O456" s="51"/>
      <c r="P456" s="51"/>
    </row>
    <row r="457" spans="1:16" x14ac:dyDescent="0.25">
      <c r="A457" s="179">
        <v>454</v>
      </c>
      <c r="B457" s="189" t="s">
        <v>116</v>
      </c>
      <c r="C457" s="189" t="s">
        <v>108</v>
      </c>
      <c r="D457" s="208" t="s">
        <v>903</v>
      </c>
      <c r="E457" s="190" t="s">
        <v>904</v>
      </c>
      <c r="F457" s="160">
        <v>1435</v>
      </c>
      <c r="G457" s="167">
        <v>3042856.7749999999</v>
      </c>
      <c r="H457" s="10">
        <v>938</v>
      </c>
      <c r="I457" s="10">
        <v>1684110</v>
      </c>
      <c r="J457" s="53">
        <f t="shared" si="35"/>
        <v>0.65365853658536588</v>
      </c>
      <c r="K457" s="53">
        <f t="shared" si="36"/>
        <v>0.5534634471910036</v>
      </c>
      <c r="L457" s="53">
        <f t="shared" si="37"/>
        <v>0.19609756097560976</v>
      </c>
      <c r="M457" s="53">
        <f t="shared" si="38"/>
        <v>0.38742441303370251</v>
      </c>
      <c r="N457" s="148">
        <f t="shared" si="39"/>
        <v>0.58352197400931227</v>
      </c>
      <c r="O457" s="51"/>
      <c r="P457" s="51"/>
    </row>
    <row r="458" spans="1:16" x14ac:dyDescent="0.25">
      <c r="A458" s="179">
        <v>455</v>
      </c>
      <c r="B458" s="189" t="s">
        <v>116</v>
      </c>
      <c r="C458" s="189" t="s">
        <v>108</v>
      </c>
      <c r="D458" s="208" t="s">
        <v>907</v>
      </c>
      <c r="E458" s="190" t="s">
        <v>902</v>
      </c>
      <c r="F458" s="160">
        <v>1109</v>
      </c>
      <c r="G458" s="167">
        <v>1880839.575</v>
      </c>
      <c r="H458" s="10">
        <v>1195</v>
      </c>
      <c r="I458" s="10">
        <v>1578650</v>
      </c>
      <c r="J458" s="53">
        <f t="shared" si="35"/>
        <v>1.0775473399458972</v>
      </c>
      <c r="K458" s="53">
        <f t="shared" si="36"/>
        <v>0.83933261559535188</v>
      </c>
      <c r="L458" s="53">
        <f t="shared" si="37"/>
        <v>0.3</v>
      </c>
      <c r="M458" s="53">
        <f t="shared" si="38"/>
        <v>0.58753283091674624</v>
      </c>
      <c r="N458" s="148">
        <f t="shared" si="39"/>
        <v>0.88753283091674628</v>
      </c>
      <c r="O458" s="51"/>
      <c r="P458" s="51"/>
    </row>
    <row r="459" spans="1:16" x14ac:dyDescent="0.25">
      <c r="A459" s="179">
        <v>456</v>
      </c>
      <c r="B459" s="189" t="s">
        <v>116</v>
      </c>
      <c r="C459" s="189" t="s">
        <v>108</v>
      </c>
      <c r="D459" s="208" t="s">
        <v>909</v>
      </c>
      <c r="E459" s="190" t="s">
        <v>908</v>
      </c>
      <c r="F459" s="160">
        <v>1093</v>
      </c>
      <c r="G459" s="167">
        <v>2133050.5</v>
      </c>
      <c r="H459" s="10">
        <v>906</v>
      </c>
      <c r="I459" s="10">
        <v>1577845</v>
      </c>
      <c r="J459" s="53">
        <f t="shared" si="35"/>
        <v>0.82891125343092409</v>
      </c>
      <c r="K459" s="53">
        <f t="shared" si="36"/>
        <v>0.73971291350111024</v>
      </c>
      <c r="L459" s="53">
        <f t="shared" si="37"/>
        <v>0.24867337602927722</v>
      </c>
      <c r="M459" s="53">
        <f t="shared" si="38"/>
        <v>0.5177990394507771</v>
      </c>
      <c r="N459" s="148">
        <f t="shared" si="39"/>
        <v>0.76647241548005429</v>
      </c>
      <c r="O459" s="51"/>
      <c r="P459" s="51"/>
    </row>
    <row r="460" spans="1:16" x14ac:dyDescent="0.25">
      <c r="A460" s="179">
        <v>457</v>
      </c>
      <c r="B460" s="189" t="s">
        <v>116</v>
      </c>
      <c r="C460" s="189" t="s">
        <v>108</v>
      </c>
      <c r="D460" s="208" t="s">
        <v>901</v>
      </c>
      <c r="E460" s="190" t="s">
        <v>1072</v>
      </c>
      <c r="F460" s="160">
        <v>1075</v>
      </c>
      <c r="G460" s="167">
        <v>2072495.0249999999</v>
      </c>
      <c r="H460" s="10">
        <v>1062</v>
      </c>
      <c r="I460" s="10">
        <v>1455335</v>
      </c>
      <c r="J460" s="53">
        <f t="shared" si="35"/>
        <v>0.98790697674418604</v>
      </c>
      <c r="K460" s="53">
        <f t="shared" si="36"/>
        <v>0.70221398963309944</v>
      </c>
      <c r="L460" s="53">
        <f t="shared" si="37"/>
        <v>0.29637209302325579</v>
      </c>
      <c r="M460" s="53">
        <f t="shared" si="38"/>
        <v>0.49154979274316957</v>
      </c>
      <c r="N460" s="148">
        <f t="shared" si="39"/>
        <v>0.78792188576642541</v>
      </c>
      <c r="O460" s="51"/>
      <c r="P460" s="51"/>
    </row>
    <row r="461" spans="1:16" x14ac:dyDescent="0.25">
      <c r="A461" s="179">
        <v>458</v>
      </c>
      <c r="B461" s="189" t="s">
        <v>116</v>
      </c>
      <c r="C461" s="189" t="s">
        <v>108</v>
      </c>
      <c r="D461" s="208" t="s">
        <v>905</v>
      </c>
      <c r="E461" s="190" t="s">
        <v>906</v>
      </c>
      <c r="F461" s="160">
        <v>1054</v>
      </c>
      <c r="G461" s="167">
        <v>1874555.9</v>
      </c>
      <c r="H461" s="10">
        <v>837</v>
      </c>
      <c r="I461" s="10">
        <v>1120945</v>
      </c>
      <c r="J461" s="53">
        <f t="shared" si="35"/>
        <v>0.79411764705882348</v>
      </c>
      <c r="K461" s="53">
        <f t="shared" si="36"/>
        <v>0.5979789666448464</v>
      </c>
      <c r="L461" s="53">
        <f t="shared" si="37"/>
        <v>0.23823529411764705</v>
      </c>
      <c r="M461" s="53">
        <f t="shared" si="38"/>
        <v>0.41858527665139245</v>
      </c>
      <c r="N461" s="148">
        <f t="shared" si="39"/>
        <v>0.65682057076903955</v>
      </c>
      <c r="O461" s="51"/>
      <c r="P461" s="51"/>
    </row>
    <row r="462" spans="1:16" x14ac:dyDescent="0.25">
      <c r="A462" s="179">
        <v>459</v>
      </c>
      <c r="B462" s="189" t="s">
        <v>119</v>
      </c>
      <c r="C462" s="189" t="s">
        <v>108</v>
      </c>
      <c r="D462" s="161" t="s">
        <v>910</v>
      </c>
      <c r="E462" s="162" t="s">
        <v>1111</v>
      </c>
      <c r="F462" s="160">
        <v>1037</v>
      </c>
      <c r="G462" s="167">
        <v>1976156.7749999999</v>
      </c>
      <c r="H462" s="10">
        <v>963</v>
      </c>
      <c r="I462" s="10">
        <v>1366090</v>
      </c>
      <c r="J462" s="53">
        <f t="shared" si="35"/>
        <v>0.92864030858244939</v>
      </c>
      <c r="K462" s="53">
        <f t="shared" si="36"/>
        <v>0.69128624676045758</v>
      </c>
      <c r="L462" s="53">
        <f t="shared" si="37"/>
        <v>0.27859209257473483</v>
      </c>
      <c r="M462" s="53">
        <f t="shared" si="38"/>
        <v>0.48390037273232028</v>
      </c>
      <c r="N462" s="148">
        <f t="shared" si="39"/>
        <v>0.76249246530705506</v>
      </c>
      <c r="O462" s="51"/>
      <c r="P462" s="51"/>
    </row>
    <row r="463" spans="1:16" x14ac:dyDescent="0.25">
      <c r="A463" s="179">
        <v>460</v>
      </c>
      <c r="B463" s="189" t="s">
        <v>119</v>
      </c>
      <c r="C463" s="189" t="s">
        <v>108</v>
      </c>
      <c r="D463" s="161" t="s">
        <v>913</v>
      </c>
      <c r="E463" s="165" t="s">
        <v>1382</v>
      </c>
      <c r="F463" s="160">
        <v>685</v>
      </c>
      <c r="G463" s="167">
        <v>1201982.3</v>
      </c>
      <c r="H463" s="10">
        <v>473</v>
      </c>
      <c r="I463" s="10">
        <v>645650</v>
      </c>
      <c r="J463" s="53">
        <f t="shared" si="35"/>
        <v>0.69051094890510945</v>
      </c>
      <c r="K463" s="53">
        <f t="shared" si="36"/>
        <v>0.5371543324722835</v>
      </c>
      <c r="L463" s="53">
        <f t="shared" si="37"/>
        <v>0.20715328467153282</v>
      </c>
      <c r="M463" s="53">
        <f t="shared" si="38"/>
        <v>0.37600803273059841</v>
      </c>
      <c r="N463" s="148">
        <f t="shared" si="39"/>
        <v>0.58316131740213129</v>
      </c>
      <c r="O463" s="51"/>
      <c r="P463" s="51"/>
    </row>
    <row r="464" spans="1:16" x14ac:dyDescent="0.25">
      <c r="A464" s="179">
        <v>461</v>
      </c>
      <c r="B464" s="189" t="s">
        <v>119</v>
      </c>
      <c r="C464" s="189" t="s">
        <v>108</v>
      </c>
      <c r="D464" s="161" t="s">
        <v>912</v>
      </c>
      <c r="E464" s="162" t="s">
        <v>1361</v>
      </c>
      <c r="F464" s="160">
        <v>1067</v>
      </c>
      <c r="G464" s="167">
        <v>2177601.2250000001</v>
      </c>
      <c r="H464" s="10">
        <v>772</v>
      </c>
      <c r="I464" s="10">
        <v>1265010</v>
      </c>
      <c r="J464" s="53">
        <f t="shared" si="35"/>
        <v>0.7235238987816307</v>
      </c>
      <c r="K464" s="53">
        <f t="shared" si="36"/>
        <v>0.58091903397051037</v>
      </c>
      <c r="L464" s="53">
        <f t="shared" si="37"/>
        <v>0.21705716963448921</v>
      </c>
      <c r="M464" s="53">
        <f t="shared" si="38"/>
        <v>0.40664332377935725</v>
      </c>
      <c r="N464" s="148">
        <f t="shared" si="39"/>
        <v>0.62370049341384648</v>
      </c>
      <c r="O464" s="51"/>
      <c r="P464" s="51"/>
    </row>
    <row r="465" spans="1:16" x14ac:dyDescent="0.25">
      <c r="A465" s="179">
        <v>462</v>
      </c>
      <c r="B465" s="189" t="s">
        <v>119</v>
      </c>
      <c r="C465" s="189" t="s">
        <v>108</v>
      </c>
      <c r="D465" s="161" t="s">
        <v>911</v>
      </c>
      <c r="E465" s="162" t="s">
        <v>1112</v>
      </c>
      <c r="F465" s="160">
        <v>1156</v>
      </c>
      <c r="G465" s="167">
        <v>2238679.1749999998</v>
      </c>
      <c r="H465" s="10">
        <v>1103</v>
      </c>
      <c r="I465" s="10">
        <v>1437285</v>
      </c>
      <c r="J465" s="53">
        <f t="shared" si="35"/>
        <v>0.95415224913494812</v>
      </c>
      <c r="K465" s="53">
        <f t="shared" si="36"/>
        <v>0.64202366111705134</v>
      </c>
      <c r="L465" s="53">
        <f t="shared" si="37"/>
        <v>0.2862456747404844</v>
      </c>
      <c r="M465" s="53">
        <f t="shared" si="38"/>
        <v>0.44941656278193592</v>
      </c>
      <c r="N465" s="148">
        <f t="shared" si="39"/>
        <v>0.73566223752242033</v>
      </c>
      <c r="O465" s="51"/>
      <c r="P465" s="51"/>
    </row>
    <row r="466" spans="1:16" x14ac:dyDescent="0.25">
      <c r="A466" s="179">
        <v>463</v>
      </c>
      <c r="B466" s="165" t="s">
        <v>115</v>
      </c>
      <c r="C466" s="165" t="s">
        <v>108</v>
      </c>
      <c r="D466" s="162" t="s">
        <v>885</v>
      </c>
      <c r="E466" s="162" t="s">
        <v>886</v>
      </c>
      <c r="F466" s="160">
        <v>1625</v>
      </c>
      <c r="G466" s="167">
        <v>3364266.9249999998</v>
      </c>
      <c r="H466" s="10">
        <v>924</v>
      </c>
      <c r="I466" s="10">
        <v>1483170</v>
      </c>
      <c r="J466" s="53">
        <f t="shared" si="35"/>
        <v>0.56861538461538463</v>
      </c>
      <c r="K466" s="53">
        <f t="shared" si="36"/>
        <v>0.44085978700991452</v>
      </c>
      <c r="L466" s="53">
        <f t="shared" si="37"/>
        <v>0.17058461538461539</v>
      </c>
      <c r="M466" s="53">
        <f t="shared" si="38"/>
        <v>0.30860185090694014</v>
      </c>
      <c r="N466" s="148">
        <f t="shared" si="39"/>
        <v>0.47918646629155554</v>
      </c>
      <c r="O466" s="51"/>
      <c r="P466" s="51"/>
    </row>
    <row r="467" spans="1:16" x14ac:dyDescent="0.25">
      <c r="A467" s="179">
        <v>464</v>
      </c>
      <c r="B467" s="165" t="s">
        <v>115</v>
      </c>
      <c r="C467" s="165" t="s">
        <v>108</v>
      </c>
      <c r="D467" s="162" t="s">
        <v>883</v>
      </c>
      <c r="E467" s="163" t="s">
        <v>884</v>
      </c>
      <c r="F467" s="160">
        <v>1568</v>
      </c>
      <c r="G467" s="167">
        <v>2698911.4750000001</v>
      </c>
      <c r="H467" s="10">
        <v>1054</v>
      </c>
      <c r="I467" s="10">
        <v>1700530</v>
      </c>
      <c r="J467" s="53">
        <f t="shared" si="35"/>
        <v>0.67219387755102045</v>
      </c>
      <c r="K467" s="53">
        <f t="shared" si="36"/>
        <v>0.63007994732394845</v>
      </c>
      <c r="L467" s="53">
        <f t="shared" si="37"/>
        <v>0.20165816326530614</v>
      </c>
      <c r="M467" s="53">
        <f t="shared" si="38"/>
        <v>0.44105596312676387</v>
      </c>
      <c r="N467" s="148">
        <f t="shared" si="39"/>
        <v>0.64271412639207004</v>
      </c>
      <c r="O467" s="51"/>
      <c r="P467" s="51"/>
    </row>
    <row r="468" spans="1:16" x14ac:dyDescent="0.25">
      <c r="A468" s="179">
        <v>465</v>
      </c>
      <c r="B468" s="165" t="s">
        <v>115</v>
      </c>
      <c r="C468" s="165" t="s">
        <v>108</v>
      </c>
      <c r="D468" s="162" t="s">
        <v>887</v>
      </c>
      <c r="E468" s="163" t="s">
        <v>1110</v>
      </c>
      <c r="F468" s="160">
        <v>1417</v>
      </c>
      <c r="G468" s="167">
        <v>2352583.5499999998</v>
      </c>
      <c r="H468" s="10">
        <v>1135</v>
      </c>
      <c r="I468" s="10">
        <v>1637595</v>
      </c>
      <c r="J468" s="53">
        <f t="shared" si="35"/>
        <v>0.8009880028228652</v>
      </c>
      <c r="K468" s="53">
        <f t="shared" si="36"/>
        <v>0.69608367362765933</v>
      </c>
      <c r="L468" s="53">
        <f t="shared" si="37"/>
        <v>0.24029640084685955</v>
      </c>
      <c r="M468" s="53">
        <f t="shared" si="38"/>
        <v>0.48725857153936147</v>
      </c>
      <c r="N468" s="148">
        <f t="shared" si="39"/>
        <v>0.72755497238622102</v>
      </c>
      <c r="O468" s="51"/>
      <c r="P468" s="51"/>
    </row>
    <row r="469" spans="1:16" x14ac:dyDescent="0.25">
      <c r="A469" s="179">
        <v>466</v>
      </c>
      <c r="B469" s="165" t="s">
        <v>115</v>
      </c>
      <c r="C469" s="165" t="s">
        <v>108</v>
      </c>
      <c r="D469" s="162" t="s">
        <v>882</v>
      </c>
      <c r="E469" s="162" t="s">
        <v>1381</v>
      </c>
      <c r="F469" s="160">
        <v>1869</v>
      </c>
      <c r="G469" s="167">
        <v>4641863.8499999996</v>
      </c>
      <c r="H469" s="10">
        <v>803</v>
      </c>
      <c r="I469" s="10">
        <v>1714800</v>
      </c>
      <c r="J469" s="53">
        <f t="shared" si="35"/>
        <v>0.42964151952915997</v>
      </c>
      <c r="K469" s="53">
        <f t="shared" si="36"/>
        <v>0.36942057229877612</v>
      </c>
      <c r="L469" s="53">
        <f t="shared" si="37"/>
        <v>0.12889245585874798</v>
      </c>
      <c r="M469" s="53">
        <f t="shared" si="38"/>
        <v>0.25859440060914329</v>
      </c>
      <c r="N469" s="148">
        <f t="shared" si="39"/>
        <v>0.38748685646789127</v>
      </c>
      <c r="O469" s="51"/>
      <c r="P469" s="51"/>
    </row>
    <row r="470" spans="1:16" x14ac:dyDescent="0.25">
      <c r="A470" s="179">
        <v>467</v>
      </c>
      <c r="B470" s="165" t="s">
        <v>115</v>
      </c>
      <c r="C470" s="165" t="s">
        <v>108</v>
      </c>
      <c r="D470" s="162" t="s">
        <v>880</v>
      </c>
      <c r="E470" s="162" t="s">
        <v>881</v>
      </c>
      <c r="F470" s="160">
        <v>1162</v>
      </c>
      <c r="G470" s="167">
        <v>2044568.175</v>
      </c>
      <c r="H470" s="10">
        <v>735</v>
      </c>
      <c r="I470" s="10">
        <v>1005115</v>
      </c>
      <c r="J470" s="53">
        <f t="shared" si="35"/>
        <v>0.63253012048192769</v>
      </c>
      <c r="K470" s="53">
        <f t="shared" si="36"/>
        <v>0.49160258498105597</v>
      </c>
      <c r="L470" s="53">
        <f t="shared" si="37"/>
        <v>0.18975903614457831</v>
      </c>
      <c r="M470" s="53">
        <f t="shared" si="38"/>
        <v>0.34412180948673915</v>
      </c>
      <c r="N470" s="148">
        <f t="shared" si="39"/>
        <v>0.53388084563131744</v>
      </c>
      <c r="O470" s="51"/>
      <c r="P470" s="51"/>
    </row>
    <row r="471" spans="1:16" x14ac:dyDescent="0.25">
      <c r="A471" s="179">
        <v>468</v>
      </c>
      <c r="B471" s="189" t="s">
        <v>109</v>
      </c>
      <c r="C471" s="189" t="s">
        <v>108</v>
      </c>
      <c r="D471" s="161" t="s">
        <v>894</v>
      </c>
      <c r="E471" s="162" t="s">
        <v>895</v>
      </c>
      <c r="F471" s="160">
        <v>1717</v>
      </c>
      <c r="G471" s="167">
        <v>3528459.4249999998</v>
      </c>
      <c r="H471" s="10">
        <v>1442</v>
      </c>
      <c r="I471" s="10">
        <v>2471360</v>
      </c>
      <c r="J471" s="53">
        <f t="shared" si="35"/>
        <v>0.83983692486895745</v>
      </c>
      <c r="K471" s="53">
        <f t="shared" si="36"/>
        <v>0.70040765737301913</v>
      </c>
      <c r="L471" s="53">
        <f t="shared" si="37"/>
        <v>0.25195107746068723</v>
      </c>
      <c r="M471" s="53">
        <f t="shared" si="38"/>
        <v>0.49028536016111335</v>
      </c>
      <c r="N471" s="148">
        <f t="shared" si="39"/>
        <v>0.74223643762180058</v>
      </c>
      <c r="O471" s="51"/>
      <c r="P471" s="51"/>
    </row>
    <row r="472" spans="1:16" x14ac:dyDescent="0.25">
      <c r="A472" s="179">
        <v>469</v>
      </c>
      <c r="B472" s="189" t="s">
        <v>109</v>
      </c>
      <c r="C472" s="189" t="s">
        <v>108</v>
      </c>
      <c r="D472" s="161" t="s">
        <v>896</v>
      </c>
      <c r="E472" s="162" t="s">
        <v>897</v>
      </c>
      <c r="F472" s="160">
        <v>1247</v>
      </c>
      <c r="G472" s="167">
        <v>2278672.9500000002</v>
      </c>
      <c r="H472" s="10">
        <v>1373</v>
      </c>
      <c r="I472" s="10">
        <v>1788485</v>
      </c>
      <c r="J472" s="53">
        <f t="shared" si="35"/>
        <v>1.1010425020048116</v>
      </c>
      <c r="K472" s="53">
        <f t="shared" si="36"/>
        <v>0.78488007680084138</v>
      </c>
      <c r="L472" s="53">
        <f t="shared" si="37"/>
        <v>0.3</v>
      </c>
      <c r="M472" s="53">
        <f t="shared" si="38"/>
        <v>0.54941605376058888</v>
      </c>
      <c r="N472" s="148">
        <f t="shared" si="39"/>
        <v>0.84941605376058882</v>
      </c>
      <c r="O472" s="51"/>
      <c r="P472" s="51"/>
    </row>
    <row r="473" spans="1:16" x14ac:dyDescent="0.25">
      <c r="A473" s="179">
        <v>470</v>
      </c>
      <c r="B473" s="189" t="s">
        <v>109</v>
      </c>
      <c r="C473" s="189" t="s">
        <v>108</v>
      </c>
      <c r="D473" s="161" t="s">
        <v>899</v>
      </c>
      <c r="E473" s="162" t="s">
        <v>900</v>
      </c>
      <c r="F473" s="160">
        <v>1665</v>
      </c>
      <c r="G473" s="167">
        <v>3340989.4249999998</v>
      </c>
      <c r="H473" s="10">
        <v>1536</v>
      </c>
      <c r="I473" s="10">
        <v>2311180</v>
      </c>
      <c r="J473" s="53">
        <f t="shared" si="35"/>
        <v>0.92252252252252254</v>
      </c>
      <c r="K473" s="53">
        <f t="shared" si="36"/>
        <v>0.69176513481481616</v>
      </c>
      <c r="L473" s="53">
        <f t="shared" si="37"/>
        <v>0.27675675675675676</v>
      </c>
      <c r="M473" s="53">
        <f t="shared" si="38"/>
        <v>0.48423559437037128</v>
      </c>
      <c r="N473" s="148">
        <f t="shared" si="39"/>
        <v>0.76099235112712804</v>
      </c>
      <c r="O473" s="51"/>
      <c r="P473" s="51"/>
    </row>
    <row r="474" spans="1:16" x14ac:dyDescent="0.25">
      <c r="A474" s="179">
        <v>471</v>
      </c>
      <c r="B474" s="189" t="s">
        <v>109</v>
      </c>
      <c r="C474" s="189" t="s">
        <v>108</v>
      </c>
      <c r="D474" s="161" t="s">
        <v>898</v>
      </c>
      <c r="E474" s="162" t="s">
        <v>1069</v>
      </c>
      <c r="F474" s="160">
        <v>1298</v>
      </c>
      <c r="G474" s="167">
        <v>2208327.9500000002</v>
      </c>
      <c r="H474" s="10">
        <v>1026</v>
      </c>
      <c r="I474" s="10">
        <v>1552145</v>
      </c>
      <c r="J474" s="53">
        <f t="shared" si="35"/>
        <v>0.79044684129429887</v>
      </c>
      <c r="K474" s="53">
        <f t="shared" si="36"/>
        <v>0.70285982659414326</v>
      </c>
      <c r="L474" s="53">
        <f t="shared" si="37"/>
        <v>0.23713405238828966</v>
      </c>
      <c r="M474" s="53">
        <f t="shared" si="38"/>
        <v>0.49200187861590022</v>
      </c>
      <c r="N474" s="148">
        <f t="shared" si="39"/>
        <v>0.72913593100418983</v>
      </c>
      <c r="O474" s="51"/>
      <c r="P474" s="51"/>
    </row>
    <row r="475" spans="1:16" x14ac:dyDescent="0.25">
      <c r="A475" s="179">
        <v>472</v>
      </c>
      <c r="B475" s="163" t="s">
        <v>123</v>
      </c>
      <c r="C475" s="163" t="s">
        <v>124</v>
      </c>
      <c r="D475" s="163" t="s">
        <v>930</v>
      </c>
      <c r="E475" s="163" t="s">
        <v>931</v>
      </c>
      <c r="F475" s="160">
        <v>559</v>
      </c>
      <c r="G475" s="167">
        <v>1411759.2749999999</v>
      </c>
      <c r="H475" s="10">
        <v>239</v>
      </c>
      <c r="I475" s="10">
        <v>448360</v>
      </c>
      <c r="J475" s="53">
        <f t="shared" si="35"/>
        <v>0.42754919499105548</v>
      </c>
      <c r="K475" s="53">
        <f t="shared" si="36"/>
        <v>0.31758955506065301</v>
      </c>
      <c r="L475" s="53">
        <f t="shared" si="37"/>
        <v>0.12826475849731664</v>
      </c>
      <c r="M475" s="53">
        <f t="shared" si="38"/>
        <v>0.22231268854245709</v>
      </c>
      <c r="N475" s="148">
        <f t="shared" si="39"/>
        <v>0.35057744703977373</v>
      </c>
      <c r="O475" s="51"/>
      <c r="P475" s="51"/>
    </row>
    <row r="476" spans="1:16" x14ac:dyDescent="0.25">
      <c r="A476" s="179">
        <v>473</v>
      </c>
      <c r="B476" s="163" t="s">
        <v>123</v>
      </c>
      <c r="C476" s="163" t="s">
        <v>124</v>
      </c>
      <c r="D476" s="163" t="s">
        <v>934</v>
      </c>
      <c r="E476" s="163" t="s">
        <v>935</v>
      </c>
      <c r="F476" s="160">
        <v>927</v>
      </c>
      <c r="G476" s="167">
        <v>2334222.0499999998</v>
      </c>
      <c r="H476" s="10">
        <v>734</v>
      </c>
      <c r="I476" s="10">
        <v>1380810</v>
      </c>
      <c r="J476" s="53">
        <f t="shared" si="35"/>
        <v>0.79180151024811218</v>
      </c>
      <c r="K476" s="53">
        <f t="shared" si="36"/>
        <v>0.59155040541237291</v>
      </c>
      <c r="L476" s="53">
        <f t="shared" si="37"/>
        <v>0.23754045307443364</v>
      </c>
      <c r="M476" s="53">
        <f t="shared" si="38"/>
        <v>0.414085283788661</v>
      </c>
      <c r="N476" s="148">
        <f t="shared" si="39"/>
        <v>0.65162573686309466</v>
      </c>
      <c r="O476" s="51"/>
      <c r="P476" s="51"/>
    </row>
    <row r="477" spans="1:16" x14ac:dyDescent="0.25">
      <c r="A477" s="179">
        <v>474</v>
      </c>
      <c r="B477" s="163" t="s">
        <v>123</v>
      </c>
      <c r="C477" s="163" t="s">
        <v>124</v>
      </c>
      <c r="D477" s="163" t="s">
        <v>932</v>
      </c>
      <c r="E477" s="163" t="s">
        <v>1113</v>
      </c>
      <c r="F477" s="160">
        <v>927</v>
      </c>
      <c r="G477" s="167">
        <v>2334222.0499999998</v>
      </c>
      <c r="H477" s="10">
        <v>255</v>
      </c>
      <c r="I477" s="10">
        <v>433605</v>
      </c>
      <c r="J477" s="53">
        <f t="shared" si="35"/>
        <v>0.27508090614886732</v>
      </c>
      <c r="K477" s="53">
        <f t="shared" si="36"/>
        <v>0.18575996229664613</v>
      </c>
      <c r="L477" s="53">
        <f t="shared" si="37"/>
        <v>8.2524271844660199E-2</v>
      </c>
      <c r="M477" s="53">
        <f t="shared" si="38"/>
        <v>0.13003197360765228</v>
      </c>
      <c r="N477" s="148">
        <f t="shared" si="39"/>
        <v>0.2125562454523125</v>
      </c>
      <c r="O477" s="51"/>
      <c r="P477" s="51"/>
    </row>
    <row r="478" spans="1:16" x14ac:dyDescent="0.25">
      <c r="A478" s="179">
        <v>475</v>
      </c>
      <c r="B478" s="163" t="s">
        <v>123</v>
      </c>
      <c r="C478" s="163" t="s">
        <v>124</v>
      </c>
      <c r="D478" s="163" t="s">
        <v>929</v>
      </c>
      <c r="E478" s="163" t="s">
        <v>1403</v>
      </c>
      <c r="F478" s="160">
        <v>852</v>
      </c>
      <c r="G478" s="167">
        <v>2135004.875</v>
      </c>
      <c r="H478" s="10">
        <v>250</v>
      </c>
      <c r="I478" s="10">
        <v>553740</v>
      </c>
      <c r="J478" s="53">
        <f t="shared" si="35"/>
        <v>0.29342723004694837</v>
      </c>
      <c r="K478" s="53">
        <f t="shared" si="36"/>
        <v>0.25936240543713046</v>
      </c>
      <c r="L478" s="53">
        <f t="shared" si="37"/>
        <v>8.8028169014084515E-2</v>
      </c>
      <c r="M478" s="53">
        <f t="shared" si="38"/>
        <v>0.18155368380599132</v>
      </c>
      <c r="N478" s="148">
        <f t="shared" si="39"/>
        <v>0.26958185282007585</v>
      </c>
      <c r="O478" s="51"/>
      <c r="P478" s="51"/>
    </row>
    <row r="479" spans="1:16" x14ac:dyDescent="0.25">
      <c r="A479" s="179">
        <v>476</v>
      </c>
      <c r="B479" s="163" t="s">
        <v>123</v>
      </c>
      <c r="C479" s="163" t="s">
        <v>124</v>
      </c>
      <c r="D479" s="163" t="s">
        <v>933</v>
      </c>
      <c r="E479" s="163" t="s">
        <v>499</v>
      </c>
      <c r="F479" s="160">
        <v>442</v>
      </c>
      <c r="G479" s="167">
        <v>1100208.2749999999</v>
      </c>
      <c r="H479" s="10">
        <v>341</v>
      </c>
      <c r="I479" s="10">
        <v>490795</v>
      </c>
      <c r="J479" s="53">
        <f t="shared" si="35"/>
        <v>0.77149321266968329</v>
      </c>
      <c r="K479" s="53">
        <f t="shared" si="36"/>
        <v>0.44609280910925708</v>
      </c>
      <c r="L479" s="53">
        <f t="shared" si="37"/>
        <v>0.23144796380090499</v>
      </c>
      <c r="M479" s="53">
        <f t="shared" si="38"/>
        <v>0.31226496637647994</v>
      </c>
      <c r="N479" s="148">
        <f t="shared" si="39"/>
        <v>0.54371293017738487</v>
      </c>
      <c r="O479" s="51"/>
      <c r="P479" s="51"/>
    </row>
    <row r="480" spans="1:16" x14ac:dyDescent="0.25">
      <c r="A480" s="179">
        <v>477</v>
      </c>
      <c r="B480" s="163" t="s">
        <v>127</v>
      </c>
      <c r="C480" s="163" t="s">
        <v>124</v>
      </c>
      <c r="D480" s="163" t="s">
        <v>925</v>
      </c>
      <c r="E480" s="163" t="s">
        <v>1404</v>
      </c>
      <c r="F480" s="160">
        <v>1029</v>
      </c>
      <c r="G480" s="167">
        <v>2076183.375</v>
      </c>
      <c r="H480" s="10">
        <v>634</v>
      </c>
      <c r="I480" s="10">
        <v>926190</v>
      </c>
      <c r="J480" s="53">
        <f t="shared" si="35"/>
        <v>0.61613216715257535</v>
      </c>
      <c r="K480" s="53">
        <f t="shared" si="36"/>
        <v>0.44610221387597809</v>
      </c>
      <c r="L480" s="53">
        <f t="shared" si="37"/>
        <v>0.18483965014577261</v>
      </c>
      <c r="M480" s="53">
        <f t="shared" si="38"/>
        <v>0.31227154971318466</v>
      </c>
      <c r="N480" s="148">
        <f t="shared" si="39"/>
        <v>0.49711119985895724</v>
      </c>
      <c r="O480" s="51"/>
      <c r="P480" s="51"/>
    </row>
    <row r="481" spans="1:16" x14ac:dyDescent="0.25">
      <c r="A481" s="179">
        <v>478</v>
      </c>
      <c r="B481" s="163" t="s">
        <v>127</v>
      </c>
      <c r="C481" s="163" t="s">
        <v>124</v>
      </c>
      <c r="D481" s="163" t="s">
        <v>922</v>
      </c>
      <c r="E481" s="163" t="s">
        <v>1405</v>
      </c>
      <c r="F481" s="160">
        <v>1101</v>
      </c>
      <c r="G481" s="167">
        <v>2221813.1749999998</v>
      </c>
      <c r="H481" s="10">
        <v>414</v>
      </c>
      <c r="I481" s="10">
        <v>805985</v>
      </c>
      <c r="J481" s="53">
        <f t="shared" si="35"/>
        <v>0.37602179836512262</v>
      </c>
      <c r="K481" s="53">
        <f t="shared" si="36"/>
        <v>0.36276002369101085</v>
      </c>
      <c r="L481" s="53">
        <f t="shared" si="37"/>
        <v>0.11280653950953679</v>
      </c>
      <c r="M481" s="53">
        <f t="shared" si="38"/>
        <v>0.25393201658370756</v>
      </c>
      <c r="N481" s="148">
        <f t="shared" si="39"/>
        <v>0.36673855609324435</v>
      </c>
      <c r="O481" s="51"/>
      <c r="P481" s="51"/>
    </row>
    <row r="482" spans="1:16" x14ac:dyDescent="0.25">
      <c r="A482" s="179">
        <v>479</v>
      </c>
      <c r="B482" s="163" t="s">
        <v>127</v>
      </c>
      <c r="C482" s="163" t="s">
        <v>124</v>
      </c>
      <c r="D482" s="163" t="s">
        <v>923</v>
      </c>
      <c r="E482" s="163" t="s">
        <v>1230</v>
      </c>
      <c r="F482" s="160">
        <v>1101</v>
      </c>
      <c r="G482" s="167">
        <v>2221813.1749999998</v>
      </c>
      <c r="H482" s="10">
        <v>713</v>
      </c>
      <c r="I482" s="10">
        <v>999750</v>
      </c>
      <c r="J482" s="53">
        <f t="shared" si="35"/>
        <v>0.64759309718437785</v>
      </c>
      <c r="K482" s="53">
        <f t="shared" si="36"/>
        <v>0.44997032660048031</v>
      </c>
      <c r="L482" s="53">
        <f t="shared" si="37"/>
        <v>0.19427792915531336</v>
      </c>
      <c r="M482" s="53">
        <f t="shared" si="38"/>
        <v>0.31497922862033617</v>
      </c>
      <c r="N482" s="148">
        <f t="shared" si="39"/>
        <v>0.5092571577756495</v>
      </c>
      <c r="O482" s="51"/>
      <c r="P482" s="51"/>
    </row>
    <row r="483" spans="1:16" x14ac:dyDescent="0.25">
      <c r="A483" s="179">
        <v>480</v>
      </c>
      <c r="B483" s="163" t="s">
        <v>127</v>
      </c>
      <c r="C483" s="163" t="s">
        <v>124</v>
      </c>
      <c r="D483" s="163" t="s">
        <v>924</v>
      </c>
      <c r="E483" s="163" t="s">
        <v>1406</v>
      </c>
      <c r="F483" s="160">
        <v>1310</v>
      </c>
      <c r="G483" s="167">
        <v>2649446.375</v>
      </c>
      <c r="H483" s="10">
        <v>692</v>
      </c>
      <c r="I483" s="10">
        <v>1285790</v>
      </c>
      <c r="J483" s="53">
        <f t="shared" si="35"/>
        <v>0.52824427480916025</v>
      </c>
      <c r="K483" s="53">
        <f t="shared" si="36"/>
        <v>0.48530516115843259</v>
      </c>
      <c r="L483" s="53">
        <f t="shared" si="37"/>
        <v>0.15847328244274808</v>
      </c>
      <c r="M483" s="53">
        <f t="shared" si="38"/>
        <v>0.33971361281090279</v>
      </c>
      <c r="N483" s="148">
        <f t="shared" si="39"/>
        <v>0.4981868952536509</v>
      </c>
      <c r="O483" s="51"/>
      <c r="P483" s="51"/>
    </row>
    <row r="484" spans="1:16" x14ac:dyDescent="0.25">
      <c r="A484" s="179">
        <v>481</v>
      </c>
      <c r="B484" s="163" t="s">
        <v>127</v>
      </c>
      <c r="C484" s="163" t="s">
        <v>124</v>
      </c>
      <c r="D484" s="163" t="s">
        <v>1159</v>
      </c>
      <c r="E484" s="163" t="s">
        <v>1407</v>
      </c>
      <c r="F484" s="160">
        <v>1029</v>
      </c>
      <c r="G484" s="167">
        <v>2076183.375</v>
      </c>
      <c r="H484" s="10">
        <v>726</v>
      </c>
      <c r="I484" s="10">
        <v>1108990</v>
      </c>
      <c r="J484" s="53">
        <f t="shared" si="35"/>
        <v>0.70553935860058314</v>
      </c>
      <c r="K484" s="53">
        <f t="shared" si="36"/>
        <v>0.53414838657977404</v>
      </c>
      <c r="L484" s="53">
        <f t="shared" si="37"/>
        <v>0.21166180758017494</v>
      </c>
      <c r="M484" s="53">
        <f t="shared" si="38"/>
        <v>0.37390387060584179</v>
      </c>
      <c r="N484" s="148">
        <f t="shared" si="39"/>
        <v>0.58556567818601679</v>
      </c>
      <c r="O484" s="51"/>
      <c r="P484" s="51"/>
    </row>
    <row r="485" spans="1:16" x14ac:dyDescent="0.25">
      <c r="A485" s="179">
        <v>482</v>
      </c>
      <c r="B485" s="163" t="s">
        <v>127</v>
      </c>
      <c r="C485" s="163" t="s">
        <v>124</v>
      </c>
      <c r="D485" s="163" t="s">
        <v>927</v>
      </c>
      <c r="E485" s="163" t="s">
        <v>806</v>
      </c>
      <c r="F485" s="160">
        <v>899</v>
      </c>
      <c r="G485" s="167">
        <v>1823209.9750000001</v>
      </c>
      <c r="H485" s="10">
        <v>621</v>
      </c>
      <c r="I485" s="10">
        <v>904230</v>
      </c>
      <c r="J485" s="53">
        <f t="shared" si="35"/>
        <v>0.6907675194660734</v>
      </c>
      <c r="K485" s="53">
        <f t="shared" si="36"/>
        <v>0.49595494342334318</v>
      </c>
      <c r="L485" s="53">
        <f t="shared" si="37"/>
        <v>0.20723025583982202</v>
      </c>
      <c r="M485" s="53">
        <f t="shared" si="38"/>
        <v>0.34716846039634019</v>
      </c>
      <c r="N485" s="148">
        <f t="shared" si="39"/>
        <v>0.55439871623616221</v>
      </c>
      <c r="O485" s="51"/>
      <c r="P485" s="51"/>
    </row>
    <row r="486" spans="1:16" x14ac:dyDescent="0.25">
      <c r="A486" s="179">
        <v>483</v>
      </c>
      <c r="B486" s="163" t="s">
        <v>127</v>
      </c>
      <c r="C486" s="163" t="s">
        <v>124</v>
      </c>
      <c r="D486" s="163" t="s">
        <v>928</v>
      </c>
      <c r="E486" s="163" t="s">
        <v>1229</v>
      </c>
      <c r="F486" s="160">
        <v>412</v>
      </c>
      <c r="G486" s="167">
        <v>841690.92500000005</v>
      </c>
      <c r="H486" s="10">
        <v>375</v>
      </c>
      <c r="I486" s="10">
        <v>724065</v>
      </c>
      <c r="J486" s="53">
        <f t="shared" si="35"/>
        <v>0.91019417475728159</v>
      </c>
      <c r="K486" s="53">
        <f t="shared" si="36"/>
        <v>0.86025045357356078</v>
      </c>
      <c r="L486" s="53">
        <f t="shared" si="37"/>
        <v>0.27305825242718446</v>
      </c>
      <c r="M486" s="53">
        <f t="shared" si="38"/>
        <v>0.60217531750149256</v>
      </c>
      <c r="N486" s="148">
        <f t="shared" si="39"/>
        <v>0.87523356992867707</v>
      </c>
      <c r="O486" s="51"/>
      <c r="P486" s="51"/>
    </row>
    <row r="487" spans="1:16" x14ac:dyDescent="0.25">
      <c r="A487" s="179">
        <v>484</v>
      </c>
      <c r="B487" s="163" t="s">
        <v>141</v>
      </c>
      <c r="C487" s="163" t="s">
        <v>124</v>
      </c>
      <c r="D487" s="163" t="s">
        <v>268</v>
      </c>
      <c r="E487" s="163" t="s">
        <v>1408</v>
      </c>
      <c r="F487" s="160">
        <v>749</v>
      </c>
      <c r="G487" s="167">
        <v>1492601.825</v>
      </c>
      <c r="H487" s="10">
        <v>479</v>
      </c>
      <c r="I487" s="10">
        <v>709675</v>
      </c>
      <c r="J487" s="53">
        <f t="shared" si="35"/>
        <v>0.63951935914552738</v>
      </c>
      <c r="K487" s="53">
        <f t="shared" si="36"/>
        <v>0.47546169923783926</v>
      </c>
      <c r="L487" s="53">
        <f t="shared" si="37"/>
        <v>0.19185580774365821</v>
      </c>
      <c r="M487" s="53">
        <f t="shared" si="38"/>
        <v>0.33282318946648748</v>
      </c>
      <c r="N487" s="148">
        <f t="shared" si="39"/>
        <v>0.52467899721014566</v>
      </c>
      <c r="O487" s="51"/>
      <c r="P487" s="51"/>
    </row>
    <row r="488" spans="1:16" x14ac:dyDescent="0.25">
      <c r="A488" s="179">
        <v>485</v>
      </c>
      <c r="B488" s="163" t="s">
        <v>141</v>
      </c>
      <c r="C488" s="163" t="s">
        <v>124</v>
      </c>
      <c r="D488" s="163" t="s">
        <v>270</v>
      </c>
      <c r="E488" s="163" t="s">
        <v>1409</v>
      </c>
      <c r="F488" s="160">
        <v>563</v>
      </c>
      <c r="G488" s="167">
        <v>1138248.1499999999</v>
      </c>
      <c r="H488" s="10">
        <v>478</v>
      </c>
      <c r="I488" s="10">
        <v>731540</v>
      </c>
      <c r="J488" s="53">
        <f t="shared" si="35"/>
        <v>0.84902309058614567</v>
      </c>
      <c r="K488" s="53">
        <f t="shared" si="36"/>
        <v>0.64268938192431946</v>
      </c>
      <c r="L488" s="53">
        <f t="shared" si="37"/>
        <v>0.2547069271758437</v>
      </c>
      <c r="M488" s="53">
        <f t="shared" si="38"/>
        <v>0.44988256734702359</v>
      </c>
      <c r="N488" s="148">
        <f t="shared" si="39"/>
        <v>0.70458949452286723</v>
      </c>
      <c r="O488" s="51"/>
      <c r="P488" s="51"/>
    </row>
    <row r="489" spans="1:16" x14ac:dyDescent="0.25">
      <c r="A489" s="179">
        <v>486</v>
      </c>
      <c r="B489" s="163" t="s">
        <v>141</v>
      </c>
      <c r="C489" s="163" t="s">
        <v>124</v>
      </c>
      <c r="D489" s="163" t="s">
        <v>269</v>
      </c>
      <c r="E489" s="163" t="s">
        <v>1410</v>
      </c>
      <c r="F489" s="160">
        <v>621</v>
      </c>
      <c r="G489" s="167">
        <v>1251103.425</v>
      </c>
      <c r="H489" s="10">
        <v>373</v>
      </c>
      <c r="I489" s="10">
        <v>710415</v>
      </c>
      <c r="J489" s="53">
        <f t="shared" si="35"/>
        <v>0.60064412238325282</v>
      </c>
      <c r="K489" s="53">
        <f t="shared" si="36"/>
        <v>0.56783075308102526</v>
      </c>
      <c r="L489" s="53">
        <f t="shared" si="37"/>
        <v>0.18019323671497584</v>
      </c>
      <c r="M489" s="53">
        <f t="shared" si="38"/>
        <v>0.39748152715671764</v>
      </c>
      <c r="N489" s="148">
        <f t="shared" si="39"/>
        <v>0.57767476387169348</v>
      </c>
      <c r="O489" s="51"/>
      <c r="P489" s="51"/>
    </row>
    <row r="490" spans="1:16" x14ac:dyDescent="0.25">
      <c r="A490" s="179">
        <v>487</v>
      </c>
      <c r="B490" s="163" t="s">
        <v>141</v>
      </c>
      <c r="C490" s="163" t="s">
        <v>124</v>
      </c>
      <c r="D490" s="163" t="s">
        <v>267</v>
      </c>
      <c r="E490" s="163" t="s">
        <v>1411</v>
      </c>
      <c r="F490" s="160">
        <v>1185</v>
      </c>
      <c r="G490" s="167">
        <v>2365292.0499999998</v>
      </c>
      <c r="H490" s="10">
        <v>573</v>
      </c>
      <c r="I490" s="10">
        <v>1014110</v>
      </c>
      <c r="J490" s="53">
        <f t="shared" si="35"/>
        <v>0.48354430379746838</v>
      </c>
      <c r="K490" s="53">
        <f t="shared" si="36"/>
        <v>0.42874620916262757</v>
      </c>
      <c r="L490" s="53">
        <f t="shared" si="37"/>
        <v>0.14506329113924052</v>
      </c>
      <c r="M490" s="53">
        <f t="shared" si="38"/>
        <v>0.30012234641383928</v>
      </c>
      <c r="N490" s="148">
        <f t="shared" si="39"/>
        <v>0.44518563755307983</v>
      </c>
      <c r="O490" s="51"/>
      <c r="P490" s="51"/>
    </row>
    <row r="491" spans="1:16" x14ac:dyDescent="0.25">
      <c r="A491" s="179">
        <v>488</v>
      </c>
      <c r="B491" s="163" t="s">
        <v>952</v>
      </c>
      <c r="C491" s="163" t="s">
        <v>124</v>
      </c>
      <c r="D491" s="163" t="s">
        <v>957</v>
      </c>
      <c r="E491" s="163" t="s">
        <v>1434</v>
      </c>
      <c r="F491" s="160">
        <v>515</v>
      </c>
      <c r="G491" s="167">
        <v>1094357.3999999999</v>
      </c>
      <c r="H491" s="10">
        <v>399</v>
      </c>
      <c r="I491" s="10">
        <v>566390</v>
      </c>
      <c r="J491" s="53">
        <f t="shared" si="35"/>
        <v>0.77475728155339807</v>
      </c>
      <c r="K491" s="53">
        <f t="shared" si="36"/>
        <v>0.51755486827246755</v>
      </c>
      <c r="L491" s="53">
        <f t="shared" si="37"/>
        <v>0.2324271844660194</v>
      </c>
      <c r="M491" s="53">
        <f t="shared" si="38"/>
        <v>0.36228840779072724</v>
      </c>
      <c r="N491" s="148">
        <f t="shared" si="39"/>
        <v>0.59471559225674664</v>
      </c>
      <c r="O491" s="51"/>
      <c r="P491" s="51"/>
    </row>
    <row r="492" spans="1:16" x14ac:dyDescent="0.25">
      <c r="A492" s="179">
        <v>489</v>
      </c>
      <c r="B492" s="163" t="s">
        <v>952</v>
      </c>
      <c r="C492" s="163" t="s">
        <v>124</v>
      </c>
      <c r="D492" s="163" t="s">
        <v>955</v>
      </c>
      <c r="E492" s="163" t="s">
        <v>1412</v>
      </c>
      <c r="F492" s="160">
        <v>850</v>
      </c>
      <c r="G492" s="167">
        <v>1893365.65</v>
      </c>
      <c r="H492" s="10">
        <v>560</v>
      </c>
      <c r="I492" s="10">
        <v>883245</v>
      </c>
      <c r="J492" s="53">
        <f t="shared" si="35"/>
        <v>0.6588235294117647</v>
      </c>
      <c r="K492" s="53">
        <f t="shared" si="36"/>
        <v>0.46649467840509307</v>
      </c>
      <c r="L492" s="53">
        <f t="shared" si="37"/>
        <v>0.1976470588235294</v>
      </c>
      <c r="M492" s="53">
        <f t="shared" si="38"/>
        <v>0.32654627488356514</v>
      </c>
      <c r="N492" s="148">
        <f t="shared" si="39"/>
        <v>0.52419333370709453</v>
      </c>
      <c r="O492" s="51"/>
      <c r="P492" s="51"/>
    </row>
    <row r="493" spans="1:16" x14ac:dyDescent="0.25">
      <c r="A493" s="179">
        <v>490</v>
      </c>
      <c r="B493" s="163" t="s">
        <v>952</v>
      </c>
      <c r="C493" s="163" t="s">
        <v>124</v>
      </c>
      <c r="D493" s="163" t="s">
        <v>953</v>
      </c>
      <c r="E493" s="163" t="s">
        <v>954</v>
      </c>
      <c r="F493" s="160">
        <v>1672</v>
      </c>
      <c r="G493" s="167">
        <v>4012840.0750000002</v>
      </c>
      <c r="H493" s="10">
        <v>1026</v>
      </c>
      <c r="I493" s="10">
        <v>1683720</v>
      </c>
      <c r="J493" s="53">
        <f t="shared" si="35"/>
        <v>0.61363636363636365</v>
      </c>
      <c r="K493" s="53">
        <f t="shared" si="36"/>
        <v>0.4195831302846027</v>
      </c>
      <c r="L493" s="53">
        <f t="shared" si="37"/>
        <v>0.18409090909090908</v>
      </c>
      <c r="M493" s="53">
        <f t="shared" si="38"/>
        <v>0.29370819119922187</v>
      </c>
      <c r="N493" s="148">
        <f t="shared" si="39"/>
        <v>0.47779910029013095</v>
      </c>
      <c r="O493" s="51"/>
      <c r="P493" s="51"/>
    </row>
    <row r="494" spans="1:16" x14ac:dyDescent="0.25">
      <c r="A494" s="179">
        <v>491</v>
      </c>
      <c r="B494" s="163" t="s">
        <v>952</v>
      </c>
      <c r="C494" s="163" t="s">
        <v>124</v>
      </c>
      <c r="D494" s="163" t="s">
        <v>959</v>
      </c>
      <c r="E494" s="163" t="s">
        <v>960</v>
      </c>
      <c r="F494" s="160">
        <v>1358</v>
      </c>
      <c r="G494" s="167">
        <v>4083021.75</v>
      </c>
      <c r="H494" s="10">
        <v>834</v>
      </c>
      <c r="I494" s="10">
        <v>1477930</v>
      </c>
      <c r="J494" s="53">
        <f t="shared" si="35"/>
        <v>0.61413843888070696</v>
      </c>
      <c r="K494" s="53">
        <f t="shared" si="36"/>
        <v>0.36196966131762587</v>
      </c>
      <c r="L494" s="53">
        <f t="shared" si="37"/>
        <v>0.18424153166421209</v>
      </c>
      <c r="M494" s="53">
        <f t="shared" si="38"/>
        <v>0.25337876292233807</v>
      </c>
      <c r="N494" s="148">
        <f t="shared" si="39"/>
        <v>0.43762029458655016</v>
      </c>
      <c r="O494" s="51"/>
      <c r="P494" s="51"/>
    </row>
    <row r="495" spans="1:16" x14ac:dyDescent="0.25">
      <c r="A495" s="179">
        <v>492</v>
      </c>
      <c r="B495" s="163" t="s">
        <v>952</v>
      </c>
      <c r="C495" s="163" t="s">
        <v>124</v>
      </c>
      <c r="D495" s="163" t="s">
        <v>962</v>
      </c>
      <c r="E495" s="163" t="s">
        <v>1413</v>
      </c>
      <c r="F495" s="160">
        <v>686</v>
      </c>
      <c r="G495" s="167">
        <v>1431571.3</v>
      </c>
      <c r="H495" s="10">
        <v>600</v>
      </c>
      <c r="I495" s="10">
        <v>779635</v>
      </c>
      <c r="J495" s="53">
        <f t="shared" si="35"/>
        <v>0.87463556851311952</v>
      </c>
      <c r="K495" s="53">
        <f t="shared" si="36"/>
        <v>0.54460088715106258</v>
      </c>
      <c r="L495" s="53">
        <f t="shared" si="37"/>
        <v>0.26239067055393583</v>
      </c>
      <c r="M495" s="53">
        <f t="shared" si="38"/>
        <v>0.38122062100574378</v>
      </c>
      <c r="N495" s="148">
        <f t="shared" si="39"/>
        <v>0.64361129155967967</v>
      </c>
      <c r="O495" s="51"/>
      <c r="P495" s="51"/>
    </row>
    <row r="496" spans="1:16" x14ac:dyDescent="0.25">
      <c r="A496" s="179">
        <v>493</v>
      </c>
      <c r="B496" s="163" t="s">
        <v>952</v>
      </c>
      <c r="C496" s="163" t="s">
        <v>124</v>
      </c>
      <c r="D496" s="163" t="s">
        <v>961</v>
      </c>
      <c r="E496" s="163" t="s">
        <v>1414</v>
      </c>
      <c r="F496" s="160">
        <v>444</v>
      </c>
      <c r="G496" s="167">
        <v>570666.44999999995</v>
      </c>
      <c r="H496" s="10">
        <v>185</v>
      </c>
      <c r="I496" s="10">
        <v>211650</v>
      </c>
      <c r="J496" s="53">
        <f t="shared" si="35"/>
        <v>0.41666666666666669</v>
      </c>
      <c r="K496" s="53">
        <f t="shared" si="36"/>
        <v>0.37088215015969489</v>
      </c>
      <c r="L496" s="53">
        <f t="shared" si="37"/>
        <v>0.125</v>
      </c>
      <c r="M496" s="53">
        <f t="shared" si="38"/>
        <v>0.25961750511178638</v>
      </c>
      <c r="N496" s="148">
        <f t="shared" si="39"/>
        <v>0.38461750511178638</v>
      </c>
      <c r="O496" s="51"/>
      <c r="P496" s="51"/>
    </row>
    <row r="497" spans="1:16" x14ac:dyDescent="0.25">
      <c r="A497" s="179">
        <v>494</v>
      </c>
      <c r="B497" s="163" t="s">
        <v>129</v>
      </c>
      <c r="C497" s="163" t="s">
        <v>124</v>
      </c>
      <c r="D497" s="163" t="s">
        <v>963</v>
      </c>
      <c r="E497" s="163" t="s">
        <v>1435</v>
      </c>
      <c r="F497" s="160">
        <v>763</v>
      </c>
      <c r="G497" s="167">
        <v>1655172.7250000001</v>
      </c>
      <c r="H497" s="10">
        <v>530</v>
      </c>
      <c r="I497" s="10">
        <v>831815</v>
      </c>
      <c r="J497" s="53">
        <f t="shared" si="35"/>
        <v>0.6946264744429882</v>
      </c>
      <c r="K497" s="53">
        <f t="shared" si="36"/>
        <v>0.50255480134256081</v>
      </c>
      <c r="L497" s="53">
        <f t="shared" si="37"/>
        <v>0.20838794233289645</v>
      </c>
      <c r="M497" s="53">
        <f t="shared" si="38"/>
        <v>0.35178836093979254</v>
      </c>
      <c r="N497" s="148">
        <f t="shared" si="39"/>
        <v>0.56017630327268897</v>
      </c>
      <c r="O497" s="51"/>
      <c r="P497" s="51"/>
    </row>
    <row r="498" spans="1:16" x14ac:dyDescent="0.25">
      <c r="A498" s="179">
        <v>495</v>
      </c>
      <c r="B498" s="163" t="s">
        <v>129</v>
      </c>
      <c r="C498" s="163" t="s">
        <v>124</v>
      </c>
      <c r="D498" s="163" t="s">
        <v>968</v>
      </c>
      <c r="E498" s="163" t="s">
        <v>969</v>
      </c>
      <c r="F498" s="160">
        <v>672</v>
      </c>
      <c r="G498" s="167">
        <v>1457347.925</v>
      </c>
      <c r="H498" s="10">
        <v>501</v>
      </c>
      <c r="I498" s="10">
        <v>825160</v>
      </c>
      <c r="J498" s="53">
        <f t="shared" si="35"/>
        <v>0.7455357142857143</v>
      </c>
      <c r="K498" s="53">
        <f t="shared" si="36"/>
        <v>0.56620659064649914</v>
      </c>
      <c r="L498" s="53">
        <f t="shared" si="37"/>
        <v>0.2236607142857143</v>
      </c>
      <c r="M498" s="53">
        <f t="shared" si="38"/>
        <v>0.3963446134525494</v>
      </c>
      <c r="N498" s="148">
        <f t="shared" si="39"/>
        <v>0.62000532773826367</v>
      </c>
      <c r="O498" s="51"/>
      <c r="P498" s="51"/>
    </row>
    <row r="499" spans="1:16" x14ac:dyDescent="0.25">
      <c r="A499" s="179">
        <v>496</v>
      </c>
      <c r="B499" s="163" t="s">
        <v>129</v>
      </c>
      <c r="C499" s="163" t="s">
        <v>124</v>
      </c>
      <c r="D499" s="163" t="s">
        <v>966</v>
      </c>
      <c r="E499" s="163" t="s">
        <v>958</v>
      </c>
      <c r="F499" s="160">
        <v>686</v>
      </c>
      <c r="G499" s="167">
        <v>1535812.45</v>
      </c>
      <c r="H499" s="10">
        <v>597</v>
      </c>
      <c r="I499" s="10">
        <v>1116290</v>
      </c>
      <c r="J499" s="53">
        <f t="shared" si="35"/>
        <v>0.87026239067055389</v>
      </c>
      <c r="K499" s="53">
        <f t="shared" si="36"/>
        <v>0.72684005133569529</v>
      </c>
      <c r="L499" s="53">
        <f t="shared" si="37"/>
        <v>0.26107871720116615</v>
      </c>
      <c r="M499" s="53">
        <f t="shared" si="38"/>
        <v>0.50878803593498667</v>
      </c>
      <c r="N499" s="148">
        <f t="shared" si="39"/>
        <v>0.76986675313615283</v>
      </c>
      <c r="O499" s="51"/>
      <c r="P499" s="51"/>
    </row>
    <row r="500" spans="1:16" x14ac:dyDescent="0.25">
      <c r="A500" s="179">
        <v>497</v>
      </c>
      <c r="B500" s="163" t="s">
        <v>129</v>
      </c>
      <c r="C500" s="163" t="s">
        <v>124</v>
      </c>
      <c r="D500" s="163" t="s">
        <v>964</v>
      </c>
      <c r="E500" s="163" t="s">
        <v>965</v>
      </c>
      <c r="F500" s="160">
        <v>807</v>
      </c>
      <c r="G500" s="167">
        <v>1708386.325</v>
      </c>
      <c r="H500" s="10">
        <v>650</v>
      </c>
      <c r="I500" s="10">
        <v>1134170</v>
      </c>
      <c r="J500" s="53">
        <f t="shared" si="35"/>
        <v>0.80545229244114003</v>
      </c>
      <c r="K500" s="53">
        <f t="shared" si="36"/>
        <v>0.66388379689236865</v>
      </c>
      <c r="L500" s="53">
        <f t="shared" si="37"/>
        <v>0.24163568773234201</v>
      </c>
      <c r="M500" s="53">
        <f t="shared" si="38"/>
        <v>0.46471865782465804</v>
      </c>
      <c r="N500" s="148">
        <f t="shared" si="39"/>
        <v>0.70635434555700005</v>
      </c>
      <c r="O500" s="51"/>
      <c r="P500" s="51"/>
    </row>
    <row r="501" spans="1:16" x14ac:dyDescent="0.25">
      <c r="A501" s="179">
        <v>498</v>
      </c>
      <c r="B501" s="163" t="s">
        <v>77</v>
      </c>
      <c r="C501" s="163" t="s">
        <v>124</v>
      </c>
      <c r="D501" s="163" t="s">
        <v>684</v>
      </c>
      <c r="E501" s="163" t="s">
        <v>1415</v>
      </c>
      <c r="F501" s="160">
        <v>1562</v>
      </c>
      <c r="G501" s="167">
        <v>2675572.2000000002</v>
      </c>
      <c r="H501" s="10">
        <v>889</v>
      </c>
      <c r="I501" s="10">
        <v>1366345</v>
      </c>
      <c r="J501" s="53">
        <f t="shared" si="35"/>
        <v>0.56914212548015364</v>
      </c>
      <c r="K501" s="53">
        <f t="shared" si="36"/>
        <v>0.51067394107324027</v>
      </c>
      <c r="L501" s="53">
        <f t="shared" si="37"/>
        <v>0.1707426376440461</v>
      </c>
      <c r="M501" s="53">
        <f t="shared" si="38"/>
        <v>0.35747175875126819</v>
      </c>
      <c r="N501" s="148">
        <f t="shared" si="39"/>
        <v>0.52821439639531431</v>
      </c>
      <c r="O501" s="51"/>
      <c r="P501" s="51"/>
    </row>
    <row r="502" spans="1:16" x14ac:dyDescent="0.25">
      <c r="A502" s="179">
        <v>499</v>
      </c>
      <c r="B502" s="163" t="s">
        <v>77</v>
      </c>
      <c r="C502" s="163" t="s">
        <v>124</v>
      </c>
      <c r="D502" s="163" t="s">
        <v>686</v>
      </c>
      <c r="E502" s="163" t="s">
        <v>687</v>
      </c>
      <c r="F502" s="160">
        <v>565</v>
      </c>
      <c r="G502" s="167">
        <v>973317.42500000005</v>
      </c>
      <c r="H502" s="10">
        <v>265</v>
      </c>
      <c r="I502" s="10">
        <v>353715</v>
      </c>
      <c r="J502" s="53">
        <f t="shared" si="35"/>
        <v>0.46902654867256638</v>
      </c>
      <c r="K502" s="53">
        <f t="shared" si="36"/>
        <v>0.36341176158435667</v>
      </c>
      <c r="L502" s="53">
        <f t="shared" si="37"/>
        <v>0.1407079646017699</v>
      </c>
      <c r="M502" s="53">
        <f t="shared" si="38"/>
        <v>0.25438823310904968</v>
      </c>
      <c r="N502" s="148">
        <f t="shared" si="39"/>
        <v>0.39509619771081961</v>
      </c>
      <c r="O502" s="51"/>
      <c r="P502" s="51"/>
    </row>
    <row r="503" spans="1:16" x14ac:dyDescent="0.25">
      <c r="A503" s="179">
        <v>500</v>
      </c>
      <c r="B503" s="163" t="s">
        <v>130</v>
      </c>
      <c r="C503" s="163" t="s">
        <v>124</v>
      </c>
      <c r="D503" s="163" t="s">
        <v>918</v>
      </c>
      <c r="E503" s="163" t="s">
        <v>787</v>
      </c>
      <c r="F503" s="160">
        <v>1120</v>
      </c>
      <c r="G503" s="167">
        <v>2026767.1749999998</v>
      </c>
      <c r="H503" s="10">
        <v>611</v>
      </c>
      <c r="I503" s="10">
        <v>962790</v>
      </c>
      <c r="J503" s="53">
        <f t="shared" si="35"/>
        <v>0.54553571428571423</v>
      </c>
      <c r="K503" s="53">
        <f t="shared" si="36"/>
        <v>0.47503729677287676</v>
      </c>
      <c r="L503" s="53">
        <f t="shared" si="37"/>
        <v>0.16366071428571427</v>
      </c>
      <c r="M503" s="53">
        <f t="shared" si="38"/>
        <v>0.33252610774101371</v>
      </c>
      <c r="N503" s="148">
        <f t="shared" si="39"/>
        <v>0.49618682202672798</v>
      </c>
      <c r="O503" s="51"/>
      <c r="P503" s="51"/>
    </row>
    <row r="504" spans="1:16" x14ac:dyDescent="0.25">
      <c r="A504" s="179">
        <v>501</v>
      </c>
      <c r="B504" s="163" t="s">
        <v>130</v>
      </c>
      <c r="C504" s="163" t="s">
        <v>124</v>
      </c>
      <c r="D504" s="163" t="s">
        <v>920</v>
      </c>
      <c r="E504" s="163" t="s">
        <v>1114</v>
      </c>
      <c r="F504" s="160">
        <v>698</v>
      </c>
      <c r="G504" s="167">
        <v>1267171.75</v>
      </c>
      <c r="H504" s="10">
        <v>218</v>
      </c>
      <c r="I504" s="10">
        <v>369885</v>
      </c>
      <c r="J504" s="53">
        <f t="shared" si="35"/>
        <v>0.31232091690544411</v>
      </c>
      <c r="K504" s="53">
        <f t="shared" si="36"/>
        <v>0.29189807932507966</v>
      </c>
      <c r="L504" s="53">
        <f t="shared" si="37"/>
        <v>9.3696275071633237E-2</v>
      </c>
      <c r="M504" s="53">
        <f t="shared" si="38"/>
        <v>0.20432865552755575</v>
      </c>
      <c r="N504" s="148">
        <f t="shared" si="39"/>
        <v>0.298024930599189</v>
      </c>
      <c r="O504" s="51"/>
      <c r="P504" s="51"/>
    </row>
    <row r="505" spans="1:16" x14ac:dyDescent="0.25">
      <c r="A505" s="179">
        <v>502</v>
      </c>
      <c r="B505" s="163" t="s">
        <v>130</v>
      </c>
      <c r="C505" s="163" t="s">
        <v>124</v>
      </c>
      <c r="D505" s="163" t="s">
        <v>917</v>
      </c>
      <c r="E505" s="163" t="s">
        <v>1256</v>
      </c>
      <c r="F505" s="160">
        <v>1259</v>
      </c>
      <c r="G505" s="167">
        <v>2289000.1</v>
      </c>
      <c r="H505" s="10">
        <v>635</v>
      </c>
      <c r="I505" s="10">
        <v>923085</v>
      </c>
      <c r="J505" s="53">
        <f t="shared" si="35"/>
        <v>0.50436854646544882</v>
      </c>
      <c r="K505" s="53">
        <f t="shared" si="36"/>
        <v>0.40326996927610442</v>
      </c>
      <c r="L505" s="53">
        <f t="shared" si="37"/>
        <v>0.15131056393963463</v>
      </c>
      <c r="M505" s="53">
        <f t="shared" si="38"/>
        <v>0.28228897849327306</v>
      </c>
      <c r="N505" s="148">
        <f t="shared" si="39"/>
        <v>0.43359954243290766</v>
      </c>
      <c r="O505" s="51"/>
      <c r="P505" s="51"/>
    </row>
    <row r="506" spans="1:16" x14ac:dyDescent="0.25">
      <c r="A506" s="179">
        <v>503</v>
      </c>
      <c r="B506" s="163" t="s">
        <v>130</v>
      </c>
      <c r="C506" s="163" t="s">
        <v>124</v>
      </c>
      <c r="D506" s="163" t="s">
        <v>919</v>
      </c>
      <c r="E506" s="163" t="s">
        <v>1436</v>
      </c>
      <c r="F506" s="160">
        <v>1022</v>
      </c>
      <c r="G506" s="167">
        <v>1864659.75</v>
      </c>
      <c r="H506" s="10">
        <v>477</v>
      </c>
      <c r="I506" s="10">
        <v>709260</v>
      </c>
      <c r="J506" s="53">
        <f t="shared" si="35"/>
        <v>0.46673189823874756</v>
      </c>
      <c r="K506" s="53">
        <f t="shared" si="36"/>
        <v>0.38036966261539135</v>
      </c>
      <c r="L506" s="53">
        <f t="shared" si="37"/>
        <v>0.14001956947162425</v>
      </c>
      <c r="M506" s="53">
        <f t="shared" si="38"/>
        <v>0.2662587638307739</v>
      </c>
      <c r="N506" s="148">
        <f t="shared" si="39"/>
        <v>0.40627833330239815</v>
      </c>
      <c r="O506" s="51"/>
      <c r="P506" s="51"/>
    </row>
    <row r="507" spans="1:16" x14ac:dyDescent="0.25">
      <c r="A507" s="179">
        <v>504</v>
      </c>
      <c r="B507" s="163" t="s">
        <v>130</v>
      </c>
      <c r="C507" s="163" t="s">
        <v>124</v>
      </c>
      <c r="D507" s="163" t="s">
        <v>921</v>
      </c>
      <c r="E507" s="163" t="s">
        <v>1258</v>
      </c>
      <c r="F507" s="160">
        <v>560</v>
      </c>
      <c r="G507" s="167">
        <v>1020563.35</v>
      </c>
      <c r="H507" s="10">
        <v>179</v>
      </c>
      <c r="I507" s="10">
        <v>286740</v>
      </c>
      <c r="J507" s="53">
        <f t="shared" si="35"/>
        <v>0.31964285714285712</v>
      </c>
      <c r="K507" s="53">
        <f t="shared" si="36"/>
        <v>0.28096247038461653</v>
      </c>
      <c r="L507" s="53">
        <f t="shared" si="37"/>
        <v>9.5892857142857127E-2</v>
      </c>
      <c r="M507" s="53">
        <f t="shared" si="38"/>
        <v>0.19667372926923155</v>
      </c>
      <c r="N507" s="148">
        <f t="shared" si="39"/>
        <v>0.29256658641208866</v>
      </c>
      <c r="O507" s="51"/>
      <c r="P507" s="51"/>
    </row>
    <row r="508" spans="1:16" x14ac:dyDescent="0.25">
      <c r="A508" s="179">
        <v>505</v>
      </c>
      <c r="B508" s="163" t="s">
        <v>126</v>
      </c>
      <c r="C508" s="163" t="s">
        <v>124</v>
      </c>
      <c r="D508" s="163" t="s">
        <v>916</v>
      </c>
      <c r="E508" s="163" t="s">
        <v>842</v>
      </c>
      <c r="F508" s="160">
        <v>1309</v>
      </c>
      <c r="G508" s="167">
        <v>2989456.0750000002</v>
      </c>
      <c r="H508" s="10">
        <v>618</v>
      </c>
      <c r="I508" s="10">
        <v>1179435</v>
      </c>
      <c r="J508" s="53">
        <f t="shared" si="35"/>
        <v>0.47211611917494273</v>
      </c>
      <c r="K508" s="53">
        <f t="shared" si="36"/>
        <v>0.39453163733138308</v>
      </c>
      <c r="L508" s="53">
        <f t="shared" si="37"/>
        <v>0.14163483575248281</v>
      </c>
      <c r="M508" s="53">
        <f t="shared" si="38"/>
        <v>0.27617214613196811</v>
      </c>
      <c r="N508" s="148">
        <f t="shared" si="39"/>
        <v>0.41780698188445092</v>
      </c>
      <c r="O508" s="51"/>
      <c r="P508" s="51"/>
    </row>
    <row r="509" spans="1:16" x14ac:dyDescent="0.25">
      <c r="A509" s="179">
        <v>506</v>
      </c>
      <c r="B509" s="163" t="s">
        <v>126</v>
      </c>
      <c r="C509" s="163" t="s">
        <v>124</v>
      </c>
      <c r="D509" s="163" t="s">
        <v>914</v>
      </c>
      <c r="E509" s="163" t="s">
        <v>915</v>
      </c>
      <c r="F509" s="160">
        <v>566</v>
      </c>
      <c r="G509" s="167">
        <v>1292280.9750000001</v>
      </c>
      <c r="H509" s="10">
        <v>397</v>
      </c>
      <c r="I509" s="10">
        <v>633000</v>
      </c>
      <c r="J509" s="53">
        <f t="shared" si="35"/>
        <v>0.70141342756183744</v>
      </c>
      <c r="K509" s="53">
        <f t="shared" si="36"/>
        <v>0.48983155540148687</v>
      </c>
      <c r="L509" s="53">
        <f t="shared" si="37"/>
        <v>0.21042402826855122</v>
      </c>
      <c r="M509" s="53">
        <f t="shared" si="38"/>
        <v>0.34288208878104082</v>
      </c>
      <c r="N509" s="148">
        <f t="shared" si="39"/>
        <v>0.55330611704959209</v>
      </c>
      <c r="O509" s="51"/>
      <c r="P509" s="51"/>
    </row>
    <row r="510" spans="1:16" x14ac:dyDescent="0.25">
      <c r="A510" s="179">
        <v>507</v>
      </c>
      <c r="B510" s="163" t="s">
        <v>136</v>
      </c>
      <c r="C510" s="163" t="s">
        <v>124</v>
      </c>
      <c r="D510" s="163" t="s">
        <v>979</v>
      </c>
      <c r="E510" s="163" t="s">
        <v>980</v>
      </c>
      <c r="F510" s="160">
        <v>1507</v>
      </c>
      <c r="G510" s="167">
        <v>2829880.5</v>
      </c>
      <c r="H510" s="10">
        <v>1523</v>
      </c>
      <c r="I510" s="10">
        <v>2263965</v>
      </c>
      <c r="J510" s="53">
        <f t="shared" si="35"/>
        <v>1.0106171201061711</v>
      </c>
      <c r="K510" s="53">
        <f t="shared" si="36"/>
        <v>0.80002141433180662</v>
      </c>
      <c r="L510" s="53">
        <f t="shared" si="37"/>
        <v>0.3</v>
      </c>
      <c r="M510" s="53">
        <f t="shared" si="38"/>
        <v>0.56001499003226463</v>
      </c>
      <c r="N510" s="148">
        <f t="shared" si="39"/>
        <v>0.86001499003226467</v>
      </c>
      <c r="O510" s="51"/>
      <c r="P510" s="51"/>
    </row>
    <row r="511" spans="1:16" x14ac:dyDescent="0.25">
      <c r="A511" s="179">
        <v>508</v>
      </c>
      <c r="B511" s="163" t="s">
        <v>136</v>
      </c>
      <c r="C511" s="163" t="s">
        <v>124</v>
      </c>
      <c r="D511" s="163" t="s">
        <v>985</v>
      </c>
      <c r="E511" s="163" t="s">
        <v>986</v>
      </c>
      <c r="F511" s="160">
        <v>605</v>
      </c>
      <c r="G511" s="167">
        <v>1098701.45</v>
      </c>
      <c r="H511" s="10">
        <v>535</v>
      </c>
      <c r="I511" s="10">
        <v>756290</v>
      </c>
      <c r="J511" s="53">
        <f t="shared" si="35"/>
        <v>0.88429752066115708</v>
      </c>
      <c r="K511" s="53">
        <f t="shared" si="36"/>
        <v>0.68834895958315157</v>
      </c>
      <c r="L511" s="53">
        <f t="shared" si="37"/>
        <v>0.26528925619834709</v>
      </c>
      <c r="M511" s="53">
        <f t="shared" si="38"/>
        <v>0.48184427170820604</v>
      </c>
      <c r="N511" s="148">
        <f t="shared" si="39"/>
        <v>0.74713352790655319</v>
      </c>
      <c r="O511" s="51"/>
      <c r="P511" s="51"/>
    </row>
    <row r="512" spans="1:16" x14ac:dyDescent="0.25">
      <c r="A512" s="179">
        <v>509</v>
      </c>
      <c r="B512" s="163" t="s">
        <v>136</v>
      </c>
      <c r="C512" s="163" t="s">
        <v>124</v>
      </c>
      <c r="D512" s="163" t="s">
        <v>990</v>
      </c>
      <c r="E512" s="173" t="s">
        <v>1416</v>
      </c>
      <c r="F512" s="160">
        <v>576</v>
      </c>
      <c r="G512" s="167">
        <v>1601106.425</v>
      </c>
      <c r="H512" s="10">
        <v>366</v>
      </c>
      <c r="I512" s="10">
        <v>752145</v>
      </c>
      <c r="J512" s="53">
        <f t="shared" si="35"/>
        <v>0.63541666666666663</v>
      </c>
      <c r="K512" s="53">
        <f t="shared" si="36"/>
        <v>0.46976577462675534</v>
      </c>
      <c r="L512" s="53">
        <f t="shared" si="37"/>
        <v>0.19062499999999999</v>
      </c>
      <c r="M512" s="53">
        <f t="shared" si="38"/>
        <v>0.3288360422387287</v>
      </c>
      <c r="N512" s="148">
        <f t="shared" si="39"/>
        <v>0.51946104223872869</v>
      </c>
      <c r="O512" s="51"/>
      <c r="P512" s="51"/>
    </row>
    <row r="513" spans="1:16" x14ac:dyDescent="0.25">
      <c r="A513" s="179">
        <v>510</v>
      </c>
      <c r="B513" s="163" t="s">
        <v>136</v>
      </c>
      <c r="C513" s="163" t="s">
        <v>124</v>
      </c>
      <c r="D513" s="163" t="s">
        <v>982</v>
      </c>
      <c r="E513" s="163" t="s">
        <v>1231</v>
      </c>
      <c r="F513" s="160">
        <v>474</v>
      </c>
      <c r="G513" s="167">
        <v>989436.85</v>
      </c>
      <c r="H513" s="10">
        <v>449</v>
      </c>
      <c r="I513" s="10">
        <v>892220</v>
      </c>
      <c r="J513" s="53">
        <f t="shared" si="35"/>
        <v>0.9472573839662447</v>
      </c>
      <c r="K513" s="53">
        <f t="shared" si="36"/>
        <v>0.90174527055465947</v>
      </c>
      <c r="L513" s="53">
        <f t="shared" si="37"/>
        <v>0.28417721518987338</v>
      </c>
      <c r="M513" s="53">
        <f t="shared" si="38"/>
        <v>0.63122168938826162</v>
      </c>
      <c r="N513" s="148">
        <f t="shared" si="39"/>
        <v>0.915398904578135</v>
      </c>
      <c r="O513" s="51"/>
      <c r="P513" s="51"/>
    </row>
    <row r="514" spans="1:16" x14ac:dyDescent="0.25">
      <c r="A514" s="179">
        <v>511</v>
      </c>
      <c r="B514" s="163" t="s">
        <v>136</v>
      </c>
      <c r="C514" s="163" t="s">
        <v>124</v>
      </c>
      <c r="D514" s="163" t="s">
        <v>987</v>
      </c>
      <c r="E514" s="163" t="s">
        <v>988</v>
      </c>
      <c r="F514" s="160">
        <v>446</v>
      </c>
      <c r="G514" s="167">
        <v>1531466.35</v>
      </c>
      <c r="H514" s="10">
        <v>753</v>
      </c>
      <c r="I514" s="10">
        <v>1681970</v>
      </c>
      <c r="J514" s="53">
        <f t="shared" si="35"/>
        <v>1.688340807174888</v>
      </c>
      <c r="K514" s="53">
        <f t="shared" si="36"/>
        <v>1.0982742128157108</v>
      </c>
      <c r="L514" s="53">
        <f t="shared" si="37"/>
        <v>0.3</v>
      </c>
      <c r="M514" s="53">
        <f t="shared" si="38"/>
        <v>0.7</v>
      </c>
      <c r="N514" s="148">
        <f t="shared" si="39"/>
        <v>1</v>
      </c>
      <c r="O514" s="51"/>
      <c r="P514" s="51"/>
    </row>
    <row r="515" spans="1:16" x14ac:dyDescent="0.25">
      <c r="A515" s="179">
        <v>512</v>
      </c>
      <c r="B515" s="163" t="s">
        <v>136</v>
      </c>
      <c r="C515" s="163" t="s">
        <v>124</v>
      </c>
      <c r="D515" s="163" t="s">
        <v>981</v>
      </c>
      <c r="E515" s="163" t="s">
        <v>1298</v>
      </c>
      <c r="F515" s="160">
        <v>652</v>
      </c>
      <c r="G515" s="167">
        <v>1809546.2</v>
      </c>
      <c r="H515" s="10">
        <v>781</v>
      </c>
      <c r="I515" s="10">
        <v>1397445</v>
      </c>
      <c r="J515" s="53">
        <f t="shared" ref="J515:J533" si="40">IFERROR(H515/F515,0)</f>
        <v>1.1978527607361964</v>
      </c>
      <c r="K515" s="53">
        <f t="shared" ref="K515:K533" si="41">IFERROR(I515/G515,0)</f>
        <v>0.77226268110756169</v>
      </c>
      <c r="L515" s="53">
        <f t="shared" si="37"/>
        <v>0.3</v>
      </c>
      <c r="M515" s="53">
        <f t="shared" si="38"/>
        <v>0.54058387677529318</v>
      </c>
      <c r="N515" s="148">
        <f t="shared" si="39"/>
        <v>0.84058387677529312</v>
      </c>
      <c r="O515" s="51"/>
      <c r="P515" s="51"/>
    </row>
    <row r="516" spans="1:16" x14ac:dyDescent="0.25">
      <c r="A516" s="179">
        <v>513</v>
      </c>
      <c r="B516" s="163" t="s">
        <v>136</v>
      </c>
      <c r="C516" s="163" t="s">
        <v>124</v>
      </c>
      <c r="D516" s="163" t="s">
        <v>989</v>
      </c>
      <c r="E516" s="163" t="s">
        <v>1232</v>
      </c>
      <c r="F516" s="160">
        <v>538</v>
      </c>
      <c r="G516" s="167">
        <v>986968.35</v>
      </c>
      <c r="H516" s="10">
        <v>735</v>
      </c>
      <c r="I516" s="10">
        <v>989835</v>
      </c>
      <c r="J516" s="53">
        <f t="shared" si="40"/>
        <v>1.3661710037174721</v>
      </c>
      <c r="K516" s="53">
        <f t="shared" si="41"/>
        <v>1.0029045004330686</v>
      </c>
      <c r="L516" s="53">
        <f t="shared" ref="L516:L533" si="42">IF((J516*0.3)&gt;30%,30%,(J516*0.3))</f>
        <v>0.3</v>
      </c>
      <c r="M516" s="53">
        <f t="shared" ref="M516:M533" si="43">IF((K516*0.7)&gt;70%,70%,(K516*0.7))</f>
        <v>0.7</v>
      </c>
      <c r="N516" s="148">
        <f t="shared" ref="N516:N533" si="44">L516+M516</f>
        <v>1</v>
      </c>
      <c r="O516" s="51"/>
      <c r="P516" s="51"/>
    </row>
    <row r="517" spans="1:16" x14ac:dyDescent="0.25">
      <c r="A517" s="179">
        <v>514</v>
      </c>
      <c r="B517" s="163" t="s">
        <v>136</v>
      </c>
      <c r="C517" s="163" t="s">
        <v>124</v>
      </c>
      <c r="D517" s="163" t="s">
        <v>983</v>
      </c>
      <c r="E517" s="163" t="s">
        <v>984</v>
      </c>
      <c r="F517" s="160">
        <v>825</v>
      </c>
      <c r="G517" s="167">
        <v>1411651.1</v>
      </c>
      <c r="H517" s="10">
        <v>1091</v>
      </c>
      <c r="I517" s="10">
        <v>1527315</v>
      </c>
      <c r="J517" s="53">
        <f t="shared" si="40"/>
        <v>1.3224242424242425</v>
      </c>
      <c r="K517" s="53">
        <f t="shared" si="41"/>
        <v>1.0819351892262896</v>
      </c>
      <c r="L517" s="53">
        <f t="shared" si="42"/>
        <v>0.3</v>
      </c>
      <c r="M517" s="53">
        <f t="shared" si="43"/>
        <v>0.7</v>
      </c>
      <c r="N517" s="148">
        <f t="shared" si="44"/>
        <v>1</v>
      </c>
      <c r="O517" s="51"/>
      <c r="P517" s="51"/>
    </row>
    <row r="518" spans="1:16" x14ac:dyDescent="0.25">
      <c r="A518" s="179">
        <v>515</v>
      </c>
      <c r="B518" s="163" t="s">
        <v>1259</v>
      </c>
      <c r="C518" s="163" t="s">
        <v>124</v>
      </c>
      <c r="D518" s="163" t="s">
        <v>975</v>
      </c>
      <c r="E518" s="163" t="s">
        <v>976</v>
      </c>
      <c r="F518" s="160">
        <v>1944</v>
      </c>
      <c r="G518" s="167">
        <v>2480040.4750000001</v>
      </c>
      <c r="H518" s="10">
        <v>1331</v>
      </c>
      <c r="I518" s="10">
        <v>1630715</v>
      </c>
      <c r="J518" s="53">
        <f t="shared" si="40"/>
        <v>0.68467078189300412</v>
      </c>
      <c r="K518" s="53">
        <f t="shared" si="41"/>
        <v>0.6575356396149139</v>
      </c>
      <c r="L518" s="53">
        <f t="shared" si="42"/>
        <v>0.20540123456790124</v>
      </c>
      <c r="M518" s="53">
        <f t="shared" si="43"/>
        <v>0.4602749477304397</v>
      </c>
      <c r="N518" s="148">
        <f t="shared" si="44"/>
        <v>0.66567618229834091</v>
      </c>
      <c r="O518" s="51"/>
      <c r="P518" s="51"/>
    </row>
    <row r="519" spans="1:16" x14ac:dyDescent="0.25">
      <c r="A519" s="179">
        <v>516</v>
      </c>
      <c r="B519" s="163" t="s">
        <v>1259</v>
      </c>
      <c r="C519" s="163" t="s">
        <v>124</v>
      </c>
      <c r="D519" s="163" t="s">
        <v>978</v>
      </c>
      <c r="E519" s="163" t="s">
        <v>1260</v>
      </c>
      <c r="F519" s="160">
        <v>980</v>
      </c>
      <c r="G519" s="167">
        <v>1281415.5</v>
      </c>
      <c r="H519" s="10">
        <v>480</v>
      </c>
      <c r="I519" s="10">
        <v>741475</v>
      </c>
      <c r="J519" s="53">
        <f t="shared" si="40"/>
        <v>0.48979591836734693</v>
      </c>
      <c r="K519" s="53">
        <f t="shared" si="41"/>
        <v>0.5786374520988703</v>
      </c>
      <c r="L519" s="53">
        <f t="shared" si="42"/>
        <v>0.14693877551020407</v>
      </c>
      <c r="M519" s="53">
        <f t="shared" si="43"/>
        <v>0.40504621646920919</v>
      </c>
      <c r="N519" s="148">
        <f t="shared" si="44"/>
        <v>0.55198499197941331</v>
      </c>
      <c r="O519" s="51"/>
      <c r="P519" s="51"/>
    </row>
    <row r="520" spans="1:16" x14ac:dyDescent="0.25">
      <c r="A520" s="179">
        <v>517</v>
      </c>
      <c r="B520" s="163" t="s">
        <v>1259</v>
      </c>
      <c r="C520" s="163" t="s">
        <v>124</v>
      </c>
      <c r="D520" s="163" t="s">
        <v>977</v>
      </c>
      <c r="E520" s="163" t="s">
        <v>1115</v>
      </c>
      <c r="F520" s="160">
        <v>1644</v>
      </c>
      <c r="G520" s="167">
        <v>2767728.3</v>
      </c>
      <c r="H520" s="10">
        <v>988</v>
      </c>
      <c r="I520" s="10">
        <v>1222735</v>
      </c>
      <c r="J520" s="53">
        <f t="shared" si="40"/>
        <v>0.6009732360097324</v>
      </c>
      <c r="K520" s="53">
        <f t="shared" si="41"/>
        <v>0.44178288743154454</v>
      </c>
      <c r="L520" s="53">
        <f t="shared" si="42"/>
        <v>0.18029197080291973</v>
      </c>
      <c r="M520" s="53">
        <f t="shared" si="43"/>
        <v>0.30924802120208117</v>
      </c>
      <c r="N520" s="148">
        <f t="shared" si="44"/>
        <v>0.48953999200500087</v>
      </c>
      <c r="O520" s="51"/>
      <c r="P520" s="51"/>
    </row>
    <row r="521" spans="1:16" x14ac:dyDescent="0.25">
      <c r="A521" s="179">
        <v>518</v>
      </c>
      <c r="B521" s="163" t="s">
        <v>135</v>
      </c>
      <c r="C521" s="163" t="s">
        <v>124</v>
      </c>
      <c r="D521" s="163" t="s">
        <v>973</v>
      </c>
      <c r="E521" s="163" t="s">
        <v>974</v>
      </c>
      <c r="F521" s="160">
        <v>2073</v>
      </c>
      <c r="G521" s="167">
        <v>3082684.55</v>
      </c>
      <c r="H521" s="10">
        <v>1608</v>
      </c>
      <c r="I521" s="10">
        <v>2120540</v>
      </c>
      <c r="J521" s="53">
        <f t="shared" si="40"/>
        <v>0.77568740955137483</v>
      </c>
      <c r="K521" s="53">
        <f t="shared" si="41"/>
        <v>0.68788744537614144</v>
      </c>
      <c r="L521" s="53">
        <f t="shared" si="42"/>
        <v>0.23270622286541243</v>
      </c>
      <c r="M521" s="53">
        <f t="shared" si="43"/>
        <v>0.48152121176329898</v>
      </c>
      <c r="N521" s="148">
        <f t="shared" si="44"/>
        <v>0.71422743462871141</v>
      </c>
      <c r="O521" s="51"/>
      <c r="P521" s="51"/>
    </row>
    <row r="522" spans="1:16" x14ac:dyDescent="0.25">
      <c r="A522" s="179">
        <v>519</v>
      </c>
      <c r="B522" s="163" t="s">
        <v>135</v>
      </c>
      <c r="C522" s="163" t="s">
        <v>124</v>
      </c>
      <c r="D522" s="163" t="s">
        <v>970</v>
      </c>
      <c r="E522" s="163" t="s">
        <v>1116</v>
      </c>
      <c r="F522" s="160">
        <v>1527</v>
      </c>
      <c r="G522" s="167">
        <v>1925911.7000000002</v>
      </c>
      <c r="H522" s="10">
        <v>958</v>
      </c>
      <c r="I522" s="10">
        <v>1121060</v>
      </c>
      <c r="J522" s="53">
        <f t="shared" si="40"/>
        <v>0.62737393582187295</v>
      </c>
      <c r="K522" s="53">
        <f t="shared" si="41"/>
        <v>0.5820931458072558</v>
      </c>
      <c r="L522" s="53">
        <f t="shared" si="42"/>
        <v>0.18821218074656187</v>
      </c>
      <c r="M522" s="53">
        <f t="shared" si="43"/>
        <v>0.40746520206507902</v>
      </c>
      <c r="N522" s="148">
        <f t="shared" si="44"/>
        <v>0.59567738281164084</v>
      </c>
      <c r="O522" s="51"/>
      <c r="P522" s="51"/>
    </row>
    <row r="523" spans="1:16" x14ac:dyDescent="0.25">
      <c r="A523" s="179">
        <v>520</v>
      </c>
      <c r="B523" s="163" t="s">
        <v>135</v>
      </c>
      <c r="C523" s="163" t="s">
        <v>124</v>
      </c>
      <c r="D523" s="163" t="s">
        <v>971</v>
      </c>
      <c r="E523" s="163" t="s">
        <v>972</v>
      </c>
      <c r="F523" s="160">
        <v>1592</v>
      </c>
      <c r="G523" s="167">
        <v>3567366.4750000001</v>
      </c>
      <c r="H523" s="10">
        <v>1029</v>
      </c>
      <c r="I523" s="10">
        <v>2064615</v>
      </c>
      <c r="J523" s="53">
        <f t="shared" si="40"/>
        <v>0.64635678391959794</v>
      </c>
      <c r="K523" s="53">
        <f t="shared" si="41"/>
        <v>0.57875046325314805</v>
      </c>
      <c r="L523" s="53">
        <f t="shared" si="42"/>
        <v>0.19390703517587937</v>
      </c>
      <c r="M523" s="53">
        <f t="shared" si="43"/>
        <v>0.4051253242772036</v>
      </c>
      <c r="N523" s="148">
        <f t="shared" si="44"/>
        <v>0.59903235945308297</v>
      </c>
      <c r="O523" s="51"/>
      <c r="P523" s="51"/>
    </row>
    <row r="524" spans="1:16" x14ac:dyDescent="0.25">
      <c r="A524" s="179">
        <v>521</v>
      </c>
      <c r="B524" s="163" t="s">
        <v>135</v>
      </c>
      <c r="C524" s="163" t="s">
        <v>124</v>
      </c>
      <c r="D524" s="163" t="s">
        <v>1161</v>
      </c>
      <c r="E524" s="163" t="s">
        <v>1417</v>
      </c>
      <c r="F524" s="160">
        <v>786</v>
      </c>
      <c r="G524" s="167">
        <v>1103256.675</v>
      </c>
      <c r="H524" s="10">
        <v>475</v>
      </c>
      <c r="I524" s="10">
        <v>658870</v>
      </c>
      <c r="J524" s="53">
        <f t="shared" si="40"/>
        <v>0.60432569974554706</v>
      </c>
      <c r="K524" s="53">
        <f t="shared" si="41"/>
        <v>0.59720463508639088</v>
      </c>
      <c r="L524" s="53">
        <f t="shared" si="42"/>
        <v>0.18129770992366412</v>
      </c>
      <c r="M524" s="53">
        <f t="shared" si="43"/>
        <v>0.41804324456047359</v>
      </c>
      <c r="N524" s="148">
        <f t="shared" si="44"/>
        <v>0.59934095448413771</v>
      </c>
      <c r="O524" s="51"/>
      <c r="P524" s="51"/>
    </row>
    <row r="525" spans="1:16" x14ac:dyDescent="0.25">
      <c r="A525" s="179">
        <v>522</v>
      </c>
      <c r="B525" s="163" t="s">
        <v>132</v>
      </c>
      <c r="C525" s="163" t="s">
        <v>124</v>
      </c>
      <c r="D525" s="163" t="s">
        <v>945</v>
      </c>
      <c r="E525" s="163" t="s">
        <v>946</v>
      </c>
      <c r="F525" s="160">
        <v>788</v>
      </c>
      <c r="G525" s="167">
        <v>1235961.3500000001</v>
      </c>
      <c r="H525" s="10">
        <v>473</v>
      </c>
      <c r="I525" s="10">
        <v>529665</v>
      </c>
      <c r="J525" s="53">
        <f t="shared" si="40"/>
        <v>0.60025380710659904</v>
      </c>
      <c r="K525" s="53">
        <f t="shared" si="41"/>
        <v>0.42854495409585419</v>
      </c>
      <c r="L525" s="53">
        <f t="shared" si="42"/>
        <v>0.1800761421319797</v>
      </c>
      <c r="M525" s="53">
        <f t="shared" si="43"/>
        <v>0.2999814678670979</v>
      </c>
      <c r="N525" s="148">
        <f t="shared" si="44"/>
        <v>0.48005760999907759</v>
      </c>
      <c r="O525" s="51"/>
      <c r="P525" s="51"/>
    </row>
    <row r="526" spans="1:16" x14ac:dyDescent="0.25">
      <c r="A526" s="179">
        <v>523</v>
      </c>
      <c r="B526" s="163" t="s">
        <v>132</v>
      </c>
      <c r="C526" s="163" t="s">
        <v>124</v>
      </c>
      <c r="D526" s="163" t="s">
        <v>947</v>
      </c>
      <c r="E526" s="173" t="s">
        <v>1418</v>
      </c>
      <c r="F526" s="160">
        <v>1365</v>
      </c>
      <c r="G526" s="167">
        <v>2360643.5249999999</v>
      </c>
      <c r="H526" s="10">
        <v>1322</v>
      </c>
      <c r="I526" s="10">
        <v>1670705</v>
      </c>
      <c r="J526" s="53">
        <f t="shared" si="40"/>
        <v>0.9684981684981685</v>
      </c>
      <c r="K526" s="53">
        <f t="shared" si="41"/>
        <v>0.70773286280062131</v>
      </c>
      <c r="L526" s="53">
        <f t="shared" si="42"/>
        <v>0.29054945054945053</v>
      </c>
      <c r="M526" s="53">
        <f t="shared" si="43"/>
        <v>0.49541300396043486</v>
      </c>
      <c r="N526" s="148">
        <f t="shared" si="44"/>
        <v>0.78596245450988533</v>
      </c>
      <c r="O526" s="51"/>
      <c r="P526" s="51"/>
    </row>
    <row r="527" spans="1:16" x14ac:dyDescent="0.25">
      <c r="A527" s="179">
        <v>524</v>
      </c>
      <c r="B527" s="163" t="s">
        <v>132</v>
      </c>
      <c r="C527" s="163" t="s">
        <v>124</v>
      </c>
      <c r="D527" s="163" t="s">
        <v>949</v>
      </c>
      <c r="E527" s="163" t="s">
        <v>950</v>
      </c>
      <c r="F527" s="160">
        <v>850</v>
      </c>
      <c r="G527" s="167">
        <v>1663693.25</v>
      </c>
      <c r="H527" s="10">
        <v>736</v>
      </c>
      <c r="I527" s="10">
        <v>900045</v>
      </c>
      <c r="J527" s="53">
        <f t="shared" si="40"/>
        <v>0.86588235294117644</v>
      </c>
      <c r="K527" s="53">
        <f t="shared" si="41"/>
        <v>0.54099215705779902</v>
      </c>
      <c r="L527" s="53">
        <f t="shared" si="42"/>
        <v>0.2597647058823529</v>
      </c>
      <c r="M527" s="53">
        <f t="shared" si="43"/>
        <v>0.37869450994045928</v>
      </c>
      <c r="N527" s="148">
        <f t="shared" si="44"/>
        <v>0.63845921582281218</v>
      </c>
      <c r="O527" s="51"/>
      <c r="P527" s="51"/>
    </row>
    <row r="528" spans="1:16" x14ac:dyDescent="0.25">
      <c r="A528" s="179">
        <v>525</v>
      </c>
      <c r="B528" s="163" t="s">
        <v>132</v>
      </c>
      <c r="C528" s="163" t="s">
        <v>124</v>
      </c>
      <c r="D528" s="163" t="s">
        <v>951</v>
      </c>
      <c r="E528" s="163" t="s">
        <v>1419</v>
      </c>
      <c r="F528" s="160">
        <v>833</v>
      </c>
      <c r="G528" s="167">
        <v>1598689.675</v>
      </c>
      <c r="H528" s="10">
        <v>766</v>
      </c>
      <c r="I528" s="10">
        <v>1075745</v>
      </c>
      <c r="J528" s="53">
        <f t="shared" si="40"/>
        <v>0.91956782713085239</v>
      </c>
      <c r="K528" s="53">
        <f t="shared" si="41"/>
        <v>0.6728916917537483</v>
      </c>
      <c r="L528" s="53">
        <f t="shared" si="42"/>
        <v>0.27587034813925571</v>
      </c>
      <c r="M528" s="53">
        <f t="shared" si="43"/>
        <v>0.47102418422762377</v>
      </c>
      <c r="N528" s="148">
        <f t="shared" si="44"/>
        <v>0.74689453236687942</v>
      </c>
      <c r="O528" s="51"/>
      <c r="P528" s="51"/>
    </row>
    <row r="529" spans="1:16" x14ac:dyDescent="0.25">
      <c r="A529" s="179">
        <v>526</v>
      </c>
      <c r="B529" s="163" t="s">
        <v>132</v>
      </c>
      <c r="C529" s="163" t="s">
        <v>124</v>
      </c>
      <c r="D529" s="163" t="s">
        <v>938</v>
      </c>
      <c r="E529" s="173" t="s">
        <v>1420</v>
      </c>
      <c r="F529" s="160">
        <v>1198</v>
      </c>
      <c r="G529" s="167">
        <v>2102188.6749999998</v>
      </c>
      <c r="H529" s="10">
        <v>1470</v>
      </c>
      <c r="I529" s="10">
        <v>1679235</v>
      </c>
      <c r="J529" s="53">
        <f t="shared" si="40"/>
        <v>1.2270450751252087</v>
      </c>
      <c r="K529" s="53">
        <f t="shared" si="41"/>
        <v>0.79880318068976375</v>
      </c>
      <c r="L529" s="53">
        <f t="shared" si="42"/>
        <v>0.3</v>
      </c>
      <c r="M529" s="53">
        <f t="shared" si="43"/>
        <v>0.55916222648283453</v>
      </c>
      <c r="N529" s="148">
        <f t="shared" si="44"/>
        <v>0.85916222648283447</v>
      </c>
      <c r="O529" s="51"/>
      <c r="P529" s="51"/>
    </row>
    <row r="530" spans="1:16" x14ac:dyDescent="0.25">
      <c r="A530" s="179">
        <v>527</v>
      </c>
      <c r="B530" s="163" t="s">
        <v>134</v>
      </c>
      <c r="C530" s="163" t="s">
        <v>124</v>
      </c>
      <c r="D530" s="163" t="s">
        <v>940</v>
      </c>
      <c r="E530" s="163" t="s">
        <v>941</v>
      </c>
      <c r="F530" s="160">
        <v>1175</v>
      </c>
      <c r="G530" s="167">
        <v>2040431.5249999999</v>
      </c>
      <c r="H530" s="10">
        <v>472</v>
      </c>
      <c r="I530" s="10">
        <v>773350</v>
      </c>
      <c r="J530" s="53">
        <f t="shared" si="40"/>
        <v>0.40170212765957447</v>
      </c>
      <c r="K530" s="53">
        <f t="shared" si="41"/>
        <v>0.37901296393663592</v>
      </c>
      <c r="L530" s="53">
        <f t="shared" si="42"/>
        <v>0.12051063829787234</v>
      </c>
      <c r="M530" s="53">
        <f t="shared" si="43"/>
        <v>0.26530907475564514</v>
      </c>
      <c r="N530" s="148">
        <f t="shared" si="44"/>
        <v>0.38581971305351748</v>
      </c>
      <c r="O530" s="51"/>
      <c r="P530" s="51"/>
    </row>
    <row r="531" spans="1:16" x14ac:dyDescent="0.25">
      <c r="A531" s="179">
        <v>528</v>
      </c>
      <c r="B531" s="163" t="s">
        <v>134</v>
      </c>
      <c r="C531" s="163" t="s">
        <v>124</v>
      </c>
      <c r="D531" s="163" t="s">
        <v>936</v>
      </c>
      <c r="E531" s="163" t="s">
        <v>937</v>
      </c>
      <c r="F531" s="160">
        <v>1294</v>
      </c>
      <c r="G531" s="167">
        <v>2228187.7749999999</v>
      </c>
      <c r="H531" s="10">
        <v>519</v>
      </c>
      <c r="I531" s="10">
        <v>960665</v>
      </c>
      <c r="J531" s="53">
        <f t="shared" si="40"/>
        <v>0.40108191653786707</v>
      </c>
      <c r="K531" s="53">
        <f t="shared" si="41"/>
        <v>0.43114185024195278</v>
      </c>
      <c r="L531" s="53">
        <f t="shared" si="42"/>
        <v>0.12032457496136012</v>
      </c>
      <c r="M531" s="53">
        <f t="shared" si="43"/>
        <v>0.30179929516936693</v>
      </c>
      <c r="N531" s="148">
        <f t="shared" si="44"/>
        <v>0.42212387013072705</v>
      </c>
      <c r="O531" s="51"/>
      <c r="P531" s="51"/>
    </row>
    <row r="532" spans="1:16" x14ac:dyDescent="0.25">
      <c r="A532" s="179">
        <v>529</v>
      </c>
      <c r="B532" s="163" t="s">
        <v>134</v>
      </c>
      <c r="C532" s="163" t="s">
        <v>124</v>
      </c>
      <c r="D532" s="163" t="s">
        <v>943</v>
      </c>
      <c r="E532" s="163" t="s">
        <v>944</v>
      </c>
      <c r="F532" s="160">
        <v>1172</v>
      </c>
      <c r="G532" s="167">
        <v>1894046.7749999999</v>
      </c>
      <c r="H532" s="10">
        <v>368</v>
      </c>
      <c r="I532" s="10">
        <v>651775</v>
      </c>
      <c r="J532" s="53">
        <f t="shared" si="40"/>
        <v>0.31399317406143346</v>
      </c>
      <c r="K532" s="53">
        <f t="shared" si="41"/>
        <v>0.34411768949053545</v>
      </c>
      <c r="L532" s="53">
        <f t="shared" si="42"/>
        <v>9.4197952218430039E-2</v>
      </c>
      <c r="M532" s="53">
        <f t="shared" si="43"/>
        <v>0.2408823826433748</v>
      </c>
      <c r="N532" s="148">
        <f t="shared" si="44"/>
        <v>0.33508033486180483</v>
      </c>
      <c r="P532" s="51"/>
    </row>
    <row r="533" spans="1:16" x14ac:dyDescent="0.25">
      <c r="A533" s="179">
        <v>530</v>
      </c>
      <c r="B533" s="163" t="s">
        <v>134</v>
      </c>
      <c r="C533" s="163" t="s">
        <v>124</v>
      </c>
      <c r="D533" s="163" t="s">
        <v>942</v>
      </c>
      <c r="E533" s="173" t="s">
        <v>1437</v>
      </c>
      <c r="F533" s="160">
        <v>1148</v>
      </c>
      <c r="G533" s="167">
        <v>2059749.6</v>
      </c>
      <c r="H533" s="10">
        <v>593</v>
      </c>
      <c r="I533" s="10">
        <v>956405</v>
      </c>
      <c r="J533" s="53">
        <f t="shared" si="40"/>
        <v>0.51655052264808365</v>
      </c>
      <c r="K533" s="53">
        <f t="shared" si="41"/>
        <v>0.46433071282062632</v>
      </c>
      <c r="L533" s="53">
        <f t="shared" si="42"/>
        <v>0.1549651567944251</v>
      </c>
      <c r="M533" s="53">
        <f t="shared" si="43"/>
        <v>0.32503149897443839</v>
      </c>
      <c r="N533" s="148">
        <f t="shared" si="44"/>
        <v>0.47999665576886352</v>
      </c>
    </row>
    <row r="534" spans="1:16" x14ac:dyDescent="0.25">
      <c r="B534" s="177"/>
      <c r="C534" s="177"/>
      <c r="D534" s="178"/>
      <c r="E534" s="177"/>
      <c r="F534" s="159">
        <f>SUM(F4:F533)</f>
        <v>593607.75999999989</v>
      </c>
      <c r="G534" s="159">
        <f>SUM(G4:G533)</f>
        <v>1159143605.6349993</v>
      </c>
    </row>
  </sheetData>
  <mergeCells count="11">
    <mergeCell ref="A1:A3"/>
    <mergeCell ref="B1:B3"/>
    <mergeCell ref="C1:C3"/>
    <mergeCell ref="E1:E3"/>
    <mergeCell ref="D1:D3"/>
    <mergeCell ref="L1:M2"/>
    <mergeCell ref="N1:N3"/>
    <mergeCell ref="F2:G2"/>
    <mergeCell ref="H2:I2"/>
    <mergeCell ref="J2:K2"/>
    <mergeCell ref="F1:K1"/>
  </mergeCells>
  <conditionalFormatting sqref="N4:N533">
    <cfRule type="expression" dxfId="55" priority="236">
      <formula>$N4&lt;10%</formula>
    </cfRule>
  </conditionalFormatting>
  <conditionalFormatting sqref="N4:N533">
    <cfRule type="expression" dxfId="54" priority="235">
      <formula>$N4&gt;79.5%</formula>
    </cfRule>
  </conditionalFormatting>
  <conditionalFormatting sqref="D133:D139">
    <cfRule type="duplicateValues" dxfId="53" priority="39"/>
  </conditionalFormatting>
  <conditionalFormatting sqref="D147:D149">
    <cfRule type="duplicateValues" dxfId="52" priority="37"/>
  </conditionalFormatting>
  <conditionalFormatting sqref="D147:D149">
    <cfRule type="duplicateValues" dxfId="51" priority="38"/>
  </conditionalFormatting>
  <conditionalFormatting sqref="E147:E149">
    <cfRule type="duplicateValues" dxfId="50" priority="36"/>
  </conditionalFormatting>
  <conditionalFormatting sqref="D161:D166">
    <cfRule type="duplicateValues" dxfId="49" priority="34"/>
  </conditionalFormatting>
  <conditionalFormatting sqref="D161:D166">
    <cfRule type="duplicateValues" dxfId="48" priority="35"/>
  </conditionalFormatting>
  <conditionalFormatting sqref="E161:E166">
    <cfRule type="duplicateValues" dxfId="47" priority="33"/>
  </conditionalFormatting>
  <conditionalFormatting sqref="D254:D257">
    <cfRule type="duplicateValues" dxfId="46" priority="19"/>
    <cfRule type="duplicateValues" dxfId="45" priority="20"/>
  </conditionalFormatting>
  <conditionalFormatting sqref="D262:D263">
    <cfRule type="duplicateValues" dxfId="44" priority="17"/>
    <cfRule type="duplicateValues" dxfId="43" priority="18"/>
  </conditionalFormatting>
  <conditionalFormatting sqref="D218:D225">
    <cfRule type="duplicateValues" dxfId="42" priority="14"/>
    <cfRule type="duplicateValues" dxfId="41" priority="15"/>
  </conditionalFormatting>
  <conditionalFormatting sqref="D218:D225">
    <cfRule type="duplicateValues" dxfId="40" priority="16"/>
  </conditionalFormatting>
  <conditionalFormatting sqref="D253">
    <cfRule type="duplicateValues" dxfId="39" priority="21"/>
    <cfRule type="duplicateValues" dxfId="38" priority="22"/>
  </conditionalFormatting>
  <conditionalFormatting sqref="D258:D261">
    <cfRule type="duplicateValues" dxfId="37" priority="23"/>
    <cfRule type="duplicateValues" dxfId="36" priority="24"/>
  </conditionalFormatting>
  <conditionalFormatting sqref="D264:D278">
    <cfRule type="duplicateValues" dxfId="35" priority="25"/>
    <cfRule type="duplicateValues" dxfId="34" priority="26"/>
  </conditionalFormatting>
  <conditionalFormatting sqref="D226:D229">
    <cfRule type="duplicateValues" dxfId="33" priority="10"/>
    <cfRule type="duplicateValues" dxfId="32" priority="11"/>
  </conditionalFormatting>
  <conditionalFormatting sqref="D230:D234">
    <cfRule type="duplicateValues" dxfId="31" priority="12"/>
    <cfRule type="duplicateValues" dxfId="30" priority="13"/>
  </conditionalFormatting>
  <conditionalFormatting sqref="D248:D252">
    <cfRule type="duplicateValues" dxfId="29" priority="8"/>
    <cfRule type="duplicateValues" dxfId="28" priority="9"/>
  </conditionalFormatting>
  <conditionalFormatting sqref="D235:D237">
    <cfRule type="duplicateValues" dxfId="27" priority="6"/>
    <cfRule type="duplicateValues" dxfId="26" priority="7"/>
  </conditionalFormatting>
  <conditionalFormatting sqref="D238:D242">
    <cfRule type="duplicateValues" dxfId="25" priority="4"/>
    <cfRule type="duplicateValues" dxfId="24" priority="5"/>
  </conditionalFormatting>
  <conditionalFormatting sqref="D243:D247">
    <cfRule type="duplicateValues" dxfId="23" priority="2"/>
    <cfRule type="duplicateValues" dxfId="22" priority="3"/>
  </conditionalFormatting>
  <conditionalFormatting sqref="D262:E263">
    <cfRule type="duplicateValues" dxfId="21" priority="27"/>
  </conditionalFormatting>
  <conditionalFormatting sqref="E218:E225">
    <cfRule type="duplicateValues" dxfId="20" priority="28"/>
  </conditionalFormatting>
  <conditionalFormatting sqref="D253:E261">
    <cfRule type="duplicateValues" dxfId="19" priority="29"/>
  </conditionalFormatting>
  <conditionalFormatting sqref="D226:E234">
    <cfRule type="duplicateValues" dxfId="18" priority="30"/>
  </conditionalFormatting>
  <conditionalFormatting sqref="D248:E252">
    <cfRule type="duplicateValues" dxfId="17" priority="31"/>
  </conditionalFormatting>
  <conditionalFormatting sqref="D235:E247">
    <cfRule type="duplicateValues" dxfId="16" priority="32"/>
  </conditionalFormatting>
  <conditionalFormatting sqref="D294:D295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"/>
  <sheetViews>
    <sheetView topLeftCell="A525" workbookViewId="0">
      <selection activeCell="A2" sqref="A2:D546"/>
    </sheetView>
  </sheetViews>
  <sheetFormatPr defaultRowHeight="15" x14ac:dyDescent="0.2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 x14ac:dyDescent="0.25">
      <c r="A1" s="85" t="s">
        <v>1263</v>
      </c>
      <c r="B1" s="85" t="s">
        <v>0</v>
      </c>
      <c r="C1" s="85" t="s">
        <v>187</v>
      </c>
      <c r="D1" s="85" t="s">
        <v>188</v>
      </c>
    </row>
    <row r="2" spans="1:4" x14ac:dyDescent="0.25">
      <c r="A2" s="86" t="s">
        <v>17</v>
      </c>
      <c r="B2" s="67" t="s">
        <v>3</v>
      </c>
      <c r="C2" s="67" t="s">
        <v>202</v>
      </c>
      <c r="D2" s="86" t="s">
        <v>429</v>
      </c>
    </row>
    <row r="3" spans="1:4" x14ac:dyDescent="0.25">
      <c r="A3" s="86" t="s">
        <v>17</v>
      </c>
      <c r="B3" s="67" t="s">
        <v>3</v>
      </c>
      <c r="C3" s="67" t="s">
        <v>198</v>
      </c>
      <c r="D3" s="86" t="s">
        <v>992</v>
      </c>
    </row>
    <row r="4" spans="1:4" x14ac:dyDescent="0.25">
      <c r="A4" s="86" t="s">
        <v>17</v>
      </c>
      <c r="B4" s="67" t="s">
        <v>3</v>
      </c>
      <c r="C4" s="67" t="s">
        <v>196</v>
      </c>
      <c r="D4" s="86" t="s">
        <v>993</v>
      </c>
    </row>
    <row r="5" spans="1:4" x14ac:dyDescent="0.25">
      <c r="A5" s="86" t="s">
        <v>17</v>
      </c>
      <c r="B5" s="67" t="s">
        <v>3</v>
      </c>
      <c r="C5" s="67" t="s">
        <v>199</v>
      </c>
      <c r="D5" s="86" t="s">
        <v>1120</v>
      </c>
    </row>
    <row r="6" spans="1:4" x14ac:dyDescent="0.25">
      <c r="A6" s="86" t="s">
        <v>17</v>
      </c>
      <c r="B6" s="67" t="s">
        <v>3</v>
      </c>
      <c r="C6" s="67" t="s">
        <v>201</v>
      </c>
      <c r="D6" s="86" t="s">
        <v>1121</v>
      </c>
    </row>
    <row r="7" spans="1:4" x14ac:dyDescent="0.25">
      <c r="A7" s="86" t="s">
        <v>17</v>
      </c>
      <c r="B7" s="67" t="s">
        <v>3</v>
      </c>
      <c r="C7" s="67" t="s">
        <v>197</v>
      </c>
      <c r="D7" s="86" t="s">
        <v>994</v>
      </c>
    </row>
    <row r="8" spans="1:4" x14ac:dyDescent="0.25">
      <c r="A8" s="86" t="s">
        <v>17</v>
      </c>
      <c r="B8" s="67" t="s">
        <v>3</v>
      </c>
      <c r="C8" s="67" t="s">
        <v>200</v>
      </c>
      <c r="D8" s="86" t="s">
        <v>1122</v>
      </c>
    </row>
    <row r="9" spans="1:4" x14ac:dyDescent="0.25">
      <c r="A9" s="86" t="s">
        <v>2</v>
      </c>
      <c r="B9" s="67" t="s">
        <v>3</v>
      </c>
      <c r="C9" s="67" t="s">
        <v>204</v>
      </c>
      <c r="D9" s="86" t="s">
        <v>205</v>
      </c>
    </row>
    <row r="10" spans="1:4" x14ac:dyDescent="0.25">
      <c r="A10" s="86" t="s">
        <v>2</v>
      </c>
      <c r="B10" s="67" t="s">
        <v>3</v>
      </c>
      <c r="C10" s="67" t="s">
        <v>203</v>
      </c>
      <c r="D10" s="86" t="s">
        <v>995</v>
      </c>
    </row>
    <row r="11" spans="1:4" x14ac:dyDescent="0.25">
      <c r="A11" s="86" t="s">
        <v>2</v>
      </c>
      <c r="B11" s="67" t="s">
        <v>3</v>
      </c>
      <c r="C11" s="67" t="s">
        <v>206</v>
      </c>
      <c r="D11" s="86" t="s">
        <v>1128</v>
      </c>
    </row>
    <row r="12" spans="1:4" x14ac:dyDescent="0.25">
      <c r="A12" s="86" t="s">
        <v>2</v>
      </c>
      <c r="B12" s="67" t="s">
        <v>3</v>
      </c>
      <c r="C12" s="67" t="s">
        <v>207</v>
      </c>
      <c r="D12" s="86" t="s">
        <v>1129</v>
      </c>
    </row>
    <row r="13" spans="1:4" x14ac:dyDescent="0.25">
      <c r="A13" s="86" t="s">
        <v>18</v>
      </c>
      <c r="B13" s="67" t="s">
        <v>3</v>
      </c>
      <c r="C13" s="67" t="s">
        <v>208</v>
      </c>
      <c r="D13" s="86" t="s">
        <v>996</v>
      </c>
    </row>
    <row r="14" spans="1:4" x14ac:dyDescent="0.25">
      <c r="A14" s="86" t="s">
        <v>18</v>
      </c>
      <c r="B14" s="67" t="s">
        <v>3</v>
      </c>
      <c r="C14" s="67" t="s">
        <v>209</v>
      </c>
      <c r="D14" s="86" t="s">
        <v>210</v>
      </c>
    </row>
    <row r="15" spans="1:4" x14ac:dyDescent="0.25">
      <c r="A15" s="86" t="s">
        <v>4</v>
      </c>
      <c r="B15" s="67" t="s">
        <v>3</v>
      </c>
      <c r="C15" s="67" t="s">
        <v>212</v>
      </c>
      <c r="D15" s="86" t="s">
        <v>213</v>
      </c>
    </row>
    <row r="16" spans="1:4" x14ac:dyDescent="0.25">
      <c r="A16" s="86" t="s">
        <v>4</v>
      </c>
      <c r="B16" s="67" t="s">
        <v>3</v>
      </c>
      <c r="C16" s="67" t="s">
        <v>218</v>
      </c>
      <c r="D16" s="86" t="s">
        <v>219</v>
      </c>
    </row>
    <row r="17" spans="1:4" x14ac:dyDescent="0.25">
      <c r="A17" s="86" t="s">
        <v>4</v>
      </c>
      <c r="B17" s="67" t="s">
        <v>3</v>
      </c>
      <c r="C17" s="67" t="s">
        <v>216</v>
      </c>
      <c r="D17" s="87" t="s">
        <v>217</v>
      </c>
    </row>
    <row r="18" spans="1:4" x14ac:dyDescent="0.25">
      <c r="A18" s="86" t="s">
        <v>4</v>
      </c>
      <c r="B18" s="67" t="s">
        <v>3</v>
      </c>
      <c r="C18" s="67" t="s">
        <v>214</v>
      </c>
      <c r="D18" s="86" t="s">
        <v>215</v>
      </c>
    </row>
    <row r="19" spans="1:4" x14ac:dyDescent="0.25">
      <c r="A19" s="86" t="s">
        <v>4</v>
      </c>
      <c r="B19" s="67" t="s">
        <v>3</v>
      </c>
      <c r="C19" s="67" t="s">
        <v>211</v>
      </c>
      <c r="D19" s="86" t="s">
        <v>997</v>
      </c>
    </row>
    <row r="20" spans="1:4" x14ac:dyDescent="0.25">
      <c r="A20" s="86" t="s">
        <v>4</v>
      </c>
      <c r="B20" s="67" t="s">
        <v>3</v>
      </c>
      <c r="C20" s="67" t="s">
        <v>220</v>
      </c>
      <c r="D20" s="86" t="s">
        <v>221</v>
      </c>
    </row>
    <row r="21" spans="1:4" x14ac:dyDescent="0.25">
      <c r="A21" s="86" t="s">
        <v>1233</v>
      </c>
      <c r="B21" s="67" t="s">
        <v>3</v>
      </c>
      <c r="C21" s="67" t="s">
        <v>224</v>
      </c>
      <c r="D21" s="86" t="s">
        <v>225</v>
      </c>
    </row>
    <row r="22" spans="1:4" x14ac:dyDescent="0.25">
      <c r="A22" s="86" t="s">
        <v>1233</v>
      </c>
      <c r="B22" s="67" t="s">
        <v>3</v>
      </c>
      <c r="C22" s="67" t="s">
        <v>222</v>
      </c>
      <c r="D22" s="86" t="s">
        <v>223</v>
      </c>
    </row>
    <row r="23" spans="1:4" x14ac:dyDescent="0.25">
      <c r="A23" s="86" t="s">
        <v>1233</v>
      </c>
      <c r="B23" s="67" t="s">
        <v>3</v>
      </c>
      <c r="C23" s="67" t="s">
        <v>226</v>
      </c>
      <c r="D23" s="86" t="s">
        <v>227</v>
      </c>
    </row>
    <row r="24" spans="1:4" x14ac:dyDescent="0.25">
      <c r="A24" s="86" t="s">
        <v>1233</v>
      </c>
      <c r="B24" s="67" t="s">
        <v>3</v>
      </c>
      <c r="C24" s="67" t="s">
        <v>228</v>
      </c>
      <c r="D24" s="86" t="s">
        <v>229</v>
      </c>
    </row>
    <row r="25" spans="1:4" x14ac:dyDescent="0.25">
      <c r="A25" s="86" t="s">
        <v>6</v>
      </c>
      <c r="B25" s="67" t="s">
        <v>3</v>
      </c>
      <c r="C25" s="67" t="s">
        <v>230</v>
      </c>
      <c r="D25" s="86" t="s">
        <v>231</v>
      </c>
    </row>
    <row r="26" spans="1:4" x14ac:dyDescent="0.25">
      <c r="A26" s="86" t="s">
        <v>6</v>
      </c>
      <c r="B26" s="67" t="s">
        <v>3</v>
      </c>
      <c r="C26" s="67" t="s">
        <v>232</v>
      </c>
      <c r="D26" s="86" t="s">
        <v>998</v>
      </c>
    </row>
    <row r="27" spans="1:4" x14ac:dyDescent="0.25">
      <c r="A27" s="86" t="s">
        <v>1261</v>
      </c>
      <c r="B27" s="67" t="s">
        <v>3</v>
      </c>
      <c r="C27" s="63" t="s">
        <v>233</v>
      </c>
      <c r="D27" s="88" t="s">
        <v>999</v>
      </c>
    </row>
    <row r="28" spans="1:4" x14ac:dyDescent="0.25">
      <c r="A28" s="86" t="s">
        <v>1261</v>
      </c>
      <c r="B28" s="67" t="s">
        <v>3</v>
      </c>
      <c r="C28" s="63" t="s">
        <v>234</v>
      </c>
      <c r="D28" s="88" t="s">
        <v>1000</v>
      </c>
    </row>
    <row r="29" spans="1:4" x14ac:dyDescent="0.25">
      <c r="A29" s="86" t="s">
        <v>1261</v>
      </c>
      <c r="B29" s="67" t="s">
        <v>3</v>
      </c>
      <c r="C29" s="63" t="s">
        <v>235</v>
      </c>
      <c r="D29" s="88" t="s">
        <v>1123</v>
      </c>
    </row>
    <row r="30" spans="1:4" x14ac:dyDescent="0.25">
      <c r="A30" s="86" t="s">
        <v>16</v>
      </c>
      <c r="B30" s="67" t="s">
        <v>3</v>
      </c>
      <c r="C30" s="63" t="s">
        <v>240</v>
      </c>
      <c r="D30" s="88" t="s">
        <v>1126</v>
      </c>
    </row>
    <row r="31" spans="1:4" x14ac:dyDescent="0.25">
      <c r="A31" s="86" t="s">
        <v>16</v>
      </c>
      <c r="B31" s="67" t="s">
        <v>3</v>
      </c>
      <c r="C31" s="63" t="s">
        <v>238</v>
      </c>
      <c r="D31" s="88" t="s">
        <v>239</v>
      </c>
    </row>
    <row r="32" spans="1:4" x14ac:dyDescent="0.25">
      <c r="A32" s="86" t="s">
        <v>16</v>
      </c>
      <c r="B32" s="67" t="s">
        <v>3</v>
      </c>
      <c r="C32" s="63" t="s">
        <v>236</v>
      </c>
      <c r="D32" s="88" t="s">
        <v>237</v>
      </c>
    </row>
    <row r="33" spans="1:4" x14ac:dyDescent="0.25">
      <c r="A33" s="86" t="s">
        <v>16</v>
      </c>
      <c r="B33" s="67" t="s">
        <v>3</v>
      </c>
      <c r="C33" s="63" t="s">
        <v>241</v>
      </c>
      <c r="D33" s="89" t="s">
        <v>1264</v>
      </c>
    </row>
    <row r="34" spans="1:4" x14ac:dyDescent="0.25">
      <c r="A34" s="86" t="s">
        <v>7</v>
      </c>
      <c r="B34" s="67" t="s">
        <v>3</v>
      </c>
      <c r="C34" s="63" t="s">
        <v>248</v>
      </c>
      <c r="D34" s="88" t="s">
        <v>249</v>
      </c>
    </row>
    <row r="35" spans="1:4" x14ac:dyDescent="0.25">
      <c r="A35" s="86" t="s">
        <v>7</v>
      </c>
      <c r="B35" s="67" t="s">
        <v>3</v>
      </c>
      <c r="C35" s="63" t="s">
        <v>246</v>
      </c>
      <c r="D35" s="88" t="s">
        <v>247</v>
      </c>
    </row>
    <row r="36" spans="1:4" x14ac:dyDescent="0.25">
      <c r="A36" s="86" t="s">
        <v>7</v>
      </c>
      <c r="B36" s="67" t="s">
        <v>3</v>
      </c>
      <c r="C36" s="63" t="s">
        <v>244</v>
      </c>
      <c r="D36" s="88" t="s">
        <v>245</v>
      </c>
    </row>
    <row r="37" spans="1:4" x14ac:dyDescent="0.25">
      <c r="A37" s="86" t="s">
        <v>7</v>
      </c>
      <c r="B37" s="67" t="s">
        <v>3</v>
      </c>
      <c r="C37" s="63" t="s">
        <v>242</v>
      </c>
      <c r="D37" s="88" t="s">
        <v>243</v>
      </c>
    </row>
    <row r="38" spans="1:4" x14ac:dyDescent="0.25">
      <c r="A38" s="86" t="s">
        <v>9</v>
      </c>
      <c r="B38" s="67" t="s">
        <v>3</v>
      </c>
      <c r="C38" s="67" t="s">
        <v>250</v>
      </c>
      <c r="D38" s="2" t="s">
        <v>1124</v>
      </c>
    </row>
    <row r="39" spans="1:4" x14ac:dyDescent="0.25">
      <c r="A39" s="86" t="s">
        <v>9</v>
      </c>
      <c r="B39" s="67" t="s">
        <v>3</v>
      </c>
      <c r="C39" s="67" t="s">
        <v>251</v>
      </c>
      <c r="D39" s="2" t="s">
        <v>1125</v>
      </c>
    </row>
    <row r="40" spans="1:4" x14ac:dyDescent="0.25">
      <c r="A40" s="86" t="s">
        <v>10</v>
      </c>
      <c r="B40" s="67" t="s">
        <v>3</v>
      </c>
      <c r="C40" s="67" t="s">
        <v>252</v>
      </c>
      <c r="D40" s="2" t="s">
        <v>253</v>
      </c>
    </row>
    <row r="41" spans="1:4" x14ac:dyDescent="0.25">
      <c r="A41" s="86" t="s">
        <v>10</v>
      </c>
      <c r="B41" s="67" t="s">
        <v>3</v>
      </c>
      <c r="C41" s="67" t="s">
        <v>255</v>
      </c>
      <c r="D41" s="2" t="s">
        <v>1127</v>
      </c>
    </row>
    <row r="42" spans="1:4" x14ac:dyDescent="0.25">
      <c r="A42" s="86" t="s">
        <v>10</v>
      </c>
      <c r="B42" s="67" t="s">
        <v>3</v>
      </c>
      <c r="C42" s="67" t="s">
        <v>254</v>
      </c>
      <c r="D42" s="2" t="s">
        <v>1265</v>
      </c>
    </row>
    <row r="43" spans="1:4" x14ac:dyDescent="0.25">
      <c r="A43" s="86" t="s">
        <v>1132</v>
      </c>
      <c r="B43" s="67" t="s">
        <v>3</v>
      </c>
      <c r="C43" s="67" t="s">
        <v>256</v>
      </c>
      <c r="D43" s="2" t="s">
        <v>1133</v>
      </c>
    </row>
    <row r="44" spans="1:4" x14ac:dyDescent="0.25">
      <c r="A44" s="86" t="s">
        <v>1132</v>
      </c>
      <c r="B44" s="67" t="s">
        <v>3</v>
      </c>
      <c r="C44" s="67" t="s">
        <v>257</v>
      </c>
      <c r="D44" s="2" t="s">
        <v>1266</v>
      </c>
    </row>
    <row r="45" spans="1:4" x14ac:dyDescent="0.25">
      <c r="A45" s="86" t="s">
        <v>12</v>
      </c>
      <c r="B45" s="67" t="s">
        <v>3</v>
      </c>
      <c r="C45" s="67" t="s">
        <v>258</v>
      </c>
      <c r="D45" s="86" t="s">
        <v>1001</v>
      </c>
    </row>
    <row r="46" spans="1:4" x14ac:dyDescent="0.25">
      <c r="A46" s="86" t="s">
        <v>12</v>
      </c>
      <c r="B46" s="67" t="s">
        <v>3</v>
      </c>
      <c r="C46" s="67" t="s">
        <v>259</v>
      </c>
      <c r="D46" s="86" t="s">
        <v>1099</v>
      </c>
    </row>
    <row r="47" spans="1:4" x14ac:dyDescent="0.25">
      <c r="A47" s="86" t="s">
        <v>12</v>
      </c>
      <c r="B47" s="67" t="s">
        <v>3</v>
      </c>
      <c r="C47" s="67" t="s">
        <v>260</v>
      </c>
      <c r="D47" s="86" t="s">
        <v>1002</v>
      </c>
    </row>
    <row r="48" spans="1:4" x14ac:dyDescent="0.25">
      <c r="A48" s="86" t="s">
        <v>12</v>
      </c>
      <c r="B48" s="67" t="s">
        <v>3</v>
      </c>
      <c r="C48" s="67" t="s">
        <v>261</v>
      </c>
      <c r="D48" s="86" t="s">
        <v>1003</v>
      </c>
    </row>
    <row r="49" spans="1:4" x14ac:dyDescent="0.25">
      <c r="A49" s="86" t="s">
        <v>12</v>
      </c>
      <c r="B49" s="67" t="s">
        <v>3</v>
      </c>
      <c r="C49" s="67" t="s">
        <v>1130</v>
      </c>
      <c r="D49" s="86" t="s">
        <v>1131</v>
      </c>
    </row>
    <row r="50" spans="1:4" x14ac:dyDescent="0.25">
      <c r="A50" s="86" t="s">
        <v>14</v>
      </c>
      <c r="B50" s="67" t="s">
        <v>3</v>
      </c>
      <c r="C50" s="67" t="s">
        <v>262</v>
      </c>
      <c r="D50" s="86" t="s">
        <v>1100</v>
      </c>
    </row>
    <row r="51" spans="1:4" x14ac:dyDescent="0.25">
      <c r="A51" s="86" t="s">
        <v>14</v>
      </c>
      <c r="B51" s="67" t="s">
        <v>3</v>
      </c>
      <c r="C51" s="67" t="s">
        <v>263</v>
      </c>
      <c r="D51" s="86" t="s">
        <v>1004</v>
      </c>
    </row>
    <row r="52" spans="1:4" x14ac:dyDescent="0.25">
      <c r="A52" s="86" t="s">
        <v>14</v>
      </c>
      <c r="B52" s="67" t="s">
        <v>3</v>
      </c>
      <c r="C52" s="67" t="s">
        <v>265</v>
      </c>
      <c r="D52" s="86" t="s">
        <v>266</v>
      </c>
    </row>
    <row r="53" spans="1:4" x14ac:dyDescent="0.25">
      <c r="A53" s="86" t="s">
        <v>14</v>
      </c>
      <c r="B53" s="67" t="s">
        <v>3</v>
      </c>
      <c r="C53" s="67" t="s">
        <v>264</v>
      </c>
      <c r="D53" s="86" t="s">
        <v>1005</v>
      </c>
    </row>
    <row r="54" spans="1:4" x14ac:dyDescent="0.25">
      <c r="A54" s="90" t="s">
        <v>152</v>
      </c>
      <c r="B54" s="90" t="s">
        <v>173</v>
      </c>
      <c r="C54" s="90" t="s">
        <v>350</v>
      </c>
      <c r="D54" s="90" t="s">
        <v>351</v>
      </c>
    </row>
    <row r="55" spans="1:4" x14ac:dyDescent="0.25">
      <c r="A55" s="91" t="s">
        <v>152</v>
      </c>
      <c r="B55" s="91" t="s">
        <v>173</v>
      </c>
      <c r="C55" s="91" t="s">
        <v>354</v>
      </c>
      <c r="D55" s="91" t="s">
        <v>1163</v>
      </c>
    </row>
    <row r="56" spans="1:4" x14ac:dyDescent="0.25">
      <c r="A56" s="91" t="s">
        <v>152</v>
      </c>
      <c r="B56" s="91" t="s">
        <v>173</v>
      </c>
      <c r="C56" s="91" t="s">
        <v>352</v>
      </c>
      <c r="D56" s="91" t="s">
        <v>353</v>
      </c>
    </row>
    <row r="57" spans="1:4" x14ac:dyDescent="0.25">
      <c r="A57" s="91" t="s">
        <v>153</v>
      </c>
      <c r="B57" s="91" t="s">
        <v>173</v>
      </c>
      <c r="C57" s="91" t="s">
        <v>355</v>
      </c>
      <c r="D57" s="91" t="s">
        <v>356</v>
      </c>
    </row>
    <row r="58" spans="1:4" x14ac:dyDescent="0.25">
      <c r="A58" s="91" t="s">
        <v>153</v>
      </c>
      <c r="B58" s="91" t="s">
        <v>173</v>
      </c>
      <c r="C58" s="91" t="s">
        <v>357</v>
      </c>
      <c r="D58" s="91" t="s">
        <v>358</v>
      </c>
    </row>
    <row r="59" spans="1:4" x14ac:dyDescent="0.25">
      <c r="A59" s="91" t="s">
        <v>153</v>
      </c>
      <c r="B59" s="91" t="s">
        <v>173</v>
      </c>
      <c r="C59" s="91" t="s">
        <v>359</v>
      </c>
      <c r="D59" s="91" t="s">
        <v>360</v>
      </c>
    </row>
    <row r="60" spans="1:4" x14ac:dyDescent="0.25">
      <c r="A60" s="91" t="s">
        <v>154</v>
      </c>
      <c r="B60" s="91" t="s">
        <v>173</v>
      </c>
      <c r="C60" s="91" t="s">
        <v>361</v>
      </c>
      <c r="D60" s="91" t="s">
        <v>1267</v>
      </c>
    </row>
    <row r="61" spans="1:4" x14ac:dyDescent="0.25">
      <c r="A61" s="91" t="s">
        <v>154</v>
      </c>
      <c r="B61" s="91" t="s">
        <v>173</v>
      </c>
      <c r="C61" s="91" t="s">
        <v>363</v>
      </c>
      <c r="D61" s="91" t="s">
        <v>365</v>
      </c>
    </row>
    <row r="62" spans="1:4" x14ac:dyDescent="0.25">
      <c r="A62" s="91" t="s">
        <v>154</v>
      </c>
      <c r="B62" s="91" t="s">
        <v>173</v>
      </c>
      <c r="C62" s="91" t="s">
        <v>364</v>
      </c>
      <c r="D62" s="91" t="s">
        <v>1268</v>
      </c>
    </row>
    <row r="63" spans="1:4" x14ac:dyDescent="0.25">
      <c r="A63" s="91" t="s">
        <v>142</v>
      </c>
      <c r="B63" s="91" t="s">
        <v>173</v>
      </c>
      <c r="C63" s="92" t="s">
        <v>300</v>
      </c>
      <c r="D63" s="93" t="s">
        <v>301</v>
      </c>
    </row>
    <row r="64" spans="1:4" x14ac:dyDescent="0.25">
      <c r="A64" s="91" t="s">
        <v>142</v>
      </c>
      <c r="B64" s="91" t="s">
        <v>173</v>
      </c>
      <c r="C64" s="92" t="s">
        <v>302</v>
      </c>
      <c r="D64" s="93" t="s">
        <v>303</v>
      </c>
    </row>
    <row r="65" spans="1:4" x14ac:dyDescent="0.25">
      <c r="A65" s="91" t="s">
        <v>142</v>
      </c>
      <c r="B65" s="91" t="s">
        <v>173</v>
      </c>
      <c r="C65" s="92" t="s">
        <v>304</v>
      </c>
      <c r="D65" s="93" t="s">
        <v>305</v>
      </c>
    </row>
    <row r="66" spans="1:4" x14ac:dyDescent="0.25">
      <c r="A66" s="91" t="s">
        <v>142</v>
      </c>
      <c r="B66" s="91" t="s">
        <v>173</v>
      </c>
      <c r="C66" s="92" t="s">
        <v>298</v>
      </c>
      <c r="D66" s="93" t="s">
        <v>299</v>
      </c>
    </row>
    <row r="67" spans="1:4" x14ac:dyDescent="0.25">
      <c r="A67" s="91" t="s">
        <v>143</v>
      </c>
      <c r="B67" s="91" t="s">
        <v>173</v>
      </c>
      <c r="C67" s="92" t="s">
        <v>310</v>
      </c>
      <c r="D67" s="93" t="s">
        <v>311</v>
      </c>
    </row>
    <row r="68" spans="1:4" x14ac:dyDescent="0.25">
      <c r="A68" s="91" t="s">
        <v>143</v>
      </c>
      <c r="B68" s="91" t="s">
        <v>173</v>
      </c>
      <c r="C68" s="92" t="s">
        <v>312</v>
      </c>
      <c r="D68" s="93" t="s">
        <v>313</v>
      </c>
    </row>
    <row r="69" spans="1:4" x14ac:dyDescent="0.25">
      <c r="A69" s="91" t="s">
        <v>143</v>
      </c>
      <c r="B69" s="91" t="s">
        <v>173</v>
      </c>
      <c r="C69" s="92" t="s">
        <v>306</v>
      </c>
      <c r="D69" s="93" t="s">
        <v>1006</v>
      </c>
    </row>
    <row r="70" spans="1:4" x14ac:dyDescent="0.25">
      <c r="A70" s="91" t="s">
        <v>143</v>
      </c>
      <c r="B70" s="91" t="s">
        <v>173</v>
      </c>
      <c r="C70" s="92" t="s">
        <v>308</v>
      </c>
      <c r="D70" s="93" t="s">
        <v>309</v>
      </c>
    </row>
    <row r="71" spans="1:4" x14ac:dyDescent="0.25">
      <c r="A71" s="91" t="s">
        <v>143</v>
      </c>
      <c r="B71" s="91" t="s">
        <v>173</v>
      </c>
      <c r="C71" s="92" t="s">
        <v>307</v>
      </c>
      <c r="D71" t="s">
        <v>1164</v>
      </c>
    </row>
    <row r="72" spans="1:4" x14ac:dyDescent="0.25">
      <c r="A72" s="91" t="s">
        <v>155</v>
      </c>
      <c r="B72" s="91" t="s">
        <v>173</v>
      </c>
      <c r="C72" s="92" t="s">
        <v>314</v>
      </c>
      <c r="D72" s="93" t="s">
        <v>315</v>
      </c>
    </row>
    <row r="73" spans="1:4" x14ac:dyDescent="0.25">
      <c r="A73" s="91" t="s">
        <v>155</v>
      </c>
      <c r="B73" s="91" t="s">
        <v>173</v>
      </c>
      <c r="C73" s="92" t="s">
        <v>318</v>
      </c>
      <c r="D73" s="93" t="s">
        <v>319</v>
      </c>
    </row>
    <row r="74" spans="1:4" x14ac:dyDescent="0.25">
      <c r="A74" s="91" t="s">
        <v>155</v>
      </c>
      <c r="B74" s="91" t="s">
        <v>173</v>
      </c>
      <c r="C74" s="92" t="s">
        <v>316</v>
      </c>
      <c r="D74" s="91" t="s">
        <v>317</v>
      </c>
    </row>
    <row r="75" spans="1:4" x14ac:dyDescent="0.25">
      <c r="A75" s="94" t="s">
        <v>156</v>
      </c>
      <c r="B75" s="94" t="s">
        <v>173</v>
      </c>
      <c r="C75" s="94" t="s">
        <v>271</v>
      </c>
      <c r="D75" s="94" t="s">
        <v>272</v>
      </c>
    </row>
    <row r="76" spans="1:4" x14ac:dyDescent="0.25">
      <c r="A76" s="94" t="s">
        <v>156</v>
      </c>
      <c r="B76" s="94" t="s">
        <v>173</v>
      </c>
      <c r="C76" s="94" t="s">
        <v>274</v>
      </c>
      <c r="D76" s="94" t="s">
        <v>275</v>
      </c>
    </row>
    <row r="77" spans="1:4" x14ac:dyDescent="0.25">
      <c r="A77" s="94" t="s">
        <v>156</v>
      </c>
      <c r="B77" s="94" t="s">
        <v>173</v>
      </c>
      <c r="C77" s="94" t="s">
        <v>276</v>
      </c>
      <c r="D77" s="94" t="s">
        <v>1017</v>
      </c>
    </row>
    <row r="78" spans="1:4" x14ac:dyDescent="0.25">
      <c r="A78" s="94" t="s">
        <v>156</v>
      </c>
      <c r="B78" s="94" t="s">
        <v>173</v>
      </c>
      <c r="C78" s="94" t="s">
        <v>273</v>
      </c>
      <c r="D78" s="94" t="s">
        <v>1018</v>
      </c>
    </row>
    <row r="79" spans="1:4" x14ac:dyDescent="0.25">
      <c r="A79" s="94" t="s">
        <v>1234</v>
      </c>
      <c r="B79" s="94" t="s">
        <v>173</v>
      </c>
      <c r="C79" s="95" t="s">
        <v>278</v>
      </c>
      <c r="D79" s="95" t="s">
        <v>1014</v>
      </c>
    </row>
    <row r="80" spans="1:4" x14ac:dyDescent="0.25">
      <c r="A80" s="94" t="s">
        <v>1234</v>
      </c>
      <c r="B80" s="94" t="s">
        <v>173</v>
      </c>
      <c r="C80" s="94" t="s">
        <v>279</v>
      </c>
      <c r="D80" s="94" t="s">
        <v>1015</v>
      </c>
    </row>
    <row r="81" spans="1:4" x14ac:dyDescent="0.25">
      <c r="A81" s="94" t="s">
        <v>1234</v>
      </c>
      <c r="B81" s="94" t="s">
        <v>173</v>
      </c>
      <c r="C81" s="94" t="s">
        <v>277</v>
      </c>
      <c r="D81" s="94" t="s">
        <v>1016</v>
      </c>
    </row>
    <row r="82" spans="1:4" x14ac:dyDescent="0.25">
      <c r="A82" s="94" t="s">
        <v>158</v>
      </c>
      <c r="B82" s="2" t="s">
        <v>173</v>
      </c>
      <c r="C82" s="96" t="s">
        <v>288</v>
      </c>
      <c r="D82" s="96" t="s">
        <v>1165</v>
      </c>
    </row>
    <row r="83" spans="1:4" x14ac:dyDescent="0.25">
      <c r="A83" s="94" t="s">
        <v>158</v>
      </c>
      <c r="B83" s="2" t="s">
        <v>173</v>
      </c>
      <c r="C83" s="96" t="s">
        <v>289</v>
      </c>
      <c r="D83" s="96" t="s">
        <v>290</v>
      </c>
    </row>
    <row r="84" spans="1:4" x14ac:dyDescent="0.25">
      <c r="A84" s="94" t="s">
        <v>158</v>
      </c>
      <c r="B84" s="2" t="s">
        <v>173</v>
      </c>
      <c r="C84" s="96" t="s">
        <v>291</v>
      </c>
      <c r="D84" s="96" t="s">
        <v>292</v>
      </c>
    </row>
    <row r="85" spans="1:4" x14ac:dyDescent="0.25">
      <c r="A85" s="94" t="s">
        <v>157</v>
      </c>
      <c r="B85" s="2" t="s">
        <v>173</v>
      </c>
      <c r="C85" s="96" t="s">
        <v>295</v>
      </c>
      <c r="D85" s="96" t="s">
        <v>1166</v>
      </c>
    </row>
    <row r="86" spans="1:4" x14ac:dyDescent="0.25">
      <c r="A86" s="94" t="s">
        <v>157</v>
      </c>
      <c r="B86" s="2" t="s">
        <v>173</v>
      </c>
      <c r="C86" s="96" t="s">
        <v>293</v>
      </c>
      <c r="D86" s="96" t="s">
        <v>294</v>
      </c>
    </row>
    <row r="87" spans="1:4" x14ac:dyDescent="0.25">
      <c r="A87" s="94" t="s">
        <v>157</v>
      </c>
      <c r="B87" s="2" t="s">
        <v>173</v>
      </c>
      <c r="C87" s="96" t="s">
        <v>296</v>
      </c>
      <c r="D87" s="96" t="s">
        <v>297</v>
      </c>
    </row>
    <row r="88" spans="1:4" x14ac:dyDescent="0.25">
      <c r="A88" s="2" t="s">
        <v>146</v>
      </c>
      <c r="B88" s="2" t="s">
        <v>173</v>
      </c>
      <c r="C88" s="2" t="s">
        <v>334</v>
      </c>
      <c r="D88" s="2" t="s">
        <v>1019</v>
      </c>
    </row>
    <row r="89" spans="1:4" x14ac:dyDescent="0.25">
      <c r="A89" s="2" t="s">
        <v>146</v>
      </c>
      <c r="B89" s="2" t="s">
        <v>173</v>
      </c>
      <c r="C89" s="2" t="s">
        <v>335</v>
      </c>
      <c r="D89" s="2" t="s">
        <v>336</v>
      </c>
    </row>
    <row r="90" spans="1:4" x14ac:dyDescent="0.25">
      <c r="A90" s="2" t="s">
        <v>147</v>
      </c>
      <c r="B90" s="2" t="s">
        <v>173</v>
      </c>
      <c r="C90" s="2" t="s">
        <v>339</v>
      </c>
      <c r="D90" s="2" t="s">
        <v>340</v>
      </c>
    </row>
    <row r="91" spans="1:4" x14ac:dyDescent="0.25">
      <c r="A91" s="2" t="s">
        <v>147</v>
      </c>
      <c r="B91" s="2" t="s">
        <v>173</v>
      </c>
      <c r="C91" s="2" t="s">
        <v>341</v>
      </c>
      <c r="D91" s="2" t="s">
        <v>342</v>
      </c>
    </row>
    <row r="92" spans="1:4" x14ac:dyDescent="0.25">
      <c r="A92" s="2" t="s">
        <v>147</v>
      </c>
      <c r="B92" s="2" t="s">
        <v>173</v>
      </c>
      <c r="C92" s="2" t="s">
        <v>337</v>
      </c>
      <c r="D92" s="2" t="s">
        <v>338</v>
      </c>
    </row>
    <row r="93" spans="1:4" x14ac:dyDescent="0.25">
      <c r="A93" s="2" t="s">
        <v>148</v>
      </c>
      <c r="B93" s="2" t="s">
        <v>173</v>
      </c>
      <c r="C93" s="2" t="s">
        <v>343</v>
      </c>
      <c r="D93" s="2" t="s">
        <v>344</v>
      </c>
    </row>
    <row r="94" spans="1:4" x14ac:dyDescent="0.25">
      <c r="A94" s="2" t="s">
        <v>148</v>
      </c>
      <c r="B94" s="2" t="s">
        <v>173</v>
      </c>
      <c r="C94" s="2" t="s">
        <v>345</v>
      </c>
      <c r="D94" s="2" t="s">
        <v>1020</v>
      </c>
    </row>
    <row r="95" spans="1:4" x14ac:dyDescent="0.25">
      <c r="A95" s="2" t="s">
        <v>148</v>
      </c>
      <c r="B95" s="2" t="s">
        <v>173</v>
      </c>
      <c r="C95" s="2" t="s">
        <v>346</v>
      </c>
      <c r="D95" s="2" t="s">
        <v>347</v>
      </c>
    </row>
    <row r="96" spans="1:4" x14ac:dyDescent="0.25">
      <c r="A96" s="97" t="s">
        <v>159</v>
      </c>
      <c r="B96" s="96" t="s">
        <v>173</v>
      </c>
      <c r="C96" s="92" t="s">
        <v>286</v>
      </c>
      <c r="D96" s="92" t="s">
        <v>287</v>
      </c>
    </row>
    <row r="97" spans="1:4" x14ac:dyDescent="0.25">
      <c r="A97" s="97" t="s">
        <v>159</v>
      </c>
      <c r="B97" s="96" t="s">
        <v>173</v>
      </c>
      <c r="C97" s="92" t="s">
        <v>284</v>
      </c>
      <c r="D97" s="92" t="s">
        <v>285</v>
      </c>
    </row>
    <row r="98" spans="1:4" x14ac:dyDescent="0.25">
      <c r="A98" s="97" t="s">
        <v>159</v>
      </c>
      <c r="B98" s="96" t="s">
        <v>173</v>
      </c>
      <c r="C98" s="92" t="s">
        <v>282</v>
      </c>
      <c r="D98" s="92" t="s">
        <v>283</v>
      </c>
    </row>
    <row r="99" spans="1:4" x14ac:dyDescent="0.25">
      <c r="A99" s="97" t="s">
        <v>159</v>
      </c>
      <c r="B99" s="96" t="s">
        <v>173</v>
      </c>
      <c r="C99" s="98" t="s">
        <v>1008</v>
      </c>
      <c r="D99" s="98" t="s">
        <v>1009</v>
      </c>
    </row>
    <row r="100" spans="1:4" x14ac:dyDescent="0.25">
      <c r="A100" s="97" t="s">
        <v>159</v>
      </c>
      <c r="B100" s="96" t="s">
        <v>173</v>
      </c>
      <c r="C100" s="98" t="s">
        <v>281</v>
      </c>
      <c r="D100" s="98" t="s">
        <v>1134</v>
      </c>
    </row>
    <row r="101" spans="1:4" x14ac:dyDescent="0.25">
      <c r="A101" s="97" t="s">
        <v>159</v>
      </c>
      <c r="B101" s="96" t="s">
        <v>173</v>
      </c>
      <c r="C101" s="98" t="s">
        <v>280</v>
      </c>
      <c r="D101" s="98" t="s">
        <v>1135</v>
      </c>
    </row>
    <row r="102" spans="1:4" x14ac:dyDescent="0.25">
      <c r="A102" s="99" t="s">
        <v>145</v>
      </c>
      <c r="B102" s="96" t="s">
        <v>173</v>
      </c>
      <c r="C102" s="99" t="s">
        <v>323</v>
      </c>
      <c r="D102" s="99" t="s">
        <v>324</v>
      </c>
    </row>
    <row r="103" spans="1:4" x14ac:dyDescent="0.25">
      <c r="A103" s="99" t="s">
        <v>145</v>
      </c>
      <c r="B103" s="96" t="s">
        <v>173</v>
      </c>
      <c r="C103" s="99" t="s">
        <v>329</v>
      </c>
      <c r="D103" s="99" t="s">
        <v>330</v>
      </c>
    </row>
    <row r="104" spans="1:4" x14ac:dyDescent="0.25">
      <c r="A104" s="99" t="s">
        <v>145</v>
      </c>
      <c r="B104" s="96" t="s">
        <v>173</v>
      </c>
      <c r="C104" s="99" t="s">
        <v>333</v>
      </c>
      <c r="D104" s="99" t="s">
        <v>1167</v>
      </c>
    </row>
    <row r="105" spans="1:4" x14ac:dyDescent="0.25">
      <c r="A105" s="99" t="s">
        <v>145</v>
      </c>
      <c r="B105" s="96" t="s">
        <v>173</v>
      </c>
      <c r="C105" s="99" t="s">
        <v>331</v>
      </c>
      <c r="D105" s="99" t="s">
        <v>332</v>
      </c>
    </row>
    <row r="106" spans="1:4" x14ac:dyDescent="0.25">
      <c r="A106" s="99" t="s">
        <v>145</v>
      </c>
      <c r="B106" s="96" t="s">
        <v>173</v>
      </c>
      <c r="C106" s="99" t="s">
        <v>325</v>
      </c>
      <c r="D106" s="99" t="s">
        <v>326</v>
      </c>
    </row>
    <row r="107" spans="1:4" x14ac:dyDescent="0.25">
      <c r="A107" s="99" t="s">
        <v>145</v>
      </c>
      <c r="B107" s="96" t="s">
        <v>173</v>
      </c>
      <c r="C107" s="99" t="s">
        <v>327</v>
      </c>
      <c r="D107" s="99" t="s">
        <v>328</v>
      </c>
    </row>
    <row r="108" spans="1:4" x14ac:dyDescent="0.25">
      <c r="A108" s="99" t="s">
        <v>144</v>
      </c>
      <c r="B108" s="96" t="s">
        <v>173</v>
      </c>
      <c r="C108" s="99" t="s">
        <v>321</v>
      </c>
      <c r="D108" s="99" t="s">
        <v>322</v>
      </c>
    </row>
    <row r="109" spans="1:4" x14ac:dyDescent="0.25">
      <c r="A109" s="99" t="s">
        <v>144</v>
      </c>
      <c r="B109" s="96" t="s">
        <v>173</v>
      </c>
      <c r="C109" s="99" t="s">
        <v>320</v>
      </c>
      <c r="D109" s="99" t="s">
        <v>1007</v>
      </c>
    </row>
    <row r="110" spans="1:4" x14ac:dyDescent="0.25">
      <c r="A110" s="94" t="s">
        <v>149</v>
      </c>
      <c r="B110" s="2" t="s">
        <v>173</v>
      </c>
      <c r="C110" s="94" t="s">
        <v>1079</v>
      </c>
      <c r="D110" s="94" t="s">
        <v>349</v>
      </c>
    </row>
    <row r="111" spans="1:4" x14ac:dyDescent="0.25">
      <c r="A111" s="94" t="s">
        <v>149</v>
      </c>
      <c r="B111" s="2" t="s">
        <v>173</v>
      </c>
      <c r="C111" s="94" t="s">
        <v>1080</v>
      </c>
      <c r="D111" s="94" t="s">
        <v>1022</v>
      </c>
    </row>
    <row r="112" spans="1:4" x14ac:dyDescent="0.25">
      <c r="A112" s="94" t="s">
        <v>1082</v>
      </c>
      <c r="B112" s="2" t="s">
        <v>173</v>
      </c>
      <c r="C112" s="99" t="s">
        <v>1269</v>
      </c>
      <c r="D112" s="98" t="s">
        <v>1270</v>
      </c>
    </row>
    <row r="113" spans="1:4" x14ac:dyDescent="0.25">
      <c r="A113" s="94" t="s">
        <v>1082</v>
      </c>
      <c r="B113" s="2" t="s">
        <v>173</v>
      </c>
      <c r="C113" s="99" t="s">
        <v>1271</v>
      </c>
      <c r="D113" s="98" t="s">
        <v>1272</v>
      </c>
    </row>
    <row r="114" spans="1:4" x14ac:dyDescent="0.25">
      <c r="A114" s="100" t="s">
        <v>150</v>
      </c>
      <c r="B114" s="29" t="s">
        <v>173</v>
      </c>
      <c r="C114" s="101" t="s">
        <v>1273</v>
      </c>
      <c r="D114" s="102" t="s">
        <v>1274</v>
      </c>
    </row>
    <row r="115" spans="1:4" x14ac:dyDescent="0.25">
      <c r="A115" s="100" t="s">
        <v>150</v>
      </c>
      <c r="B115" s="29" t="s">
        <v>173</v>
      </c>
      <c r="C115" s="101" t="s">
        <v>1275</v>
      </c>
      <c r="D115" s="102" t="s">
        <v>1168</v>
      </c>
    </row>
    <row r="116" spans="1:4" x14ac:dyDescent="0.25">
      <c r="A116" s="100" t="s">
        <v>150</v>
      </c>
      <c r="B116" s="29" t="s">
        <v>173</v>
      </c>
      <c r="C116" s="101" t="s">
        <v>1276</v>
      </c>
      <c r="D116" s="101" t="s">
        <v>1021</v>
      </c>
    </row>
    <row r="117" spans="1:4" x14ac:dyDescent="0.25">
      <c r="A117" s="94" t="s">
        <v>151</v>
      </c>
      <c r="B117" s="2" t="s">
        <v>173</v>
      </c>
      <c r="C117" s="103" t="s">
        <v>1277</v>
      </c>
      <c r="D117" s="104" t="s">
        <v>1023</v>
      </c>
    </row>
    <row r="118" spans="1:4" x14ac:dyDescent="0.25">
      <c r="A118" s="94" t="s">
        <v>151</v>
      </c>
      <c r="B118" s="2" t="s">
        <v>173</v>
      </c>
      <c r="C118" s="103" t="s">
        <v>1278</v>
      </c>
      <c r="D118" s="103" t="s">
        <v>1024</v>
      </c>
    </row>
    <row r="119" spans="1:4" x14ac:dyDescent="0.25">
      <c r="A119" s="94" t="s">
        <v>151</v>
      </c>
      <c r="B119" s="2" t="s">
        <v>173</v>
      </c>
      <c r="C119" s="103" t="s">
        <v>1279</v>
      </c>
      <c r="D119" s="103" t="s">
        <v>1025</v>
      </c>
    </row>
    <row r="120" spans="1:4" x14ac:dyDescent="0.25">
      <c r="A120" s="1" t="s">
        <v>1136</v>
      </c>
      <c r="B120" s="1" t="s">
        <v>26</v>
      </c>
      <c r="C120" s="1" t="s">
        <v>379</v>
      </c>
      <c r="D120" s="1" t="s">
        <v>380</v>
      </c>
    </row>
    <row r="121" spans="1:4" x14ac:dyDescent="0.25">
      <c r="A121" s="1" t="s">
        <v>1136</v>
      </c>
      <c r="B121" s="1" t="s">
        <v>26</v>
      </c>
      <c r="C121" s="1" t="s">
        <v>1200</v>
      </c>
      <c r="D121" s="1" t="s">
        <v>1101</v>
      </c>
    </row>
    <row r="122" spans="1:4" x14ac:dyDescent="0.25">
      <c r="A122" s="1" t="s">
        <v>1136</v>
      </c>
      <c r="B122" s="1" t="s">
        <v>26</v>
      </c>
      <c r="C122" s="1" t="s">
        <v>378</v>
      </c>
      <c r="D122" s="1" t="s">
        <v>1280</v>
      </c>
    </row>
    <row r="123" spans="1:4" x14ac:dyDescent="0.25">
      <c r="A123" s="1" t="s">
        <v>1136</v>
      </c>
      <c r="B123" s="1" t="s">
        <v>26</v>
      </c>
      <c r="C123" s="1" t="s">
        <v>381</v>
      </c>
      <c r="D123" s="1" t="s">
        <v>1281</v>
      </c>
    </row>
    <row r="124" spans="1:4" x14ac:dyDescent="0.25">
      <c r="A124" s="1" t="s">
        <v>1102</v>
      </c>
      <c r="B124" s="1" t="s">
        <v>26</v>
      </c>
      <c r="C124" s="1" t="s">
        <v>382</v>
      </c>
      <c r="D124" s="1" t="s">
        <v>383</v>
      </c>
    </row>
    <row r="125" spans="1:4" x14ac:dyDescent="0.25">
      <c r="A125" s="1" t="s">
        <v>1102</v>
      </c>
      <c r="B125" s="1" t="s">
        <v>26</v>
      </c>
      <c r="C125" s="1" t="s">
        <v>387</v>
      </c>
      <c r="D125" s="1" t="s">
        <v>388</v>
      </c>
    </row>
    <row r="126" spans="1:4" x14ac:dyDescent="0.25">
      <c r="A126" s="1" t="s">
        <v>1102</v>
      </c>
      <c r="B126" s="1" t="s">
        <v>26</v>
      </c>
      <c r="C126" s="1" t="s">
        <v>389</v>
      </c>
      <c r="D126" s="1" t="s">
        <v>513</v>
      </c>
    </row>
    <row r="127" spans="1:4" x14ac:dyDescent="0.25">
      <c r="A127" s="1" t="s">
        <v>1102</v>
      </c>
      <c r="B127" s="1" t="s">
        <v>26</v>
      </c>
      <c r="C127" s="1" t="s">
        <v>386</v>
      </c>
      <c r="D127" s="1" t="s">
        <v>1026</v>
      </c>
    </row>
    <row r="128" spans="1:4" x14ac:dyDescent="0.25">
      <c r="A128" s="1" t="s">
        <v>1102</v>
      </c>
      <c r="B128" s="1" t="s">
        <v>26</v>
      </c>
      <c r="C128" s="1" t="s">
        <v>384</v>
      </c>
      <c r="D128" s="1" t="s">
        <v>385</v>
      </c>
    </row>
    <row r="129" spans="1:4" x14ac:dyDescent="0.25">
      <c r="A129" s="1" t="s">
        <v>32</v>
      </c>
      <c r="B129" s="1" t="s">
        <v>26</v>
      </c>
      <c r="C129" s="1" t="s">
        <v>408</v>
      </c>
      <c r="D129" s="1" t="s">
        <v>1083</v>
      </c>
    </row>
    <row r="130" spans="1:4" x14ac:dyDescent="0.25">
      <c r="A130" s="1" t="s">
        <v>32</v>
      </c>
      <c r="B130" s="1" t="s">
        <v>26</v>
      </c>
      <c r="C130" s="1" t="s">
        <v>406</v>
      </c>
      <c r="D130" s="1" t="s">
        <v>1085</v>
      </c>
    </row>
    <row r="131" spans="1:4" x14ac:dyDescent="0.25">
      <c r="A131" s="1" t="s">
        <v>32</v>
      </c>
      <c r="B131" s="1" t="s">
        <v>26</v>
      </c>
      <c r="C131" s="1" t="s">
        <v>410</v>
      </c>
      <c r="D131" s="1" t="s">
        <v>1084</v>
      </c>
    </row>
    <row r="132" spans="1:4" x14ac:dyDescent="0.25">
      <c r="A132" s="1" t="s">
        <v>32</v>
      </c>
      <c r="B132" s="1" t="s">
        <v>26</v>
      </c>
      <c r="C132" s="1" t="s">
        <v>404</v>
      </c>
      <c r="D132" s="1" t="s">
        <v>405</v>
      </c>
    </row>
    <row r="133" spans="1:4" x14ac:dyDescent="0.25">
      <c r="A133" s="1" t="s">
        <v>32</v>
      </c>
      <c r="B133" s="1" t="s">
        <v>26</v>
      </c>
      <c r="C133" s="1" t="s">
        <v>409</v>
      </c>
      <c r="D133" s="1" t="s">
        <v>1282</v>
      </c>
    </row>
    <row r="134" spans="1:4" x14ac:dyDescent="0.25">
      <c r="A134" s="1" t="s">
        <v>32</v>
      </c>
      <c r="B134" s="1" t="s">
        <v>26</v>
      </c>
      <c r="C134" s="1" t="s">
        <v>403</v>
      </c>
      <c r="D134" s="1" t="s">
        <v>1103</v>
      </c>
    </row>
    <row r="135" spans="1:4" x14ac:dyDescent="0.25">
      <c r="A135" s="1" t="s">
        <v>32</v>
      </c>
      <c r="B135" s="1" t="s">
        <v>26</v>
      </c>
      <c r="C135" s="1" t="s">
        <v>413</v>
      </c>
      <c r="D135" s="1" t="s">
        <v>1104</v>
      </c>
    </row>
    <row r="136" spans="1:4" x14ac:dyDescent="0.25">
      <c r="A136" s="1" t="s">
        <v>32</v>
      </c>
      <c r="B136" s="1" t="s">
        <v>26</v>
      </c>
      <c r="C136" s="1" t="s">
        <v>412</v>
      </c>
      <c r="D136" s="1" t="s">
        <v>1283</v>
      </c>
    </row>
    <row r="137" spans="1:4" x14ac:dyDescent="0.25">
      <c r="A137" s="1" t="s">
        <v>32</v>
      </c>
      <c r="B137" s="1" t="s">
        <v>26</v>
      </c>
      <c r="C137" s="1" t="s">
        <v>411</v>
      </c>
      <c r="D137" s="1" t="s">
        <v>1086</v>
      </c>
    </row>
    <row r="138" spans="1:4" x14ac:dyDescent="0.25">
      <c r="A138" s="1" t="s">
        <v>32</v>
      </c>
      <c r="B138" s="1" t="s">
        <v>26</v>
      </c>
      <c r="C138" s="1" t="s">
        <v>407</v>
      </c>
      <c r="D138" s="1" t="s">
        <v>1087</v>
      </c>
    </row>
    <row r="139" spans="1:4" x14ac:dyDescent="0.25">
      <c r="A139" s="1" t="s">
        <v>25</v>
      </c>
      <c r="B139" s="1" t="s">
        <v>26</v>
      </c>
      <c r="C139" s="1" t="s">
        <v>367</v>
      </c>
      <c r="D139" s="1" t="s">
        <v>1028</v>
      </c>
    </row>
    <row r="140" spans="1:4" x14ac:dyDescent="0.25">
      <c r="A140" s="1" t="s">
        <v>25</v>
      </c>
      <c r="B140" s="1" t="s">
        <v>26</v>
      </c>
      <c r="C140" s="1" t="s">
        <v>366</v>
      </c>
      <c r="D140" s="1" t="s">
        <v>1138</v>
      </c>
    </row>
    <row r="141" spans="1:4" x14ac:dyDescent="0.25">
      <c r="A141" s="1" t="s">
        <v>25</v>
      </c>
      <c r="B141" s="1" t="s">
        <v>26</v>
      </c>
      <c r="C141" s="1" t="s">
        <v>368</v>
      </c>
      <c r="D141" s="1" t="s">
        <v>1139</v>
      </c>
    </row>
    <row r="142" spans="1:4" x14ac:dyDescent="0.25">
      <c r="A142" s="1" t="s">
        <v>25</v>
      </c>
      <c r="B142" s="1" t="s">
        <v>26</v>
      </c>
      <c r="C142" s="1" t="s">
        <v>369</v>
      </c>
      <c r="D142" s="1" t="s">
        <v>1140</v>
      </c>
    </row>
    <row r="143" spans="1:4" x14ac:dyDescent="0.25">
      <c r="A143" s="1" t="s">
        <v>1203</v>
      </c>
      <c r="B143" s="1" t="s">
        <v>26</v>
      </c>
      <c r="C143" s="1" t="s">
        <v>432</v>
      </c>
      <c r="D143" s="1" t="s">
        <v>1284</v>
      </c>
    </row>
    <row r="144" spans="1:4" x14ac:dyDescent="0.25">
      <c r="A144" s="1" t="s">
        <v>1203</v>
      </c>
      <c r="B144" s="1" t="s">
        <v>26</v>
      </c>
      <c r="C144" s="1" t="s">
        <v>438</v>
      </c>
      <c r="D144" s="1" t="s">
        <v>439</v>
      </c>
    </row>
    <row r="145" spans="1:4" x14ac:dyDescent="0.25">
      <c r="A145" s="1" t="s">
        <v>1203</v>
      </c>
      <c r="B145" s="1" t="s">
        <v>26</v>
      </c>
      <c r="C145" s="1" t="s">
        <v>442</v>
      </c>
      <c r="D145" s="1" t="s">
        <v>1137</v>
      </c>
    </row>
    <row r="146" spans="1:4" x14ac:dyDescent="0.25">
      <c r="A146" s="1" t="s">
        <v>1203</v>
      </c>
      <c r="B146" s="1" t="s">
        <v>26</v>
      </c>
      <c r="C146" s="1" t="s">
        <v>433</v>
      </c>
      <c r="D146" s="1" t="s">
        <v>1027</v>
      </c>
    </row>
    <row r="147" spans="1:4" x14ac:dyDescent="0.25">
      <c r="A147" s="1" t="s">
        <v>1203</v>
      </c>
      <c r="B147" s="1" t="s">
        <v>26</v>
      </c>
      <c r="C147" s="1" t="s">
        <v>436</v>
      </c>
      <c r="D147" s="1" t="s">
        <v>437</v>
      </c>
    </row>
    <row r="148" spans="1:4" x14ac:dyDescent="0.25">
      <c r="A148" s="1" t="s">
        <v>1203</v>
      </c>
      <c r="B148" s="1" t="s">
        <v>26</v>
      </c>
      <c r="C148" s="1" t="s">
        <v>440</v>
      </c>
      <c r="D148" s="1" t="s">
        <v>441</v>
      </c>
    </row>
    <row r="149" spans="1:4" x14ac:dyDescent="0.25">
      <c r="A149" s="1" t="s">
        <v>1203</v>
      </c>
      <c r="B149" s="1" t="s">
        <v>26</v>
      </c>
      <c r="C149" s="1" t="s">
        <v>434</v>
      </c>
      <c r="D149" s="1" t="s">
        <v>435</v>
      </c>
    </row>
    <row r="150" spans="1:4" x14ac:dyDescent="0.25">
      <c r="A150" s="1" t="s">
        <v>39</v>
      </c>
      <c r="B150" s="1" t="s">
        <v>26</v>
      </c>
      <c r="C150" s="1" t="s">
        <v>374</v>
      </c>
      <c r="D150" s="1" t="s">
        <v>375</v>
      </c>
    </row>
    <row r="151" spans="1:4" x14ac:dyDescent="0.25">
      <c r="A151" s="1" t="s">
        <v>39</v>
      </c>
      <c r="B151" s="1" t="s">
        <v>26</v>
      </c>
      <c r="C151" s="1" t="s">
        <v>370</v>
      </c>
      <c r="D151" s="1" t="s">
        <v>371</v>
      </c>
    </row>
    <row r="152" spans="1:4" x14ac:dyDescent="0.25">
      <c r="A152" s="1" t="s">
        <v>39</v>
      </c>
      <c r="B152" s="1" t="s">
        <v>26</v>
      </c>
      <c r="C152" s="1" t="s">
        <v>376</v>
      </c>
      <c r="D152" s="1" t="s">
        <v>377</v>
      </c>
    </row>
    <row r="153" spans="1:4" x14ac:dyDescent="0.25">
      <c r="A153" s="1" t="s">
        <v>39</v>
      </c>
      <c r="B153" s="1" t="s">
        <v>26</v>
      </c>
      <c r="C153" s="1" t="s">
        <v>372</v>
      </c>
      <c r="D153" s="1" t="s">
        <v>373</v>
      </c>
    </row>
    <row r="154" spans="1:4" x14ac:dyDescent="0.25">
      <c r="A154" s="1" t="s">
        <v>30</v>
      </c>
      <c r="B154" s="1" t="s">
        <v>26</v>
      </c>
      <c r="C154" s="1" t="s">
        <v>395</v>
      </c>
      <c r="D154" s="1" t="s">
        <v>348</v>
      </c>
    </row>
    <row r="155" spans="1:4" x14ac:dyDescent="0.25">
      <c r="A155" s="1" t="s">
        <v>30</v>
      </c>
      <c r="B155" s="1" t="s">
        <v>26</v>
      </c>
      <c r="C155" s="1" t="s">
        <v>396</v>
      </c>
      <c r="D155" s="1" t="s">
        <v>397</v>
      </c>
    </row>
    <row r="156" spans="1:4" x14ac:dyDescent="0.25">
      <c r="A156" s="1" t="s">
        <v>30</v>
      </c>
      <c r="B156" s="1" t="s">
        <v>26</v>
      </c>
      <c r="C156" s="1" t="s">
        <v>399</v>
      </c>
      <c r="D156" s="1" t="s">
        <v>400</v>
      </c>
    </row>
    <row r="157" spans="1:4" x14ac:dyDescent="0.25">
      <c r="A157" s="1" t="s">
        <v>30</v>
      </c>
      <c r="B157" s="1" t="s">
        <v>26</v>
      </c>
      <c r="C157" s="1" t="s">
        <v>398</v>
      </c>
      <c r="D157" s="1" t="s">
        <v>362</v>
      </c>
    </row>
    <row r="158" spans="1:4" x14ac:dyDescent="0.25">
      <c r="A158" s="1" t="s">
        <v>30</v>
      </c>
      <c r="B158" s="1" t="s">
        <v>26</v>
      </c>
      <c r="C158" s="1" t="s">
        <v>390</v>
      </c>
      <c r="D158" s="1" t="s">
        <v>391</v>
      </c>
    </row>
    <row r="159" spans="1:4" x14ac:dyDescent="0.25">
      <c r="A159" s="1" t="s">
        <v>30</v>
      </c>
      <c r="B159" s="1" t="s">
        <v>26</v>
      </c>
      <c r="C159" s="1" t="s">
        <v>394</v>
      </c>
      <c r="D159" s="1" t="s">
        <v>1235</v>
      </c>
    </row>
    <row r="160" spans="1:4" x14ac:dyDescent="0.25">
      <c r="A160" s="1" t="s">
        <v>30</v>
      </c>
      <c r="B160" s="1" t="s">
        <v>26</v>
      </c>
      <c r="C160" s="1" t="s">
        <v>401</v>
      </c>
      <c r="D160" s="1" t="s">
        <v>402</v>
      </c>
    </row>
    <row r="161" spans="1:4" x14ac:dyDescent="0.25">
      <c r="A161" s="1" t="s">
        <v>30</v>
      </c>
      <c r="B161" s="1" t="s">
        <v>26</v>
      </c>
      <c r="C161" s="1" t="s">
        <v>392</v>
      </c>
      <c r="D161" s="1" t="s">
        <v>393</v>
      </c>
    </row>
    <row r="162" spans="1:4" x14ac:dyDescent="0.25">
      <c r="A162" s="1" t="s">
        <v>34</v>
      </c>
      <c r="B162" s="1" t="s">
        <v>26</v>
      </c>
      <c r="C162" s="1" t="s">
        <v>422</v>
      </c>
      <c r="D162" s="1" t="s">
        <v>423</v>
      </c>
    </row>
    <row r="163" spans="1:4" x14ac:dyDescent="0.25">
      <c r="A163" s="1" t="s">
        <v>34</v>
      </c>
      <c r="B163" s="1" t="s">
        <v>26</v>
      </c>
      <c r="C163" s="1" t="s">
        <v>424</v>
      </c>
      <c r="D163" s="1" t="s">
        <v>425</v>
      </c>
    </row>
    <row r="164" spans="1:4" x14ac:dyDescent="0.25">
      <c r="A164" s="1" t="s">
        <v>34</v>
      </c>
      <c r="B164" s="1" t="s">
        <v>26</v>
      </c>
      <c r="C164" s="1" t="s">
        <v>430</v>
      </c>
      <c r="D164" s="1" t="s">
        <v>431</v>
      </c>
    </row>
    <row r="165" spans="1:4" x14ac:dyDescent="0.25">
      <c r="A165" s="1" t="s">
        <v>34</v>
      </c>
      <c r="B165" s="1" t="s">
        <v>26</v>
      </c>
      <c r="C165" s="1" t="s">
        <v>420</v>
      </c>
      <c r="D165" s="1" t="s">
        <v>421</v>
      </c>
    </row>
    <row r="166" spans="1:4" x14ac:dyDescent="0.25">
      <c r="A166" s="1" t="s">
        <v>34</v>
      </c>
      <c r="B166" s="1" t="s">
        <v>26</v>
      </c>
      <c r="C166" s="1" t="s">
        <v>428</v>
      </c>
      <c r="D166" s="1" t="s">
        <v>429</v>
      </c>
    </row>
    <row r="167" spans="1:4" x14ac:dyDescent="0.25">
      <c r="A167" s="1" t="s">
        <v>34</v>
      </c>
      <c r="B167" s="1" t="s">
        <v>26</v>
      </c>
      <c r="C167" s="1" t="s">
        <v>426</v>
      </c>
      <c r="D167" s="1" t="s">
        <v>427</v>
      </c>
    </row>
    <row r="168" spans="1:4" x14ac:dyDescent="0.25">
      <c r="A168" s="1" t="s">
        <v>38</v>
      </c>
      <c r="B168" s="1" t="s">
        <v>26</v>
      </c>
      <c r="C168" s="1" t="s">
        <v>418</v>
      </c>
      <c r="D168" s="1" t="s">
        <v>419</v>
      </c>
    </row>
    <row r="169" spans="1:4" x14ac:dyDescent="0.25">
      <c r="A169" s="1" t="s">
        <v>38</v>
      </c>
      <c r="B169" s="1" t="s">
        <v>26</v>
      </c>
      <c r="C169" s="1" t="s">
        <v>416</v>
      </c>
      <c r="D169" s="1" t="s">
        <v>417</v>
      </c>
    </row>
    <row r="170" spans="1:4" x14ac:dyDescent="0.25">
      <c r="A170" s="1" t="s">
        <v>38</v>
      </c>
      <c r="B170" s="1" t="s">
        <v>26</v>
      </c>
      <c r="C170" s="1" t="s">
        <v>414</v>
      </c>
      <c r="D170" s="1" t="s">
        <v>415</v>
      </c>
    </row>
    <row r="171" spans="1:4" x14ac:dyDescent="0.25">
      <c r="A171" s="105" t="s">
        <v>1236</v>
      </c>
      <c r="B171" s="105" t="s">
        <v>41</v>
      </c>
      <c r="C171" s="105" t="s">
        <v>516</v>
      </c>
      <c r="D171" s="105" t="s">
        <v>517</v>
      </c>
    </row>
    <row r="172" spans="1:4" x14ac:dyDescent="0.25">
      <c r="A172" s="105" t="s">
        <v>1236</v>
      </c>
      <c r="B172" s="105" t="s">
        <v>41</v>
      </c>
      <c r="C172" s="105" t="s">
        <v>515</v>
      </c>
      <c r="D172" s="105" t="s">
        <v>1039</v>
      </c>
    </row>
    <row r="173" spans="1:4" x14ac:dyDescent="0.25">
      <c r="A173" s="105" t="s">
        <v>1236</v>
      </c>
      <c r="B173" s="105" t="s">
        <v>41</v>
      </c>
      <c r="C173" s="105" t="s">
        <v>512</v>
      </c>
      <c r="D173" s="105" t="s">
        <v>358</v>
      </c>
    </row>
    <row r="174" spans="1:4" x14ac:dyDescent="0.25">
      <c r="A174" s="105" t="s">
        <v>1236</v>
      </c>
      <c r="B174" s="105" t="s">
        <v>41</v>
      </c>
      <c r="C174" s="105" t="s">
        <v>514</v>
      </c>
      <c r="D174" s="105" t="s">
        <v>348</v>
      </c>
    </row>
    <row r="175" spans="1:4" x14ac:dyDescent="0.25">
      <c r="A175" s="105" t="s">
        <v>1236</v>
      </c>
      <c r="B175" s="105" t="s">
        <v>41</v>
      </c>
      <c r="C175" s="105" t="s">
        <v>518</v>
      </c>
      <c r="D175" s="105" t="s">
        <v>1040</v>
      </c>
    </row>
    <row r="176" spans="1:4" x14ac:dyDescent="0.25">
      <c r="A176" s="105" t="s">
        <v>55</v>
      </c>
      <c r="B176" s="105" t="s">
        <v>41</v>
      </c>
      <c r="C176" s="105" t="s">
        <v>502</v>
      </c>
      <c r="D176" s="105" t="s">
        <v>503</v>
      </c>
    </row>
    <row r="177" spans="1:4" x14ac:dyDescent="0.25">
      <c r="A177" s="105" t="s">
        <v>55</v>
      </c>
      <c r="B177" s="105" t="s">
        <v>41</v>
      </c>
      <c r="C177" s="105" t="s">
        <v>504</v>
      </c>
      <c r="D177" s="105" t="s">
        <v>505</v>
      </c>
    </row>
    <row r="178" spans="1:4" x14ac:dyDescent="0.25">
      <c r="A178" s="105" t="s">
        <v>55</v>
      </c>
      <c r="B178" s="105" t="s">
        <v>41</v>
      </c>
      <c r="C178" s="105" t="s">
        <v>498</v>
      </c>
      <c r="D178" s="105" t="s">
        <v>499</v>
      </c>
    </row>
    <row r="179" spans="1:4" x14ac:dyDescent="0.25">
      <c r="A179" s="105" t="s">
        <v>55</v>
      </c>
      <c r="B179" s="105" t="s">
        <v>41</v>
      </c>
      <c r="C179" s="105" t="s">
        <v>500</v>
      </c>
      <c r="D179" s="105" t="s">
        <v>501</v>
      </c>
    </row>
    <row r="180" spans="1:4" x14ac:dyDescent="0.25">
      <c r="A180" s="105" t="s">
        <v>55</v>
      </c>
      <c r="B180" s="105" t="s">
        <v>41</v>
      </c>
      <c r="C180" s="105" t="s">
        <v>508</v>
      </c>
      <c r="D180" s="105" t="s">
        <v>509</v>
      </c>
    </row>
    <row r="181" spans="1:4" x14ac:dyDescent="0.25">
      <c r="A181" s="105" t="s">
        <v>55</v>
      </c>
      <c r="B181" s="105" t="s">
        <v>41</v>
      </c>
      <c r="C181" s="105" t="s">
        <v>506</v>
      </c>
      <c r="D181" s="105" t="s">
        <v>507</v>
      </c>
    </row>
    <row r="182" spans="1:4" x14ac:dyDescent="0.25">
      <c r="A182" s="105" t="s">
        <v>59</v>
      </c>
      <c r="B182" s="105" t="s">
        <v>41</v>
      </c>
      <c r="C182" s="105" t="s">
        <v>443</v>
      </c>
      <c r="D182" s="105" t="s">
        <v>1141</v>
      </c>
    </row>
    <row r="183" spans="1:4" x14ac:dyDescent="0.25">
      <c r="A183" s="105" t="s">
        <v>59</v>
      </c>
      <c r="B183" s="105" t="s">
        <v>41</v>
      </c>
      <c r="C183" s="105" t="s">
        <v>446</v>
      </c>
      <c r="D183" s="105" t="s">
        <v>1142</v>
      </c>
    </row>
    <row r="184" spans="1:4" x14ac:dyDescent="0.25">
      <c r="A184" s="105" t="s">
        <v>59</v>
      </c>
      <c r="B184" s="105" t="s">
        <v>41</v>
      </c>
      <c r="C184" s="105" t="s">
        <v>445</v>
      </c>
      <c r="D184" s="105" t="s">
        <v>1143</v>
      </c>
    </row>
    <row r="185" spans="1:4" x14ac:dyDescent="0.25">
      <c r="A185" s="105" t="s">
        <v>59</v>
      </c>
      <c r="B185" s="105" t="s">
        <v>41</v>
      </c>
      <c r="C185" s="105" t="s">
        <v>444</v>
      </c>
      <c r="D185" s="105" t="s">
        <v>1144</v>
      </c>
    </row>
    <row r="186" spans="1:4" x14ac:dyDescent="0.25">
      <c r="A186" s="105" t="s">
        <v>40</v>
      </c>
      <c r="B186" s="105" t="s">
        <v>41</v>
      </c>
      <c r="C186" s="105" t="s">
        <v>451</v>
      </c>
      <c r="D186" s="105" t="s">
        <v>1145</v>
      </c>
    </row>
    <row r="187" spans="1:4" x14ac:dyDescent="0.25">
      <c r="A187" s="105" t="s">
        <v>40</v>
      </c>
      <c r="B187" s="105" t="s">
        <v>41</v>
      </c>
      <c r="C187" s="105" t="s">
        <v>455</v>
      </c>
      <c r="D187" s="105" t="s">
        <v>1029</v>
      </c>
    </row>
    <row r="188" spans="1:4" x14ac:dyDescent="0.25">
      <c r="A188" s="105" t="s">
        <v>40</v>
      </c>
      <c r="B188" s="105" t="s">
        <v>41</v>
      </c>
      <c r="C188" s="105" t="s">
        <v>452</v>
      </c>
      <c r="D188" s="105" t="s">
        <v>453</v>
      </c>
    </row>
    <row r="189" spans="1:4" x14ac:dyDescent="0.25">
      <c r="A189" s="105" t="s">
        <v>40</v>
      </c>
      <c r="B189" s="105" t="s">
        <v>41</v>
      </c>
      <c r="C189" s="105" t="s">
        <v>454</v>
      </c>
      <c r="D189" s="105" t="s">
        <v>1030</v>
      </c>
    </row>
    <row r="190" spans="1:4" x14ac:dyDescent="0.25">
      <c r="A190" s="105" t="s">
        <v>40</v>
      </c>
      <c r="B190" s="105" t="s">
        <v>41</v>
      </c>
      <c r="C190" s="105" t="s">
        <v>449</v>
      </c>
      <c r="D190" s="105" t="s">
        <v>1031</v>
      </c>
    </row>
    <row r="191" spans="1:4" x14ac:dyDescent="0.25">
      <c r="A191" s="105" t="s">
        <v>40</v>
      </c>
      <c r="B191" s="105" t="s">
        <v>41</v>
      </c>
      <c r="C191" s="105" t="s">
        <v>450</v>
      </c>
      <c r="D191" s="105" t="s">
        <v>1146</v>
      </c>
    </row>
    <row r="192" spans="1:4" x14ac:dyDescent="0.25">
      <c r="A192" s="105" t="s">
        <v>40</v>
      </c>
      <c r="B192" s="105" t="s">
        <v>41</v>
      </c>
      <c r="C192" s="105" t="s">
        <v>447</v>
      </c>
      <c r="D192" s="105" t="s">
        <v>448</v>
      </c>
    </row>
    <row r="193" spans="1:4" x14ac:dyDescent="0.25">
      <c r="A193" s="105" t="s">
        <v>43</v>
      </c>
      <c r="B193" s="105" t="s">
        <v>41</v>
      </c>
      <c r="C193" s="105" t="s">
        <v>460</v>
      </c>
      <c r="D193" s="105" t="s">
        <v>1105</v>
      </c>
    </row>
    <row r="194" spans="1:4" x14ac:dyDescent="0.25">
      <c r="A194" s="105" t="s">
        <v>43</v>
      </c>
      <c r="B194" s="105" t="s">
        <v>41</v>
      </c>
      <c r="C194" s="105" t="s">
        <v>456</v>
      </c>
      <c r="D194" s="105" t="s">
        <v>457</v>
      </c>
    </row>
    <row r="195" spans="1:4" x14ac:dyDescent="0.25">
      <c r="A195" s="105" t="s">
        <v>43</v>
      </c>
      <c r="B195" s="105" t="s">
        <v>41</v>
      </c>
      <c r="C195" s="105" t="s">
        <v>458</v>
      </c>
      <c r="D195" s="105" t="s">
        <v>459</v>
      </c>
    </row>
    <row r="196" spans="1:4" x14ac:dyDescent="0.25">
      <c r="A196" s="105" t="s">
        <v>57</v>
      </c>
      <c r="B196" s="105" t="s">
        <v>41</v>
      </c>
      <c r="C196" s="105" t="s">
        <v>511</v>
      </c>
      <c r="D196" s="105" t="s">
        <v>1285</v>
      </c>
    </row>
    <row r="197" spans="1:4" x14ac:dyDescent="0.25">
      <c r="A197" s="105" t="s">
        <v>57</v>
      </c>
      <c r="B197" s="105" t="s">
        <v>41</v>
      </c>
      <c r="C197" s="105" t="s">
        <v>510</v>
      </c>
      <c r="D197" s="105" t="s">
        <v>1041</v>
      </c>
    </row>
    <row r="198" spans="1:4" x14ac:dyDescent="0.25">
      <c r="A198" s="105" t="s">
        <v>53</v>
      </c>
      <c r="B198" s="105" t="s">
        <v>41</v>
      </c>
      <c r="C198" s="105" t="s">
        <v>492</v>
      </c>
      <c r="D198" s="105" t="s">
        <v>493</v>
      </c>
    </row>
    <row r="199" spans="1:4" x14ac:dyDescent="0.25">
      <c r="A199" s="105" t="s">
        <v>53</v>
      </c>
      <c r="B199" s="105" t="s">
        <v>41</v>
      </c>
      <c r="C199" s="105" t="s">
        <v>491</v>
      </c>
      <c r="D199" s="105" t="s">
        <v>1034</v>
      </c>
    </row>
    <row r="200" spans="1:4" x14ac:dyDescent="0.25">
      <c r="A200" s="105" t="s">
        <v>53</v>
      </c>
      <c r="B200" s="105" t="s">
        <v>41</v>
      </c>
      <c r="C200" s="105" t="s">
        <v>489</v>
      </c>
      <c r="D200" s="105" t="s">
        <v>1035</v>
      </c>
    </row>
    <row r="201" spans="1:4" x14ac:dyDescent="0.25">
      <c r="A201" s="105" t="s">
        <v>53</v>
      </c>
      <c r="B201" s="105" t="s">
        <v>41</v>
      </c>
      <c r="C201" s="105" t="s">
        <v>490</v>
      </c>
      <c r="D201" s="105" t="s">
        <v>1036</v>
      </c>
    </row>
    <row r="202" spans="1:4" x14ac:dyDescent="0.25">
      <c r="A202" s="105" t="s">
        <v>179</v>
      </c>
      <c r="B202" s="105" t="s">
        <v>41</v>
      </c>
      <c r="C202" s="105" t="s">
        <v>495</v>
      </c>
      <c r="D202" s="105" t="s">
        <v>1037</v>
      </c>
    </row>
    <row r="203" spans="1:4" x14ac:dyDescent="0.25">
      <c r="A203" s="105" t="s">
        <v>179</v>
      </c>
      <c r="B203" s="105" t="s">
        <v>41</v>
      </c>
      <c r="C203" s="105" t="s">
        <v>494</v>
      </c>
      <c r="D203" s="105" t="s">
        <v>1239</v>
      </c>
    </row>
    <row r="204" spans="1:4" x14ac:dyDescent="0.25">
      <c r="A204" s="105" t="s">
        <v>179</v>
      </c>
      <c r="B204" s="105" t="s">
        <v>41</v>
      </c>
      <c r="C204" s="105" t="s">
        <v>496</v>
      </c>
      <c r="D204" s="105" t="s">
        <v>1038</v>
      </c>
    </row>
    <row r="205" spans="1:4" x14ac:dyDescent="0.25">
      <c r="A205" s="105" t="s">
        <v>179</v>
      </c>
      <c r="B205" s="105" t="s">
        <v>41</v>
      </c>
      <c r="C205" s="105" t="s">
        <v>497</v>
      </c>
      <c r="D205" s="105" t="s">
        <v>1091</v>
      </c>
    </row>
    <row r="206" spans="1:4" x14ac:dyDescent="0.25">
      <c r="A206" s="105" t="s">
        <v>50</v>
      </c>
      <c r="B206" s="105" t="s">
        <v>41</v>
      </c>
      <c r="C206" s="105" t="s">
        <v>475</v>
      </c>
      <c r="D206" s="105" t="s">
        <v>1170</v>
      </c>
    </row>
    <row r="207" spans="1:4" x14ac:dyDescent="0.25">
      <c r="A207" s="105" t="s">
        <v>50</v>
      </c>
      <c r="B207" s="105" t="s">
        <v>41</v>
      </c>
      <c r="C207" s="105" t="s">
        <v>477</v>
      </c>
      <c r="D207" s="105" t="s">
        <v>1169</v>
      </c>
    </row>
    <row r="208" spans="1:4" x14ac:dyDescent="0.25">
      <c r="A208" s="105" t="s">
        <v>50</v>
      </c>
      <c r="B208" s="105" t="s">
        <v>41</v>
      </c>
      <c r="C208" s="105" t="s">
        <v>474</v>
      </c>
      <c r="D208" s="105" t="s">
        <v>478</v>
      </c>
    </row>
    <row r="209" spans="1:4" x14ac:dyDescent="0.25">
      <c r="A209" s="105" t="s">
        <v>50</v>
      </c>
      <c r="B209" s="105" t="s">
        <v>41</v>
      </c>
      <c r="C209" s="105" t="s">
        <v>1201</v>
      </c>
      <c r="D209" s="105" t="s">
        <v>476</v>
      </c>
    </row>
    <row r="210" spans="1:4" x14ac:dyDescent="0.25">
      <c r="A210" s="105" t="s">
        <v>50</v>
      </c>
      <c r="B210" s="105" t="s">
        <v>41</v>
      </c>
      <c r="C210" s="105" t="s">
        <v>1202</v>
      </c>
      <c r="D210" s="105" t="s">
        <v>1286</v>
      </c>
    </row>
    <row r="211" spans="1:4" x14ac:dyDescent="0.25">
      <c r="A211" s="105" t="s">
        <v>45</v>
      </c>
      <c r="B211" s="105" t="s">
        <v>41</v>
      </c>
      <c r="C211" s="105" t="s">
        <v>464</v>
      </c>
      <c r="D211" s="105" t="s">
        <v>465</v>
      </c>
    </row>
    <row r="212" spans="1:4" x14ac:dyDescent="0.25">
      <c r="A212" s="105" t="s">
        <v>45</v>
      </c>
      <c r="B212" s="105" t="s">
        <v>41</v>
      </c>
      <c r="C212" s="105" t="s">
        <v>463</v>
      </c>
      <c r="D212" s="105" t="s">
        <v>1237</v>
      </c>
    </row>
    <row r="213" spans="1:4" x14ac:dyDescent="0.25">
      <c r="A213" s="105" t="s">
        <v>45</v>
      </c>
      <c r="B213" s="105" t="s">
        <v>41</v>
      </c>
      <c r="C213" s="105" t="s">
        <v>461</v>
      </c>
      <c r="D213" s="105" t="s">
        <v>462</v>
      </c>
    </row>
    <row r="214" spans="1:4" x14ac:dyDescent="0.25">
      <c r="A214" s="105" t="s">
        <v>1238</v>
      </c>
      <c r="B214" s="105" t="s">
        <v>41</v>
      </c>
      <c r="C214" s="105" t="s">
        <v>470</v>
      </c>
      <c r="D214" s="105" t="s">
        <v>471</v>
      </c>
    </row>
    <row r="215" spans="1:4" x14ac:dyDescent="0.25">
      <c r="A215" s="105" t="s">
        <v>1238</v>
      </c>
      <c r="B215" s="105" t="s">
        <v>41</v>
      </c>
      <c r="C215" s="105" t="s">
        <v>466</v>
      </c>
      <c r="D215" s="105" t="s">
        <v>1032</v>
      </c>
    </row>
    <row r="216" spans="1:4" x14ac:dyDescent="0.25">
      <c r="A216" s="105" t="s">
        <v>1238</v>
      </c>
      <c r="B216" s="105" t="s">
        <v>41</v>
      </c>
      <c r="C216" s="105" t="s">
        <v>469</v>
      </c>
      <c r="D216" s="105" t="s">
        <v>1033</v>
      </c>
    </row>
    <row r="217" spans="1:4" x14ac:dyDescent="0.25">
      <c r="A217" s="105" t="s">
        <v>1238</v>
      </c>
      <c r="B217" s="105" t="s">
        <v>41</v>
      </c>
      <c r="C217" s="105" t="s">
        <v>467</v>
      </c>
      <c r="D217" s="105" t="s">
        <v>468</v>
      </c>
    </row>
    <row r="218" spans="1:4" x14ac:dyDescent="0.25">
      <c r="A218" s="105" t="s">
        <v>1238</v>
      </c>
      <c r="B218" s="105" t="s">
        <v>41</v>
      </c>
      <c r="C218" s="105" t="s">
        <v>472</v>
      </c>
      <c r="D218" s="105" t="s">
        <v>473</v>
      </c>
    </row>
    <row r="219" spans="1:4" x14ac:dyDescent="0.25">
      <c r="A219" s="105" t="s">
        <v>48</v>
      </c>
      <c r="B219" s="105" t="s">
        <v>41</v>
      </c>
      <c r="C219" s="105" t="s">
        <v>479</v>
      </c>
      <c r="D219" s="105" t="s">
        <v>480</v>
      </c>
    </row>
    <row r="220" spans="1:4" x14ac:dyDescent="0.25">
      <c r="A220" s="105" t="s">
        <v>48</v>
      </c>
      <c r="B220" s="105" t="s">
        <v>41</v>
      </c>
      <c r="C220" s="105" t="s">
        <v>481</v>
      </c>
      <c r="D220" s="105" t="s">
        <v>796</v>
      </c>
    </row>
    <row r="221" spans="1:4" x14ac:dyDescent="0.25">
      <c r="A221" s="105" t="s">
        <v>52</v>
      </c>
      <c r="B221" s="105" t="s">
        <v>41</v>
      </c>
      <c r="C221" s="105" t="s">
        <v>485</v>
      </c>
      <c r="D221" s="105" t="s">
        <v>358</v>
      </c>
    </row>
    <row r="222" spans="1:4" x14ac:dyDescent="0.25">
      <c r="A222" s="105" t="s">
        <v>52</v>
      </c>
      <c r="B222" s="105" t="s">
        <v>41</v>
      </c>
      <c r="C222" s="105" t="s">
        <v>483</v>
      </c>
      <c r="D222" s="105" t="s">
        <v>484</v>
      </c>
    </row>
    <row r="223" spans="1:4" x14ac:dyDescent="0.25">
      <c r="A223" s="105" t="s">
        <v>52</v>
      </c>
      <c r="B223" s="105" t="s">
        <v>41</v>
      </c>
      <c r="C223" s="105" t="s">
        <v>486</v>
      </c>
      <c r="D223" s="105" t="s">
        <v>1042</v>
      </c>
    </row>
    <row r="224" spans="1:4" x14ac:dyDescent="0.25">
      <c r="A224" s="105" t="s">
        <v>52</v>
      </c>
      <c r="B224" s="105" t="s">
        <v>41</v>
      </c>
      <c r="C224" s="105" t="s">
        <v>487</v>
      </c>
      <c r="D224" s="105" t="s">
        <v>488</v>
      </c>
    </row>
    <row r="225" spans="1:4" x14ac:dyDescent="0.25">
      <c r="A225" s="105" t="s">
        <v>52</v>
      </c>
      <c r="B225" s="105" t="s">
        <v>41</v>
      </c>
      <c r="C225" s="105" t="s">
        <v>482</v>
      </c>
      <c r="D225" s="105" t="s">
        <v>1043</v>
      </c>
    </row>
    <row r="226" spans="1:4" x14ac:dyDescent="0.25">
      <c r="A226" s="63" t="s">
        <v>1044</v>
      </c>
      <c r="B226" s="63" t="s">
        <v>172</v>
      </c>
      <c r="C226" s="63" t="s">
        <v>572</v>
      </c>
      <c r="D226" s="106" t="s">
        <v>1241</v>
      </c>
    </row>
    <row r="227" spans="1:4" x14ac:dyDescent="0.25">
      <c r="A227" s="63" t="s">
        <v>1044</v>
      </c>
      <c r="B227" s="63" t="s">
        <v>172</v>
      </c>
      <c r="C227" s="63" t="s">
        <v>571</v>
      </c>
      <c r="D227" s="107" t="s">
        <v>1045</v>
      </c>
    </row>
    <row r="228" spans="1:4" x14ac:dyDescent="0.25">
      <c r="A228" s="63" t="s">
        <v>1044</v>
      </c>
      <c r="B228" s="63" t="s">
        <v>172</v>
      </c>
      <c r="C228" s="63" t="s">
        <v>579</v>
      </c>
      <c r="D228" s="107" t="s">
        <v>1091</v>
      </c>
    </row>
    <row r="229" spans="1:4" x14ac:dyDescent="0.25">
      <c r="A229" s="63" t="s">
        <v>1044</v>
      </c>
      <c r="B229" s="63" t="s">
        <v>172</v>
      </c>
      <c r="C229" s="63" t="s">
        <v>580</v>
      </c>
      <c r="D229" s="107" t="s">
        <v>1150</v>
      </c>
    </row>
    <row r="230" spans="1:4" x14ac:dyDescent="0.25">
      <c r="A230" s="63" t="s">
        <v>1044</v>
      </c>
      <c r="B230" s="63" t="s">
        <v>172</v>
      </c>
      <c r="C230" s="63" t="s">
        <v>575</v>
      </c>
      <c r="D230" s="107" t="s">
        <v>576</v>
      </c>
    </row>
    <row r="231" spans="1:4" x14ac:dyDescent="0.25">
      <c r="A231" s="63" t="s">
        <v>1044</v>
      </c>
      <c r="B231" s="63" t="s">
        <v>172</v>
      </c>
      <c r="C231" s="63" t="s">
        <v>581</v>
      </c>
      <c r="D231" s="107" t="s">
        <v>1151</v>
      </c>
    </row>
    <row r="232" spans="1:4" x14ac:dyDescent="0.25">
      <c r="A232" s="63" t="s">
        <v>1044</v>
      </c>
      <c r="B232" s="63" t="s">
        <v>172</v>
      </c>
      <c r="C232" s="63" t="s">
        <v>577</v>
      </c>
      <c r="D232" s="107" t="s">
        <v>578</v>
      </c>
    </row>
    <row r="233" spans="1:4" x14ac:dyDescent="0.25">
      <c r="A233" s="63" t="s">
        <v>1044</v>
      </c>
      <c r="B233" s="63" t="s">
        <v>172</v>
      </c>
      <c r="C233" s="63" t="s">
        <v>573</v>
      </c>
      <c r="D233" s="107" t="s">
        <v>574</v>
      </c>
    </row>
    <row r="234" spans="1:4" x14ac:dyDescent="0.25">
      <c r="A234" s="63" t="s">
        <v>169</v>
      </c>
      <c r="B234" s="63" t="s">
        <v>172</v>
      </c>
      <c r="C234" s="63" t="s">
        <v>593</v>
      </c>
      <c r="D234" s="107" t="s">
        <v>594</v>
      </c>
    </row>
    <row r="235" spans="1:4" x14ac:dyDescent="0.25">
      <c r="A235" s="63" t="s">
        <v>169</v>
      </c>
      <c r="B235" s="63" t="s">
        <v>172</v>
      </c>
      <c r="C235" s="63" t="s">
        <v>597</v>
      </c>
      <c r="D235" s="107" t="s">
        <v>1204</v>
      </c>
    </row>
    <row r="236" spans="1:4" x14ac:dyDescent="0.25">
      <c r="A236" s="63" t="s">
        <v>169</v>
      </c>
      <c r="B236" s="63" t="s">
        <v>172</v>
      </c>
      <c r="C236" s="63" t="s">
        <v>591</v>
      </c>
      <c r="D236" s="107" t="s">
        <v>592</v>
      </c>
    </row>
    <row r="237" spans="1:4" x14ac:dyDescent="0.25">
      <c r="A237" s="63" t="s">
        <v>169</v>
      </c>
      <c r="B237" s="63" t="s">
        <v>172</v>
      </c>
      <c r="C237" s="63" t="s">
        <v>595</v>
      </c>
      <c r="D237" s="107" t="s">
        <v>596</v>
      </c>
    </row>
    <row r="238" spans="1:4" x14ac:dyDescent="0.25">
      <c r="A238" s="63" t="s">
        <v>169</v>
      </c>
      <c r="B238" s="63" t="s">
        <v>172</v>
      </c>
      <c r="C238" s="63" t="s">
        <v>590</v>
      </c>
      <c r="D238" s="107" t="s">
        <v>373</v>
      </c>
    </row>
    <row r="239" spans="1:4" x14ac:dyDescent="0.25">
      <c r="A239" s="63" t="s">
        <v>170</v>
      </c>
      <c r="B239" s="63" t="s">
        <v>172</v>
      </c>
      <c r="C239" s="63" t="s">
        <v>604</v>
      </c>
      <c r="D239" s="107" t="s">
        <v>605</v>
      </c>
    </row>
    <row r="240" spans="1:4" x14ac:dyDescent="0.25">
      <c r="A240" s="63" t="s">
        <v>170</v>
      </c>
      <c r="B240" s="63" t="s">
        <v>172</v>
      </c>
      <c r="C240" s="63" t="s">
        <v>602</v>
      </c>
      <c r="D240" s="107" t="s">
        <v>603</v>
      </c>
    </row>
    <row r="241" spans="1:4" x14ac:dyDescent="0.25">
      <c r="A241" s="63" t="s">
        <v>170</v>
      </c>
      <c r="B241" s="63" t="s">
        <v>172</v>
      </c>
      <c r="C241" s="63" t="s">
        <v>600</v>
      </c>
      <c r="D241" s="107" t="s">
        <v>601</v>
      </c>
    </row>
    <row r="242" spans="1:4" x14ac:dyDescent="0.25">
      <c r="A242" s="63" t="s">
        <v>170</v>
      </c>
      <c r="B242" s="63" t="s">
        <v>172</v>
      </c>
      <c r="C242" s="63" t="s">
        <v>606</v>
      </c>
      <c r="D242" s="107" t="s">
        <v>607</v>
      </c>
    </row>
    <row r="243" spans="1:4" x14ac:dyDescent="0.25">
      <c r="A243" s="63" t="s">
        <v>170</v>
      </c>
      <c r="B243" s="63" t="s">
        <v>172</v>
      </c>
      <c r="C243" s="63" t="s">
        <v>608</v>
      </c>
      <c r="D243" s="107" t="s">
        <v>1205</v>
      </c>
    </row>
    <row r="244" spans="1:4" x14ac:dyDescent="0.25">
      <c r="A244" s="63" t="s">
        <v>170</v>
      </c>
      <c r="B244" s="63" t="s">
        <v>172</v>
      </c>
      <c r="C244" s="63" t="s">
        <v>598</v>
      </c>
      <c r="D244" s="107" t="s">
        <v>599</v>
      </c>
    </row>
    <row r="245" spans="1:4" x14ac:dyDescent="0.25">
      <c r="A245" s="109" t="s">
        <v>166</v>
      </c>
      <c r="B245" s="109" t="s">
        <v>172</v>
      </c>
      <c r="C245" s="109" t="s">
        <v>519</v>
      </c>
      <c r="D245" s="110" t="s">
        <v>520</v>
      </c>
    </row>
    <row r="246" spans="1:4" x14ac:dyDescent="0.25">
      <c r="A246" s="109" t="s">
        <v>166</v>
      </c>
      <c r="B246" s="109" t="s">
        <v>172</v>
      </c>
      <c r="C246" s="109" t="s">
        <v>522</v>
      </c>
      <c r="D246" s="110" t="s">
        <v>523</v>
      </c>
    </row>
    <row r="247" spans="1:4" x14ac:dyDescent="0.25">
      <c r="A247" s="109" t="s">
        <v>166</v>
      </c>
      <c r="B247" s="109" t="s">
        <v>172</v>
      </c>
      <c r="C247" s="109" t="s">
        <v>521</v>
      </c>
      <c r="D247" s="110" t="s">
        <v>1242</v>
      </c>
    </row>
    <row r="248" spans="1:4" x14ac:dyDescent="0.25">
      <c r="A248" s="109" t="s">
        <v>168</v>
      </c>
      <c r="B248" s="109" t="s">
        <v>172</v>
      </c>
      <c r="C248" s="109" t="s">
        <v>525</v>
      </c>
      <c r="D248" s="110" t="s">
        <v>526</v>
      </c>
    </row>
    <row r="249" spans="1:4" x14ac:dyDescent="0.25">
      <c r="A249" s="108" t="s">
        <v>168</v>
      </c>
      <c r="B249" s="109" t="s">
        <v>172</v>
      </c>
      <c r="C249" s="109" t="s">
        <v>528</v>
      </c>
      <c r="D249" s="110" t="s">
        <v>529</v>
      </c>
    </row>
    <row r="250" spans="1:4" x14ac:dyDescent="0.25">
      <c r="A250" s="108" t="s">
        <v>168</v>
      </c>
      <c r="B250" s="109" t="s">
        <v>172</v>
      </c>
      <c r="C250" s="109" t="s">
        <v>530</v>
      </c>
      <c r="D250" s="110" t="s">
        <v>468</v>
      </c>
    </row>
    <row r="251" spans="1:4" x14ac:dyDescent="0.25">
      <c r="A251" s="108" t="s">
        <v>168</v>
      </c>
      <c r="B251" s="109" t="s">
        <v>172</v>
      </c>
      <c r="C251" s="109" t="s">
        <v>527</v>
      </c>
      <c r="D251" s="110" t="s">
        <v>1148</v>
      </c>
    </row>
    <row r="252" spans="1:4" x14ac:dyDescent="0.25">
      <c r="A252" s="108" t="s">
        <v>168</v>
      </c>
      <c r="B252" s="109" t="s">
        <v>172</v>
      </c>
      <c r="C252" s="109" t="s">
        <v>524</v>
      </c>
      <c r="D252" s="110" t="s">
        <v>1149</v>
      </c>
    </row>
    <row r="253" spans="1:4" x14ac:dyDescent="0.25">
      <c r="A253" s="131" t="s">
        <v>167</v>
      </c>
      <c r="B253" s="63" t="s">
        <v>172</v>
      </c>
      <c r="C253" s="10" t="s">
        <v>586</v>
      </c>
      <c r="D253" s="62" t="s">
        <v>587</v>
      </c>
    </row>
    <row r="254" spans="1:4" x14ac:dyDescent="0.25">
      <c r="A254" s="131" t="s">
        <v>167</v>
      </c>
      <c r="B254" s="63" t="s">
        <v>172</v>
      </c>
      <c r="C254" s="10" t="s">
        <v>588</v>
      </c>
      <c r="D254" s="62" t="s">
        <v>589</v>
      </c>
    </row>
    <row r="255" spans="1:4" x14ac:dyDescent="0.25">
      <c r="A255" s="131" t="s">
        <v>167</v>
      </c>
      <c r="B255" s="63" t="s">
        <v>172</v>
      </c>
      <c r="C255" s="10" t="s">
        <v>583</v>
      </c>
      <c r="D255" s="62" t="s">
        <v>584</v>
      </c>
    </row>
    <row r="256" spans="1:4" x14ac:dyDescent="0.25">
      <c r="A256" s="131" t="s">
        <v>167</v>
      </c>
      <c r="B256" s="10" t="s">
        <v>172</v>
      </c>
      <c r="C256" s="10" t="s">
        <v>582</v>
      </c>
      <c r="D256" s="62" t="s">
        <v>1172</v>
      </c>
    </row>
    <row r="257" spans="1:4" x14ac:dyDescent="0.25">
      <c r="A257" s="10" t="s">
        <v>167</v>
      </c>
      <c r="B257" s="10" t="s">
        <v>172</v>
      </c>
      <c r="C257" s="10" t="s">
        <v>585</v>
      </c>
      <c r="D257" s="62" t="s">
        <v>1173</v>
      </c>
    </row>
    <row r="258" spans="1:4" x14ac:dyDescent="0.25">
      <c r="A258" s="109" t="s">
        <v>165</v>
      </c>
      <c r="B258" s="109" t="s">
        <v>172</v>
      </c>
      <c r="C258" s="109" t="s">
        <v>613</v>
      </c>
      <c r="D258" s="110" t="s">
        <v>614</v>
      </c>
    </row>
    <row r="259" spans="1:4" x14ac:dyDescent="0.25">
      <c r="A259" s="109" t="s">
        <v>165</v>
      </c>
      <c r="B259" s="109" t="s">
        <v>172</v>
      </c>
      <c r="C259" s="109" t="s">
        <v>617</v>
      </c>
      <c r="D259" s="110" t="s">
        <v>618</v>
      </c>
    </row>
    <row r="260" spans="1:4" x14ac:dyDescent="0.25">
      <c r="A260" s="109" t="s">
        <v>165</v>
      </c>
      <c r="B260" s="109" t="s">
        <v>172</v>
      </c>
      <c r="C260" s="109" t="s">
        <v>615</v>
      </c>
      <c r="D260" s="110" t="s">
        <v>616</v>
      </c>
    </row>
    <row r="261" spans="1:4" x14ac:dyDescent="0.25">
      <c r="A261" s="109" t="s">
        <v>165</v>
      </c>
      <c r="B261" s="109" t="s">
        <v>172</v>
      </c>
      <c r="C261" s="109" t="s">
        <v>611</v>
      </c>
      <c r="D261" s="110" t="s">
        <v>612</v>
      </c>
    </row>
    <row r="262" spans="1:4" x14ac:dyDescent="0.25">
      <c r="A262" s="109" t="s">
        <v>165</v>
      </c>
      <c r="B262" s="109" t="s">
        <v>172</v>
      </c>
      <c r="C262" s="109" t="s">
        <v>609</v>
      </c>
      <c r="D262" s="110" t="s">
        <v>1046</v>
      </c>
    </row>
    <row r="263" spans="1:4" x14ac:dyDescent="0.25">
      <c r="A263" s="109" t="s">
        <v>165</v>
      </c>
      <c r="B263" s="109" t="s">
        <v>172</v>
      </c>
      <c r="C263" s="109" t="s">
        <v>1047</v>
      </c>
      <c r="D263" s="110" t="s">
        <v>1152</v>
      </c>
    </row>
    <row r="264" spans="1:4" x14ac:dyDescent="0.25">
      <c r="A264" s="109" t="s">
        <v>165</v>
      </c>
      <c r="B264" s="109" t="s">
        <v>172</v>
      </c>
      <c r="C264" s="109" t="s">
        <v>610</v>
      </c>
      <c r="D264" s="110" t="s">
        <v>1243</v>
      </c>
    </row>
    <row r="265" spans="1:4" x14ac:dyDescent="0.25">
      <c r="A265" s="109" t="s">
        <v>165</v>
      </c>
      <c r="B265" s="109" t="s">
        <v>172</v>
      </c>
      <c r="C265" s="109" t="s">
        <v>619</v>
      </c>
      <c r="D265" s="110" t="s">
        <v>1106</v>
      </c>
    </row>
    <row r="266" spans="1:4" x14ac:dyDescent="0.25">
      <c r="A266" s="63" t="s">
        <v>1240</v>
      </c>
      <c r="B266" s="63" t="s">
        <v>172</v>
      </c>
      <c r="C266" s="63" t="s">
        <v>565</v>
      </c>
      <c r="D266" s="107" t="s">
        <v>566</v>
      </c>
    </row>
    <row r="267" spans="1:4" x14ac:dyDescent="0.25">
      <c r="A267" s="63" t="s">
        <v>1240</v>
      </c>
      <c r="B267" s="63" t="s">
        <v>172</v>
      </c>
      <c r="C267" s="63" t="s">
        <v>569</v>
      </c>
      <c r="D267" s="107" t="s">
        <v>570</v>
      </c>
    </row>
    <row r="268" spans="1:4" x14ac:dyDescent="0.25">
      <c r="A268" s="63" t="s">
        <v>1240</v>
      </c>
      <c r="B268" s="63" t="s">
        <v>172</v>
      </c>
      <c r="C268" s="63" t="s">
        <v>567</v>
      </c>
      <c r="D268" s="107" t="s">
        <v>568</v>
      </c>
    </row>
    <row r="269" spans="1:4" x14ac:dyDescent="0.25">
      <c r="A269" s="63" t="s">
        <v>1240</v>
      </c>
      <c r="B269" s="63" t="s">
        <v>172</v>
      </c>
      <c r="C269" s="63" t="s">
        <v>563</v>
      </c>
      <c r="D269" s="107" t="s">
        <v>564</v>
      </c>
    </row>
    <row r="270" spans="1:4" x14ac:dyDescent="0.25">
      <c r="A270" s="63" t="s">
        <v>162</v>
      </c>
      <c r="B270" s="63" t="s">
        <v>172</v>
      </c>
      <c r="C270" s="63" t="s">
        <v>555</v>
      </c>
      <c r="D270" s="107" t="s">
        <v>556</v>
      </c>
    </row>
    <row r="271" spans="1:4" x14ac:dyDescent="0.25">
      <c r="A271" s="63" t="s">
        <v>162</v>
      </c>
      <c r="B271" s="63" t="s">
        <v>172</v>
      </c>
      <c r="C271" s="63" t="s">
        <v>553</v>
      </c>
      <c r="D271" s="107" t="s">
        <v>554</v>
      </c>
    </row>
    <row r="272" spans="1:4" x14ac:dyDescent="0.25">
      <c r="A272" s="63" t="s">
        <v>162</v>
      </c>
      <c r="B272" s="63" t="s">
        <v>172</v>
      </c>
      <c r="C272" s="63" t="s">
        <v>551</v>
      </c>
      <c r="D272" s="107" t="s">
        <v>552</v>
      </c>
    </row>
    <row r="273" spans="1:4" x14ac:dyDescent="0.25">
      <c r="A273" s="63" t="s">
        <v>162</v>
      </c>
      <c r="B273" s="63" t="s">
        <v>172</v>
      </c>
      <c r="C273" s="63" t="s">
        <v>561</v>
      </c>
      <c r="D273" s="107" t="s">
        <v>562</v>
      </c>
    </row>
    <row r="274" spans="1:4" x14ac:dyDescent="0.25">
      <c r="A274" s="63" t="s">
        <v>162</v>
      </c>
      <c r="B274" s="63" t="s">
        <v>172</v>
      </c>
      <c r="C274" s="63" t="s">
        <v>557</v>
      </c>
      <c r="D274" s="107" t="s">
        <v>558</v>
      </c>
    </row>
    <row r="275" spans="1:4" x14ac:dyDescent="0.25">
      <c r="A275" s="63" t="s">
        <v>162</v>
      </c>
      <c r="B275" s="63" t="s">
        <v>172</v>
      </c>
      <c r="C275" s="63" t="s">
        <v>559</v>
      </c>
      <c r="D275" s="107" t="s">
        <v>560</v>
      </c>
    </row>
    <row r="276" spans="1:4" x14ac:dyDescent="0.25">
      <c r="A276" s="63" t="s">
        <v>160</v>
      </c>
      <c r="B276" s="63" t="s">
        <v>172</v>
      </c>
      <c r="C276" s="63" t="s">
        <v>532</v>
      </c>
      <c r="D276" s="107" t="s">
        <v>533</v>
      </c>
    </row>
    <row r="277" spans="1:4" x14ac:dyDescent="0.25">
      <c r="A277" s="63" t="s">
        <v>160</v>
      </c>
      <c r="B277" s="63" t="s">
        <v>172</v>
      </c>
      <c r="C277" s="63" t="s">
        <v>531</v>
      </c>
      <c r="D277" s="107" t="s">
        <v>1037</v>
      </c>
    </row>
    <row r="278" spans="1:4" x14ac:dyDescent="0.25">
      <c r="A278" s="63" t="s">
        <v>161</v>
      </c>
      <c r="B278" s="63" t="s">
        <v>172</v>
      </c>
      <c r="C278" s="63" t="s">
        <v>542</v>
      </c>
      <c r="D278" s="107" t="s">
        <v>543</v>
      </c>
    </row>
    <row r="279" spans="1:4" x14ac:dyDescent="0.25">
      <c r="A279" s="63" t="s">
        <v>161</v>
      </c>
      <c r="B279" s="63" t="s">
        <v>172</v>
      </c>
      <c r="C279" s="63" t="s">
        <v>548</v>
      </c>
      <c r="D279" s="107" t="s">
        <v>1147</v>
      </c>
    </row>
    <row r="280" spans="1:4" x14ac:dyDescent="0.25">
      <c r="A280" s="63" t="s">
        <v>161</v>
      </c>
      <c r="B280" s="63" t="s">
        <v>172</v>
      </c>
      <c r="C280" s="63" t="s">
        <v>549</v>
      </c>
      <c r="D280" s="107" t="s">
        <v>550</v>
      </c>
    </row>
    <row r="281" spans="1:4" x14ac:dyDescent="0.25">
      <c r="A281" s="63" t="s">
        <v>161</v>
      </c>
      <c r="B281" s="63" t="s">
        <v>172</v>
      </c>
      <c r="C281" s="63" t="s">
        <v>540</v>
      </c>
      <c r="D281" s="107" t="s">
        <v>541</v>
      </c>
    </row>
    <row r="282" spans="1:4" x14ac:dyDescent="0.25">
      <c r="A282" s="63" t="s">
        <v>161</v>
      </c>
      <c r="B282" s="63" t="s">
        <v>172</v>
      </c>
      <c r="C282" s="63" t="s">
        <v>536</v>
      </c>
      <c r="D282" s="107" t="s">
        <v>537</v>
      </c>
    </row>
    <row r="283" spans="1:4" x14ac:dyDescent="0.25">
      <c r="A283" s="63" t="s">
        <v>161</v>
      </c>
      <c r="B283" s="63" t="s">
        <v>172</v>
      </c>
      <c r="C283" s="63" t="s">
        <v>546</v>
      </c>
      <c r="D283" s="107" t="s">
        <v>547</v>
      </c>
    </row>
    <row r="284" spans="1:4" x14ac:dyDescent="0.25">
      <c r="A284" s="63" t="s">
        <v>161</v>
      </c>
      <c r="B284" s="63" t="s">
        <v>172</v>
      </c>
      <c r="C284" s="63" t="s">
        <v>534</v>
      </c>
      <c r="D284" s="107" t="s">
        <v>535</v>
      </c>
    </row>
    <row r="285" spans="1:4" x14ac:dyDescent="0.25">
      <c r="A285" s="63" t="s">
        <v>161</v>
      </c>
      <c r="B285" s="63" t="s">
        <v>172</v>
      </c>
      <c r="C285" s="63" t="s">
        <v>544</v>
      </c>
      <c r="D285" s="107" t="s">
        <v>1287</v>
      </c>
    </row>
    <row r="286" spans="1:4" x14ac:dyDescent="0.25">
      <c r="A286" s="63" t="s">
        <v>161</v>
      </c>
      <c r="B286" s="63" t="s">
        <v>172</v>
      </c>
      <c r="C286" s="63" t="s">
        <v>545</v>
      </c>
      <c r="D286" s="107" t="s">
        <v>1171</v>
      </c>
    </row>
    <row r="287" spans="1:4" x14ac:dyDescent="0.25">
      <c r="A287" s="10" t="s">
        <v>161</v>
      </c>
      <c r="B287" s="10" t="s">
        <v>172</v>
      </c>
      <c r="C287" s="10" t="s">
        <v>538</v>
      </c>
      <c r="D287" s="111" t="s">
        <v>539</v>
      </c>
    </row>
    <row r="288" spans="1:4" x14ac:dyDescent="0.25">
      <c r="A288" s="69" t="s">
        <v>633</v>
      </c>
      <c r="B288" s="69" t="s">
        <v>66</v>
      </c>
      <c r="C288" s="68" t="s">
        <v>635</v>
      </c>
      <c r="D288" s="68" t="s">
        <v>636</v>
      </c>
    </row>
    <row r="289" spans="1:4" x14ac:dyDescent="0.25">
      <c r="A289" s="69" t="s">
        <v>633</v>
      </c>
      <c r="B289" s="69" t="s">
        <v>66</v>
      </c>
      <c r="C289" s="68" t="s">
        <v>634</v>
      </c>
      <c r="D289" s="68" t="s">
        <v>1288</v>
      </c>
    </row>
    <row r="290" spans="1:4" x14ac:dyDescent="0.25">
      <c r="A290" s="68" t="s">
        <v>72</v>
      </c>
      <c r="B290" s="70" t="s">
        <v>66</v>
      </c>
      <c r="C290" s="70" t="s">
        <v>654</v>
      </c>
      <c r="D290" s="70" t="s">
        <v>1289</v>
      </c>
    </row>
    <row r="291" spans="1:4" ht="15.75" x14ac:dyDescent="0.25">
      <c r="A291" s="68" t="s">
        <v>72</v>
      </c>
      <c r="B291" s="70" t="s">
        <v>66</v>
      </c>
      <c r="C291" s="71" t="s">
        <v>651</v>
      </c>
      <c r="D291" s="72" t="s">
        <v>652</v>
      </c>
    </row>
    <row r="292" spans="1:4" x14ac:dyDescent="0.25">
      <c r="A292" s="68" t="s">
        <v>72</v>
      </c>
      <c r="B292" s="70" t="s">
        <v>66</v>
      </c>
      <c r="C292" s="70" t="s">
        <v>641</v>
      </c>
      <c r="D292" s="66" t="s">
        <v>1174</v>
      </c>
    </row>
    <row r="293" spans="1:4" x14ac:dyDescent="0.25">
      <c r="A293" s="68" t="s">
        <v>72</v>
      </c>
      <c r="B293" s="70" t="s">
        <v>66</v>
      </c>
      <c r="C293" s="70" t="s">
        <v>658</v>
      </c>
      <c r="D293" s="70" t="s">
        <v>659</v>
      </c>
    </row>
    <row r="294" spans="1:4" x14ac:dyDescent="0.25">
      <c r="A294" s="68" t="s">
        <v>72</v>
      </c>
      <c r="B294" s="70" t="s">
        <v>66</v>
      </c>
      <c r="C294" s="70" t="s">
        <v>648</v>
      </c>
      <c r="D294" s="70" t="s">
        <v>649</v>
      </c>
    </row>
    <row r="295" spans="1:4" x14ac:dyDescent="0.25">
      <c r="A295" s="68" t="s">
        <v>72</v>
      </c>
      <c r="B295" s="70" t="s">
        <v>66</v>
      </c>
      <c r="C295" s="70" t="s">
        <v>656</v>
      </c>
      <c r="D295" s="70" t="s">
        <v>657</v>
      </c>
    </row>
    <row r="296" spans="1:4" x14ac:dyDescent="0.25">
      <c r="A296" s="68" t="s">
        <v>72</v>
      </c>
      <c r="B296" s="70" t="s">
        <v>66</v>
      </c>
      <c r="C296" s="70" t="s">
        <v>639</v>
      </c>
      <c r="D296" s="70" t="s">
        <v>640</v>
      </c>
    </row>
    <row r="297" spans="1:4" x14ac:dyDescent="0.25">
      <c r="A297" s="68" t="s">
        <v>72</v>
      </c>
      <c r="B297" s="70" t="s">
        <v>66</v>
      </c>
      <c r="C297" s="70" t="s">
        <v>655</v>
      </c>
      <c r="D297" s="70" t="s">
        <v>1290</v>
      </c>
    </row>
    <row r="298" spans="1:4" x14ac:dyDescent="0.25">
      <c r="A298" s="68" t="s">
        <v>72</v>
      </c>
      <c r="B298" s="70" t="s">
        <v>66</v>
      </c>
      <c r="C298" s="70" t="s">
        <v>653</v>
      </c>
      <c r="D298" s="70" t="s">
        <v>1291</v>
      </c>
    </row>
    <row r="299" spans="1:4" x14ac:dyDescent="0.25">
      <c r="A299" s="68" t="s">
        <v>72</v>
      </c>
      <c r="B299" s="70" t="s">
        <v>66</v>
      </c>
      <c r="C299" s="70" t="s">
        <v>642</v>
      </c>
      <c r="D299" s="70" t="s">
        <v>643</v>
      </c>
    </row>
    <row r="300" spans="1:4" x14ac:dyDescent="0.25">
      <c r="A300" s="68" t="s">
        <v>72</v>
      </c>
      <c r="B300" s="70" t="s">
        <v>66</v>
      </c>
      <c r="C300" s="70" t="s">
        <v>650</v>
      </c>
      <c r="D300" s="70" t="s">
        <v>1292</v>
      </c>
    </row>
    <row r="301" spans="1:4" x14ac:dyDescent="0.25">
      <c r="A301" s="68" t="s">
        <v>72</v>
      </c>
      <c r="B301" s="70" t="s">
        <v>66</v>
      </c>
      <c r="C301" s="70" t="s">
        <v>646</v>
      </c>
      <c r="D301" s="70" t="s">
        <v>647</v>
      </c>
    </row>
    <row r="302" spans="1:4" x14ac:dyDescent="0.25">
      <c r="A302" s="68" t="s">
        <v>72</v>
      </c>
      <c r="B302" s="70" t="s">
        <v>66</v>
      </c>
      <c r="C302" s="68" t="s">
        <v>637</v>
      </c>
      <c r="D302" s="68" t="s">
        <v>638</v>
      </c>
    </row>
    <row r="303" spans="1:4" x14ac:dyDescent="0.25">
      <c r="A303" s="68" t="s">
        <v>72</v>
      </c>
      <c r="B303" s="68" t="s">
        <v>66</v>
      </c>
      <c r="C303" s="68" t="s">
        <v>644</v>
      </c>
      <c r="D303" s="68" t="s">
        <v>645</v>
      </c>
    </row>
    <row r="304" spans="1:4" x14ac:dyDescent="0.25">
      <c r="A304" s="88" t="s">
        <v>69</v>
      </c>
      <c r="B304" s="86" t="s">
        <v>66</v>
      </c>
      <c r="C304" s="63" t="s">
        <v>632</v>
      </c>
      <c r="D304" s="63" t="s">
        <v>1153</v>
      </c>
    </row>
    <row r="305" spans="1:4" x14ac:dyDescent="0.25">
      <c r="A305" s="88" t="s">
        <v>69</v>
      </c>
      <c r="B305" s="86" t="s">
        <v>66</v>
      </c>
      <c r="C305" s="63" t="s">
        <v>630</v>
      </c>
      <c r="D305" s="63" t="s">
        <v>631</v>
      </c>
    </row>
    <row r="306" spans="1:4" x14ac:dyDescent="0.25">
      <c r="A306" s="110" t="s">
        <v>65</v>
      </c>
      <c r="B306" s="86" t="s">
        <v>66</v>
      </c>
      <c r="C306" s="63" t="s">
        <v>620</v>
      </c>
      <c r="D306" s="63" t="s">
        <v>1048</v>
      </c>
    </row>
    <row r="307" spans="1:4" x14ac:dyDescent="0.25">
      <c r="A307" s="110" t="s">
        <v>65</v>
      </c>
      <c r="B307" s="86" t="s">
        <v>66</v>
      </c>
      <c r="C307" s="63" t="s">
        <v>622</v>
      </c>
      <c r="D307" s="63" t="s">
        <v>1049</v>
      </c>
    </row>
    <row r="308" spans="1:4" x14ac:dyDescent="0.25">
      <c r="A308" s="110" t="s">
        <v>65</v>
      </c>
      <c r="B308" s="86" t="s">
        <v>66</v>
      </c>
      <c r="C308" s="63" t="s">
        <v>623</v>
      </c>
      <c r="D308" s="63" t="s">
        <v>1050</v>
      </c>
    </row>
    <row r="309" spans="1:4" x14ac:dyDescent="0.25">
      <c r="A309" s="88" t="s">
        <v>73</v>
      </c>
      <c r="B309" s="86" t="s">
        <v>66</v>
      </c>
      <c r="C309" s="63" t="s">
        <v>627</v>
      </c>
      <c r="D309" s="63" t="s">
        <v>1154</v>
      </c>
    </row>
    <row r="310" spans="1:4" x14ac:dyDescent="0.25">
      <c r="A310" s="88" t="s">
        <v>73</v>
      </c>
      <c r="B310" s="86" t="s">
        <v>66</v>
      </c>
      <c r="C310" s="63" t="s">
        <v>628</v>
      </c>
      <c r="D310" s="63" t="s">
        <v>629</v>
      </c>
    </row>
    <row r="311" spans="1:4" x14ac:dyDescent="0.25">
      <c r="A311" s="88" t="s">
        <v>73</v>
      </c>
      <c r="B311" s="86" t="s">
        <v>66</v>
      </c>
      <c r="C311" s="63" t="s">
        <v>624</v>
      </c>
      <c r="D311" s="63" t="s">
        <v>625</v>
      </c>
    </row>
    <row r="312" spans="1:4" x14ac:dyDescent="0.25">
      <c r="A312" s="88" t="s">
        <v>73</v>
      </c>
      <c r="B312" s="86" t="s">
        <v>66</v>
      </c>
      <c r="C312" s="63" t="s">
        <v>626</v>
      </c>
      <c r="D312" s="63" t="s">
        <v>1051</v>
      </c>
    </row>
    <row r="313" spans="1:4" x14ac:dyDescent="0.25">
      <c r="A313" s="2" t="s">
        <v>74</v>
      </c>
      <c r="B313" s="2" t="s">
        <v>66</v>
      </c>
      <c r="C313" s="2" t="s">
        <v>679</v>
      </c>
      <c r="D313" s="2" t="s">
        <v>680</v>
      </c>
    </row>
    <row r="314" spans="1:4" x14ac:dyDescent="0.25">
      <c r="A314" s="2" t="s">
        <v>74</v>
      </c>
      <c r="B314" s="2" t="s">
        <v>66</v>
      </c>
      <c r="C314" s="2" t="s">
        <v>668</v>
      </c>
      <c r="D314" s="2" t="s">
        <v>669</v>
      </c>
    </row>
    <row r="315" spans="1:4" x14ac:dyDescent="0.25">
      <c r="A315" s="2" t="s">
        <v>74</v>
      </c>
      <c r="B315" s="2" t="s">
        <v>66</v>
      </c>
      <c r="C315" s="2" t="s">
        <v>672</v>
      </c>
      <c r="D315" s="2" t="s">
        <v>673</v>
      </c>
    </row>
    <row r="316" spans="1:4" x14ac:dyDescent="0.25">
      <c r="A316" s="2" t="s">
        <v>74</v>
      </c>
      <c r="B316" s="2" t="s">
        <v>66</v>
      </c>
      <c r="C316" s="2" t="s">
        <v>677</v>
      </c>
      <c r="D316" s="2" t="s">
        <v>377</v>
      </c>
    </row>
    <row r="317" spans="1:4" x14ac:dyDescent="0.25">
      <c r="A317" s="2" t="s">
        <v>74</v>
      </c>
      <c r="B317" s="2" t="s">
        <v>66</v>
      </c>
      <c r="C317" s="2" t="s">
        <v>678</v>
      </c>
      <c r="D317" s="2" t="s">
        <v>1293</v>
      </c>
    </row>
    <row r="318" spans="1:4" x14ac:dyDescent="0.25">
      <c r="A318" s="2" t="s">
        <v>74</v>
      </c>
      <c r="B318" s="2" t="s">
        <v>66</v>
      </c>
      <c r="C318" s="2" t="s">
        <v>670</v>
      </c>
      <c r="D318" s="2" t="s">
        <v>671</v>
      </c>
    </row>
    <row r="319" spans="1:4" x14ac:dyDescent="0.25">
      <c r="A319" s="2" t="s">
        <v>74</v>
      </c>
      <c r="B319" s="2" t="s">
        <v>66</v>
      </c>
      <c r="C319" s="2" t="s">
        <v>675</v>
      </c>
      <c r="D319" s="2" t="s">
        <v>676</v>
      </c>
    </row>
    <row r="320" spans="1:4" x14ac:dyDescent="0.25">
      <c r="A320" s="2" t="s">
        <v>74</v>
      </c>
      <c r="B320" s="2" t="s">
        <v>66</v>
      </c>
      <c r="C320" s="2" t="s">
        <v>674</v>
      </c>
      <c r="D320" s="2" t="s">
        <v>1088</v>
      </c>
    </row>
    <row r="321" spans="1:4" x14ac:dyDescent="0.25">
      <c r="A321" s="2" t="s">
        <v>76</v>
      </c>
      <c r="B321" s="2" t="s">
        <v>66</v>
      </c>
      <c r="C321" s="2" t="s">
        <v>683</v>
      </c>
      <c r="D321" s="2" t="s">
        <v>1294</v>
      </c>
    </row>
    <row r="322" spans="1:4" x14ac:dyDescent="0.25">
      <c r="A322" s="2" t="s">
        <v>76</v>
      </c>
      <c r="B322" s="2" t="s">
        <v>66</v>
      </c>
      <c r="C322" s="2" t="s">
        <v>681</v>
      </c>
      <c r="D322" s="2" t="s">
        <v>682</v>
      </c>
    </row>
    <row r="323" spans="1:4" x14ac:dyDescent="0.25">
      <c r="A323" s="2" t="s">
        <v>76</v>
      </c>
      <c r="B323" s="2" t="s">
        <v>66</v>
      </c>
      <c r="C323" s="2" t="s">
        <v>1107</v>
      </c>
      <c r="D323" s="2" t="s">
        <v>1108</v>
      </c>
    </row>
    <row r="324" spans="1:4" x14ac:dyDescent="0.25">
      <c r="A324" s="2" t="s">
        <v>79</v>
      </c>
      <c r="B324" s="2" t="s">
        <v>66</v>
      </c>
      <c r="C324" s="2" t="s">
        <v>664</v>
      </c>
      <c r="D324" s="2" t="s">
        <v>665</v>
      </c>
    </row>
    <row r="325" spans="1:4" x14ac:dyDescent="0.25">
      <c r="A325" s="2" t="s">
        <v>79</v>
      </c>
      <c r="B325" s="2" t="s">
        <v>66</v>
      </c>
      <c r="C325" s="2" t="s">
        <v>663</v>
      </c>
      <c r="D325" s="2" t="s">
        <v>667</v>
      </c>
    </row>
    <row r="326" spans="1:4" x14ac:dyDescent="0.25">
      <c r="A326" s="2" t="s">
        <v>79</v>
      </c>
      <c r="B326" s="2" t="s">
        <v>66</v>
      </c>
      <c r="C326" s="2" t="s">
        <v>660</v>
      </c>
      <c r="D326" s="2" t="s">
        <v>1052</v>
      </c>
    </row>
    <row r="327" spans="1:4" x14ac:dyDescent="0.25">
      <c r="A327" s="2" t="s">
        <v>79</v>
      </c>
      <c r="B327" s="2" t="s">
        <v>66</v>
      </c>
      <c r="C327" s="2" t="s">
        <v>661</v>
      </c>
      <c r="D327" s="2" t="s">
        <v>662</v>
      </c>
    </row>
    <row r="328" spans="1:4" x14ac:dyDescent="0.25">
      <c r="A328" s="2" t="s">
        <v>79</v>
      </c>
      <c r="B328" s="2" t="s">
        <v>66</v>
      </c>
      <c r="C328" s="2" t="s">
        <v>666</v>
      </c>
      <c r="D328" s="2" t="s">
        <v>667</v>
      </c>
    </row>
    <row r="329" spans="1:4" x14ac:dyDescent="0.25">
      <c r="A329" s="114" t="s">
        <v>85</v>
      </c>
      <c r="B329" s="115" t="s">
        <v>66</v>
      </c>
      <c r="C329" s="114" t="s">
        <v>711</v>
      </c>
      <c r="D329" s="114" t="s">
        <v>712</v>
      </c>
    </row>
    <row r="330" spans="1:4" x14ac:dyDescent="0.25">
      <c r="A330" s="114" t="s">
        <v>85</v>
      </c>
      <c r="B330" s="115" t="s">
        <v>66</v>
      </c>
      <c r="C330" s="114" t="s">
        <v>715</v>
      </c>
      <c r="D330" s="114" t="s">
        <v>1109</v>
      </c>
    </row>
    <row r="331" spans="1:4" x14ac:dyDescent="0.25">
      <c r="A331" s="114" t="s">
        <v>85</v>
      </c>
      <c r="B331" s="115" t="s">
        <v>66</v>
      </c>
      <c r="C331" s="114" t="s">
        <v>714</v>
      </c>
      <c r="D331" s="114" t="s">
        <v>1091</v>
      </c>
    </row>
    <row r="332" spans="1:4" x14ac:dyDescent="0.25">
      <c r="A332" s="114" t="s">
        <v>85</v>
      </c>
      <c r="B332" s="115" t="s">
        <v>66</v>
      </c>
      <c r="C332" s="114" t="s">
        <v>713</v>
      </c>
      <c r="D332" s="114" t="s">
        <v>1090</v>
      </c>
    </row>
    <row r="333" spans="1:4" x14ac:dyDescent="0.25">
      <c r="A333" s="112" t="s">
        <v>85</v>
      </c>
      <c r="B333" s="113" t="s">
        <v>66</v>
      </c>
      <c r="C333" s="112" t="s">
        <v>716</v>
      </c>
      <c r="D333" s="112" t="s">
        <v>1092</v>
      </c>
    </row>
    <row r="334" spans="1:4" x14ac:dyDescent="0.25">
      <c r="A334" s="114" t="s">
        <v>80</v>
      </c>
      <c r="B334" s="115" t="s">
        <v>66</v>
      </c>
      <c r="C334" s="114" t="s">
        <v>717</v>
      </c>
      <c r="D334" s="114" t="s">
        <v>1089</v>
      </c>
    </row>
    <row r="335" spans="1:4" x14ac:dyDescent="0.25">
      <c r="A335" s="114" t="s">
        <v>80</v>
      </c>
      <c r="B335" s="115" t="s">
        <v>66</v>
      </c>
      <c r="C335" s="114" t="s">
        <v>718</v>
      </c>
      <c r="D335" s="114" t="s">
        <v>719</v>
      </c>
    </row>
    <row r="336" spans="1:4" x14ac:dyDescent="0.25">
      <c r="A336" s="114" t="s">
        <v>80</v>
      </c>
      <c r="B336" s="115" t="s">
        <v>66</v>
      </c>
      <c r="C336" s="114" t="s">
        <v>720</v>
      </c>
      <c r="D336" s="114" t="s">
        <v>721</v>
      </c>
    </row>
    <row r="337" spans="1:4" x14ac:dyDescent="0.25">
      <c r="A337" s="114" t="s">
        <v>80</v>
      </c>
      <c r="B337" s="115" t="s">
        <v>66</v>
      </c>
      <c r="C337" s="114" t="s">
        <v>722</v>
      </c>
      <c r="D337" s="114" t="s">
        <v>723</v>
      </c>
    </row>
    <row r="338" spans="1:4" x14ac:dyDescent="0.25">
      <c r="A338" s="114" t="s">
        <v>84</v>
      </c>
      <c r="B338" s="115" t="s">
        <v>66</v>
      </c>
      <c r="C338" s="114" t="s">
        <v>703</v>
      </c>
      <c r="D338" s="114" t="s">
        <v>704</v>
      </c>
    </row>
    <row r="339" spans="1:4" x14ac:dyDescent="0.25">
      <c r="A339" s="114" t="s">
        <v>84</v>
      </c>
      <c r="B339" s="115" t="s">
        <v>66</v>
      </c>
      <c r="C339" s="114" t="s">
        <v>705</v>
      </c>
      <c r="D339" s="114" t="s">
        <v>706</v>
      </c>
    </row>
    <row r="340" spans="1:4" x14ac:dyDescent="0.25">
      <c r="A340" s="114" t="s">
        <v>84</v>
      </c>
      <c r="B340" s="115" t="s">
        <v>66</v>
      </c>
      <c r="C340" s="114" t="s">
        <v>707</v>
      </c>
      <c r="D340" s="114" t="s">
        <v>1175</v>
      </c>
    </row>
    <row r="341" spans="1:4" x14ac:dyDescent="0.25">
      <c r="A341" s="116" t="s">
        <v>84</v>
      </c>
      <c r="B341" s="117" t="s">
        <v>66</v>
      </c>
      <c r="C341" s="116" t="s">
        <v>701</v>
      </c>
      <c r="D341" s="116" t="s">
        <v>1054</v>
      </c>
    </row>
    <row r="342" spans="1:4" x14ac:dyDescent="0.25">
      <c r="A342" s="112" t="s">
        <v>84</v>
      </c>
      <c r="B342" s="113" t="s">
        <v>66</v>
      </c>
      <c r="C342" s="112" t="s">
        <v>702</v>
      </c>
      <c r="D342" s="112" t="s">
        <v>1055</v>
      </c>
    </row>
    <row r="343" spans="1:4" x14ac:dyDescent="0.25">
      <c r="A343" s="114" t="s">
        <v>84</v>
      </c>
      <c r="B343" s="115" t="s">
        <v>66</v>
      </c>
      <c r="C343" s="114" t="s">
        <v>708</v>
      </c>
      <c r="D343" s="114" t="s">
        <v>1056</v>
      </c>
    </row>
    <row r="344" spans="1:4" x14ac:dyDescent="0.25">
      <c r="A344" s="114" t="s">
        <v>68</v>
      </c>
      <c r="B344" s="115" t="s">
        <v>66</v>
      </c>
      <c r="C344" s="114" t="s">
        <v>710</v>
      </c>
      <c r="D344" s="114" t="s">
        <v>1176</v>
      </c>
    </row>
    <row r="345" spans="1:4" x14ac:dyDescent="0.25">
      <c r="A345" s="114" t="s">
        <v>68</v>
      </c>
      <c r="B345" s="115" t="s">
        <v>66</v>
      </c>
      <c r="C345" s="114" t="s">
        <v>709</v>
      </c>
      <c r="D345" s="114" t="s">
        <v>1053</v>
      </c>
    </row>
    <row r="346" spans="1:4" x14ac:dyDescent="0.25">
      <c r="A346" s="121" t="s">
        <v>83</v>
      </c>
      <c r="B346" s="121" t="s">
        <v>66</v>
      </c>
      <c r="C346" s="121" t="s">
        <v>730</v>
      </c>
      <c r="D346" s="121" t="s">
        <v>476</v>
      </c>
    </row>
    <row r="347" spans="1:4" x14ac:dyDescent="0.25">
      <c r="A347" s="121" t="s">
        <v>83</v>
      </c>
      <c r="B347" s="121" t="s">
        <v>66</v>
      </c>
      <c r="C347" s="121" t="s">
        <v>727</v>
      </c>
      <c r="D347" s="121" t="s">
        <v>1057</v>
      </c>
    </row>
    <row r="348" spans="1:4" x14ac:dyDescent="0.25">
      <c r="A348" s="121" t="s">
        <v>83</v>
      </c>
      <c r="B348" s="121" t="s">
        <v>66</v>
      </c>
      <c r="C348" s="121" t="s">
        <v>728</v>
      </c>
      <c r="D348" s="121" t="s">
        <v>729</v>
      </c>
    </row>
    <row r="349" spans="1:4" x14ac:dyDescent="0.25">
      <c r="A349" s="121" t="s">
        <v>83</v>
      </c>
      <c r="B349" s="121" t="s">
        <v>66</v>
      </c>
      <c r="C349" s="121" t="s">
        <v>726</v>
      </c>
      <c r="D349" s="121" t="s">
        <v>1206</v>
      </c>
    </row>
    <row r="350" spans="1:4" x14ac:dyDescent="0.25">
      <c r="A350" s="118" t="s">
        <v>1244</v>
      </c>
      <c r="B350" s="119" t="s">
        <v>66</v>
      </c>
      <c r="C350" s="119" t="s">
        <v>725</v>
      </c>
      <c r="D350" s="119" t="s">
        <v>1207</v>
      </c>
    </row>
    <row r="351" spans="1:4" x14ac:dyDescent="0.25">
      <c r="A351" s="120" t="s">
        <v>1244</v>
      </c>
      <c r="B351" s="121" t="s">
        <v>66</v>
      </c>
      <c r="C351" s="121" t="s">
        <v>724</v>
      </c>
      <c r="D351" s="121" t="s">
        <v>948</v>
      </c>
    </row>
    <row r="352" spans="1:4" x14ac:dyDescent="0.25">
      <c r="A352" s="133" t="s">
        <v>88</v>
      </c>
      <c r="B352" s="64" t="s">
        <v>66</v>
      </c>
      <c r="C352" s="73" t="s">
        <v>747</v>
      </c>
      <c r="D352" s="141" t="s">
        <v>1177</v>
      </c>
    </row>
    <row r="353" spans="1:4" x14ac:dyDescent="0.25">
      <c r="A353" s="134" t="s">
        <v>88</v>
      </c>
      <c r="B353" s="64" t="s">
        <v>66</v>
      </c>
      <c r="C353" s="73" t="s">
        <v>1178</v>
      </c>
      <c r="D353" s="73" t="s">
        <v>1179</v>
      </c>
    </row>
    <row r="354" spans="1:4" x14ac:dyDescent="0.25">
      <c r="A354" s="133" t="s">
        <v>88</v>
      </c>
      <c r="B354" s="64" t="s">
        <v>66</v>
      </c>
      <c r="C354" s="73" t="s">
        <v>734</v>
      </c>
      <c r="D354" s="73" t="s">
        <v>1180</v>
      </c>
    </row>
    <row r="355" spans="1:4" x14ac:dyDescent="0.25">
      <c r="A355" s="132" t="s">
        <v>88</v>
      </c>
      <c r="B355" s="137" t="s">
        <v>66</v>
      </c>
      <c r="C355" s="136" t="s">
        <v>748</v>
      </c>
      <c r="D355" s="136" t="s">
        <v>1181</v>
      </c>
    </row>
    <row r="356" spans="1:4" x14ac:dyDescent="0.25">
      <c r="A356" s="65" t="s">
        <v>88</v>
      </c>
      <c r="B356" s="64" t="s">
        <v>66</v>
      </c>
      <c r="C356" s="73" t="s">
        <v>743</v>
      </c>
      <c r="D356" s="73" t="s">
        <v>744</v>
      </c>
    </row>
    <row r="357" spans="1:4" x14ac:dyDescent="0.25">
      <c r="A357" s="65" t="s">
        <v>88</v>
      </c>
      <c r="B357" s="64" t="s">
        <v>66</v>
      </c>
      <c r="C357" s="73" t="s">
        <v>735</v>
      </c>
      <c r="D357" s="73" t="s">
        <v>736</v>
      </c>
    </row>
    <row r="358" spans="1:4" x14ac:dyDescent="0.25">
      <c r="A358" s="65" t="s">
        <v>88</v>
      </c>
      <c r="B358" s="64" t="s">
        <v>66</v>
      </c>
      <c r="C358" s="73" t="s">
        <v>746</v>
      </c>
      <c r="D358" s="73" t="s">
        <v>1182</v>
      </c>
    </row>
    <row r="359" spans="1:4" x14ac:dyDescent="0.25">
      <c r="A359" s="65" t="s">
        <v>88</v>
      </c>
      <c r="B359" s="64" t="s">
        <v>66</v>
      </c>
      <c r="C359" s="73" t="s">
        <v>737</v>
      </c>
      <c r="D359" s="73" t="s">
        <v>738</v>
      </c>
    </row>
    <row r="360" spans="1:4" x14ac:dyDescent="0.25">
      <c r="A360" s="65" t="s">
        <v>88</v>
      </c>
      <c r="B360" s="64" t="s">
        <v>66</v>
      </c>
      <c r="C360" s="73" t="s">
        <v>745</v>
      </c>
      <c r="D360" s="73" t="s">
        <v>1183</v>
      </c>
    </row>
    <row r="361" spans="1:4" x14ac:dyDescent="0.25">
      <c r="A361" s="64" t="s">
        <v>88</v>
      </c>
      <c r="B361" s="64" t="s">
        <v>66</v>
      </c>
      <c r="C361" s="67" t="s">
        <v>740</v>
      </c>
      <c r="D361" s="67" t="s">
        <v>1184</v>
      </c>
    </row>
    <row r="362" spans="1:4" x14ac:dyDescent="0.25">
      <c r="A362" s="65" t="s">
        <v>88</v>
      </c>
      <c r="B362" s="64" t="s">
        <v>66</v>
      </c>
      <c r="C362" s="73" t="s">
        <v>742</v>
      </c>
      <c r="D362" s="73" t="s">
        <v>1185</v>
      </c>
    </row>
    <row r="363" spans="1:4" x14ac:dyDescent="0.25">
      <c r="A363" s="65" t="s">
        <v>88</v>
      </c>
      <c r="B363" s="64" t="s">
        <v>66</v>
      </c>
      <c r="C363" s="73" t="s">
        <v>1186</v>
      </c>
      <c r="D363" s="73" t="s">
        <v>1187</v>
      </c>
    </row>
    <row r="364" spans="1:4" x14ac:dyDescent="0.25">
      <c r="A364" s="65" t="s">
        <v>88</v>
      </c>
      <c r="B364" s="64" t="s">
        <v>66</v>
      </c>
      <c r="C364" s="73" t="s">
        <v>739</v>
      </c>
      <c r="D364" s="73" t="s">
        <v>1245</v>
      </c>
    </row>
    <row r="365" spans="1:4" x14ac:dyDescent="0.25">
      <c r="A365" s="65" t="s">
        <v>88</v>
      </c>
      <c r="B365" s="64" t="s">
        <v>66</v>
      </c>
      <c r="C365" s="73" t="s">
        <v>741</v>
      </c>
      <c r="D365" s="73" t="s">
        <v>1188</v>
      </c>
    </row>
    <row r="366" spans="1:4" x14ac:dyDescent="0.25">
      <c r="A366" s="65" t="s">
        <v>86</v>
      </c>
      <c r="B366" s="64" t="s">
        <v>66</v>
      </c>
      <c r="C366" s="73" t="s">
        <v>733</v>
      </c>
      <c r="D366" s="73" t="s">
        <v>1189</v>
      </c>
    </row>
    <row r="367" spans="1:4" x14ac:dyDescent="0.25">
      <c r="A367" s="65" t="s">
        <v>86</v>
      </c>
      <c r="B367" s="64" t="s">
        <v>66</v>
      </c>
      <c r="C367" s="73" t="s">
        <v>731</v>
      </c>
      <c r="D367" s="73" t="s">
        <v>732</v>
      </c>
    </row>
    <row r="368" spans="1:4" x14ac:dyDescent="0.25">
      <c r="A368" s="73" t="s">
        <v>78</v>
      </c>
      <c r="B368" s="73" t="s">
        <v>66</v>
      </c>
      <c r="C368" s="73" t="s">
        <v>696</v>
      </c>
      <c r="D368" s="73" t="s">
        <v>697</v>
      </c>
    </row>
    <row r="369" spans="1:4" x14ac:dyDescent="0.25">
      <c r="A369" s="73" t="s">
        <v>78</v>
      </c>
      <c r="B369" s="73" t="s">
        <v>66</v>
      </c>
      <c r="C369" s="73" t="s">
        <v>694</v>
      </c>
      <c r="D369" s="73" t="s">
        <v>695</v>
      </c>
    </row>
    <row r="370" spans="1:4" x14ac:dyDescent="0.25">
      <c r="A370" s="73" t="s">
        <v>78</v>
      </c>
      <c r="B370" s="73" t="s">
        <v>66</v>
      </c>
      <c r="C370" s="73" t="s">
        <v>690</v>
      </c>
      <c r="D370" s="73" t="s">
        <v>691</v>
      </c>
    </row>
    <row r="371" spans="1:4" x14ac:dyDescent="0.25">
      <c r="A371" s="73" t="s">
        <v>78</v>
      </c>
      <c r="B371" s="73" t="s">
        <v>66</v>
      </c>
      <c r="C371" s="73" t="s">
        <v>688</v>
      </c>
      <c r="D371" s="73" t="s">
        <v>689</v>
      </c>
    </row>
    <row r="372" spans="1:4" x14ac:dyDescent="0.25">
      <c r="A372" s="73" t="s">
        <v>78</v>
      </c>
      <c r="B372" s="73" t="s">
        <v>66</v>
      </c>
      <c r="C372" s="73" t="s">
        <v>692</v>
      </c>
      <c r="D372" s="73" t="s">
        <v>693</v>
      </c>
    </row>
    <row r="373" spans="1:4" x14ac:dyDescent="0.25">
      <c r="A373" s="73" t="s">
        <v>78</v>
      </c>
      <c r="B373" s="73" t="s">
        <v>66</v>
      </c>
      <c r="C373" s="73" t="s">
        <v>698</v>
      </c>
      <c r="D373" s="73" t="s">
        <v>699</v>
      </c>
    </row>
    <row r="374" spans="1:4" x14ac:dyDescent="0.25">
      <c r="A374" s="73" t="s">
        <v>78</v>
      </c>
      <c r="B374" s="73" t="s">
        <v>66</v>
      </c>
      <c r="C374" s="73" t="s">
        <v>700</v>
      </c>
      <c r="D374" s="73" t="s">
        <v>253</v>
      </c>
    </row>
    <row r="375" spans="1:4" x14ac:dyDescent="0.25">
      <c r="A375" s="122" t="s">
        <v>89</v>
      </c>
      <c r="B375" s="122" t="s">
        <v>90</v>
      </c>
      <c r="C375" s="123" t="s">
        <v>776</v>
      </c>
      <c r="D375" s="123" t="s">
        <v>1295</v>
      </c>
    </row>
    <row r="376" spans="1:4" x14ac:dyDescent="0.25">
      <c r="A376" s="122" t="s">
        <v>89</v>
      </c>
      <c r="B376" s="122" t="s">
        <v>90</v>
      </c>
      <c r="C376" s="123" t="s">
        <v>770</v>
      </c>
      <c r="D376" s="123" t="s">
        <v>1058</v>
      </c>
    </row>
    <row r="377" spans="1:4" x14ac:dyDescent="0.25">
      <c r="A377" s="122" t="s">
        <v>89</v>
      </c>
      <c r="B377" s="122" t="s">
        <v>90</v>
      </c>
      <c r="C377" s="123" t="s">
        <v>778</v>
      </c>
      <c r="D377" s="123" t="s">
        <v>779</v>
      </c>
    </row>
    <row r="378" spans="1:4" x14ac:dyDescent="0.25">
      <c r="A378" s="122" t="s">
        <v>89</v>
      </c>
      <c r="B378" s="122" t="s">
        <v>90</v>
      </c>
      <c r="C378" s="123" t="s">
        <v>774</v>
      </c>
      <c r="D378" s="123" t="s">
        <v>775</v>
      </c>
    </row>
    <row r="379" spans="1:4" x14ac:dyDescent="0.25">
      <c r="A379" s="122" t="s">
        <v>89</v>
      </c>
      <c r="B379" s="122" t="s">
        <v>90</v>
      </c>
      <c r="C379" s="123" t="s">
        <v>771</v>
      </c>
      <c r="D379" s="123" t="s">
        <v>772</v>
      </c>
    </row>
    <row r="380" spans="1:4" x14ac:dyDescent="0.25">
      <c r="A380" s="122" t="s">
        <v>89</v>
      </c>
      <c r="B380" s="122" t="s">
        <v>90</v>
      </c>
      <c r="C380" s="123" t="s">
        <v>780</v>
      </c>
      <c r="D380" s="123" t="s">
        <v>1208</v>
      </c>
    </row>
    <row r="381" spans="1:4" x14ac:dyDescent="0.25">
      <c r="A381" s="122" t="s">
        <v>89</v>
      </c>
      <c r="B381" s="122" t="s">
        <v>90</v>
      </c>
      <c r="C381" s="123" t="s">
        <v>777</v>
      </c>
      <c r="D381" s="123" t="s">
        <v>1296</v>
      </c>
    </row>
    <row r="382" spans="1:4" x14ac:dyDescent="0.25">
      <c r="A382" s="122" t="s">
        <v>89</v>
      </c>
      <c r="B382" s="122" t="s">
        <v>90</v>
      </c>
      <c r="C382" s="123" t="s">
        <v>773</v>
      </c>
      <c r="D382" s="123" t="s">
        <v>537</v>
      </c>
    </row>
    <row r="383" spans="1:4" x14ac:dyDescent="0.25">
      <c r="A383" s="122" t="s">
        <v>92</v>
      </c>
      <c r="B383" s="122" t="s">
        <v>90</v>
      </c>
      <c r="C383" s="123" t="s">
        <v>781</v>
      </c>
      <c r="D383" s="123" t="s">
        <v>782</v>
      </c>
    </row>
    <row r="384" spans="1:4" x14ac:dyDescent="0.25">
      <c r="A384" s="122" t="s">
        <v>92</v>
      </c>
      <c r="B384" s="122" t="s">
        <v>90</v>
      </c>
      <c r="C384" s="123" t="s">
        <v>783</v>
      </c>
      <c r="D384" s="123" t="s">
        <v>353</v>
      </c>
    </row>
    <row r="385" spans="1:4" x14ac:dyDescent="0.25">
      <c r="A385" s="122" t="s">
        <v>92</v>
      </c>
      <c r="B385" s="122" t="s">
        <v>90</v>
      </c>
      <c r="C385" s="123" t="s">
        <v>786</v>
      </c>
      <c r="D385" s="123" t="s">
        <v>787</v>
      </c>
    </row>
    <row r="386" spans="1:4" x14ac:dyDescent="0.25">
      <c r="A386" s="122" t="s">
        <v>92</v>
      </c>
      <c r="B386" s="122" t="s">
        <v>90</v>
      </c>
      <c r="C386" s="123" t="s">
        <v>784</v>
      </c>
      <c r="D386" s="123" t="s">
        <v>785</v>
      </c>
    </row>
    <row r="387" spans="1:4" x14ac:dyDescent="0.25">
      <c r="A387" s="122" t="s">
        <v>93</v>
      </c>
      <c r="B387" s="122" t="s">
        <v>90</v>
      </c>
      <c r="C387" s="123" t="s">
        <v>788</v>
      </c>
      <c r="D387" s="123" t="s">
        <v>789</v>
      </c>
    </row>
    <row r="388" spans="1:4" x14ac:dyDescent="0.25">
      <c r="A388" s="122" t="s">
        <v>93</v>
      </c>
      <c r="B388" s="122" t="s">
        <v>90</v>
      </c>
      <c r="C388" s="123" t="s">
        <v>790</v>
      </c>
      <c r="D388" s="123" t="s">
        <v>1209</v>
      </c>
    </row>
    <row r="389" spans="1:4" x14ac:dyDescent="0.25">
      <c r="A389" s="122" t="s">
        <v>93</v>
      </c>
      <c r="B389" s="122" t="s">
        <v>90</v>
      </c>
      <c r="C389" s="123" t="s">
        <v>792</v>
      </c>
      <c r="D389" s="123" t="s">
        <v>1210</v>
      </c>
    </row>
    <row r="390" spans="1:4" x14ac:dyDescent="0.25">
      <c r="A390" s="122" t="s">
        <v>93</v>
      </c>
      <c r="B390" s="122" t="s">
        <v>90</v>
      </c>
      <c r="C390" s="123" t="s">
        <v>791</v>
      </c>
      <c r="D390" s="123" t="s">
        <v>1211</v>
      </c>
    </row>
    <row r="391" spans="1:4" x14ac:dyDescent="0.25">
      <c r="A391" s="122" t="s">
        <v>94</v>
      </c>
      <c r="B391" s="122" t="s">
        <v>90</v>
      </c>
      <c r="C391" s="123" t="s">
        <v>793</v>
      </c>
      <c r="D391" s="123" t="s">
        <v>794</v>
      </c>
    </row>
    <row r="392" spans="1:4" x14ac:dyDescent="0.25">
      <c r="A392" s="122" t="s">
        <v>94</v>
      </c>
      <c r="B392" s="122" t="s">
        <v>90</v>
      </c>
      <c r="C392" s="123" t="s">
        <v>795</v>
      </c>
      <c r="D392" s="123" t="s">
        <v>796</v>
      </c>
    </row>
    <row r="393" spans="1:4" x14ac:dyDescent="0.25">
      <c r="A393" s="122" t="s">
        <v>94</v>
      </c>
      <c r="B393" s="122" t="s">
        <v>90</v>
      </c>
      <c r="C393" s="123" t="s">
        <v>797</v>
      </c>
      <c r="D393" s="123" t="s">
        <v>798</v>
      </c>
    </row>
    <row r="394" spans="1:4" x14ac:dyDescent="0.25">
      <c r="A394" s="123" t="s">
        <v>95</v>
      </c>
      <c r="B394" s="123" t="s">
        <v>90</v>
      </c>
      <c r="C394" s="123" t="s">
        <v>803</v>
      </c>
      <c r="D394" s="123" t="s">
        <v>1212</v>
      </c>
    </row>
    <row r="395" spans="1:4" x14ac:dyDescent="0.25">
      <c r="A395" s="123" t="s">
        <v>95</v>
      </c>
      <c r="B395" s="123" t="s">
        <v>90</v>
      </c>
      <c r="C395" s="123" t="s">
        <v>805</v>
      </c>
      <c r="D395" s="123" t="s">
        <v>806</v>
      </c>
    </row>
    <row r="396" spans="1:4" x14ac:dyDescent="0.25">
      <c r="A396" s="123" t="s">
        <v>95</v>
      </c>
      <c r="B396" s="123" t="s">
        <v>90</v>
      </c>
      <c r="C396" s="123" t="s">
        <v>808</v>
      </c>
      <c r="D396" s="123" t="s">
        <v>1089</v>
      </c>
    </row>
    <row r="397" spans="1:4" x14ac:dyDescent="0.25">
      <c r="A397" s="123" t="s">
        <v>95</v>
      </c>
      <c r="B397" s="123" t="s">
        <v>90</v>
      </c>
      <c r="C397" s="123" t="s">
        <v>807</v>
      </c>
      <c r="D397" s="123" t="s">
        <v>1213</v>
      </c>
    </row>
    <row r="398" spans="1:4" x14ac:dyDescent="0.25">
      <c r="A398" s="123" t="s">
        <v>95</v>
      </c>
      <c r="B398" s="123" t="s">
        <v>90</v>
      </c>
      <c r="C398" s="123" t="s">
        <v>804</v>
      </c>
      <c r="D398" s="123" t="s">
        <v>1214</v>
      </c>
    </row>
    <row r="399" spans="1:4" x14ac:dyDescent="0.25">
      <c r="A399" s="123" t="s">
        <v>97</v>
      </c>
      <c r="B399" s="123" t="s">
        <v>90</v>
      </c>
      <c r="C399" s="123" t="s">
        <v>802</v>
      </c>
      <c r="D399" s="123" t="s">
        <v>1215</v>
      </c>
    </row>
    <row r="400" spans="1:4" x14ac:dyDescent="0.25">
      <c r="A400" s="123" t="s">
        <v>97</v>
      </c>
      <c r="B400" s="123" t="s">
        <v>90</v>
      </c>
      <c r="C400" s="123" t="s">
        <v>799</v>
      </c>
      <c r="D400" s="123" t="s">
        <v>1216</v>
      </c>
    </row>
    <row r="401" spans="1:4" x14ac:dyDescent="0.25">
      <c r="A401" s="123" t="s">
        <v>97</v>
      </c>
      <c r="B401" s="123" t="s">
        <v>90</v>
      </c>
      <c r="C401" s="123" t="s">
        <v>801</v>
      </c>
      <c r="D401" s="123" t="s">
        <v>1217</v>
      </c>
    </row>
    <row r="402" spans="1:4" x14ac:dyDescent="0.25">
      <c r="A402" s="123" t="s">
        <v>97</v>
      </c>
      <c r="B402" s="123" t="s">
        <v>90</v>
      </c>
      <c r="C402" s="123" t="s">
        <v>800</v>
      </c>
      <c r="D402" s="123" t="s">
        <v>324</v>
      </c>
    </row>
    <row r="403" spans="1:4" x14ac:dyDescent="0.25">
      <c r="A403" s="122" t="s">
        <v>98</v>
      </c>
      <c r="B403" s="122" t="s">
        <v>90</v>
      </c>
      <c r="C403" s="123" t="s">
        <v>809</v>
      </c>
      <c r="D403" s="123" t="s">
        <v>1246</v>
      </c>
    </row>
    <row r="404" spans="1:4" x14ac:dyDescent="0.25">
      <c r="A404" s="122" t="s">
        <v>98</v>
      </c>
      <c r="B404" s="122" t="s">
        <v>90</v>
      </c>
      <c r="C404" s="123" t="s">
        <v>816</v>
      </c>
      <c r="D404" s="123" t="s">
        <v>1247</v>
      </c>
    </row>
    <row r="405" spans="1:4" x14ac:dyDescent="0.25">
      <c r="A405" s="122" t="s">
        <v>98</v>
      </c>
      <c r="B405" s="122" t="s">
        <v>90</v>
      </c>
      <c r="C405" s="123" t="s">
        <v>814</v>
      </c>
      <c r="D405" s="123" t="s">
        <v>815</v>
      </c>
    </row>
    <row r="406" spans="1:4" x14ac:dyDescent="0.25">
      <c r="A406" s="122" t="s">
        <v>98</v>
      </c>
      <c r="B406" s="122" t="s">
        <v>90</v>
      </c>
      <c r="C406" s="123" t="s">
        <v>812</v>
      </c>
      <c r="D406" s="123" t="s">
        <v>1248</v>
      </c>
    </row>
    <row r="407" spans="1:4" x14ac:dyDescent="0.25">
      <c r="A407" s="122" t="s">
        <v>98</v>
      </c>
      <c r="B407" s="122" t="s">
        <v>90</v>
      </c>
      <c r="C407" s="123" t="s">
        <v>813</v>
      </c>
      <c r="D407" s="123" t="s">
        <v>1249</v>
      </c>
    </row>
    <row r="408" spans="1:4" x14ac:dyDescent="0.25">
      <c r="A408" s="122" t="s">
        <v>98</v>
      </c>
      <c r="B408" s="122" t="s">
        <v>90</v>
      </c>
      <c r="C408" s="123" t="s">
        <v>810</v>
      </c>
      <c r="D408" s="123" t="s">
        <v>811</v>
      </c>
    </row>
    <row r="409" spans="1:4" x14ac:dyDescent="0.25">
      <c r="A409" s="122" t="s">
        <v>99</v>
      </c>
      <c r="B409" s="122" t="s">
        <v>90</v>
      </c>
      <c r="C409" s="123" t="s">
        <v>821</v>
      </c>
      <c r="D409" s="123" t="s">
        <v>326</v>
      </c>
    </row>
    <row r="410" spans="1:4" x14ac:dyDescent="0.25">
      <c r="A410" s="122" t="s">
        <v>99</v>
      </c>
      <c r="B410" s="122" t="s">
        <v>90</v>
      </c>
      <c r="C410" s="123" t="s">
        <v>822</v>
      </c>
      <c r="D410" s="123" t="s">
        <v>1218</v>
      </c>
    </row>
    <row r="411" spans="1:4" x14ac:dyDescent="0.25">
      <c r="A411" s="122" t="s">
        <v>99</v>
      </c>
      <c r="B411" s="122" t="s">
        <v>90</v>
      </c>
      <c r="C411" s="123" t="s">
        <v>817</v>
      </c>
      <c r="D411" s="123" t="s">
        <v>818</v>
      </c>
    </row>
    <row r="412" spans="1:4" x14ac:dyDescent="0.25">
      <c r="A412" s="122" t="s">
        <v>99</v>
      </c>
      <c r="B412" s="122" t="s">
        <v>90</v>
      </c>
      <c r="C412" s="123" t="s">
        <v>824</v>
      </c>
      <c r="D412" s="123" t="s">
        <v>825</v>
      </c>
    </row>
    <row r="413" spans="1:4" x14ac:dyDescent="0.25">
      <c r="A413" s="122" t="s">
        <v>99</v>
      </c>
      <c r="B413" s="122" t="s">
        <v>90</v>
      </c>
      <c r="C413" s="123" t="s">
        <v>819</v>
      </c>
      <c r="D413" s="123" t="s">
        <v>820</v>
      </c>
    </row>
    <row r="414" spans="1:4" x14ac:dyDescent="0.25">
      <c r="A414" s="122" t="s">
        <v>99</v>
      </c>
      <c r="B414" s="122" t="s">
        <v>90</v>
      </c>
      <c r="C414" s="123" t="s">
        <v>823</v>
      </c>
      <c r="D414" s="123" t="s">
        <v>537</v>
      </c>
    </row>
    <row r="415" spans="1:4" x14ac:dyDescent="0.25">
      <c r="A415" s="122" t="s">
        <v>100</v>
      </c>
      <c r="B415" s="122" t="s">
        <v>90</v>
      </c>
      <c r="C415" s="123" t="s">
        <v>827</v>
      </c>
      <c r="D415" s="123" t="s">
        <v>1089</v>
      </c>
    </row>
    <row r="416" spans="1:4" x14ac:dyDescent="0.25">
      <c r="A416" s="122" t="s">
        <v>100</v>
      </c>
      <c r="B416" s="122" t="s">
        <v>90</v>
      </c>
      <c r="C416" s="123" t="s">
        <v>826</v>
      </c>
      <c r="D416" s="123" t="s">
        <v>1250</v>
      </c>
    </row>
    <row r="417" spans="1:4" x14ac:dyDescent="0.25">
      <c r="A417" s="122" t="s">
        <v>100</v>
      </c>
      <c r="B417" s="122" t="s">
        <v>90</v>
      </c>
      <c r="C417" s="123" t="s">
        <v>828</v>
      </c>
      <c r="D417" s="123" t="s">
        <v>1251</v>
      </c>
    </row>
    <row r="418" spans="1:4" x14ac:dyDescent="0.25">
      <c r="A418" s="122" t="s">
        <v>101</v>
      </c>
      <c r="B418" s="122" t="s">
        <v>90</v>
      </c>
      <c r="C418" s="123" t="s">
        <v>829</v>
      </c>
      <c r="D418" s="123" t="s">
        <v>1219</v>
      </c>
    </row>
    <row r="419" spans="1:4" x14ac:dyDescent="0.25">
      <c r="A419" s="122" t="s">
        <v>101</v>
      </c>
      <c r="B419" s="122" t="s">
        <v>90</v>
      </c>
      <c r="C419" s="123" t="s">
        <v>832</v>
      </c>
      <c r="D419" s="123" t="s">
        <v>1220</v>
      </c>
    </row>
    <row r="420" spans="1:4" x14ac:dyDescent="0.25">
      <c r="A420" s="122" t="s">
        <v>101</v>
      </c>
      <c r="B420" s="122" t="s">
        <v>90</v>
      </c>
      <c r="C420" s="123" t="s">
        <v>830</v>
      </c>
      <c r="D420" s="123" t="s">
        <v>1221</v>
      </c>
    </row>
    <row r="421" spans="1:4" x14ac:dyDescent="0.25">
      <c r="A421" s="122" t="s">
        <v>101</v>
      </c>
      <c r="B421" s="122" t="s">
        <v>90</v>
      </c>
      <c r="C421" s="123" t="s">
        <v>831</v>
      </c>
      <c r="D421" s="123" t="s">
        <v>1222</v>
      </c>
    </row>
    <row r="422" spans="1:4" x14ac:dyDescent="0.25">
      <c r="A422" s="122" t="s">
        <v>103</v>
      </c>
      <c r="B422" s="122" t="s">
        <v>90</v>
      </c>
      <c r="C422" s="123" t="s">
        <v>835</v>
      </c>
      <c r="D422" s="123" t="s">
        <v>836</v>
      </c>
    </row>
    <row r="423" spans="1:4" x14ac:dyDescent="0.25">
      <c r="A423" s="122" t="s">
        <v>103</v>
      </c>
      <c r="B423" s="122" t="s">
        <v>90</v>
      </c>
      <c r="C423" s="123" t="s">
        <v>837</v>
      </c>
      <c r="D423" s="123" t="s">
        <v>1223</v>
      </c>
    </row>
    <row r="424" spans="1:4" x14ac:dyDescent="0.25">
      <c r="A424" s="122" t="s">
        <v>103</v>
      </c>
      <c r="B424" s="122" t="s">
        <v>90</v>
      </c>
      <c r="C424" s="123" t="s">
        <v>1160</v>
      </c>
      <c r="D424" s="123" t="s">
        <v>838</v>
      </c>
    </row>
    <row r="425" spans="1:4" x14ac:dyDescent="0.25">
      <c r="A425" s="122" t="s">
        <v>103</v>
      </c>
      <c r="B425" s="122" t="s">
        <v>90</v>
      </c>
      <c r="C425" s="123" t="s">
        <v>833</v>
      </c>
      <c r="D425" s="123" t="s">
        <v>834</v>
      </c>
    </row>
    <row r="426" spans="1:4" x14ac:dyDescent="0.25">
      <c r="A426" s="76" t="s">
        <v>104</v>
      </c>
      <c r="B426" s="76" t="s">
        <v>90</v>
      </c>
      <c r="C426" s="74" t="s">
        <v>756</v>
      </c>
      <c r="D426" s="74" t="s">
        <v>757</v>
      </c>
    </row>
    <row r="427" spans="1:4" x14ac:dyDescent="0.25">
      <c r="A427" s="76" t="s">
        <v>104</v>
      </c>
      <c r="B427" s="76" t="s">
        <v>90</v>
      </c>
      <c r="C427" s="74" t="s">
        <v>758</v>
      </c>
      <c r="D427" s="74" t="s">
        <v>759</v>
      </c>
    </row>
    <row r="428" spans="1:4" x14ac:dyDescent="0.25">
      <c r="A428" s="74" t="s">
        <v>104</v>
      </c>
      <c r="B428" s="74" t="s">
        <v>90</v>
      </c>
      <c r="C428" s="74" t="s">
        <v>761</v>
      </c>
      <c r="D428" s="74" t="s">
        <v>762</v>
      </c>
    </row>
    <row r="429" spans="1:4" x14ac:dyDescent="0.25">
      <c r="A429" s="74" t="s">
        <v>104</v>
      </c>
      <c r="B429" s="74" t="s">
        <v>90</v>
      </c>
      <c r="C429" s="74" t="s">
        <v>763</v>
      </c>
      <c r="D429" s="74" t="s">
        <v>764</v>
      </c>
    </row>
    <row r="430" spans="1:4" x14ac:dyDescent="0.25">
      <c r="A430" s="74" t="s">
        <v>104</v>
      </c>
      <c r="B430" s="74" t="s">
        <v>90</v>
      </c>
      <c r="C430" s="74" t="s">
        <v>760</v>
      </c>
      <c r="D430" s="74" t="s">
        <v>1252</v>
      </c>
    </row>
    <row r="431" spans="1:4" x14ac:dyDescent="0.25">
      <c r="A431" s="74" t="s">
        <v>106</v>
      </c>
      <c r="B431" s="74" t="s">
        <v>90</v>
      </c>
      <c r="C431" s="74" t="s">
        <v>769</v>
      </c>
      <c r="D431" s="74" t="s">
        <v>766</v>
      </c>
    </row>
    <row r="432" spans="1:4" x14ac:dyDescent="0.25">
      <c r="A432" s="74" t="s">
        <v>106</v>
      </c>
      <c r="B432" s="74" t="s">
        <v>90</v>
      </c>
      <c r="C432" s="74" t="s">
        <v>767</v>
      </c>
      <c r="D432" s="74" t="s">
        <v>768</v>
      </c>
    </row>
    <row r="433" spans="1:4" x14ac:dyDescent="0.25">
      <c r="A433" s="76" t="s">
        <v>106</v>
      </c>
      <c r="B433" s="76" t="s">
        <v>90</v>
      </c>
      <c r="C433" s="74" t="s">
        <v>765</v>
      </c>
      <c r="D433" s="74" t="s">
        <v>1155</v>
      </c>
    </row>
    <row r="434" spans="1:4" x14ac:dyDescent="0.25">
      <c r="A434" s="76" t="s">
        <v>1059</v>
      </c>
      <c r="B434" s="76" t="s">
        <v>90</v>
      </c>
      <c r="C434" s="74" t="s">
        <v>749</v>
      </c>
      <c r="D434" s="74" t="s">
        <v>750</v>
      </c>
    </row>
    <row r="435" spans="1:4" x14ac:dyDescent="0.25">
      <c r="A435" s="76" t="s">
        <v>1059</v>
      </c>
      <c r="B435" s="76" t="s">
        <v>90</v>
      </c>
      <c r="C435" s="74" t="s">
        <v>753</v>
      </c>
      <c r="D435" s="74" t="s">
        <v>1253</v>
      </c>
    </row>
    <row r="436" spans="1:4" x14ac:dyDescent="0.25">
      <c r="A436" s="76" t="s">
        <v>1059</v>
      </c>
      <c r="B436" s="76" t="s">
        <v>90</v>
      </c>
      <c r="C436" s="74" t="s">
        <v>754</v>
      </c>
      <c r="D436" s="74" t="s">
        <v>755</v>
      </c>
    </row>
    <row r="437" spans="1:4" x14ac:dyDescent="0.25">
      <c r="A437" s="76" t="s">
        <v>1059</v>
      </c>
      <c r="B437" s="76" t="s">
        <v>90</v>
      </c>
      <c r="C437" s="74" t="s">
        <v>751</v>
      </c>
      <c r="D437" s="75" t="s">
        <v>752</v>
      </c>
    </row>
    <row r="438" spans="1:4" x14ac:dyDescent="0.25">
      <c r="A438" s="124" t="s">
        <v>1254</v>
      </c>
      <c r="B438" s="125" t="s">
        <v>108</v>
      </c>
      <c r="C438" s="78" t="s">
        <v>841</v>
      </c>
      <c r="D438" s="79" t="s">
        <v>1156</v>
      </c>
    </row>
    <row r="439" spans="1:4" x14ac:dyDescent="0.25">
      <c r="A439" s="135" t="s">
        <v>1254</v>
      </c>
      <c r="B439" s="129" t="s">
        <v>108</v>
      </c>
      <c r="C439" s="139" t="s">
        <v>843</v>
      </c>
      <c r="D439" s="142" t="s">
        <v>1297</v>
      </c>
    </row>
    <row r="440" spans="1:4" x14ac:dyDescent="0.25">
      <c r="A440" s="126" t="s">
        <v>1254</v>
      </c>
      <c r="B440" s="125" t="s">
        <v>108</v>
      </c>
      <c r="C440" s="79" t="s">
        <v>840</v>
      </c>
      <c r="D440" s="79" t="s">
        <v>1060</v>
      </c>
    </row>
    <row r="441" spans="1:4" x14ac:dyDescent="0.25">
      <c r="A441" s="126" t="s">
        <v>1254</v>
      </c>
      <c r="B441" s="125" t="s">
        <v>108</v>
      </c>
      <c r="C441" s="78" t="s">
        <v>839</v>
      </c>
      <c r="D441" s="78" t="s">
        <v>1061</v>
      </c>
    </row>
    <row r="442" spans="1:4" x14ac:dyDescent="0.25">
      <c r="A442" s="126" t="s">
        <v>122</v>
      </c>
      <c r="B442" s="125" t="s">
        <v>108</v>
      </c>
      <c r="C442" s="77" t="s">
        <v>852</v>
      </c>
      <c r="D442" s="77" t="s">
        <v>1062</v>
      </c>
    </row>
    <row r="443" spans="1:4" x14ac:dyDescent="0.25">
      <c r="A443" s="126" t="s">
        <v>122</v>
      </c>
      <c r="B443" s="125" t="s">
        <v>108</v>
      </c>
      <c r="C443" s="78" t="s">
        <v>848</v>
      </c>
      <c r="D443" s="80" t="s">
        <v>1157</v>
      </c>
    </row>
    <row r="444" spans="1:4" x14ac:dyDescent="0.25">
      <c r="A444" s="126" t="s">
        <v>122</v>
      </c>
      <c r="B444" s="125" t="s">
        <v>108</v>
      </c>
      <c r="C444" s="78" t="s">
        <v>849</v>
      </c>
      <c r="D444" s="78" t="s">
        <v>850</v>
      </c>
    </row>
    <row r="445" spans="1:4" x14ac:dyDescent="0.25">
      <c r="A445" s="126" t="s">
        <v>122</v>
      </c>
      <c r="B445" s="125" t="s">
        <v>108</v>
      </c>
      <c r="C445" s="77" t="s">
        <v>851</v>
      </c>
      <c r="D445" s="77" t="s">
        <v>1063</v>
      </c>
    </row>
    <row r="446" spans="1:4" x14ac:dyDescent="0.25">
      <c r="A446" s="126" t="s">
        <v>122</v>
      </c>
      <c r="B446" s="125" t="s">
        <v>108</v>
      </c>
      <c r="C446" s="78" t="s">
        <v>846</v>
      </c>
      <c r="D446" s="80" t="s">
        <v>621</v>
      </c>
    </row>
    <row r="447" spans="1:4" x14ac:dyDescent="0.25">
      <c r="A447" s="126" t="s">
        <v>122</v>
      </c>
      <c r="B447" s="125" t="s">
        <v>108</v>
      </c>
      <c r="C447" s="78" t="s">
        <v>844</v>
      </c>
      <c r="D447" s="80" t="s">
        <v>845</v>
      </c>
    </row>
    <row r="448" spans="1:4" x14ac:dyDescent="0.25">
      <c r="A448" s="126" t="s">
        <v>122</v>
      </c>
      <c r="B448" s="125" t="s">
        <v>108</v>
      </c>
      <c r="C448" s="77" t="s">
        <v>847</v>
      </c>
      <c r="D448" s="77" t="s">
        <v>1064</v>
      </c>
    </row>
    <row r="449" spans="1:4" x14ac:dyDescent="0.25">
      <c r="A449" s="125" t="s">
        <v>107</v>
      </c>
      <c r="B449" s="125" t="s">
        <v>108</v>
      </c>
      <c r="C449" s="81" t="s">
        <v>855</v>
      </c>
      <c r="D449" s="81" t="s">
        <v>1065</v>
      </c>
    </row>
    <row r="450" spans="1:4" x14ac:dyDescent="0.25">
      <c r="A450" s="125" t="s">
        <v>107</v>
      </c>
      <c r="B450" s="125" t="s">
        <v>108</v>
      </c>
      <c r="C450" s="81" t="s">
        <v>853</v>
      </c>
      <c r="D450" s="81" t="s">
        <v>854</v>
      </c>
    </row>
    <row r="451" spans="1:4" x14ac:dyDescent="0.25">
      <c r="A451" s="125" t="s">
        <v>107</v>
      </c>
      <c r="B451" s="125" t="s">
        <v>108</v>
      </c>
      <c r="C451" s="81" t="s">
        <v>856</v>
      </c>
      <c r="D451" s="81" t="s">
        <v>1066</v>
      </c>
    </row>
    <row r="452" spans="1:4" x14ac:dyDescent="0.25">
      <c r="A452" s="125" t="s">
        <v>107</v>
      </c>
      <c r="B452" s="125" t="s">
        <v>108</v>
      </c>
      <c r="C452" s="81" t="s">
        <v>857</v>
      </c>
      <c r="D452" s="80" t="s">
        <v>1224</v>
      </c>
    </row>
    <row r="453" spans="1:4" x14ac:dyDescent="0.25">
      <c r="A453" s="125" t="s">
        <v>1255</v>
      </c>
      <c r="B453" s="125" t="s">
        <v>108</v>
      </c>
      <c r="C453" s="81" t="s">
        <v>858</v>
      </c>
      <c r="D453" s="81" t="s">
        <v>1067</v>
      </c>
    </row>
    <row r="454" spans="1:4" x14ac:dyDescent="0.25">
      <c r="A454" s="125" t="s">
        <v>1255</v>
      </c>
      <c r="B454" s="125" t="s">
        <v>108</v>
      </c>
      <c r="C454" s="81" t="s">
        <v>859</v>
      </c>
      <c r="D454" s="81" t="s">
        <v>1068</v>
      </c>
    </row>
    <row r="455" spans="1:4" x14ac:dyDescent="0.25">
      <c r="A455" s="125" t="s">
        <v>1255</v>
      </c>
      <c r="B455" s="125" t="s">
        <v>108</v>
      </c>
      <c r="C455" s="81" t="s">
        <v>860</v>
      </c>
      <c r="D455" s="81" t="s">
        <v>1225</v>
      </c>
    </row>
    <row r="456" spans="1:4" x14ac:dyDescent="0.25">
      <c r="A456" s="125" t="s">
        <v>109</v>
      </c>
      <c r="B456" s="125" t="s">
        <v>108</v>
      </c>
      <c r="C456" s="81" t="s">
        <v>894</v>
      </c>
      <c r="D456" s="81" t="s">
        <v>895</v>
      </c>
    </row>
    <row r="457" spans="1:4" x14ac:dyDescent="0.25">
      <c r="A457" s="125" t="s">
        <v>109</v>
      </c>
      <c r="B457" s="125" t="s">
        <v>108</v>
      </c>
      <c r="C457" s="81" t="s">
        <v>896</v>
      </c>
      <c r="D457" s="81" t="s">
        <v>897</v>
      </c>
    </row>
    <row r="458" spans="1:4" x14ac:dyDescent="0.25">
      <c r="A458" s="125" t="s">
        <v>109</v>
      </c>
      <c r="B458" s="125" t="s">
        <v>108</v>
      </c>
      <c r="C458" s="81" t="s">
        <v>899</v>
      </c>
      <c r="D458" s="81" t="s">
        <v>900</v>
      </c>
    </row>
    <row r="459" spans="1:4" x14ac:dyDescent="0.25">
      <c r="A459" s="125" t="s">
        <v>109</v>
      </c>
      <c r="B459" s="125" t="s">
        <v>108</v>
      </c>
      <c r="C459" s="81" t="s">
        <v>898</v>
      </c>
      <c r="D459" s="81" t="s">
        <v>1069</v>
      </c>
    </row>
    <row r="460" spans="1:4" x14ac:dyDescent="0.25">
      <c r="A460" s="125" t="s">
        <v>110</v>
      </c>
      <c r="B460" s="125" t="s">
        <v>108</v>
      </c>
      <c r="C460" s="81" t="s">
        <v>867</v>
      </c>
      <c r="D460" s="81" t="s">
        <v>868</v>
      </c>
    </row>
    <row r="461" spans="1:4" x14ac:dyDescent="0.25">
      <c r="A461" s="125" t="s">
        <v>110</v>
      </c>
      <c r="B461" s="125" t="s">
        <v>108</v>
      </c>
      <c r="C461" s="81" t="s">
        <v>861</v>
      </c>
      <c r="D461" s="81" t="s">
        <v>862</v>
      </c>
    </row>
    <row r="462" spans="1:4" x14ac:dyDescent="0.25">
      <c r="A462" s="125" t="s">
        <v>110</v>
      </c>
      <c r="B462" s="125" t="s">
        <v>108</v>
      </c>
      <c r="C462" s="81" t="s">
        <v>865</v>
      </c>
      <c r="D462" s="81" t="s">
        <v>866</v>
      </c>
    </row>
    <row r="463" spans="1:4" x14ac:dyDescent="0.25">
      <c r="A463" s="125" t="s">
        <v>110</v>
      </c>
      <c r="B463" s="125" t="s">
        <v>108</v>
      </c>
      <c r="C463" s="81" t="s">
        <v>863</v>
      </c>
      <c r="D463" s="81" t="s">
        <v>864</v>
      </c>
    </row>
    <row r="464" spans="1:4" x14ac:dyDescent="0.25">
      <c r="A464" s="125" t="s">
        <v>110</v>
      </c>
      <c r="B464" s="125" t="s">
        <v>108</v>
      </c>
      <c r="C464" s="81" t="s">
        <v>869</v>
      </c>
      <c r="D464" s="81" t="s">
        <v>870</v>
      </c>
    </row>
    <row r="465" spans="1:4" x14ac:dyDescent="0.25">
      <c r="A465" s="125" t="s">
        <v>112</v>
      </c>
      <c r="B465" s="125" t="s">
        <v>108</v>
      </c>
      <c r="C465" s="81" t="s">
        <v>872</v>
      </c>
      <c r="D465" s="80" t="s">
        <v>873</v>
      </c>
    </row>
    <row r="466" spans="1:4" x14ac:dyDescent="0.25">
      <c r="A466" s="125" t="s">
        <v>112</v>
      </c>
      <c r="B466" s="125" t="s">
        <v>108</v>
      </c>
      <c r="C466" s="81" t="s">
        <v>871</v>
      </c>
      <c r="D466" s="81" t="s">
        <v>1190</v>
      </c>
    </row>
    <row r="467" spans="1:4" x14ac:dyDescent="0.25">
      <c r="A467" s="125" t="s">
        <v>112</v>
      </c>
      <c r="B467" s="125" t="s">
        <v>108</v>
      </c>
      <c r="C467" s="81" t="s">
        <v>874</v>
      </c>
      <c r="D467" s="81" t="s">
        <v>875</v>
      </c>
    </row>
    <row r="468" spans="1:4" x14ac:dyDescent="0.25">
      <c r="A468" s="125" t="s">
        <v>112</v>
      </c>
      <c r="B468" s="125" t="s">
        <v>108</v>
      </c>
      <c r="C468" s="81" t="s">
        <v>876</v>
      </c>
      <c r="D468" s="81" t="s">
        <v>1191</v>
      </c>
    </row>
    <row r="469" spans="1:4" x14ac:dyDescent="0.25">
      <c r="A469" s="125" t="s">
        <v>888</v>
      </c>
      <c r="B469" s="125" t="s">
        <v>108</v>
      </c>
      <c r="C469" s="81" t="s">
        <v>889</v>
      </c>
      <c r="D469" s="81" t="s">
        <v>890</v>
      </c>
    </row>
    <row r="470" spans="1:4" x14ac:dyDescent="0.25">
      <c r="A470" s="125" t="s">
        <v>888</v>
      </c>
      <c r="B470" s="125" t="s">
        <v>108</v>
      </c>
      <c r="C470" s="81" t="s">
        <v>891</v>
      </c>
      <c r="D470" s="81" t="s">
        <v>1070</v>
      </c>
    </row>
    <row r="471" spans="1:4" x14ac:dyDescent="0.25">
      <c r="A471" s="125" t="s">
        <v>888</v>
      </c>
      <c r="B471" s="125" t="s">
        <v>108</v>
      </c>
      <c r="C471" s="81" t="s">
        <v>892</v>
      </c>
      <c r="D471" s="81" t="s">
        <v>893</v>
      </c>
    </row>
    <row r="472" spans="1:4" x14ac:dyDescent="0.25">
      <c r="A472" s="125" t="s">
        <v>114</v>
      </c>
      <c r="B472" s="125" t="s">
        <v>108</v>
      </c>
      <c r="C472" s="81" t="s">
        <v>878</v>
      </c>
      <c r="D472" s="81" t="s">
        <v>879</v>
      </c>
    </row>
    <row r="473" spans="1:4" x14ac:dyDescent="0.25">
      <c r="A473" s="125" t="s">
        <v>114</v>
      </c>
      <c r="B473" s="125" t="s">
        <v>108</v>
      </c>
      <c r="C473" s="81" t="s">
        <v>877</v>
      </c>
      <c r="D473" s="81" t="s">
        <v>1071</v>
      </c>
    </row>
    <row r="474" spans="1:4" x14ac:dyDescent="0.25">
      <c r="A474" s="125" t="s">
        <v>115</v>
      </c>
      <c r="B474" s="125" t="s">
        <v>108</v>
      </c>
      <c r="C474" s="81" t="s">
        <v>885</v>
      </c>
      <c r="D474" s="81" t="s">
        <v>886</v>
      </c>
    </row>
    <row r="475" spans="1:4" x14ac:dyDescent="0.25">
      <c r="A475" s="125" t="s">
        <v>115</v>
      </c>
      <c r="B475" s="125" t="s">
        <v>108</v>
      </c>
      <c r="C475" s="81" t="s">
        <v>883</v>
      </c>
      <c r="D475" s="82" t="s">
        <v>884</v>
      </c>
    </row>
    <row r="476" spans="1:4" x14ac:dyDescent="0.25">
      <c r="A476" s="125" t="s">
        <v>115</v>
      </c>
      <c r="B476" s="125" t="s">
        <v>108</v>
      </c>
      <c r="C476" s="81" t="s">
        <v>887</v>
      </c>
      <c r="D476" s="82" t="s">
        <v>1110</v>
      </c>
    </row>
    <row r="477" spans="1:4" x14ac:dyDescent="0.25">
      <c r="A477" s="125" t="s">
        <v>115</v>
      </c>
      <c r="B477" s="125" t="s">
        <v>108</v>
      </c>
      <c r="C477" s="81" t="s">
        <v>882</v>
      </c>
      <c r="D477" s="81" t="s">
        <v>665</v>
      </c>
    </row>
    <row r="478" spans="1:4" x14ac:dyDescent="0.25">
      <c r="A478" s="125" t="s">
        <v>115</v>
      </c>
      <c r="B478" s="125" t="s">
        <v>108</v>
      </c>
      <c r="C478" s="81" t="s">
        <v>880</v>
      </c>
      <c r="D478" s="81" t="s">
        <v>881</v>
      </c>
    </row>
    <row r="479" spans="1:4" x14ac:dyDescent="0.25">
      <c r="A479" s="126" t="s">
        <v>119</v>
      </c>
      <c r="B479" s="125" t="s">
        <v>108</v>
      </c>
      <c r="C479" s="127" t="s">
        <v>910</v>
      </c>
      <c r="D479" s="79" t="s">
        <v>1111</v>
      </c>
    </row>
    <row r="480" spans="1:4" x14ac:dyDescent="0.25">
      <c r="A480" s="126" t="s">
        <v>119</v>
      </c>
      <c r="B480" s="125" t="s">
        <v>108</v>
      </c>
      <c r="C480" s="127" t="s">
        <v>913</v>
      </c>
      <c r="D480" s="79" t="s">
        <v>1226</v>
      </c>
    </row>
    <row r="481" spans="1:4" x14ac:dyDescent="0.25">
      <c r="A481" s="126" t="s">
        <v>119</v>
      </c>
      <c r="B481" s="125" t="s">
        <v>108</v>
      </c>
      <c r="C481" s="127" t="s">
        <v>912</v>
      </c>
      <c r="D481" s="79" t="s">
        <v>1158</v>
      </c>
    </row>
    <row r="482" spans="1:4" x14ac:dyDescent="0.25">
      <c r="A482" s="126" t="s">
        <v>119</v>
      </c>
      <c r="B482" s="125" t="s">
        <v>108</v>
      </c>
      <c r="C482" s="127" t="s">
        <v>911</v>
      </c>
      <c r="D482" s="79" t="s">
        <v>1112</v>
      </c>
    </row>
    <row r="483" spans="1:4" x14ac:dyDescent="0.25">
      <c r="A483" s="125" t="s">
        <v>116</v>
      </c>
      <c r="B483" s="125" t="s">
        <v>108</v>
      </c>
      <c r="C483" s="128" t="s">
        <v>903</v>
      </c>
      <c r="D483" s="83" t="s">
        <v>904</v>
      </c>
    </row>
    <row r="484" spans="1:4" x14ac:dyDescent="0.25">
      <c r="A484" s="125" t="s">
        <v>116</v>
      </c>
      <c r="B484" s="125" t="s">
        <v>108</v>
      </c>
      <c r="C484" s="128" t="s">
        <v>907</v>
      </c>
      <c r="D484" s="83" t="s">
        <v>902</v>
      </c>
    </row>
    <row r="485" spans="1:4" x14ac:dyDescent="0.25">
      <c r="A485" s="125" t="s">
        <v>116</v>
      </c>
      <c r="B485" s="125" t="s">
        <v>108</v>
      </c>
      <c r="C485" s="128" t="s">
        <v>909</v>
      </c>
      <c r="D485" s="83" t="s">
        <v>1072</v>
      </c>
    </row>
    <row r="486" spans="1:4" x14ac:dyDescent="0.25">
      <c r="A486" s="125" t="s">
        <v>116</v>
      </c>
      <c r="B486" s="125" t="s">
        <v>108</v>
      </c>
      <c r="C486" s="128" t="s">
        <v>901</v>
      </c>
      <c r="D486" s="83" t="s">
        <v>908</v>
      </c>
    </row>
    <row r="487" spans="1:4" x14ac:dyDescent="0.25">
      <c r="A487" s="125" t="s">
        <v>116</v>
      </c>
      <c r="B487" s="125" t="s">
        <v>108</v>
      </c>
      <c r="C487" s="128" t="s">
        <v>905</v>
      </c>
      <c r="D487" s="83" t="s">
        <v>906</v>
      </c>
    </row>
    <row r="488" spans="1:4" x14ac:dyDescent="0.25">
      <c r="A488" s="94" t="s">
        <v>141</v>
      </c>
      <c r="B488" s="130" t="s">
        <v>124</v>
      </c>
      <c r="C488" s="94" t="s">
        <v>268</v>
      </c>
      <c r="D488" s="94" t="s">
        <v>1010</v>
      </c>
    </row>
    <row r="489" spans="1:4" x14ac:dyDescent="0.25">
      <c r="A489" s="94" t="s">
        <v>141</v>
      </c>
      <c r="B489" s="130" t="s">
        <v>124</v>
      </c>
      <c r="C489" s="94" t="s">
        <v>270</v>
      </c>
      <c r="D489" s="94" t="s">
        <v>1011</v>
      </c>
    </row>
    <row r="490" spans="1:4" x14ac:dyDescent="0.25">
      <c r="A490" s="94" t="s">
        <v>141</v>
      </c>
      <c r="B490" s="130" t="s">
        <v>124</v>
      </c>
      <c r="C490" s="94" t="s">
        <v>267</v>
      </c>
      <c r="D490" s="94" t="s">
        <v>1012</v>
      </c>
    </row>
    <row r="491" spans="1:4" x14ac:dyDescent="0.25">
      <c r="A491" s="94" t="s">
        <v>141</v>
      </c>
      <c r="B491" s="130" t="s">
        <v>124</v>
      </c>
      <c r="C491" s="94" t="s">
        <v>269</v>
      </c>
      <c r="D491" s="94" t="s">
        <v>1013</v>
      </c>
    </row>
    <row r="492" spans="1:4" x14ac:dyDescent="0.25">
      <c r="A492" s="73" t="s">
        <v>77</v>
      </c>
      <c r="B492" s="130" t="s">
        <v>124</v>
      </c>
      <c r="C492" s="67" t="s">
        <v>684</v>
      </c>
      <c r="D492" s="67" t="s">
        <v>685</v>
      </c>
    </row>
    <row r="493" spans="1:4" x14ac:dyDescent="0.25">
      <c r="A493" s="136" t="s">
        <v>77</v>
      </c>
      <c r="B493" s="138" t="s">
        <v>124</v>
      </c>
      <c r="C493" s="140" t="s">
        <v>686</v>
      </c>
      <c r="D493" s="140" t="s">
        <v>687</v>
      </c>
    </row>
    <row r="494" spans="1:4" x14ac:dyDescent="0.25">
      <c r="A494" s="130" t="s">
        <v>123</v>
      </c>
      <c r="B494" s="130" t="s">
        <v>124</v>
      </c>
      <c r="C494" s="130" t="s">
        <v>929</v>
      </c>
      <c r="D494" s="84" t="s">
        <v>1073</v>
      </c>
    </row>
    <row r="495" spans="1:4" x14ac:dyDescent="0.25">
      <c r="A495" s="130" t="s">
        <v>123</v>
      </c>
      <c r="B495" s="130" t="s">
        <v>124</v>
      </c>
      <c r="C495" s="130" t="s">
        <v>934</v>
      </c>
      <c r="D495" s="84" t="s">
        <v>935</v>
      </c>
    </row>
    <row r="496" spans="1:4" x14ac:dyDescent="0.25">
      <c r="A496" s="130" t="s">
        <v>123</v>
      </c>
      <c r="B496" s="130" t="s">
        <v>124</v>
      </c>
      <c r="C496" s="130" t="s">
        <v>932</v>
      </c>
      <c r="D496" s="84" t="s">
        <v>1113</v>
      </c>
    </row>
    <row r="497" spans="1:4" x14ac:dyDescent="0.25">
      <c r="A497" s="130" t="s">
        <v>123</v>
      </c>
      <c r="B497" s="130" t="s">
        <v>124</v>
      </c>
      <c r="C497" s="130" t="s">
        <v>930</v>
      </c>
      <c r="D497" s="84" t="s">
        <v>931</v>
      </c>
    </row>
    <row r="498" spans="1:4" x14ac:dyDescent="0.25">
      <c r="A498" s="130" t="s">
        <v>123</v>
      </c>
      <c r="B498" s="130" t="s">
        <v>124</v>
      </c>
      <c r="C498" s="130" t="s">
        <v>933</v>
      </c>
      <c r="D498" s="84" t="s">
        <v>499</v>
      </c>
    </row>
    <row r="499" spans="1:4" x14ac:dyDescent="0.25">
      <c r="A499" s="130" t="s">
        <v>127</v>
      </c>
      <c r="B499" s="130" t="s">
        <v>124</v>
      </c>
      <c r="C499" s="130" t="s">
        <v>924</v>
      </c>
      <c r="D499" s="84" t="s">
        <v>1227</v>
      </c>
    </row>
    <row r="500" spans="1:4" x14ac:dyDescent="0.25">
      <c r="A500" s="130" t="s">
        <v>127</v>
      </c>
      <c r="B500" s="130" t="s">
        <v>124</v>
      </c>
      <c r="C500" s="130" t="s">
        <v>922</v>
      </c>
      <c r="D500" s="84" t="s">
        <v>1228</v>
      </c>
    </row>
    <row r="501" spans="1:4" x14ac:dyDescent="0.25">
      <c r="A501" s="130" t="s">
        <v>127</v>
      </c>
      <c r="B501" s="130" t="s">
        <v>124</v>
      </c>
      <c r="C501" s="130" t="s">
        <v>928</v>
      </c>
      <c r="D501" s="84" t="s">
        <v>1229</v>
      </c>
    </row>
    <row r="502" spans="1:4" x14ac:dyDescent="0.25">
      <c r="A502" s="130" t="s">
        <v>127</v>
      </c>
      <c r="B502" s="130" t="s">
        <v>124</v>
      </c>
      <c r="C502" s="130" t="s">
        <v>1159</v>
      </c>
      <c r="D502" s="84" t="s">
        <v>1230</v>
      </c>
    </row>
    <row r="503" spans="1:4" x14ac:dyDescent="0.25">
      <c r="A503" s="130" t="s">
        <v>127</v>
      </c>
      <c r="B503" s="130" t="s">
        <v>124</v>
      </c>
      <c r="C503" s="130" t="s">
        <v>923</v>
      </c>
      <c r="D503" s="84" t="s">
        <v>926</v>
      </c>
    </row>
    <row r="504" spans="1:4" x14ac:dyDescent="0.25">
      <c r="A504" s="130" t="s">
        <v>127</v>
      </c>
      <c r="B504" s="130" t="s">
        <v>124</v>
      </c>
      <c r="C504" s="130" t="s">
        <v>927</v>
      </c>
      <c r="D504" s="84" t="s">
        <v>806</v>
      </c>
    </row>
    <row r="505" spans="1:4" x14ac:dyDescent="0.25">
      <c r="A505" s="130" t="s">
        <v>127</v>
      </c>
      <c r="B505" s="130" t="s">
        <v>124</v>
      </c>
      <c r="C505" s="130" t="s">
        <v>925</v>
      </c>
      <c r="D505" s="84" t="s">
        <v>1074</v>
      </c>
    </row>
    <row r="506" spans="1:4" x14ac:dyDescent="0.25">
      <c r="A506" s="130" t="s">
        <v>952</v>
      </c>
      <c r="B506" s="130" t="s">
        <v>124</v>
      </c>
      <c r="C506" s="130" t="s">
        <v>957</v>
      </c>
      <c r="D506" s="84" t="s">
        <v>958</v>
      </c>
    </row>
    <row r="507" spans="1:4" x14ac:dyDescent="0.25">
      <c r="A507" s="130" t="s">
        <v>952</v>
      </c>
      <c r="B507" s="130" t="s">
        <v>124</v>
      </c>
      <c r="C507" s="130" t="s">
        <v>955</v>
      </c>
      <c r="D507" s="84" t="s">
        <v>956</v>
      </c>
    </row>
    <row r="508" spans="1:4" x14ac:dyDescent="0.25">
      <c r="A508" s="130" t="s">
        <v>952</v>
      </c>
      <c r="B508" s="130" t="s">
        <v>124</v>
      </c>
      <c r="C508" s="130" t="s">
        <v>953</v>
      </c>
      <c r="D508" s="84" t="s">
        <v>954</v>
      </c>
    </row>
    <row r="509" spans="1:4" x14ac:dyDescent="0.25">
      <c r="A509" s="130" t="s">
        <v>952</v>
      </c>
      <c r="B509" s="130" t="s">
        <v>124</v>
      </c>
      <c r="C509" s="130" t="s">
        <v>959</v>
      </c>
      <c r="D509" s="84" t="s">
        <v>960</v>
      </c>
    </row>
    <row r="510" spans="1:4" x14ac:dyDescent="0.25">
      <c r="A510" s="130" t="s">
        <v>952</v>
      </c>
      <c r="B510" s="130" t="s">
        <v>124</v>
      </c>
      <c r="C510" s="130" t="s">
        <v>962</v>
      </c>
      <c r="D510" s="84" t="s">
        <v>1075</v>
      </c>
    </row>
    <row r="511" spans="1:4" x14ac:dyDescent="0.25">
      <c r="A511" s="130" t="s">
        <v>952</v>
      </c>
      <c r="B511" s="130" t="s">
        <v>124</v>
      </c>
      <c r="C511" s="130" t="s">
        <v>961</v>
      </c>
      <c r="D511" s="84" t="s">
        <v>1076</v>
      </c>
    </row>
    <row r="512" spans="1:4" x14ac:dyDescent="0.25">
      <c r="A512" s="130" t="s">
        <v>129</v>
      </c>
      <c r="B512" s="130" t="s">
        <v>124</v>
      </c>
      <c r="C512" s="130" t="s">
        <v>963</v>
      </c>
      <c r="D512" s="84" t="s">
        <v>1077</v>
      </c>
    </row>
    <row r="513" spans="1:4" x14ac:dyDescent="0.25">
      <c r="A513" s="130" t="s">
        <v>129</v>
      </c>
      <c r="B513" s="130" t="s">
        <v>124</v>
      </c>
      <c r="C513" s="130" t="s">
        <v>968</v>
      </c>
      <c r="D513" s="84" t="s">
        <v>969</v>
      </c>
    </row>
    <row r="514" spans="1:4" x14ac:dyDescent="0.25">
      <c r="A514" s="130" t="s">
        <v>129</v>
      </c>
      <c r="B514" s="130" t="s">
        <v>124</v>
      </c>
      <c r="C514" s="130" t="s">
        <v>966</v>
      </c>
      <c r="D514" s="84" t="s">
        <v>967</v>
      </c>
    </row>
    <row r="515" spans="1:4" x14ac:dyDescent="0.25">
      <c r="A515" s="130" t="s">
        <v>129</v>
      </c>
      <c r="B515" s="130" t="s">
        <v>124</v>
      </c>
      <c r="C515" s="130" t="s">
        <v>964</v>
      </c>
      <c r="D515" s="84" t="s">
        <v>965</v>
      </c>
    </row>
    <row r="516" spans="1:4" x14ac:dyDescent="0.25">
      <c r="A516" s="130" t="s">
        <v>130</v>
      </c>
      <c r="B516" s="130" t="s">
        <v>124</v>
      </c>
      <c r="C516" s="130" t="s">
        <v>918</v>
      </c>
      <c r="D516" s="84" t="s">
        <v>787</v>
      </c>
    </row>
    <row r="517" spans="1:4" x14ac:dyDescent="0.25">
      <c r="A517" s="130" t="s">
        <v>130</v>
      </c>
      <c r="B517" s="130" t="s">
        <v>124</v>
      </c>
      <c r="C517" s="130" t="s">
        <v>920</v>
      </c>
      <c r="D517" s="84" t="s">
        <v>1114</v>
      </c>
    </row>
    <row r="518" spans="1:4" x14ac:dyDescent="0.25">
      <c r="A518" s="130" t="s">
        <v>130</v>
      </c>
      <c r="B518" s="130" t="s">
        <v>124</v>
      </c>
      <c r="C518" s="130" t="s">
        <v>917</v>
      </c>
      <c r="D518" s="84" t="s">
        <v>1256</v>
      </c>
    </row>
    <row r="519" spans="1:4" x14ac:dyDescent="0.25">
      <c r="A519" s="130" t="s">
        <v>130</v>
      </c>
      <c r="B519" s="130" t="s">
        <v>124</v>
      </c>
      <c r="C519" s="130" t="s">
        <v>919</v>
      </c>
      <c r="D519" s="84" t="s">
        <v>1257</v>
      </c>
    </row>
    <row r="520" spans="1:4" x14ac:dyDescent="0.25">
      <c r="A520" s="130" t="s">
        <v>130</v>
      </c>
      <c r="B520" s="130" t="s">
        <v>124</v>
      </c>
      <c r="C520" s="130" t="s">
        <v>921</v>
      </c>
      <c r="D520" s="84" t="s">
        <v>1258</v>
      </c>
    </row>
    <row r="521" spans="1:4" x14ac:dyDescent="0.25">
      <c r="A521" s="130" t="s">
        <v>126</v>
      </c>
      <c r="B521" s="130" t="s">
        <v>124</v>
      </c>
      <c r="C521" s="130" t="s">
        <v>916</v>
      </c>
      <c r="D521" s="84" t="s">
        <v>842</v>
      </c>
    </row>
    <row r="522" spans="1:4" x14ac:dyDescent="0.25">
      <c r="A522" s="130" t="s">
        <v>126</v>
      </c>
      <c r="B522" s="130" t="s">
        <v>124</v>
      </c>
      <c r="C522" s="130" t="s">
        <v>914</v>
      </c>
      <c r="D522" s="84" t="s">
        <v>915</v>
      </c>
    </row>
    <row r="523" spans="1:4" x14ac:dyDescent="0.25">
      <c r="A523" s="130" t="s">
        <v>136</v>
      </c>
      <c r="B523" s="130" t="s">
        <v>124</v>
      </c>
      <c r="C523" s="130" t="s">
        <v>979</v>
      </c>
      <c r="D523" s="84" t="s">
        <v>980</v>
      </c>
    </row>
    <row r="524" spans="1:4" x14ac:dyDescent="0.25">
      <c r="A524" s="130" t="s">
        <v>136</v>
      </c>
      <c r="B524" s="130" t="s">
        <v>124</v>
      </c>
      <c r="C524" s="130" t="s">
        <v>985</v>
      </c>
      <c r="D524" s="84" t="s">
        <v>986</v>
      </c>
    </row>
    <row r="525" spans="1:4" x14ac:dyDescent="0.25">
      <c r="A525" s="130" t="s">
        <v>136</v>
      </c>
      <c r="B525" s="130" t="s">
        <v>124</v>
      </c>
      <c r="C525" s="130" t="s">
        <v>990</v>
      </c>
      <c r="D525" s="84" t="s">
        <v>991</v>
      </c>
    </row>
    <row r="526" spans="1:4" x14ac:dyDescent="0.25">
      <c r="A526" s="130" t="s">
        <v>136</v>
      </c>
      <c r="B526" s="130" t="s">
        <v>124</v>
      </c>
      <c r="C526" s="130" t="s">
        <v>982</v>
      </c>
      <c r="D526" s="84" t="s">
        <v>1231</v>
      </c>
    </row>
    <row r="527" spans="1:4" x14ac:dyDescent="0.25">
      <c r="A527" s="130" t="s">
        <v>136</v>
      </c>
      <c r="B527" s="130" t="s">
        <v>124</v>
      </c>
      <c r="C527" s="130" t="s">
        <v>987</v>
      </c>
      <c r="D527" s="84" t="s">
        <v>988</v>
      </c>
    </row>
    <row r="528" spans="1:4" x14ac:dyDescent="0.25">
      <c r="A528" s="130" t="s">
        <v>136</v>
      </c>
      <c r="B528" s="130" t="s">
        <v>124</v>
      </c>
      <c r="C528" s="130" t="s">
        <v>981</v>
      </c>
      <c r="D528" s="84" t="s">
        <v>1298</v>
      </c>
    </row>
    <row r="529" spans="1:4" x14ac:dyDescent="0.25">
      <c r="A529" s="130" t="s">
        <v>136</v>
      </c>
      <c r="B529" s="130" t="s">
        <v>124</v>
      </c>
      <c r="C529" s="130" t="s">
        <v>989</v>
      </c>
      <c r="D529" s="84" t="s">
        <v>1232</v>
      </c>
    </row>
    <row r="530" spans="1:4" x14ac:dyDescent="0.25">
      <c r="A530" s="130" t="s">
        <v>136</v>
      </c>
      <c r="B530" s="130" t="s">
        <v>124</v>
      </c>
      <c r="C530" s="130" t="s">
        <v>983</v>
      </c>
      <c r="D530" s="84" t="s">
        <v>984</v>
      </c>
    </row>
    <row r="531" spans="1:4" x14ac:dyDescent="0.25">
      <c r="A531" s="130" t="s">
        <v>1259</v>
      </c>
      <c r="B531" s="130" t="s">
        <v>124</v>
      </c>
      <c r="C531" s="130" t="s">
        <v>975</v>
      </c>
      <c r="D531" s="84" t="s">
        <v>976</v>
      </c>
    </row>
    <row r="532" spans="1:4" x14ac:dyDescent="0.25">
      <c r="A532" s="130" t="s">
        <v>1259</v>
      </c>
      <c r="B532" s="130" t="s">
        <v>124</v>
      </c>
      <c r="C532" s="130" t="s">
        <v>978</v>
      </c>
      <c r="D532" s="84" t="s">
        <v>1260</v>
      </c>
    </row>
    <row r="533" spans="1:4" x14ac:dyDescent="0.25">
      <c r="A533" s="130" t="s">
        <v>1259</v>
      </c>
      <c r="B533" s="130" t="s">
        <v>124</v>
      </c>
      <c r="C533" s="130" t="s">
        <v>977</v>
      </c>
      <c r="D533" s="84" t="s">
        <v>1115</v>
      </c>
    </row>
    <row r="534" spans="1:4" x14ac:dyDescent="0.25">
      <c r="A534" s="130" t="s">
        <v>135</v>
      </c>
      <c r="B534" s="130" t="s">
        <v>124</v>
      </c>
      <c r="C534" s="130" t="s">
        <v>973</v>
      </c>
      <c r="D534" s="84" t="s">
        <v>974</v>
      </c>
    </row>
    <row r="535" spans="1:4" x14ac:dyDescent="0.25">
      <c r="A535" s="130" t="s">
        <v>135</v>
      </c>
      <c r="B535" s="130" t="s">
        <v>124</v>
      </c>
      <c r="C535" s="130" t="s">
        <v>970</v>
      </c>
      <c r="D535" s="84" t="s">
        <v>1116</v>
      </c>
    </row>
    <row r="536" spans="1:4" x14ac:dyDescent="0.25">
      <c r="A536" s="130" t="s">
        <v>135</v>
      </c>
      <c r="B536" s="130" t="s">
        <v>124</v>
      </c>
      <c r="C536" s="130" t="s">
        <v>971</v>
      </c>
      <c r="D536" s="84" t="s">
        <v>972</v>
      </c>
    </row>
    <row r="537" spans="1:4" x14ac:dyDescent="0.25">
      <c r="A537" s="130" t="s">
        <v>135</v>
      </c>
      <c r="B537" s="130" t="s">
        <v>124</v>
      </c>
      <c r="C537" s="130" t="s">
        <v>1161</v>
      </c>
      <c r="D537" s="84" t="s">
        <v>1299</v>
      </c>
    </row>
    <row r="538" spans="1:4" x14ac:dyDescent="0.25">
      <c r="A538" s="130" t="s">
        <v>132</v>
      </c>
      <c r="B538" s="130" t="s">
        <v>124</v>
      </c>
      <c r="C538" s="130" t="s">
        <v>945</v>
      </c>
      <c r="D538" s="84" t="s">
        <v>946</v>
      </c>
    </row>
    <row r="539" spans="1:4" x14ac:dyDescent="0.25">
      <c r="A539" s="130" t="s">
        <v>132</v>
      </c>
      <c r="B539" s="130" t="s">
        <v>124</v>
      </c>
      <c r="C539" s="130" t="s">
        <v>947</v>
      </c>
      <c r="D539" s="84" t="s">
        <v>948</v>
      </c>
    </row>
    <row r="540" spans="1:4" x14ac:dyDescent="0.25">
      <c r="A540" s="130" t="s">
        <v>132</v>
      </c>
      <c r="B540" s="130" t="s">
        <v>124</v>
      </c>
      <c r="C540" s="130" t="s">
        <v>949</v>
      </c>
      <c r="D540" s="84" t="s">
        <v>950</v>
      </c>
    </row>
    <row r="541" spans="1:4" x14ac:dyDescent="0.25">
      <c r="A541" s="130" t="s">
        <v>132</v>
      </c>
      <c r="B541" s="130" t="s">
        <v>124</v>
      </c>
      <c r="C541" s="130" t="s">
        <v>951</v>
      </c>
      <c r="D541" s="84" t="s">
        <v>1300</v>
      </c>
    </row>
    <row r="542" spans="1:4" x14ac:dyDescent="0.25">
      <c r="A542" s="130" t="s">
        <v>134</v>
      </c>
      <c r="B542" s="130" t="s">
        <v>124</v>
      </c>
      <c r="C542" s="130" t="s">
        <v>940</v>
      </c>
      <c r="D542" s="84" t="s">
        <v>941</v>
      </c>
    </row>
    <row r="543" spans="1:4" x14ac:dyDescent="0.25">
      <c r="A543" s="130" t="s">
        <v>134</v>
      </c>
      <c r="B543" s="130" t="s">
        <v>124</v>
      </c>
      <c r="C543" s="130" t="s">
        <v>938</v>
      </c>
      <c r="D543" s="84" t="s">
        <v>939</v>
      </c>
    </row>
    <row r="544" spans="1:4" x14ac:dyDescent="0.25">
      <c r="A544" s="130" t="s">
        <v>134</v>
      </c>
      <c r="B544" s="130" t="s">
        <v>124</v>
      </c>
      <c r="C544" s="130" t="s">
        <v>936</v>
      </c>
      <c r="D544" s="84" t="s">
        <v>937</v>
      </c>
    </row>
    <row r="545" spans="1:4" x14ac:dyDescent="0.25">
      <c r="A545" s="130" t="s">
        <v>134</v>
      </c>
      <c r="B545" s="130" t="s">
        <v>124</v>
      </c>
      <c r="C545" s="130" t="s">
        <v>943</v>
      </c>
      <c r="D545" s="84" t="s">
        <v>944</v>
      </c>
    </row>
    <row r="546" spans="1:4" x14ac:dyDescent="0.25">
      <c r="A546" s="130" t="s">
        <v>134</v>
      </c>
      <c r="B546" s="130" t="s">
        <v>124</v>
      </c>
      <c r="C546" s="130" t="s">
        <v>942</v>
      </c>
      <c r="D546" s="84" t="s">
        <v>1078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Dealer Wise</vt:lpstr>
      <vt:lpstr>Sheet2</vt:lpstr>
      <vt:lpstr>Region Wise</vt:lpstr>
      <vt:lpstr>Zone Wise</vt:lpstr>
      <vt:lpstr>DSR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Md. Arifur Rahman</cp:lastModifiedBy>
  <cp:lastPrinted>2019-03-28T13:43:59Z</cp:lastPrinted>
  <dcterms:created xsi:type="dcterms:W3CDTF">2018-02-20T04:51:28Z</dcterms:created>
  <dcterms:modified xsi:type="dcterms:W3CDTF">2020-02-20T12:50:08Z</dcterms:modified>
</cp:coreProperties>
</file>