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ALL_Report\2020\Daily Report\BM Achievement Status\JAN'20\BM20\"/>
    </mc:Choice>
  </mc:AlternateContent>
  <bookViews>
    <workbookView xWindow="0" yWindow="0" windowWidth="20490" windowHeight="7755" tabRatio="728"/>
  </bookViews>
  <sheets>
    <sheet name="Dealer Wise" sheetId="5" r:id="rId1"/>
    <sheet name="Sheet2" sheetId="12" state="hidden" r:id="rId2"/>
    <sheet name="Region Wise" sheetId="6" r:id="rId3"/>
    <sheet name="Zone Wise" sheetId="7" r:id="rId4"/>
    <sheet name="R-DSR" sheetId="11" r:id="rId5"/>
    <sheet name="Sheet1" sheetId="10" state="hidden" r:id="rId6"/>
  </sheets>
  <definedNames>
    <definedName name="_xlnm._FilterDatabase" localSheetId="0" hidden="1">'Dealer Wise'!$A$3:$Q$126</definedName>
    <definedName name="_xlnm._FilterDatabase" localSheetId="4" hidden="1">'R-DSR'!$A$3:$P$534</definedName>
    <definedName name="_xlnm._FilterDatabase" localSheetId="5" hidden="1">Sheet1!$A$1:$D$1</definedName>
    <definedName name="_xlnm._FilterDatabase" localSheetId="3" hidden="1">'Zone Wise'!$B$3:$P$54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5" i="11" l="1"/>
  <c r="F535" i="11"/>
  <c r="K532" i="11" l="1"/>
  <c r="J532" i="11"/>
  <c r="F126" i="5" l="1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E126" i="5" l="1"/>
  <c r="N5" i="5" l="1"/>
  <c r="O5" i="5" s="1"/>
  <c r="N6" i="5"/>
  <c r="O6" i="5" s="1"/>
  <c r="N7" i="5"/>
  <c r="O7" i="5" s="1"/>
  <c r="N8" i="5"/>
  <c r="O8" i="5" s="1"/>
  <c r="N9" i="5"/>
  <c r="O9" i="5" s="1"/>
  <c r="N10" i="5"/>
  <c r="O10" i="5" s="1"/>
  <c r="N11" i="5"/>
  <c r="O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N19" i="5"/>
  <c r="O19" i="5" s="1"/>
  <c r="N20" i="5"/>
  <c r="O20" i="5" s="1"/>
  <c r="N21" i="5"/>
  <c r="O21" i="5" s="1"/>
  <c r="N22" i="5"/>
  <c r="O22" i="5" s="1"/>
  <c r="N23" i="5"/>
  <c r="O23" i="5" s="1"/>
  <c r="N24" i="5"/>
  <c r="O24" i="5" s="1"/>
  <c r="N25" i="5"/>
  <c r="O25" i="5" s="1"/>
  <c r="N26" i="5"/>
  <c r="O26" i="5" s="1"/>
  <c r="N27" i="5"/>
  <c r="O27" i="5" s="1"/>
  <c r="N28" i="5"/>
  <c r="O28" i="5" s="1"/>
  <c r="N29" i="5"/>
  <c r="O29" i="5" s="1"/>
  <c r="N30" i="5"/>
  <c r="O30" i="5" s="1"/>
  <c r="N31" i="5"/>
  <c r="O31" i="5" s="1"/>
  <c r="N32" i="5"/>
  <c r="O32" i="5" s="1"/>
  <c r="N33" i="5"/>
  <c r="O33" i="5" s="1"/>
  <c r="N34" i="5"/>
  <c r="O34" i="5" s="1"/>
  <c r="N35" i="5"/>
  <c r="O35" i="5" s="1"/>
  <c r="N36" i="5"/>
  <c r="O36" i="5" s="1"/>
  <c r="N37" i="5"/>
  <c r="O37" i="5" s="1"/>
  <c r="N38" i="5"/>
  <c r="O38" i="5" s="1"/>
  <c r="N39" i="5"/>
  <c r="O39" i="5" s="1"/>
  <c r="N40" i="5"/>
  <c r="O40" i="5" s="1"/>
  <c r="N41" i="5"/>
  <c r="O41" i="5" s="1"/>
  <c r="N42" i="5"/>
  <c r="O42" i="5" s="1"/>
  <c r="N43" i="5"/>
  <c r="O43" i="5" s="1"/>
  <c r="N44" i="5"/>
  <c r="O44" i="5" s="1"/>
  <c r="N45" i="5"/>
  <c r="O45" i="5" s="1"/>
  <c r="N46" i="5"/>
  <c r="O46" i="5" s="1"/>
  <c r="N47" i="5"/>
  <c r="O47" i="5" s="1"/>
  <c r="N48" i="5"/>
  <c r="O48" i="5" s="1"/>
  <c r="N49" i="5"/>
  <c r="O49" i="5" s="1"/>
  <c r="N50" i="5"/>
  <c r="O50" i="5" s="1"/>
  <c r="N51" i="5"/>
  <c r="O51" i="5" s="1"/>
  <c r="N52" i="5"/>
  <c r="O52" i="5" s="1"/>
  <c r="N53" i="5"/>
  <c r="O53" i="5" s="1"/>
  <c r="N54" i="5"/>
  <c r="O54" i="5" s="1"/>
  <c r="N55" i="5"/>
  <c r="O55" i="5" s="1"/>
  <c r="N56" i="5"/>
  <c r="O56" i="5" s="1"/>
  <c r="N57" i="5"/>
  <c r="O57" i="5" s="1"/>
  <c r="N58" i="5"/>
  <c r="O58" i="5" s="1"/>
  <c r="N59" i="5"/>
  <c r="O59" i="5" s="1"/>
  <c r="N60" i="5"/>
  <c r="O60" i="5" s="1"/>
  <c r="N61" i="5"/>
  <c r="O61" i="5" s="1"/>
  <c r="N62" i="5"/>
  <c r="O62" i="5" s="1"/>
  <c r="N63" i="5"/>
  <c r="O63" i="5" s="1"/>
  <c r="N64" i="5"/>
  <c r="O64" i="5" s="1"/>
  <c r="N65" i="5"/>
  <c r="O65" i="5" s="1"/>
  <c r="N66" i="5"/>
  <c r="O66" i="5" s="1"/>
  <c r="N67" i="5"/>
  <c r="O67" i="5" s="1"/>
  <c r="N68" i="5"/>
  <c r="O68" i="5" s="1"/>
  <c r="N69" i="5"/>
  <c r="O69" i="5" s="1"/>
  <c r="N70" i="5"/>
  <c r="O70" i="5" s="1"/>
  <c r="N71" i="5"/>
  <c r="O71" i="5" s="1"/>
  <c r="N72" i="5"/>
  <c r="O72" i="5" s="1"/>
  <c r="N73" i="5"/>
  <c r="O73" i="5" s="1"/>
  <c r="N74" i="5"/>
  <c r="O74" i="5" s="1"/>
  <c r="N75" i="5"/>
  <c r="O75" i="5" s="1"/>
  <c r="N76" i="5"/>
  <c r="O76" i="5" s="1"/>
  <c r="N77" i="5"/>
  <c r="O77" i="5" s="1"/>
  <c r="N78" i="5"/>
  <c r="O78" i="5" s="1"/>
  <c r="N79" i="5"/>
  <c r="O79" i="5" s="1"/>
  <c r="N80" i="5"/>
  <c r="O80" i="5" s="1"/>
  <c r="N81" i="5"/>
  <c r="O81" i="5" s="1"/>
  <c r="N82" i="5"/>
  <c r="O82" i="5" s="1"/>
  <c r="N83" i="5"/>
  <c r="O83" i="5" s="1"/>
  <c r="N84" i="5"/>
  <c r="O84" i="5" s="1"/>
  <c r="N85" i="5"/>
  <c r="O85" i="5" s="1"/>
  <c r="N86" i="5"/>
  <c r="O86" i="5" s="1"/>
  <c r="N87" i="5"/>
  <c r="O87" i="5" s="1"/>
  <c r="N88" i="5"/>
  <c r="O88" i="5" s="1"/>
  <c r="N89" i="5"/>
  <c r="O89" i="5" s="1"/>
  <c r="N90" i="5"/>
  <c r="O90" i="5" s="1"/>
  <c r="N91" i="5"/>
  <c r="O91" i="5" s="1"/>
  <c r="N92" i="5"/>
  <c r="O92" i="5" s="1"/>
  <c r="N93" i="5"/>
  <c r="O93" i="5" s="1"/>
  <c r="N94" i="5"/>
  <c r="O94" i="5" s="1"/>
  <c r="N95" i="5"/>
  <c r="O95" i="5" s="1"/>
  <c r="N96" i="5"/>
  <c r="O96" i="5" s="1"/>
  <c r="N97" i="5"/>
  <c r="O97" i="5" s="1"/>
  <c r="N98" i="5"/>
  <c r="O98" i="5" s="1"/>
  <c r="N99" i="5"/>
  <c r="O99" i="5" s="1"/>
  <c r="N100" i="5"/>
  <c r="O100" i="5" s="1"/>
  <c r="N101" i="5"/>
  <c r="O101" i="5" s="1"/>
  <c r="N102" i="5"/>
  <c r="O102" i="5" s="1"/>
  <c r="N103" i="5"/>
  <c r="O103" i="5" s="1"/>
  <c r="N104" i="5"/>
  <c r="O104" i="5" s="1"/>
  <c r="N105" i="5"/>
  <c r="O105" i="5" s="1"/>
  <c r="N106" i="5"/>
  <c r="O106" i="5" s="1"/>
  <c r="N107" i="5"/>
  <c r="O107" i="5" s="1"/>
  <c r="N108" i="5"/>
  <c r="O108" i="5" s="1"/>
  <c r="N109" i="5"/>
  <c r="O109" i="5" s="1"/>
  <c r="N110" i="5"/>
  <c r="O110" i="5" s="1"/>
  <c r="N111" i="5"/>
  <c r="O111" i="5" s="1"/>
  <c r="N112" i="5"/>
  <c r="O112" i="5" s="1"/>
  <c r="N113" i="5"/>
  <c r="O113" i="5" s="1"/>
  <c r="N114" i="5"/>
  <c r="O114" i="5" s="1"/>
  <c r="N115" i="5"/>
  <c r="O115" i="5" s="1"/>
  <c r="N116" i="5"/>
  <c r="O116" i="5" s="1"/>
  <c r="N117" i="5"/>
  <c r="O117" i="5" s="1"/>
  <c r="N118" i="5"/>
  <c r="O118" i="5" s="1"/>
  <c r="N119" i="5"/>
  <c r="O119" i="5" s="1"/>
  <c r="N120" i="5"/>
  <c r="O120" i="5" s="1"/>
  <c r="N121" i="5"/>
  <c r="O121" i="5" s="1"/>
  <c r="N122" i="5"/>
  <c r="O122" i="5" s="1"/>
  <c r="N123" i="5"/>
  <c r="O123" i="5" s="1"/>
  <c r="N124" i="5"/>
  <c r="O124" i="5" s="1"/>
  <c r="N125" i="5"/>
  <c r="O125" i="5" s="1"/>
  <c r="N4" i="5"/>
  <c r="O4" i="5" s="1"/>
  <c r="L125" i="5" l="1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4" i="5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H123" i="5" l="1"/>
  <c r="B1" i="7" l="1"/>
  <c r="A1" i="6"/>
  <c r="B13" i="6" l="1"/>
  <c r="N2" i="6"/>
  <c r="H125" i="5" l="1"/>
  <c r="M125" i="5"/>
  <c r="K125" i="5"/>
  <c r="C13" i="6"/>
  <c r="K13" i="6" s="1"/>
  <c r="B12" i="6"/>
  <c r="M4" i="5"/>
  <c r="E13" i="6" l="1"/>
  <c r="I13" i="6"/>
  <c r="J13" i="6" s="1"/>
  <c r="G13" i="6"/>
  <c r="H13" i="6" s="1"/>
  <c r="H120" i="5"/>
  <c r="K120" i="5"/>
  <c r="M120" i="5"/>
  <c r="H112" i="5"/>
  <c r="K112" i="5"/>
  <c r="M112" i="5"/>
  <c r="H92" i="5"/>
  <c r="K92" i="5"/>
  <c r="M92" i="5"/>
  <c r="H85" i="5"/>
  <c r="M85" i="5"/>
  <c r="K85" i="5"/>
  <c r="H81" i="5"/>
  <c r="M81" i="5"/>
  <c r="K81" i="5"/>
  <c r="H77" i="5"/>
  <c r="M77" i="5"/>
  <c r="K77" i="5"/>
  <c r="H70" i="5"/>
  <c r="K70" i="5"/>
  <c r="M70" i="5"/>
  <c r="H63" i="5"/>
  <c r="K63" i="5"/>
  <c r="M63" i="5"/>
  <c r="H59" i="5"/>
  <c r="M59" i="5"/>
  <c r="K59" i="5"/>
  <c r="H55" i="5"/>
  <c r="M55" i="5"/>
  <c r="K55" i="5"/>
  <c r="H51" i="5"/>
  <c r="M51" i="5"/>
  <c r="K51" i="5"/>
  <c r="H47" i="5"/>
  <c r="M47" i="5"/>
  <c r="K47" i="5"/>
  <c r="H43" i="5"/>
  <c r="M43" i="5"/>
  <c r="K43" i="5"/>
  <c r="H39" i="5"/>
  <c r="K39" i="5"/>
  <c r="M39" i="5"/>
  <c r="H36" i="5"/>
  <c r="M36" i="5"/>
  <c r="K36" i="5"/>
  <c r="H32" i="5"/>
  <c r="K32" i="5"/>
  <c r="M32" i="5"/>
  <c r="H28" i="5"/>
  <c r="M28" i="5"/>
  <c r="K28" i="5"/>
  <c r="H24" i="5"/>
  <c r="M24" i="5"/>
  <c r="K24" i="5"/>
  <c r="H20" i="5"/>
  <c r="M20" i="5"/>
  <c r="K20" i="5"/>
  <c r="H16" i="5"/>
  <c r="M16" i="5"/>
  <c r="K16" i="5"/>
  <c r="H12" i="5"/>
  <c r="M12" i="5"/>
  <c r="K12" i="5"/>
  <c r="H8" i="5"/>
  <c r="M8" i="5"/>
  <c r="K8" i="5"/>
  <c r="M123" i="5"/>
  <c r="K123" i="5"/>
  <c r="H119" i="5"/>
  <c r="K119" i="5"/>
  <c r="M119" i="5"/>
  <c r="H115" i="5"/>
  <c r="M115" i="5"/>
  <c r="K115" i="5"/>
  <c r="H111" i="5"/>
  <c r="K111" i="5"/>
  <c r="M111" i="5"/>
  <c r="H107" i="5"/>
  <c r="M107" i="5"/>
  <c r="K107" i="5"/>
  <c r="H103" i="5"/>
  <c r="K103" i="5"/>
  <c r="M103" i="5"/>
  <c r="H99" i="5"/>
  <c r="M99" i="5"/>
  <c r="K99" i="5"/>
  <c r="H95" i="5"/>
  <c r="K95" i="5"/>
  <c r="M95" i="5"/>
  <c r="H91" i="5"/>
  <c r="M91" i="5"/>
  <c r="K91" i="5"/>
  <c r="H88" i="5"/>
  <c r="K88" i="5"/>
  <c r="M88" i="5"/>
  <c r="H84" i="5"/>
  <c r="M84" i="5"/>
  <c r="K84" i="5"/>
  <c r="H80" i="5"/>
  <c r="K80" i="5"/>
  <c r="M80" i="5"/>
  <c r="H76" i="5"/>
  <c r="M76" i="5"/>
  <c r="K76" i="5"/>
  <c r="H73" i="5"/>
  <c r="K73" i="5"/>
  <c r="M73" i="5"/>
  <c r="H69" i="5"/>
  <c r="M69" i="5"/>
  <c r="K69" i="5"/>
  <c r="K66" i="5"/>
  <c r="M66" i="5"/>
  <c r="H62" i="5"/>
  <c r="M62" i="5"/>
  <c r="K62" i="5"/>
  <c r="H58" i="5"/>
  <c r="K58" i="5"/>
  <c r="M58" i="5"/>
  <c r="H54" i="5"/>
  <c r="M54" i="5"/>
  <c r="K54" i="5"/>
  <c r="H50" i="5"/>
  <c r="K50" i="5"/>
  <c r="M50" i="5"/>
  <c r="H46" i="5"/>
  <c r="M46" i="5"/>
  <c r="K46" i="5"/>
  <c r="H42" i="5"/>
  <c r="K42" i="5"/>
  <c r="M42" i="5"/>
  <c r="H35" i="5"/>
  <c r="K35" i="5"/>
  <c r="M35" i="5"/>
  <c r="H31" i="5"/>
  <c r="M31" i="5"/>
  <c r="K31" i="5"/>
  <c r="H27" i="5"/>
  <c r="K27" i="5"/>
  <c r="M27" i="5"/>
  <c r="H23" i="5"/>
  <c r="M23" i="5"/>
  <c r="K23" i="5"/>
  <c r="H19" i="5"/>
  <c r="M19" i="5"/>
  <c r="K19" i="5"/>
  <c r="H15" i="5"/>
  <c r="K15" i="5"/>
  <c r="M15" i="5"/>
  <c r="H11" i="5"/>
  <c r="K11" i="5"/>
  <c r="M11" i="5"/>
  <c r="H7" i="5"/>
  <c r="M7" i="5"/>
  <c r="K7" i="5"/>
  <c r="H116" i="5"/>
  <c r="K116" i="5"/>
  <c r="M116" i="5"/>
  <c r="H100" i="5"/>
  <c r="K100" i="5"/>
  <c r="M100" i="5"/>
  <c r="H94" i="5"/>
  <c r="M94" i="5"/>
  <c r="K94" i="5"/>
  <c r="H87" i="5"/>
  <c r="M87" i="5"/>
  <c r="K87" i="5"/>
  <c r="H79" i="5"/>
  <c r="M79" i="5"/>
  <c r="K79" i="5"/>
  <c r="H72" i="5"/>
  <c r="M72" i="5"/>
  <c r="K72" i="5"/>
  <c r="H68" i="5"/>
  <c r="M68" i="5"/>
  <c r="K68" i="5"/>
  <c r="H61" i="5"/>
  <c r="M61" i="5"/>
  <c r="K61" i="5"/>
  <c r="H49" i="5"/>
  <c r="M49" i="5"/>
  <c r="K49" i="5"/>
  <c r="H30" i="5"/>
  <c r="M30" i="5"/>
  <c r="K30" i="5"/>
  <c r="H26" i="5"/>
  <c r="M26" i="5"/>
  <c r="K26" i="5"/>
  <c r="H22" i="5"/>
  <c r="M22" i="5"/>
  <c r="K22" i="5"/>
  <c r="H18" i="5"/>
  <c r="M18" i="5"/>
  <c r="K18" i="5"/>
  <c r="H14" i="5"/>
  <c r="M14" i="5"/>
  <c r="K14" i="5"/>
  <c r="H10" i="5"/>
  <c r="K10" i="5"/>
  <c r="M10" i="5"/>
  <c r="H6" i="5"/>
  <c r="M6" i="5"/>
  <c r="K6" i="5"/>
  <c r="H124" i="5"/>
  <c r="K124" i="5"/>
  <c r="M124" i="5"/>
  <c r="H108" i="5"/>
  <c r="K108" i="5"/>
  <c r="M108" i="5"/>
  <c r="H104" i="5"/>
  <c r="K104" i="5"/>
  <c r="M104" i="5"/>
  <c r="H96" i="5"/>
  <c r="K96" i="5"/>
  <c r="M96" i="5"/>
  <c r="H89" i="5"/>
  <c r="K89" i="5"/>
  <c r="M89" i="5"/>
  <c r="H122" i="5"/>
  <c r="M122" i="5"/>
  <c r="K122" i="5"/>
  <c r="H118" i="5"/>
  <c r="M118" i="5"/>
  <c r="K118" i="5"/>
  <c r="H114" i="5"/>
  <c r="M114" i="5"/>
  <c r="K114" i="5"/>
  <c r="H110" i="5"/>
  <c r="M110" i="5"/>
  <c r="K110" i="5"/>
  <c r="H106" i="5"/>
  <c r="M106" i="5"/>
  <c r="K106" i="5"/>
  <c r="H102" i="5"/>
  <c r="M102" i="5"/>
  <c r="K102" i="5"/>
  <c r="H98" i="5"/>
  <c r="M98" i="5"/>
  <c r="K98" i="5"/>
  <c r="H83" i="5"/>
  <c r="M83" i="5"/>
  <c r="K83" i="5"/>
  <c r="H75" i="5"/>
  <c r="M75" i="5"/>
  <c r="K75" i="5"/>
  <c r="H65" i="5"/>
  <c r="M65" i="5"/>
  <c r="K65" i="5"/>
  <c r="H57" i="5"/>
  <c r="M57" i="5"/>
  <c r="K57" i="5"/>
  <c r="H53" i="5"/>
  <c r="M53" i="5"/>
  <c r="K53" i="5"/>
  <c r="H45" i="5"/>
  <c r="M45" i="5"/>
  <c r="K45" i="5"/>
  <c r="H41" i="5"/>
  <c r="M41" i="5"/>
  <c r="K41" i="5"/>
  <c r="H38" i="5"/>
  <c r="M38" i="5"/>
  <c r="K38" i="5"/>
  <c r="H34" i="5"/>
  <c r="M34" i="5"/>
  <c r="K34" i="5"/>
  <c r="H121" i="5"/>
  <c r="M121" i="5"/>
  <c r="K121" i="5"/>
  <c r="H117" i="5"/>
  <c r="M117" i="5"/>
  <c r="K117" i="5"/>
  <c r="H113" i="5"/>
  <c r="M113" i="5"/>
  <c r="K113" i="5"/>
  <c r="H109" i="5"/>
  <c r="M109" i="5"/>
  <c r="K109" i="5"/>
  <c r="H105" i="5"/>
  <c r="M105" i="5"/>
  <c r="K105" i="5"/>
  <c r="H101" i="5"/>
  <c r="M101" i="5"/>
  <c r="K101" i="5"/>
  <c r="H97" i="5"/>
  <c r="M97" i="5"/>
  <c r="K97" i="5"/>
  <c r="H93" i="5"/>
  <c r="M93" i="5"/>
  <c r="K93" i="5"/>
  <c r="H90" i="5"/>
  <c r="M90" i="5"/>
  <c r="K90" i="5"/>
  <c r="H86" i="5"/>
  <c r="M86" i="5"/>
  <c r="K86" i="5"/>
  <c r="H82" i="5"/>
  <c r="M82" i="5"/>
  <c r="K82" i="5"/>
  <c r="H78" i="5"/>
  <c r="M78" i="5"/>
  <c r="K78" i="5"/>
  <c r="H74" i="5"/>
  <c r="M74" i="5"/>
  <c r="K74" i="5"/>
  <c r="H71" i="5"/>
  <c r="M71" i="5"/>
  <c r="K71" i="5"/>
  <c r="H67" i="5"/>
  <c r="M67" i="5"/>
  <c r="K67" i="5"/>
  <c r="H64" i="5"/>
  <c r="M64" i="5"/>
  <c r="K64" i="5"/>
  <c r="H60" i="5"/>
  <c r="M60" i="5"/>
  <c r="K60" i="5"/>
  <c r="H56" i="5"/>
  <c r="M56" i="5"/>
  <c r="K56" i="5"/>
  <c r="H52" i="5"/>
  <c r="M52" i="5"/>
  <c r="K52" i="5"/>
  <c r="H48" i="5"/>
  <c r="M48" i="5"/>
  <c r="K48" i="5"/>
  <c r="H44" i="5"/>
  <c r="M44" i="5"/>
  <c r="K44" i="5"/>
  <c r="H40" i="5"/>
  <c r="M40" i="5"/>
  <c r="K40" i="5"/>
  <c r="H37" i="5"/>
  <c r="M37" i="5"/>
  <c r="K37" i="5"/>
  <c r="H33" i="5"/>
  <c r="M33" i="5"/>
  <c r="K33" i="5"/>
  <c r="H29" i="5"/>
  <c r="M29" i="5"/>
  <c r="K29" i="5"/>
  <c r="H25" i="5"/>
  <c r="M25" i="5"/>
  <c r="K25" i="5"/>
  <c r="H21" i="5"/>
  <c r="M21" i="5"/>
  <c r="K21" i="5"/>
  <c r="H17" i="5"/>
  <c r="M17" i="5"/>
  <c r="K17" i="5"/>
  <c r="H13" i="5"/>
  <c r="M13" i="5"/>
  <c r="K13" i="5"/>
  <c r="H9" i="5"/>
  <c r="M9" i="5"/>
  <c r="K9" i="5"/>
  <c r="H5" i="5"/>
  <c r="M5" i="5"/>
  <c r="K5" i="5"/>
  <c r="H4" i="5"/>
  <c r="K4" i="5"/>
  <c r="M32" i="7"/>
  <c r="H66" i="5"/>
  <c r="M31" i="7"/>
  <c r="C12" i="6"/>
  <c r="K12" i="6" s="1"/>
  <c r="I125" i="5"/>
  <c r="P125" i="5"/>
  <c r="Q125" i="5" s="1"/>
  <c r="G31" i="7" l="1"/>
  <c r="H31" i="7" s="1"/>
  <c r="I31" i="7"/>
  <c r="J31" i="7" s="1"/>
  <c r="K31" i="7"/>
  <c r="L31" i="7" s="1"/>
  <c r="I12" i="6"/>
  <c r="J12" i="6" s="1"/>
  <c r="G12" i="6"/>
  <c r="H12" i="6" s="1"/>
  <c r="E12" i="6"/>
  <c r="F12" i="6" s="1"/>
  <c r="I32" i="7"/>
  <c r="J32" i="7" s="1"/>
  <c r="G32" i="7"/>
  <c r="H32" i="7" s="1"/>
  <c r="K32" i="7"/>
  <c r="L32" i="7" s="1"/>
  <c r="F32" i="7"/>
  <c r="N32" i="7" s="1"/>
  <c r="D12" i="6"/>
  <c r="L126" i="5"/>
  <c r="M126" i="5" s="1"/>
  <c r="J126" i="5"/>
  <c r="K126" i="5" s="1"/>
  <c r="O32" i="7"/>
  <c r="P32" i="7" s="1"/>
  <c r="F31" i="7"/>
  <c r="N31" i="7" s="1"/>
  <c r="O31" i="7"/>
  <c r="P31" i="7" s="1"/>
  <c r="M12" i="6"/>
  <c r="N12" i="6" s="1"/>
  <c r="L12" i="6" l="1"/>
  <c r="C7" i="6"/>
  <c r="C11" i="6"/>
  <c r="C8" i="6"/>
  <c r="C5" i="6"/>
  <c r="C6" i="6"/>
  <c r="C9" i="6" l="1"/>
  <c r="C4" i="6"/>
  <c r="C10" i="6"/>
  <c r="E54" i="7" l="1"/>
  <c r="C14" i="6"/>
  <c r="I4" i="5" l="1"/>
  <c r="P4" i="5"/>
  <c r="Q4" i="5" s="1"/>
  <c r="G4" i="5"/>
  <c r="M4" i="7" l="1"/>
  <c r="B4" i="6"/>
  <c r="I10" i="5"/>
  <c r="P10" i="5"/>
  <c r="Q10" i="5" s="1"/>
  <c r="P124" i="5"/>
  <c r="Q124" i="5" s="1"/>
  <c r="I124" i="5"/>
  <c r="P120" i="5"/>
  <c r="Q120" i="5" s="1"/>
  <c r="I120" i="5"/>
  <c r="I118" i="5"/>
  <c r="P118" i="5"/>
  <c r="Q118" i="5" s="1"/>
  <c r="I114" i="5"/>
  <c r="P114" i="5"/>
  <c r="Q114" i="5" s="1"/>
  <c r="I108" i="5"/>
  <c r="P108" i="5"/>
  <c r="Q108" i="5" s="1"/>
  <c r="M53" i="7"/>
  <c r="P104" i="5"/>
  <c r="Q104" i="5" s="1"/>
  <c r="I104" i="5"/>
  <c r="I100" i="5"/>
  <c r="P100" i="5"/>
  <c r="Q100" i="5" s="1"/>
  <c r="I96" i="5"/>
  <c r="P96" i="5"/>
  <c r="Q96" i="5" s="1"/>
  <c r="M48" i="7"/>
  <c r="P94" i="5"/>
  <c r="Q94" i="5" s="1"/>
  <c r="I94" i="5"/>
  <c r="M46" i="7"/>
  <c r="M44" i="7"/>
  <c r="P87" i="5"/>
  <c r="Q87" i="5" s="1"/>
  <c r="I87" i="5"/>
  <c r="M43" i="7"/>
  <c r="P83" i="5"/>
  <c r="Q83" i="5" s="1"/>
  <c r="I83" i="5"/>
  <c r="M40" i="7"/>
  <c r="P79" i="5"/>
  <c r="Q79" i="5" s="1"/>
  <c r="I79" i="5"/>
  <c r="I75" i="5"/>
  <c r="P75" i="5"/>
  <c r="Q75" i="5" s="1"/>
  <c r="M37" i="7"/>
  <c r="B9" i="6"/>
  <c r="K9" i="6" s="1"/>
  <c r="I72" i="5"/>
  <c r="P72" i="5"/>
  <c r="Q72" i="5" s="1"/>
  <c r="I68" i="5"/>
  <c r="P68" i="5"/>
  <c r="Q68" i="5" s="1"/>
  <c r="M34" i="7"/>
  <c r="P65" i="5"/>
  <c r="Q65" i="5" s="1"/>
  <c r="I65" i="5"/>
  <c r="B8" i="6"/>
  <c r="K8" i="6" s="1"/>
  <c r="M30" i="7"/>
  <c r="I61" i="5"/>
  <c r="P61" i="5"/>
  <c r="Q61" i="5" s="1"/>
  <c r="M29" i="7"/>
  <c r="P57" i="5"/>
  <c r="Q57" i="5" s="1"/>
  <c r="I57" i="5"/>
  <c r="I51" i="5"/>
  <c r="P51" i="5"/>
  <c r="Q51" i="5" s="1"/>
  <c r="P47" i="5"/>
  <c r="Q47" i="5" s="1"/>
  <c r="I47" i="5"/>
  <c r="M20" i="7"/>
  <c r="P43" i="5"/>
  <c r="Q43" i="5" s="1"/>
  <c r="I43" i="5"/>
  <c r="I41" i="5"/>
  <c r="P41" i="5"/>
  <c r="Q41" i="5" s="1"/>
  <c r="M16" i="7"/>
  <c r="P38" i="5"/>
  <c r="Q38" i="5" s="1"/>
  <c r="I38" i="5"/>
  <c r="I34" i="5"/>
  <c r="P34" i="5"/>
  <c r="Q34" i="5" s="1"/>
  <c r="I28" i="5"/>
  <c r="P28" i="5"/>
  <c r="Q28" i="5" s="1"/>
  <c r="M12" i="7"/>
  <c r="P24" i="5"/>
  <c r="Q24" i="5" s="1"/>
  <c r="I24" i="5"/>
  <c r="M10" i="7"/>
  <c r="P20" i="5"/>
  <c r="Q20" i="5" s="1"/>
  <c r="I20" i="5"/>
  <c r="I16" i="5"/>
  <c r="P16" i="5"/>
  <c r="Q16" i="5" s="1"/>
  <c r="I14" i="5"/>
  <c r="P14" i="5"/>
  <c r="Q14" i="5" s="1"/>
  <c r="I6" i="5"/>
  <c r="P6" i="5"/>
  <c r="Q6" i="5" s="1"/>
  <c r="I123" i="5"/>
  <c r="P123" i="5"/>
  <c r="Q123" i="5" s="1"/>
  <c r="I121" i="5"/>
  <c r="P121" i="5"/>
  <c r="Q121" i="5" s="1"/>
  <c r="P119" i="5"/>
  <c r="Q119" i="5" s="1"/>
  <c r="I119" i="5"/>
  <c r="I117" i="5"/>
  <c r="P117" i="5"/>
  <c r="Q117" i="5" s="1"/>
  <c r="I115" i="5"/>
  <c r="P115" i="5"/>
  <c r="Q115" i="5" s="1"/>
  <c r="I113" i="5"/>
  <c r="P113" i="5"/>
  <c r="Q113" i="5" s="1"/>
  <c r="I111" i="5"/>
  <c r="P111" i="5"/>
  <c r="Q111" i="5" s="1"/>
  <c r="P109" i="5"/>
  <c r="Q109" i="5" s="1"/>
  <c r="I109" i="5"/>
  <c r="P107" i="5"/>
  <c r="Q107" i="5" s="1"/>
  <c r="I107" i="5"/>
  <c r="I105" i="5"/>
  <c r="P105" i="5"/>
  <c r="Q105" i="5" s="1"/>
  <c r="M52" i="7"/>
  <c r="P103" i="5"/>
  <c r="Q103" i="5" s="1"/>
  <c r="I103" i="5"/>
  <c r="I101" i="5"/>
  <c r="P101" i="5"/>
  <c r="Q101" i="5" s="1"/>
  <c r="M50" i="7"/>
  <c r="P99" i="5"/>
  <c r="Q99" i="5" s="1"/>
  <c r="I99" i="5"/>
  <c r="M49" i="7"/>
  <c r="P97" i="5"/>
  <c r="Q97" i="5" s="1"/>
  <c r="I97" i="5"/>
  <c r="I95" i="5"/>
  <c r="P95" i="5"/>
  <c r="Q95" i="5" s="1"/>
  <c r="I93" i="5"/>
  <c r="P93" i="5"/>
  <c r="Q93" i="5" s="1"/>
  <c r="I91" i="5"/>
  <c r="P91" i="5"/>
  <c r="Q91" i="5" s="1"/>
  <c r="I90" i="5"/>
  <c r="P90" i="5"/>
  <c r="Q90" i="5" s="1"/>
  <c r="I88" i="5"/>
  <c r="P88" i="5"/>
  <c r="Q88" i="5" s="1"/>
  <c r="I86" i="5"/>
  <c r="P86" i="5"/>
  <c r="Q86" i="5" s="1"/>
  <c r="I84" i="5"/>
  <c r="P84" i="5"/>
  <c r="Q84" i="5" s="1"/>
  <c r="M42" i="7"/>
  <c r="P82" i="5"/>
  <c r="Q82" i="5" s="1"/>
  <c r="I82" i="5"/>
  <c r="I80" i="5"/>
  <c r="P80" i="5"/>
  <c r="Q80" i="5" s="1"/>
  <c r="I78" i="5"/>
  <c r="P78" i="5"/>
  <c r="Q78" i="5" s="1"/>
  <c r="I76" i="5"/>
  <c r="P76" i="5"/>
  <c r="Q76" i="5" s="1"/>
  <c r="M38" i="7"/>
  <c r="P74" i="5"/>
  <c r="Q74" i="5" s="1"/>
  <c r="I74" i="5"/>
  <c r="M41" i="7"/>
  <c r="I73" i="5"/>
  <c r="P73" i="5"/>
  <c r="Q73" i="5" s="1"/>
  <c r="I71" i="5"/>
  <c r="P71" i="5"/>
  <c r="Q71" i="5" s="1"/>
  <c r="I69" i="5"/>
  <c r="P69" i="5"/>
  <c r="Q69" i="5" s="1"/>
  <c r="M35" i="7"/>
  <c r="P67" i="5"/>
  <c r="Q67" i="5" s="1"/>
  <c r="I67" i="5"/>
  <c r="I66" i="5"/>
  <c r="P66" i="5"/>
  <c r="Q66" i="5" s="1"/>
  <c r="I64" i="5"/>
  <c r="P64" i="5"/>
  <c r="Q64" i="5" s="1"/>
  <c r="I62" i="5"/>
  <c r="P62" i="5"/>
  <c r="Q62" i="5" s="1"/>
  <c r="I60" i="5"/>
  <c r="P60" i="5"/>
  <c r="Q60" i="5" s="1"/>
  <c r="P58" i="5"/>
  <c r="Q58" i="5" s="1"/>
  <c r="I58" i="5"/>
  <c r="I56" i="5"/>
  <c r="P56" i="5"/>
  <c r="Q56" i="5" s="1"/>
  <c r="I54" i="5"/>
  <c r="P54" i="5"/>
  <c r="Q54" i="5" s="1"/>
  <c r="M26" i="7"/>
  <c r="P52" i="5"/>
  <c r="Q52" i="5" s="1"/>
  <c r="I52" i="5"/>
  <c r="M25" i="7"/>
  <c r="P50" i="5"/>
  <c r="Q50" i="5" s="1"/>
  <c r="I50" i="5"/>
  <c r="B7" i="6"/>
  <c r="K7" i="6" s="1"/>
  <c r="M23" i="7"/>
  <c r="I48" i="5"/>
  <c r="P48" i="5"/>
  <c r="Q48" i="5" s="1"/>
  <c r="I46" i="5"/>
  <c r="P46" i="5"/>
  <c r="Q46" i="5" s="1"/>
  <c r="M21" i="7"/>
  <c r="P44" i="5"/>
  <c r="Q44" i="5" s="1"/>
  <c r="I44" i="5"/>
  <c r="M19" i="7"/>
  <c r="P42" i="5"/>
  <c r="Q42" i="5" s="1"/>
  <c r="I42" i="5"/>
  <c r="M18" i="7"/>
  <c r="P40" i="5"/>
  <c r="Q40" i="5" s="1"/>
  <c r="I40" i="5"/>
  <c r="I37" i="5"/>
  <c r="P37" i="5"/>
  <c r="Q37" i="5" s="1"/>
  <c r="I35" i="5"/>
  <c r="P35" i="5"/>
  <c r="Q35" i="5" s="1"/>
  <c r="I33" i="5"/>
  <c r="P33" i="5"/>
  <c r="Q33" i="5" s="1"/>
  <c r="I31" i="5"/>
  <c r="P31" i="5"/>
  <c r="Q31" i="5" s="1"/>
  <c r="I29" i="5"/>
  <c r="P29" i="5"/>
  <c r="Q29" i="5" s="1"/>
  <c r="M13" i="7"/>
  <c r="P27" i="5"/>
  <c r="Q27" i="5" s="1"/>
  <c r="I27" i="5"/>
  <c r="I25" i="5"/>
  <c r="P25" i="5"/>
  <c r="Q25" i="5" s="1"/>
  <c r="I23" i="5"/>
  <c r="P23" i="5"/>
  <c r="Q23" i="5" s="1"/>
  <c r="P21" i="5"/>
  <c r="Q21" i="5" s="1"/>
  <c r="I21" i="5"/>
  <c r="I19" i="5"/>
  <c r="P19" i="5"/>
  <c r="Q19" i="5" s="1"/>
  <c r="P17" i="5"/>
  <c r="Q17" i="5" s="1"/>
  <c r="I17" i="5"/>
  <c r="I15" i="5"/>
  <c r="P15" i="5"/>
  <c r="Q15" i="5" s="1"/>
  <c r="I13" i="5"/>
  <c r="P13" i="5"/>
  <c r="Q13" i="5" s="1"/>
  <c r="M8" i="7"/>
  <c r="P11" i="5"/>
  <c r="Q11" i="5" s="1"/>
  <c r="I11" i="5"/>
  <c r="I9" i="5"/>
  <c r="P9" i="5"/>
  <c r="Q9" i="5" s="1"/>
  <c r="M6" i="7"/>
  <c r="P7" i="5"/>
  <c r="Q7" i="5" s="1"/>
  <c r="I7" i="5"/>
  <c r="M5" i="7"/>
  <c r="P5" i="5"/>
  <c r="Q5" i="5" s="1"/>
  <c r="I5" i="5"/>
  <c r="P122" i="5"/>
  <c r="Q122" i="5" s="1"/>
  <c r="I122" i="5"/>
  <c r="I116" i="5"/>
  <c r="P116" i="5"/>
  <c r="Q116" i="5" s="1"/>
  <c r="P112" i="5"/>
  <c r="Q112" i="5" s="1"/>
  <c r="I112" i="5"/>
  <c r="I110" i="5"/>
  <c r="P110" i="5"/>
  <c r="Q110" i="5" s="1"/>
  <c r="I106" i="5"/>
  <c r="P106" i="5"/>
  <c r="Q106" i="5" s="1"/>
  <c r="B11" i="6"/>
  <c r="K11" i="6" s="1"/>
  <c r="M51" i="7"/>
  <c r="I102" i="5"/>
  <c r="P102" i="5"/>
  <c r="Q102" i="5" s="1"/>
  <c r="I98" i="5"/>
  <c r="P98" i="5"/>
  <c r="Q98" i="5" s="1"/>
  <c r="M47" i="7"/>
  <c r="P92" i="5"/>
  <c r="Q92" i="5" s="1"/>
  <c r="I92" i="5"/>
  <c r="M45" i="7"/>
  <c r="B10" i="6"/>
  <c r="K10" i="6" s="1"/>
  <c r="I89" i="5"/>
  <c r="P89" i="5"/>
  <c r="Q89" i="5" s="1"/>
  <c r="I85" i="5"/>
  <c r="P85" i="5"/>
  <c r="Q85" i="5" s="1"/>
  <c r="P81" i="5"/>
  <c r="Q81" i="5" s="1"/>
  <c r="I81" i="5"/>
  <c r="M39" i="7"/>
  <c r="P77" i="5"/>
  <c r="Q77" i="5" s="1"/>
  <c r="I77" i="5"/>
  <c r="M36" i="7"/>
  <c r="P70" i="5"/>
  <c r="Q70" i="5" s="1"/>
  <c r="I70" i="5"/>
  <c r="M33" i="7"/>
  <c r="P63" i="5"/>
  <c r="Q63" i="5" s="1"/>
  <c r="I63" i="5"/>
  <c r="I59" i="5"/>
  <c r="P59" i="5"/>
  <c r="Q59" i="5" s="1"/>
  <c r="M28" i="7"/>
  <c r="P55" i="5"/>
  <c r="Q55" i="5" s="1"/>
  <c r="I55" i="5"/>
  <c r="M27" i="7"/>
  <c r="P53" i="5"/>
  <c r="Q53" i="5" s="1"/>
  <c r="I53" i="5"/>
  <c r="M24" i="7"/>
  <c r="P49" i="5"/>
  <c r="Q49" i="5" s="1"/>
  <c r="I49" i="5"/>
  <c r="M22" i="7"/>
  <c r="P45" i="5"/>
  <c r="Q45" i="5" s="1"/>
  <c r="I45" i="5"/>
  <c r="M17" i="7"/>
  <c r="B6" i="6"/>
  <c r="K6" i="6" s="1"/>
  <c r="I39" i="5"/>
  <c r="P39" i="5"/>
  <c r="Q39" i="5" s="1"/>
  <c r="M15" i="7"/>
  <c r="P36" i="5"/>
  <c r="Q36" i="5" s="1"/>
  <c r="I36" i="5"/>
  <c r="P32" i="5"/>
  <c r="Q32" i="5" s="1"/>
  <c r="I32" i="5"/>
  <c r="M14" i="7"/>
  <c r="P30" i="5"/>
  <c r="Q30" i="5" s="1"/>
  <c r="I30" i="5"/>
  <c r="P26" i="5"/>
  <c r="Q26" i="5" s="1"/>
  <c r="I26" i="5"/>
  <c r="M11" i="7"/>
  <c r="P22" i="5"/>
  <c r="Q22" i="5" s="1"/>
  <c r="I22" i="5"/>
  <c r="M9" i="7"/>
  <c r="B5" i="6"/>
  <c r="K5" i="6" s="1"/>
  <c r="I18" i="5"/>
  <c r="P18" i="5"/>
  <c r="Q18" i="5" s="1"/>
  <c r="P12" i="5"/>
  <c r="Q12" i="5" s="1"/>
  <c r="I12" i="5"/>
  <c r="M7" i="7"/>
  <c r="P8" i="5"/>
  <c r="Q8" i="5" s="1"/>
  <c r="I8" i="5"/>
  <c r="I4" i="6" l="1"/>
  <c r="J4" i="6" s="1"/>
  <c r="K4" i="6"/>
  <c r="K27" i="7"/>
  <c r="L27" i="7" s="1"/>
  <c r="I27" i="7"/>
  <c r="J27" i="7" s="1"/>
  <c r="G27" i="7"/>
  <c r="H27" i="7" s="1"/>
  <c r="I45" i="7"/>
  <c r="J45" i="7" s="1"/>
  <c r="G45" i="7"/>
  <c r="H45" i="7" s="1"/>
  <c r="K45" i="7"/>
  <c r="L45" i="7" s="1"/>
  <c r="G5" i="6"/>
  <c r="H5" i="6" s="1"/>
  <c r="I5" i="6"/>
  <c r="E5" i="6"/>
  <c r="F5" i="6" s="1"/>
  <c r="I9" i="7"/>
  <c r="J9" i="7" s="1"/>
  <c r="K9" i="7"/>
  <c r="L9" i="7" s="1"/>
  <c r="G9" i="7"/>
  <c r="H9" i="7" s="1"/>
  <c r="I14" i="7"/>
  <c r="J14" i="7" s="1"/>
  <c r="G14" i="7"/>
  <c r="H14" i="7" s="1"/>
  <c r="K14" i="7"/>
  <c r="L14" i="7" s="1"/>
  <c r="G6" i="6"/>
  <c r="H6" i="6" s="1"/>
  <c r="E6" i="6"/>
  <c r="F6" i="6" s="1"/>
  <c r="I6" i="6"/>
  <c r="J6" i="6" s="1"/>
  <c r="G22" i="7"/>
  <c r="H22" i="7" s="1"/>
  <c r="K22" i="7"/>
  <c r="L22" i="7" s="1"/>
  <c r="I22" i="7"/>
  <c r="J22" i="7" s="1"/>
  <c r="I21" i="7"/>
  <c r="J21" i="7" s="1"/>
  <c r="G21" i="7"/>
  <c r="H21" i="7" s="1"/>
  <c r="K21" i="7"/>
  <c r="L21" i="7" s="1"/>
  <c r="G26" i="7"/>
  <c r="H26" i="7" s="1"/>
  <c r="K26" i="7"/>
  <c r="L26" i="7" s="1"/>
  <c r="I26" i="7"/>
  <c r="J26" i="7" s="1"/>
  <c r="G38" i="7"/>
  <c r="H38" i="7" s="1"/>
  <c r="K38" i="7"/>
  <c r="L38" i="7" s="1"/>
  <c r="I38" i="7"/>
  <c r="J38" i="7" s="1"/>
  <c r="I30" i="7"/>
  <c r="J30" i="7" s="1"/>
  <c r="G30" i="7"/>
  <c r="H30" i="7" s="1"/>
  <c r="K30" i="7"/>
  <c r="L30" i="7" s="1"/>
  <c r="G34" i="7"/>
  <c r="H34" i="7" s="1"/>
  <c r="K34" i="7"/>
  <c r="L34" i="7" s="1"/>
  <c r="I34" i="7"/>
  <c r="J34" i="7" s="1"/>
  <c r="I46" i="7"/>
  <c r="J46" i="7" s="1"/>
  <c r="G46" i="7"/>
  <c r="H46" i="7" s="1"/>
  <c r="K46" i="7"/>
  <c r="L46" i="7" s="1"/>
  <c r="G15" i="7"/>
  <c r="H15" i="7" s="1"/>
  <c r="K15" i="7"/>
  <c r="L15" i="7" s="1"/>
  <c r="I15" i="7"/>
  <c r="J15" i="7" s="1"/>
  <c r="I17" i="7"/>
  <c r="J17" i="7" s="1"/>
  <c r="K17" i="7"/>
  <c r="L17" i="7" s="1"/>
  <c r="G17" i="7"/>
  <c r="H17" i="7" s="1"/>
  <c r="K28" i="7"/>
  <c r="L28" i="7" s="1"/>
  <c r="I28" i="7"/>
  <c r="J28" i="7" s="1"/>
  <c r="G28" i="7"/>
  <c r="H28" i="7" s="1"/>
  <c r="I36" i="7"/>
  <c r="J36" i="7" s="1"/>
  <c r="K36" i="7"/>
  <c r="L36" i="7" s="1"/>
  <c r="G36" i="7"/>
  <c r="H36" i="7" s="1"/>
  <c r="G10" i="6"/>
  <c r="H10" i="6" s="1"/>
  <c r="E10" i="6"/>
  <c r="F10" i="6" s="1"/>
  <c r="I10" i="6"/>
  <c r="J10" i="6" s="1"/>
  <c r="G47" i="7"/>
  <c r="H47" i="7" s="1"/>
  <c r="K47" i="7"/>
  <c r="L47" i="7" s="1"/>
  <c r="I47" i="7"/>
  <c r="J47" i="7" s="1"/>
  <c r="G6" i="7"/>
  <c r="H6" i="7" s="1"/>
  <c r="K6" i="7"/>
  <c r="L6" i="7" s="1"/>
  <c r="I6" i="7"/>
  <c r="J6" i="7" s="1"/>
  <c r="G19" i="7"/>
  <c r="H19" i="7" s="1"/>
  <c r="K19" i="7"/>
  <c r="L19" i="7" s="1"/>
  <c r="I19" i="7"/>
  <c r="J19" i="7" s="1"/>
  <c r="K23" i="7"/>
  <c r="L23" i="7" s="1"/>
  <c r="I23" i="7"/>
  <c r="J23" i="7" s="1"/>
  <c r="G23" i="7"/>
  <c r="H23" i="7" s="1"/>
  <c r="I25" i="7"/>
  <c r="J25" i="7" s="1"/>
  <c r="G25" i="7"/>
  <c r="H25" i="7" s="1"/>
  <c r="K25" i="7"/>
  <c r="L25" i="7" s="1"/>
  <c r="K41" i="7"/>
  <c r="L41" i="7" s="1"/>
  <c r="I41" i="7"/>
  <c r="J41" i="7" s="1"/>
  <c r="G41" i="7"/>
  <c r="H41" i="7" s="1"/>
  <c r="G42" i="7"/>
  <c r="H42" i="7" s="1"/>
  <c r="K42" i="7"/>
  <c r="L42" i="7" s="1"/>
  <c r="I42" i="7"/>
  <c r="J42" i="7" s="1"/>
  <c r="I50" i="7"/>
  <c r="J50" i="7" s="1"/>
  <c r="G50" i="7"/>
  <c r="H50" i="7" s="1"/>
  <c r="K50" i="7"/>
  <c r="L50" i="7" s="1"/>
  <c r="I16" i="7"/>
  <c r="J16" i="7" s="1"/>
  <c r="K16" i="7"/>
  <c r="L16" i="7" s="1"/>
  <c r="G16" i="7"/>
  <c r="H16" i="7" s="1"/>
  <c r="I29" i="7"/>
  <c r="J29" i="7" s="1"/>
  <c r="K29" i="7"/>
  <c r="L29" i="7" s="1"/>
  <c r="G29" i="7"/>
  <c r="H29" i="7" s="1"/>
  <c r="I8" i="6"/>
  <c r="J8" i="6" s="1"/>
  <c r="E8" i="6"/>
  <c r="F8" i="6" s="1"/>
  <c r="G8" i="6"/>
  <c r="H8" i="6" s="1"/>
  <c r="G9" i="6"/>
  <c r="H9" i="6" s="1"/>
  <c r="E9" i="6"/>
  <c r="F9" i="6" s="1"/>
  <c r="I9" i="6"/>
  <c r="J9" i="6" s="1"/>
  <c r="I44" i="7"/>
  <c r="J44" i="7" s="1"/>
  <c r="K44" i="7"/>
  <c r="L44" i="7" s="1"/>
  <c r="G44" i="7"/>
  <c r="H44" i="7" s="1"/>
  <c r="I33" i="7"/>
  <c r="J33" i="7" s="1"/>
  <c r="G33" i="7"/>
  <c r="H33" i="7" s="1"/>
  <c r="K33" i="7"/>
  <c r="L33" i="7" s="1"/>
  <c r="I51" i="7"/>
  <c r="J51" i="7" s="1"/>
  <c r="K51" i="7"/>
  <c r="L51" i="7" s="1"/>
  <c r="G51" i="7"/>
  <c r="H51" i="7" s="1"/>
  <c r="I5" i="7"/>
  <c r="J5" i="7" s="1"/>
  <c r="G5" i="7"/>
  <c r="H5" i="7" s="1"/>
  <c r="K5" i="7"/>
  <c r="L5" i="7" s="1"/>
  <c r="G8" i="7"/>
  <c r="H8" i="7" s="1"/>
  <c r="I8" i="7"/>
  <c r="J8" i="7" s="1"/>
  <c r="K8" i="7"/>
  <c r="L8" i="7" s="1"/>
  <c r="G18" i="7"/>
  <c r="H18" i="7" s="1"/>
  <c r="K18" i="7"/>
  <c r="L18" i="7" s="1"/>
  <c r="I18" i="7"/>
  <c r="J18" i="7" s="1"/>
  <c r="G7" i="6"/>
  <c r="H7" i="6" s="1"/>
  <c r="I7" i="6"/>
  <c r="J7" i="6" s="1"/>
  <c r="E7" i="6"/>
  <c r="F7" i="6" s="1"/>
  <c r="K35" i="7"/>
  <c r="L35" i="7" s="1"/>
  <c r="I35" i="7"/>
  <c r="J35" i="7" s="1"/>
  <c r="G35" i="7"/>
  <c r="H35" i="7" s="1"/>
  <c r="K49" i="7"/>
  <c r="L49" i="7" s="1"/>
  <c r="I49" i="7"/>
  <c r="J49" i="7" s="1"/>
  <c r="G49" i="7"/>
  <c r="H49" i="7" s="1"/>
  <c r="G52" i="7"/>
  <c r="H52" i="7" s="1"/>
  <c r="I52" i="7"/>
  <c r="J52" i="7" s="1"/>
  <c r="K52" i="7"/>
  <c r="L52" i="7" s="1"/>
  <c r="K12" i="7"/>
  <c r="L12" i="7" s="1"/>
  <c r="I12" i="7"/>
  <c r="J12" i="7" s="1"/>
  <c r="G12" i="7"/>
  <c r="H12" i="7" s="1"/>
  <c r="I20" i="7"/>
  <c r="J20" i="7" s="1"/>
  <c r="G20" i="7"/>
  <c r="H20" i="7" s="1"/>
  <c r="K20" i="7"/>
  <c r="L20" i="7" s="1"/>
  <c r="G37" i="7"/>
  <c r="H37" i="7" s="1"/>
  <c r="K37" i="7"/>
  <c r="L37" i="7" s="1"/>
  <c r="I37" i="7"/>
  <c r="J37" i="7" s="1"/>
  <c r="K43" i="7"/>
  <c r="L43" i="7" s="1"/>
  <c r="G43" i="7"/>
  <c r="H43" i="7" s="1"/>
  <c r="I43" i="7"/>
  <c r="J43" i="7" s="1"/>
  <c r="I53" i="7"/>
  <c r="J53" i="7" s="1"/>
  <c r="G53" i="7"/>
  <c r="H53" i="7" s="1"/>
  <c r="K53" i="7"/>
  <c r="L53" i="7" s="1"/>
  <c r="G4" i="6"/>
  <c r="E4" i="6"/>
  <c r="G7" i="7"/>
  <c r="H7" i="7" s="1"/>
  <c r="K7" i="7"/>
  <c r="L7" i="7" s="1"/>
  <c r="I7" i="7"/>
  <c r="J7" i="7" s="1"/>
  <c r="G39" i="7"/>
  <c r="H39" i="7" s="1"/>
  <c r="K39" i="7"/>
  <c r="L39" i="7" s="1"/>
  <c r="I39" i="7"/>
  <c r="J39" i="7" s="1"/>
  <c r="G11" i="7"/>
  <c r="H11" i="7" s="1"/>
  <c r="K11" i="7"/>
  <c r="L11" i="7" s="1"/>
  <c r="I11" i="7"/>
  <c r="J11" i="7" s="1"/>
  <c r="K24" i="7"/>
  <c r="L24" i="7" s="1"/>
  <c r="G24" i="7"/>
  <c r="H24" i="7" s="1"/>
  <c r="I24" i="7"/>
  <c r="J24" i="7" s="1"/>
  <c r="E11" i="6"/>
  <c r="F11" i="6" s="1"/>
  <c r="I11" i="6"/>
  <c r="J11" i="6" s="1"/>
  <c r="G11" i="6"/>
  <c r="H11" i="6" s="1"/>
  <c r="I13" i="7"/>
  <c r="J13" i="7" s="1"/>
  <c r="G13" i="7"/>
  <c r="H13" i="7" s="1"/>
  <c r="K13" i="7"/>
  <c r="L13" i="7" s="1"/>
  <c r="K10" i="7"/>
  <c r="L10" i="7" s="1"/>
  <c r="I10" i="7"/>
  <c r="J10" i="7" s="1"/>
  <c r="G10" i="7"/>
  <c r="H10" i="7" s="1"/>
  <c r="G40" i="7"/>
  <c r="H40" i="7" s="1"/>
  <c r="K40" i="7"/>
  <c r="L40" i="7" s="1"/>
  <c r="I40" i="7"/>
  <c r="J40" i="7" s="1"/>
  <c r="G48" i="7"/>
  <c r="H48" i="7" s="1"/>
  <c r="K48" i="7"/>
  <c r="L48" i="7" s="1"/>
  <c r="I48" i="7"/>
  <c r="J48" i="7" s="1"/>
  <c r="I4" i="7"/>
  <c r="G4" i="7"/>
  <c r="K4" i="7"/>
  <c r="J5" i="6"/>
  <c r="D4" i="6"/>
  <c r="F4" i="7"/>
  <c r="D54" i="7"/>
  <c r="M4" i="6"/>
  <c r="N4" i="6" s="1"/>
  <c r="O4" i="7"/>
  <c r="M6" i="6"/>
  <c r="N6" i="6" s="1"/>
  <c r="D6" i="6"/>
  <c r="M5" i="6"/>
  <c r="N5" i="6" s="1"/>
  <c r="D5" i="6"/>
  <c r="L5" i="6" s="1"/>
  <c r="F22" i="7"/>
  <c r="N22" i="7" s="1"/>
  <c r="O22" i="7"/>
  <c r="P22" i="7" s="1"/>
  <c r="O28" i="7"/>
  <c r="P28" i="7" s="1"/>
  <c r="F28" i="7"/>
  <c r="N28" i="7" s="1"/>
  <c r="M11" i="6"/>
  <c r="N11" i="6" s="1"/>
  <c r="D11" i="6"/>
  <c r="L11" i="6" s="1"/>
  <c r="P126" i="5"/>
  <c r="Q126" i="5" s="1"/>
  <c r="G126" i="5"/>
  <c r="H126" i="5"/>
  <c r="I126" i="5" s="1"/>
  <c r="O9" i="7"/>
  <c r="P9" i="7" s="1"/>
  <c r="F9" i="7"/>
  <c r="N9" i="7" s="1"/>
  <c r="F39" i="7"/>
  <c r="N39" i="7" s="1"/>
  <c r="O39" i="7"/>
  <c r="P39" i="7" s="1"/>
  <c r="F36" i="7"/>
  <c r="N36" i="7" s="1"/>
  <c r="O36" i="7"/>
  <c r="P36" i="7" s="1"/>
  <c r="O8" i="7"/>
  <c r="P8" i="7" s="1"/>
  <c r="F8" i="7"/>
  <c r="N8" i="7" s="1"/>
  <c r="O42" i="7"/>
  <c r="P42" i="7" s="1"/>
  <c r="F42" i="7"/>
  <c r="N42" i="7" s="1"/>
  <c r="O52" i="7"/>
  <c r="P52" i="7" s="1"/>
  <c r="F52" i="7"/>
  <c r="F20" i="7"/>
  <c r="N20" i="7" s="1"/>
  <c r="O20" i="7"/>
  <c r="P20" i="7" s="1"/>
  <c r="F53" i="7"/>
  <c r="N53" i="7" s="1"/>
  <c r="O53" i="7"/>
  <c r="P53" i="7" s="1"/>
  <c r="F33" i="7"/>
  <c r="N33" i="7" s="1"/>
  <c r="O33" i="7"/>
  <c r="P33" i="7" s="1"/>
  <c r="M10" i="6"/>
  <c r="N10" i="6" s="1"/>
  <c r="D10" i="6"/>
  <c r="L10" i="6" s="1"/>
  <c r="O51" i="7"/>
  <c r="P51" i="7" s="1"/>
  <c r="F51" i="7"/>
  <c r="N51" i="7" s="1"/>
  <c r="F5" i="7"/>
  <c r="N5" i="7" s="1"/>
  <c r="O5" i="7"/>
  <c r="P5" i="7" s="1"/>
  <c r="O6" i="7"/>
  <c r="P6" i="7" s="1"/>
  <c r="F6" i="7"/>
  <c r="F13" i="7"/>
  <c r="N13" i="7" s="1"/>
  <c r="O13" i="7"/>
  <c r="P13" i="7" s="1"/>
  <c r="F35" i="7"/>
  <c r="O35" i="7"/>
  <c r="P35" i="7" s="1"/>
  <c r="O49" i="7"/>
  <c r="P49" i="7" s="1"/>
  <c r="F49" i="7"/>
  <c r="N49" i="7" s="1"/>
  <c r="O50" i="7"/>
  <c r="P50" i="7" s="1"/>
  <c r="F50" i="7"/>
  <c r="N50" i="7" s="1"/>
  <c r="F16" i="7"/>
  <c r="N16" i="7" s="1"/>
  <c r="O16" i="7"/>
  <c r="P16" i="7" s="1"/>
  <c r="O14" i="7"/>
  <c r="P14" i="7" s="1"/>
  <c r="F14" i="7"/>
  <c r="N14" i="7" s="1"/>
  <c r="O24" i="7"/>
  <c r="P24" i="7" s="1"/>
  <c r="F24" i="7"/>
  <c r="O45" i="7"/>
  <c r="P45" i="7" s="1"/>
  <c r="F45" i="7"/>
  <c r="N45" i="7" s="1"/>
  <c r="O23" i="7"/>
  <c r="P23" i="7" s="1"/>
  <c r="F23" i="7"/>
  <c r="O29" i="7"/>
  <c r="P29" i="7" s="1"/>
  <c r="F29" i="7"/>
  <c r="N29" i="7" s="1"/>
  <c r="O30" i="7"/>
  <c r="P30" i="7" s="1"/>
  <c r="F30" i="7"/>
  <c r="N30" i="7" s="1"/>
  <c r="M9" i="6"/>
  <c r="N9" i="6" s="1"/>
  <c r="D9" i="6"/>
  <c r="L9" i="6" s="1"/>
  <c r="F40" i="7"/>
  <c r="N40" i="7" s="1"/>
  <c r="O40" i="7"/>
  <c r="P40" i="7" s="1"/>
  <c r="O43" i="7"/>
  <c r="P43" i="7" s="1"/>
  <c r="F43" i="7"/>
  <c r="N43" i="7" s="1"/>
  <c r="F44" i="7"/>
  <c r="N44" i="7" s="1"/>
  <c r="O44" i="7"/>
  <c r="P44" i="7" s="1"/>
  <c r="O46" i="7"/>
  <c r="P46" i="7" s="1"/>
  <c r="F46" i="7"/>
  <c r="N46" i="7" s="1"/>
  <c r="F48" i="7"/>
  <c r="N48" i="7" s="1"/>
  <c r="O48" i="7"/>
  <c r="P48" i="7" s="1"/>
  <c r="O15" i="7"/>
  <c r="P15" i="7" s="1"/>
  <c r="F15" i="7"/>
  <c r="N15" i="7" s="1"/>
  <c r="O17" i="7"/>
  <c r="P17" i="7" s="1"/>
  <c r="F17" i="7"/>
  <c r="N17" i="7" s="1"/>
  <c r="O27" i="7"/>
  <c r="P27" i="7" s="1"/>
  <c r="F27" i="7"/>
  <c r="N27" i="7" s="1"/>
  <c r="O47" i="7"/>
  <c r="P47" i="7" s="1"/>
  <c r="F47" i="7"/>
  <c r="N47" i="7" s="1"/>
  <c r="O7" i="7"/>
  <c r="P7" i="7" s="1"/>
  <c r="F7" i="7"/>
  <c r="N7" i="7" s="1"/>
  <c r="O11" i="7"/>
  <c r="P11" i="7" s="1"/>
  <c r="F11" i="7"/>
  <c r="F18" i="7"/>
  <c r="O18" i="7"/>
  <c r="P18" i="7" s="1"/>
  <c r="O19" i="7"/>
  <c r="P19" i="7" s="1"/>
  <c r="F19" i="7"/>
  <c r="N19" i="7" s="1"/>
  <c r="O21" i="7"/>
  <c r="P21" i="7" s="1"/>
  <c r="F21" i="7"/>
  <c r="N21" i="7" s="1"/>
  <c r="M7" i="6"/>
  <c r="N7" i="6" s="1"/>
  <c r="D7" i="6"/>
  <c r="L7" i="6" s="1"/>
  <c r="O25" i="7"/>
  <c r="P25" i="7" s="1"/>
  <c r="F25" i="7"/>
  <c r="N25" i="7" s="1"/>
  <c r="O26" i="7"/>
  <c r="P26" i="7" s="1"/>
  <c r="F26" i="7"/>
  <c r="F41" i="7"/>
  <c r="N41" i="7" s="1"/>
  <c r="O41" i="7"/>
  <c r="P41" i="7" s="1"/>
  <c r="O38" i="7"/>
  <c r="P38" i="7" s="1"/>
  <c r="F38" i="7"/>
  <c r="N38" i="7" s="1"/>
  <c r="F10" i="7"/>
  <c r="N10" i="7" s="1"/>
  <c r="O10" i="7"/>
  <c r="P10" i="7" s="1"/>
  <c r="O12" i="7"/>
  <c r="P12" i="7" s="1"/>
  <c r="F12" i="7"/>
  <c r="N12" i="7" s="1"/>
  <c r="M8" i="6"/>
  <c r="N8" i="6" s="1"/>
  <c r="D8" i="6"/>
  <c r="L8" i="6" s="1"/>
  <c r="F34" i="7"/>
  <c r="N34" i="7" s="1"/>
  <c r="O34" i="7"/>
  <c r="P34" i="7" s="1"/>
  <c r="O37" i="7"/>
  <c r="P37" i="7" s="1"/>
  <c r="F37" i="7"/>
  <c r="N37" i="7" s="1"/>
  <c r="F13" i="6"/>
  <c r="M13" i="6"/>
  <c r="N13" i="6" s="1"/>
  <c r="D13" i="6"/>
  <c r="L13" i="6" s="1"/>
  <c r="B14" i="6"/>
  <c r="D14" i="6" s="1"/>
  <c r="F54" i="7" l="1"/>
  <c r="N126" i="5"/>
  <c r="O126" i="5" s="1"/>
  <c r="N23" i="7"/>
  <c r="N6" i="7"/>
  <c r="N18" i="7"/>
  <c r="N35" i="7"/>
  <c r="N52" i="7"/>
  <c r="N26" i="7"/>
  <c r="N11" i="7"/>
  <c r="N24" i="7"/>
  <c r="L4" i="6"/>
  <c r="K14" i="6"/>
  <c r="L14" i="6" s="1"/>
  <c r="L6" i="6"/>
  <c r="I54" i="7"/>
  <c r="J4" i="7"/>
  <c r="J54" i="7" s="1"/>
  <c r="G54" i="7"/>
  <c r="H4" i="7"/>
  <c r="H54" i="7" s="1"/>
  <c r="I14" i="6"/>
  <c r="J14" i="6" s="1"/>
  <c r="G14" i="6"/>
  <c r="H4" i="6"/>
  <c r="H14" i="6" s="1"/>
  <c r="P4" i="7"/>
  <c r="P54" i="7" s="1"/>
  <c r="O54" i="7"/>
  <c r="L4" i="7"/>
  <c r="L54" i="7" s="1"/>
  <c r="K54" i="7"/>
  <c r="F4" i="6"/>
  <c r="F14" i="6" s="1"/>
  <c r="E14" i="6"/>
  <c r="M14" i="6"/>
  <c r="N14" i="6" s="1"/>
  <c r="M54" i="7" l="1"/>
  <c r="N4" i="7"/>
  <c r="N54" i="7" s="1"/>
  <c r="K4" i="11"/>
  <c r="M4" i="11" s="1"/>
  <c r="K529" i="11"/>
  <c r="M529" i="11" s="1"/>
  <c r="K531" i="11"/>
  <c r="M531" i="11" s="1"/>
  <c r="K526" i="11"/>
  <c r="M526" i="11" s="1"/>
  <c r="K522" i="11"/>
  <c r="M522" i="11" s="1"/>
  <c r="K516" i="11"/>
  <c r="M516" i="11" s="1"/>
  <c r="K512" i="11"/>
  <c r="M512" i="11" s="1"/>
  <c r="K506" i="11"/>
  <c r="M506" i="11" s="1"/>
  <c r="K502" i="11"/>
  <c r="M502" i="11" s="1"/>
  <c r="K498" i="11"/>
  <c r="M498" i="11" s="1"/>
  <c r="K494" i="11"/>
  <c r="M494" i="11" s="1"/>
  <c r="K490" i="11"/>
  <c r="M490" i="11" s="1"/>
  <c r="K486" i="11"/>
  <c r="M486" i="11" s="1"/>
  <c r="K480" i="11"/>
  <c r="M480" i="11" s="1"/>
  <c r="K476" i="11"/>
  <c r="M476" i="11" s="1"/>
  <c r="K472" i="11"/>
  <c r="M472" i="11" s="1"/>
  <c r="K468" i="11"/>
  <c r="M468" i="11" s="1"/>
  <c r="K464" i="11"/>
  <c r="M464" i="11" s="1"/>
  <c r="K460" i="11"/>
  <c r="M460" i="11" s="1"/>
  <c r="K456" i="11"/>
  <c r="M456" i="11" s="1"/>
  <c r="K452" i="11"/>
  <c r="M452" i="11" s="1"/>
  <c r="K448" i="11"/>
  <c r="M448" i="11" s="1"/>
  <c r="K444" i="11"/>
  <c r="M444" i="11" s="1"/>
  <c r="K440" i="11"/>
  <c r="M440" i="11" s="1"/>
  <c r="K436" i="11"/>
  <c r="M436" i="11" s="1"/>
  <c r="K432" i="11"/>
  <c r="M432" i="11" s="1"/>
  <c r="K428" i="11"/>
  <c r="M428" i="11" s="1"/>
  <c r="K424" i="11"/>
  <c r="M424" i="11" s="1"/>
  <c r="K416" i="11"/>
  <c r="M416" i="11" s="1"/>
  <c r="K410" i="11"/>
  <c r="M410" i="11" s="1"/>
  <c r="K404" i="11"/>
  <c r="M404" i="11" s="1"/>
  <c r="K398" i="11"/>
  <c r="M398" i="11" s="1"/>
  <c r="K392" i="11"/>
  <c r="M392" i="11" s="1"/>
  <c r="K384" i="11"/>
  <c r="M384" i="11" s="1"/>
  <c r="K378" i="11"/>
  <c r="M378" i="11" s="1"/>
  <c r="K372" i="11"/>
  <c r="M372" i="11" s="1"/>
  <c r="K366" i="11"/>
  <c r="M366" i="11" s="1"/>
  <c r="K360" i="11"/>
  <c r="M360" i="11" s="1"/>
  <c r="K356" i="11"/>
  <c r="M356" i="11" s="1"/>
  <c r="K350" i="11"/>
  <c r="M350" i="11" s="1"/>
  <c r="K346" i="11"/>
  <c r="M346" i="11" s="1"/>
  <c r="K342" i="11"/>
  <c r="M342" i="11" s="1"/>
  <c r="K338" i="11"/>
  <c r="M338" i="11" s="1"/>
  <c r="K332" i="11"/>
  <c r="M332" i="11" s="1"/>
  <c r="K328" i="11"/>
  <c r="M328" i="11" s="1"/>
  <c r="K324" i="11"/>
  <c r="M324" i="11" s="1"/>
  <c r="K320" i="11"/>
  <c r="M320" i="11" s="1"/>
  <c r="K316" i="11"/>
  <c r="M316" i="11" s="1"/>
  <c r="K310" i="11"/>
  <c r="M310" i="11" s="1"/>
  <c r="K306" i="11"/>
  <c r="M306" i="11" s="1"/>
  <c r="K508" i="11"/>
  <c r="M508" i="11" s="1"/>
  <c r="K422" i="11"/>
  <c r="M422" i="11" s="1"/>
  <c r="K414" i="11"/>
  <c r="M414" i="11" s="1"/>
  <c r="K402" i="11"/>
  <c r="M402" i="11" s="1"/>
  <c r="K390" i="11"/>
  <c r="M390" i="11" s="1"/>
  <c r="K518" i="11"/>
  <c r="M518" i="11" s="1"/>
  <c r="K504" i="11"/>
  <c r="M504" i="11" s="1"/>
  <c r="K482" i="11"/>
  <c r="M482" i="11" s="1"/>
  <c r="K470" i="11"/>
  <c r="M470" i="11" s="1"/>
  <c r="K450" i="11"/>
  <c r="M450" i="11" s="1"/>
  <c r="K438" i="11"/>
  <c r="M438" i="11" s="1"/>
  <c r="K412" i="11"/>
  <c r="M412" i="11" s="1"/>
  <c r="K396" i="11"/>
  <c r="M396" i="11" s="1"/>
  <c r="K362" i="11"/>
  <c r="M362" i="11" s="1"/>
  <c r="K348" i="11"/>
  <c r="M348" i="11" s="1"/>
  <c r="K326" i="11"/>
  <c r="M326" i="11" s="1"/>
  <c r="K312" i="11"/>
  <c r="M312" i="11" s="1"/>
  <c r="K406" i="11"/>
  <c r="M406" i="11" s="1"/>
  <c r="K382" i="11"/>
  <c r="M382" i="11" s="1"/>
  <c r="J529" i="11"/>
  <c r="L529" i="11" s="1"/>
  <c r="K528" i="11"/>
  <c r="M528" i="11" s="1"/>
  <c r="K514" i="11"/>
  <c r="M514" i="11" s="1"/>
  <c r="K492" i="11"/>
  <c r="M492" i="11" s="1"/>
  <c r="K478" i="11"/>
  <c r="M478" i="11" s="1"/>
  <c r="K458" i="11"/>
  <c r="M458" i="11" s="1"/>
  <c r="K446" i="11"/>
  <c r="M446" i="11" s="1"/>
  <c r="K426" i="11"/>
  <c r="M426" i="11" s="1"/>
  <c r="K408" i="11"/>
  <c r="M408" i="11" s="1"/>
  <c r="K376" i="11"/>
  <c r="M376" i="11" s="1"/>
  <c r="K358" i="11"/>
  <c r="M358" i="11" s="1"/>
  <c r="K334" i="11"/>
  <c r="M334" i="11" s="1"/>
  <c r="K322" i="11"/>
  <c r="M322" i="11" s="1"/>
  <c r="K484" i="11"/>
  <c r="M484" i="11" s="1"/>
  <c r="K394" i="11"/>
  <c r="M394" i="11" s="1"/>
  <c r="K524" i="11"/>
  <c r="M524" i="11" s="1"/>
  <c r="K500" i="11"/>
  <c r="M500" i="11" s="1"/>
  <c r="K488" i="11"/>
  <c r="M488" i="11" s="1"/>
  <c r="K466" i="11"/>
  <c r="M466" i="11" s="1"/>
  <c r="K454" i="11"/>
  <c r="M454" i="11" s="1"/>
  <c r="K434" i="11"/>
  <c r="M434" i="11" s="1"/>
  <c r="K420" i="11"/>
  <c r="M420" i="11" s="1"/>
  <c r="K388" i="11"/>
  <c r="M388" i="11" s="1"/>
  <c r="K368" i="11"/>
  <c r="M368" i="11" s="1"/>
  <c r="K344" i="11"/>
  <c r="M344" i="11" s="1"/>
  <c r="K330" i="11"/>
  <c r="M330" i="11" s="1"/>
  <c r="K308" i="11"/>
  <c r="M308" i="11" s="1"/>
  <c r="K418" i="11"/>
  <c r="M418" i="11" s="1"/>
  <c r="K370" i="11"/>
  <c r="M370" i="11" s="1"/>
  <c r="K352" i="11"/>
  <c r="M352" i="11" s="1"/>
  <c r="K314" i="11"/>
  <c r="M314" i="11" s="1"/>
  <c r="K530" i="11"/>
  <c r="M530" i="11" s="1"/>
  <c r="K525" i="11"/>
  <c r="M525" i="11" s="1"/>
  <c r="K521" i="11"/>
  <c r="M521" i="11" s="1"/>
  <c r="K517" i="11"/>
  <c r="M517" i="11" s="1"/>
  <c r="K513" i="11"/>
  <c r="M513" i="11" s="1"/>
  <c r="K507" i="11"/>
  <c r="M507" i="11" s="1"/>
  <c r="K501" i="11"/>
  <c r="M501" i="11" s="1"/>
  <c r="K495" i="11"/>
  <c r="M495" i="11" s="1"/>
  <c r="K491" i="11"/>
  <c r="M491" i="11" s="1"/>
  <c r="K483" i="11"/>
  <c r="M483" i="11" s="1"/>
  <c r="K477" i="11"/>
  <c r="M477" i="11" s="1"/>
  <c r="K471" i="11"/>
  <c r="M471" i="11" s="1"/>
  <c r="K463" i="11"/>
  <c r="M463" i="11" s="1"/>
  <c r="K457" i="11"/>
  <c r="M457" i="11" s="1"/>
  <c r="K453" i="11"/>
  <c r="M453" i="11" s="1"/>
  <c r="K449" i="11"/>
  <c r="M449" i="11" s="1"/>
  <c r="K445" i="11"/>
  <c r="M445" i="11" s="1"/>
  <c r="K441" i="11"/>
  <c r="M441" i="11" s="1"/>
  <c r="K437" i="11"/>
  <c r="M437" i="11" s="1"/>
  <c r="K433" i="11"/>
  <c r="M433" i="11" s="1"/>
  <c r="K429" i="11"/>
  <c r="M429" i="11" s="1"/>
  <c r="K425" i="11"/>
  <c r="M425" i="11" s="1"/>
  <c r="K421" i="11"/>
  <c r="M421" i="11" s="1"/>
  <c r="K415" i="11"/>
  <c r="M415" i="11" s="1"/>
  <c r="K411" i="11"/>
  <c r="M411" i="11" s="1"/>
  <c r="K407" i="11"/>
  <c r="M407" i="11" s="1"/>
  <c r="K403" i="11"/>
  <c r="M403" i="11" s="1"/>
  <c r="K397" i="11"/>
  <c r="M397" i="11" s="1"/>
  <c r="K393" i="11"/>
  <c r="M393" i="11" s="1"/>
  <c r="K389" i="11"/>
  <c r="M389" i="11" s="1"/>
  <c r="K383" i="11"/>
  <c r="M383" i="11" s="1"/>
  <c r="K379" i="11"/>
  <c r="M379" i="11" s="1"/>
  <c r="K375" i="11"/>
  <c r="M375" i="11" s="1"/>
  <c r="K371" i="11"/>
  <c r="M371" i="11" s="1"/>
  <c r="K365" i="11"/>
  <c r="M365" i="11" s="1"/>
  <c r="K361" i="11"/>
  <c r="M361" i="11" s="1"/>
  <c r="K357" i="11"/>
  <c r="M357" i="11" s="1"/>
  <c r="K353" i="11"/>
  <c r="M353" i="11" s="1"/>
  <c r="K533" i="11"/>
  <c r="M533" i="11" s="1"/>
  <c r="K442" i="11"/>
  <c r="M442" i="11" s="1"/>
  <c r="K380" i="11"/>
  <c r="M380" i="11" s="1"/>
  <c r="K386" i="11"/>
  <c r="M386" i="11" s="1"/>
  <c r="K336" i="11"/>
  <c r="M336" i="11" s="1"/>
  <c r="K527" i="11"/>
  <c r="M527" i="11" s="1"/>
  <c r="K503" i="11"/>
  <c r="M503" i="11" s="1"/>
  <c r="K487" i="11"/>
  <c r="M487" i="11" s="1"/>
  <c r="K455" i="11"/>
  <c r="M455" i="11" s="1"/>
  <c r="K443" i="11"/>
  <c r="M443" i="11" s="1"/>
  <c r="K423" i="11"/>
  <c r="M423" i="11" s="1"/>
  <c r="K409" i="11"/>
  <c r="M409" i="11" s="1"/>
  <c r="K387" i="11"/>
  <c r="M387" i="11" s="1"/>
  <c r="K474" i="11"/>
  <c r="M474" i="11" s="1"/>
  <c r="K430" i="11"/>
  <c r="M430" i="11" s="1"/>
  <c r="K318" i="11"/>
  <c r="M318" i="11" s="1"/>
  <c r="K374" i="11"/>
  <c r="M374" i="11" s="1"/>
  <c r="K292" i="11"/>
  <c r="M292" i="11" s="1"/>
  <c r="K515" i="11"/>
  <c r="M515" i="11" s="1"/>
  <c r="K499" i="11"/>
  <c r="M499" i="11" s="1"/>
  <c r="K467" i="11"/>
  <c r="M467" i="11" s="1"/>
  <c r="K451" i="11"/>
  <c r="M451" i="11" s="1"/>
  <c r="K431" i="11"/>
  <c r="M431" i="11" s="1"/>
  <c r="K419" i="11"/>
  <c r="M419" i="11" s="1"/>
  <c r="K395" i="11"/>
  <c r="M395" i="11" s="1"/>
  <c r="K381" i="11"/>
  <c r="M381" i="11" s="1"/>
  <c r="K373" i="11"/>
  <c r="M373" i="11" s="1"/>
  <c r="K355" i="11"/>
  <c r="M355" i="11" s="1"/>
  <c r="K510" i="11"/>
  <c r="M510" i="11" s="1"/>
  <c r="K462" i="11"/>
  <c r="M462" i="11" s="1"/>
  <c r="K354" i="11"/>
  <c r="M354" i="11" s="1"/>
  <c r="K520" i="11"/>
  <c r="M520" i="11" s="1"/>
  <c r="K364" i="11"/>
  <c r="M364" i="11" s="1"/>
  <c r="K523" i="11"/>
  <c r="M523" i="11" s="1"/>
  <c r="K511" i="11"/>
  <c r="M511" i="11" s="1"/>
  <c r="K479" i="11"/>
  <c r="M479" i="11" s="1"/>
  <c r="K459" i="11"/>
  <c r="M459" i="11" s="1"/>
  <c r="K439" i="11"/>
  <c r="M439" i="11" s="1"/>
  <c r="K427" i="11"/>
  <c r="M427" i="11" s="1"/>
  <c r="K405" i="11"/>
  <c r="M405" i="11" s="1"/>
  <c r="K391" i="11"/>
  <c r="M391" i="11" s="1"/>
  <c r="K359" i="11"/>
  <c r="M359" i="11" s="1"/>
  <c r="K345" i="11"/>
  <c r="M345" i="11" s="1"/>
  <c r="K341" i="11"/>
  <c r="M341" i="11" s="1"/>
  <c r="K337" i="11"/>
  <c r="M337" i="11" s="1"/>
  <c r="K331" i="11"/>
  <c r="M331" i="11" s="1"/>
  <c r="K327" i="11"/>
  <c r="M327" i="11" s="1"/>
  <c r="K323" i="11"/>
  <c r="M323" i="11" s="1"/>
  <c r="K317" i="11"/>
  <c r="M317" i="11" s="1"/>
  <c r="K311" i="11"/>
  <c r="M311" i="11" s="1"/>
  <c r="K305" i="11"/>
  <c r="M305" i="11" s="1"/>
  <c r="K505" i="11"/>
  <c r="M505" i="11" s="1"/>
  <c r="K489" i="11"/>
  <c r="M489" i="11" s="1"/>
  <c r="K481" i="11"/>
  <c r="M481" i="11" s="1"/>
  <c r="K469" i="11"/>
  <c r="M469" i="11" s="1"/>
  <c r="K461" i="11"/>
  <c r="M461" i="11" s="1"/>
  <c r="K399" i="11"/>
  <c r="M399" i="11" s="1"/>
  <c r="K369" i="11"/>
  <c r="M369" i="11" s="1"/>
  <c r="K335" i="11"/>
  <c r="M335" i="11" s="1"/>
  <c r="K315" i="11"/>
  <c r="M315" i="11" s="1"/>
  <c r="K201" i="11"/>
  <c r="M201" i="11" s="1"/>
  <c r="K304" i="11"/>
  <c r="M304" i="11" s="1"/>
  <c r="K296" i="11"/>
  <c r="M296" i="11" s="1"/>
  <c r="K284" i="11"/>
  <c r="M284" i="11" s="1"/>
  <c r="K276" i="11"/>
  <c r="M276" i="11" s="1"/>
  <c r="K268" i="11"/>
  <c r="M268" i="11" s="1"/>
  <c r="K260" i="11"/>
  <c r="M260" i="11" s="1"/>
  <c r="K252" i="11"/>
  <c r="M252" i="11" s="1"/>
  <c r="K244" i="11"/>
  <c r="M244" i="11" s="1"/>
  <c r="K236" i="11"/>
  <c r="M236" i="11" s="1"/>
  <c r="K228" i="11"/>
  <c r="M228" i="11" s="1"/>
  <c r="K220" i="11"/>
  <c r="M220" i="11" s="1"/>
  <c r="K212" i="11"/>
  <c r="M212" i="11" s="1"/>
  <c r="K204" i="11"/>
  <c r="M204" i="11" s="1"/>
  <c r="K196" i="11"/>
  <c r="M196" i="11" s="1"/>
  <c r="K191" i="11"/>
  <c r="M191" i="11" s="1"/>
  <c r="K183" i="11"/>
  <c r="M183" i="11" s="1"/>
  <c r="K175" i="11"/>
  <c r="M175" i="11" s="1"/>
  <c r="K171" i="11"/>
  <c r="M171" i="11" s="1"/>
  <c r="K167" i="11"/>
  <c r="M167" i="11" s="1"/>
  <c r="K163" i="11"/>
  <c r="M163" i="11" s="1"/>
  <c r="K159" i="11"/>
  <c r="M159" i="11" s="1"/>
  <c r="K155" i="11"/>
  <c r="M155" i="11" s="1"/>
  <c r="K496" i="11"/>
  <c r="M496" i="11" s="1"/>
  <c r="K447" i="11"/>
  <c r="M447" i="11" s="1"/>
  <c r="K401" i="11"/>
  <c r="M401" i="11" s="1"/>
  <c r="K363" i="11"/>
  <c r="M363" i="11" s="1"/>
  <c r="K343" i="11"/>
  <c r="M343" i="11" s="1"/>
  <c r="K321" i="11"/>
  <c r="M321" i="11" s="1"/>
  <c r="K509" i="11"/>
  <c r="M509" i="11" s="1"/>
  <c r="K417" i="11"/>
  <c r="M417" i="11" s="1"/>
  <c r="K319" i="11"/>
  <c r="M319" i="11" s="1"/>
  <c r="K280" i="11"/>
  <c r="M280" i="11" s="1"/>
  <c r="K256" i="11"/>
  <c r="M256" i="11" s="1"/>
  <c r="K216" i="11"/>
  <c r="M216" i="11" s="1"/>
  <c r="K193" i="11"/>
  <c r="M193" i="11" s="1"/>
  <c r="K493" i="11"/>
  <c r="M493" i="11" s="1"/>
  <c r="K435" i="11"/>
  <c r="M435" i="11" s="1"/>
  <c r="K329" i="11"/>
  <c r="M329" i="11" s="1"/>
  <c r="K313" i="11"/>
  <c r="M313" i="11" s="1"/>
  <c r="K473" i="11"/>
  <c r="M473" i="11" s="1"/>
  <c r="K385" i="11"/>
  <c r="M385" i="11" s="1"/>
  <c r="K300" i="11"/>
  <c r="M300" i="11" s="1"/>
  <c r="K272" i="11"/>
  <c r="M272" i="11" s="1"/>
  <c r="K232" i="11"/>
  <c r="M232" i="11" s="1"/>
  <c r="K208" i="11"/>
  <c r="M208" i="11" s="1"/>
  <c r="K165" i="11"/>
  <c r="M165" i="11" s="1"/>
  <c r="K400" i="11"/>
  <c r="M400" i="11" s="1"/>
  <c r="M532" i="11"/>
  <c r="K475" i="11"/>
  <c r="M475" i="11" s="1"/>
  <c r="K377" i="11"/>
  <c r="M377" i="11" s="1"/>
  <c r="K351" i="11"/>
  <c r="M351" i="11" s="1"/>
  <c r="K339" i="11"/>
  <c r="M339" i="11" s="1"/>
  <c r="K325" i="11"/>
  <c r="M325" i="11" s="1"/>
  <c r="K497" i="11"/>
  <c r="M497" i="11" s="1"/>
  <c r="K465" i="11"/>
  <c r="M465" i="11" s="1"/>
  <c r="K307" i="11"/>
  <c r="M307" i="11" s="1"/>
  <c r="K288" i="11"/>
  <c r="M288" i="11" s="1"/>
  <c r="K248" i="11"/>
  <c r="M248" i="11" s="1"/>
  <c r="K224" i="11"/>
  <c r="M224" i="11" s="1"/>
  <c r="K187" i="11"/>
  <c r="M187" i="11" s="1"/>
  <c r="K169" i="11"/>
  <c r="M169" i="11" s="1"/>
  <c r="K151" i="11"/>
  <c r="M151" i="11" s="1"/>
  <c r="K147" i="11"/>
  <c r="M147" i="11" s="1"/>
  <c r="K143" i="11"/>
  <c r="M143" i="11" s="1"/>
  <c r="K139" i="11"/>
  <c r="M139" i="11" s="1"/>
  <c r="K135" i="11"/>
  <c r="M135" i="11" s="1"/>
  <c r="K131" i="11"/>
  <c r="M131" i="11" s="1"/>
  <c r="K123" i="11"/>
  <c r="M123" i="11" s="1"/>
  <c r="K119" i="11"/>
  <c r="M119" i="11" s="1"/>
  <c r="K115" i="11"/>
  <c r="M115" i="11" s="1"/>
  <c r="K111" i="11"/>
  <c r="M111" i="11" s="1"/>
  <c r="K105" i="11"/>
  <c r="M105" i="11" s="1"/>
  <c r="K101" i="11"/>
  <c r="M101" i="11" s="1"/>
  <c r="K97" i="11"/>
  <c r="M97" i="11" s="1"/>
  <c r="K93" i="11"/>
  <c r="M93" i="11" s="1"/>
  <c r="K89" i="11"/>
  <c r="M89" i="11" s="1"/>
  <c r="K83" i="11"/>
  <c r="M83" i="11" s="1"/>
  <c r="K77" i="11"/>
  <c r="M77" i="11" s="1"/>
  <c r="K69" i="11"/>
  <c r="M69" i="11" s="1"/>
  <c r="K59" i="11"/>
  <c r="M59" i="11" s="1"/>
  <c r="K49" i="11"/>
  <c r="M49" i="11" s="1"/>
  <c r="K29" i="11"/>
  <c r="M29" i="11" s="1"/>
  <c r="K21" i="11"/>
  <c r="M21" i="11" s="1"/>
  <c r="K11" i="11"/>
  <c r="M11" i="11" s="1"/>
  <c r="K303" i="11"/>
  <c r="M303" i="11" s="1"/>
  <c r="K295" i="11"/>
  <c r="M295" i="11" s="1"/>
  <c r="K287" i="11"/>
  <c r="M287" i="11" s="1"/>
  <c r="K279" i="11"/>
  <c r="M279" i="11" s="1"/>
  <c r="K271" i="11"/>
  <c r="M271" i="11" s="1"/>
  <c r="K263" i="11"/>
  <c r="M263" i="11" s="1"/>
  <c r="K255" i="11"/>
  <c r="M255" i="11" s="1"/>
  <c r="K247" i="11"/>
  <c r="M247" i="11" s="1"/>
  <c r="K239" i="11"/>
  <c r="M239" i="11" s="1"/>
  <c r="K231" i="11"/>
  <c r="M231" i="11" s="1"/>
  <c r="K223" i="11"/>
  <c r="M223" i="11" s="1"/>
  <c r="K215" i="11"/>
  <c r="M215" i="11" s="1"/>
  <c r="K207" i="11"/>
  <c r="M207" i="11" s="1"/>
  <c r="K199" i="11"/>
  <c r="M199" i="11" s="1"/>
  <c r="K189" i="11"/>
  <c r="M189" i="11" s="1"/>
  <c r="K181" i="11"/>
  <c r="M181" i="11" s="1"/>
  <c r="K153" i="11"/>
  <c r="M153" i="11" s="1"/>
  <c r="K125" i="11"/>
  <c r="M125" i="11" s="1"/>
  <c r="K39" i="11"/>
  <c r="M39" i="11" s="1"/>
  <c r="K88" i="11"/>
  <c r="M88" i="11" s="1"/>
  <c r="K76" i="11"/>
  <c r="M76" i="11" s="1"/>
  <c r="K68" i="11"/>
  <c r="M68" i="11" s="1"/>
  <c r="K62" i="11"/>
  <c r="M62" i="11" s="1"/>
  <c r="K56" i="11"/>
  <c r="M56" i="11" s="1"/>
  <c r="K48" i="11"/>
  <c r="M48" i="11" s="1"/>
  <c r="K42" i="11"/>
  <c r="M42" i="11" s="1"/>
  <c r="K34" i="11"/>
  <c r="M34" i="11" s="1"/>
  <c r="K28" i="11"/>
  <c r="M28" i="11" s="1"/>
  <c r="K22" i="11"/>
  <c r="M22" i="11" s="1"/>
  <c r="K14" i="11"/>
  <c r="M14" i="11" s="1"/>
  <c r="K6" i="11"/>
  <c r="M6" i="11" s="1"/>
  <c r="K298" i="11"/>
  <c r="M298" i="11" s="1"/>
  <c r="K290" i="11"/>
  <c r="M290" i="11" s="1"/>
  <c r="K282" i="11"/>
  <c r="M282" i="11" s="1"/>
  <c r="K274" i="11"/>
  <c r="M274" i="11" s="1"/>
  <c r="K266" i="11"/>
  <c r="M266" i="11" s="1"/>
  <c r="K258" i="11"/>
  <c r="M258" i="11" s="1"/>
  <c r="K250" i="11"/>
  <c r="M250" i="11" s="1"/>
  <c r="K242" i="11"/>
  <c r="M242" i="11" s="1"/>
  <c r="K234" i="11"/>
  <c r="M234" i="11" s="1"/>
  <c r="K226" i="11"/>
  <c r="M226" i="11" s="1"/>
  <c r="K218" i="11"/>
  <c r="M218" i="11" s="1"/>
  <c r="K210" i="11"/>
  <c r="M210" i="11" s="1"/>
  <c r="K202" i="11"/>
  <c r="M202" i="11" s="1"/>
  <c r="K194" i="11"/>
  <c r="M194" i="11" s="1"/>
  <c r="K190" i="11"/>
  <c r="M190" i="11" s="1"/>
  <c r="K186" i="11"/>
  <c r="M186" i="11" s="1"/>
  <c r="K182" i="11"/>
  <c r="M182" i="11" s="1"/>
  <c r="K178" i="11"/>
  <c r="M178" i="11" s="1"/>
  <c r="K174" i="11"/>
  <c r="M174" i="11" s="1"/>
  <c r="K168" i="11"/>
  <c r="M168" i="11" s="1"/>
  <c r="K164" i="11"/>
  <c r="M164" i="11" s="1"/>
  <c r="K160" i="11"/>
  <c r="M160" i="11" s="1"/>
  <c r="K154" i="11"/>
  <c r="M154" i="11" s="1"/>
  <c r="K150" i="11"/>
  <c r="M150" i="11" s="1"/>
  <c r="K146" i="11"/>
  <c r="M146" i="11" s="1"/>
  <c r="K140" i="11"/>
  <c r="M140" i="11" s="1"/>
  <c r="K134" i="11"/>
  <c r="M134" i="11" s="1"/>
  <c r="K130" i="11"/>
  <c r="M130" i="11" s="1"/>
  <c r="K126" i="11"/>
  <c r="M126" i="11" s="1"/>
  <c r="K122" i="11"/>
  <c r="M122" i="11" s="1"/>
  <c r="K118" i="11"/>
  <c r="M118" i="11" s="1"/>
  <c r="K114" i="11"/>
  <c r="M114" i="11" s="1"/>
  <c r="K110" i="11"/>
  <c r="M110" i="11" s="1"/>
  <c r="K106" i="11"/>
  <c r="M106" i="11" s="1"/>
  <c r="K100" i="11"/>
  <c r="M100" i="11" s="1"/>
  <c r="K94" i="11"/>
  <c r="M94" i="11" s="1"/>
  <c r="K90" i="11"/>
  <c r="M90" i="11" s="1"/>
  <c r="K82" i="11"/>
  <c r="M82" i="11" s="1"/>
  <c r="K70" i="11"/>
  <c r="M70" i="11" s="1"/>
  <c r="K60" i="11"/>
  <c r="M60" i="11" s="1"/>
  <c r="K40" i="11"/>
  <c r="M40" i="11" s="1"/>
  <c r="K30" i="11"/>
  <c r="M30" i="11" s="1"/>
  <c r="K340" i="11"/>
  <c r="M340" i="11" s="1"/>
  <c r="K367" i="11"/>
  <c r="M367" i="11" s="1"/>
  <c r="K309" i="11"/>
  <c r="M309" i="11" s="1"/>
  <c r="K197" i="11"/>
  <c r="M197" i="11" s="1"/>
  <c r="K137" i="11"/>
  <c r="M137" i="11" s="1"/>
  <c r="K121" i="11"/>
  <c r="M121" i="11" s="1"/>
  <c r="K99" i="11"/>
  <c r="M99" i="11" s="1"/>
  <c r="K85" i="11"/>
  <c r="M85" i="11" s="1"/>
  <c r="K45" i="11"/>
  <c r="M45" i="11" s="1"/>
  <c r="K5" i="11"/>
  <c r="M5" i="11" s="1"/>
  <c r="K267" i="11"/>
  <c r="M267" i="11" s="1"/>
  <c r="K243" i="11"/>
  <c r="M243" i="11" s="1"/>
  <c r="K203" i="11"/>
  <c r="M203" i="11" s="1"/>
  <c r="K177" i="11"/>
  <c r="M177" i="11" s="1"/>
  <c r="K72" i="11"/>
  <c r="M72" i="11" s="1"/>
  <c r="K52" i="11"/>
  <c r="M52" i="11" s="1"/>
  <c r="K18" i="11"/>
  <c r="M18" i="11" s="1"/>
  <c r="K294" i="11"/>
  <c r="M294" i="11" s="1"/>
  <c r="K254" i="11"/>
  <c r="M254" i="11" s="1"/>
  <c r="K230" i="11"/>
  <c r="M230" i="11" s="1"/>
  <c r="K192" i="11"/>
  <c r="M192" i="11" s="1"/>
  <c r="K180" i="11"/>
  <c r="M180" i="11" s="1"/>
  <c r="K156" i="11"/>
  <c r="M156" i="11" s="1"/>
  <c r="K144" i="11"/>
  <c r="M144" i="11" s="1"/>
  <c r="K120" i="11"/>
  <c r="M120" i="11" s="1"/>
  <c r="K108" i="11"/>
  <c r="M108" i="11" s="1"/>
  <c r="K78" i="11"/>
  <c r="M78" i="11" s="1"/>
  <c r="K36" i="11"/>
  <c r="M36" i="11" s="1"/>
  <c r="K16" i="11"/>
  <c r="M16" i="11" s="1"/>
  <c r="K8" i="11"/>
  <c r="M8" i="11" s="1"/>
  <c r="K519" i="11"/>
  <c r="M519" i="11" s="1"/>
  <c r="K349" i="11"/>
  <c r="M349" i="11" s="1"/>
  <c r="K485" i="11"/>
  <c r="M485" i="11" s="1"/>
  <c r="K200" i="11"/>
  <c r="M200" i="11" s="1"/>
  <c r="K161" i="11"/>
  <c r="M161" i="11" s="1"/>
  <c r="K145" i="11"/>
  <c r="M145" i="11" s="1"/>
  <c r="K133" i="11"/>
  <c r="M133" i="11" s="1"/>
  <c r="K107" i="11"/>
  <c r="M107" i="11" s="1"/>
  <c r="K95" i="11"/>
  <c r="M95" i="11" s="1"/>
  <c r="K63" i="11"/>
  <c r="M63" i="11" s="1"/>
  <c r="K25" i="11"/>
  <c r="M25" i="11" s="1"/>
  <c r="K283" i="11"/>
  <c r="M283" i="11" s="1"/>
  <c r="K259" i="11"/>
  <c r="M259" i="11" s="1"/>
  <c r="K219" i="11"/>
  <c r="M219" i="11" s="1"/>
  <c r="K195" i="11"/>
  <c r="M195" i="11" s="1"/>
  <c r="K35" i="11"/>
  <c r="M35" i="11" s="1"/>
  <c r="K64" i="11"/>
  <c r="M64" i="11" s="1"/>
  <c r="K32" i="11"/>
  <c r="M32" i="11" s="1"/>
  <c r="K10" i="11"/>
  <c r="M10" i="11" s="1"/>
  <c r="K270" i="11"/>
  <c r="M270" i="11" s="1"/>
  <c r="K246" i="11"/>
  <c r="M246" i="11" s="1"/>
  <c r="K206" i="11"/>
  <c r="M206" i="11" s="1"/>
  <c r="K188" i="11"/>
  <c r="M188" i="11" s="1"/>
  <c r="K166" i="11"/>
  <c r="M166" i="11" s="1"/>
  <c r="K152" i="11"/>
  <c r="M152" i="11" s="1"/>
  <c r="K128" i="11"/>
  <c r="M128" i="11" s="1"/>
  <c r="K116" i="11"/>
  <c r="M116" i="11" s="1"/>
  <c r="K92" i="11"/>
  <c r="M92" i="11" s="1"/>
  <c r="K66" i="11"/>
  <c r="M66" i="11" s="1"/>
  <c r="K12" i="11"/>
  <c r="M12" i="11" s="1"/>
  <c r="K333" i="11"/>
  <c r="M333" i="11" s="1"/>
  <c r="K264" i="11"/>
  <c r="M264" i="11" s="1"/>
  <c r="K179" i="11"/>
  <c r="M179" i="11" s="1"/>
  <c r="K157" i="11"/>
  <c r="M157" i="11" s="1"/>
  <c r="K141" i="11"/>
  <c r="M141" i="11" s="1"/>
  <c r="K117" i="11"/>
  <c r="M117" i="11" s="1"/>
  <c r="K103" i="11"/>
  <c r="M103" i="11" s="1"/>
  <c r="K81" i="11"/>
  <c r="M81" i="11" s="1"/>
  <c r="K53" i="11"/>
  <c r="M53" i="11" s="1"/>
  <c r="K299" i="11"/>
  <c r="M299" i="11" s="1"/>
  <c r="K275" i="11"/>
  <c r="M275" i="11" s="1"/>
  <c r="K235" i="11"/>
  <c r="M235" i="11" s="1"/>
  <c r="K211" i="11"/>
  <c r="M211" i="11" s="1"/>
  <c r="K129" i="11"/>
  <c r="M129" i="11" s="1"/>
  <c r="K80" i="11"/>
  <c r="M80" i="11" s="1"/>
  <c r="K44" i="11"/>
  <c r="M44" i="11" s="1"/>
  <c r="K24" i="11"/>
  <c r="M24" i="11" s="1"/>
  <c r="K286" i="11"/>
  <c r="M286" i="11" s="1"/>
  <c r="K262" i="11"/>
  <c r="M262" i="11" s="1"/>
  <c r="K222" i="11"/>
  <c r="M222" i="11" s="1"/>
  <c r="K198" i="11"/>
  <c r="M198" i="11" s="1"/>
  <c r="K176" i="11"/>
  <c r="M176" i="11" s="1"/>
  <c r="K162" i="11"/>
  <c r="M162" i="11" s="1"/>
  <c r="K136" i="11"/>
  <c r="M136" i="11" s="1"/>
  <c r="K124" i="11"/>
  <c r="M124" i="11" s="1"/>
  <c r="K104" i="11"/>
  <c r="M104" i="11" s="1"/>
  <c r="K84" i="11"/>
  <c r="M84" i="11" s="1"/>
  <c r="K26" i="11"/>
  <c r="M26" i="11" s="1"/>
  <c r="K297" i="11"/>
  <c r="M297" i="11" s="1"/>
  <c r="K289" i="11"/>
  <c r="M289" i="11" s="1"/>
  <c r="K281" i="11"/>
  <c r="M281" i="11" s="1"/>
  <c r="K273" i="11"/>
  <c r="M273" i="11" s="1"/>
  <c r="K265" i="11"/>
  <c r="M265" i="11" s="1"/>
  <c r="K257" i="11"/>
  <c r="M257" i="11" s="1"/>
  <c r="K249" i="11"/>
  <c r="M249" i="11" s="1"/>
  <c r="K241" i="11"/>
  <c r="M241" i="11" s="1"/>
  <c r="K233" i="11"/>
  <c r="M233" i="11" s="1"/>
  <c r="K225" i="11"/>
  <c r="M225" i="11" s="1"/>
  <c r="K217" i="11"/>
  <c r="M217" i="11" s="1"/>
  <c r="K209" i="11"/>
  <c r="M209" i="11" s="1"/>
  <c r="K170" i="11"/>
  <c r="M170" i="11" s="1"/>
  <c r="K142" i="11"/>
  <c r="M142" i="11" s="1"/>
  <c r="K102" i="11"/>
  <c r="M102" i="11" s="1"/>
  <c r="K86" i="11"/>
  <c r="M86" i="11" s="1"/>
  <c r="K50" i="11"/>
  <c r="M50" i="11" s="1"/>
  <c r="K87" i="11"/>
  <c r="M87" i="11" s="1"/>
  <c r="K75" i="11"/>
  <c r="M75" i="11" s="1"/>
  <c r="K67" i="11"/>
  <c r="M67" i="11" s="1"/>
  <c r="K61" i="11"/>
  <c r="M61" i="11" s="1"/>
  <c r="K55" i="11"/>
  <c r="M55" i="11" s="1"/>
  <c r="K47" i="11"/>
  <c r="M47" i="11" s="1"/>
  <c r="K41" i="11"/>
  <c r="M41" i="11" s="1"/>
  <c r="K33" i="11"/>
  <c r="M33" i="11" s="1"/>
  <c r="K27" i="11"/>
  <c r="M27" i="11" s="1"/>
  <c r="K19" i="11"/>
  <c r="M19" i="11" s="1"/>
  <c r="K13" i="11"/>
  <c r="M13" i="11" s="1"/>
  <c r="K7" i="11"/>
  <c r="M7" i="11" s="1"/>
  <c r="J530" i="11"/>
  <c r="L530" i="11" s="1"/>
  <c r="J450" i="11"/>
  <c r="L450" i="11" s="1"/>
  <c r="N450" i="11" s="1"/>
  <c r="J464" i="11"/>
  <c r="L464" i="11" s="1"/>
  <c r="J498" i="11"/>
  <c r="L498" i="11" s="1"/>
  <c r="J524" i="11"/>
  <c r="L524" i="11" s="1"/>
  <c r="J154" i="11"/>
  <c r="L154" i="11" s="1"/>
  <c r="J194" i="11"/>
  <c r="L194" i="11" s="1"/>
  <c r="J202" i="11"/>
  <c r="L202" i="11" s="1"/>
  <c r="J230" i="11"/>
  <c r="L230" i="11" s="1"/>
  <c r="J246" i="11"/>
  <c r="L246" i="11" s="1"/>
  <c r="N246" i="11" s="1"/>
  <c r="J264" i="11"/>
  <c r="L264" i="11" s="1"/>
  <c r="J280" i="11"/>
  <c r="L280" i="11" s="1"/>
  <c r="J348" i="11"/>
  <c r="L348" i="11" s="1"/>
  <c r="J121" i="11"/>
  <c r="L121" i="11" s="1"/>
  <c r="J298" i="11"/>
  <c r="L298" i="11" s="1"/>
  <c r="J124" i="11"/>
  <c r="L124" i="11" s="1"/>
  <c r="J310" i="11"/>
  <c r="L310" i="11" s="1"/>
  <c r="J431" i="11"/>
  <c r="L431" i="11" s="1"/>
  <c r="J314" i="11"/>
  <c r="L314" i="11" s="1"/>
  <c r="J307" i="11"/>
  <c r="L307" i="11" s="1"/>
  <c r="J326" i="11"/>
  <c r="L326" i="11" s="1"/>
  <c r="J340" i="11"/>
  <c r="L340" i="11" s="1"/>
  <c r="J371" i="11"/>
  <c r="L371" i="11" s="1"/>
  <c r="J404" i="11"/>
  <c r="L404" i="11" s="1"/>
  <c r="J382" i="11"/>
  <c r="L382" i="11" s="1"/>
  <c r="J415" i="11"/>
  <c r="L415" i="11" s="1"/>
  <c r="J512" i="11"/>
  <c r="L512" i="11" s="1"/>
  <c r="J19" i="11"/>
  <c r="L19" i="11" s="1"/>
  <c r="J82" i="11"/>
  <c r="L82" i="11" s="1"/>
  <c r="J63" i="11"/>
  <c r="L63" i="11" s="1"/>
  <c r="J105" i="11"/>
  <c r="L105" i="11" s="1"/>
  <c r="J56" i="11"/>
  <c r="L56" i="11" s="1"/>
  <c r="J76" i="11"/>
  <c r="L76" i="11" s="1"/>
  <c r="J102" i="11"/>
  <c r="L102" i="11" s="1"/>
  <c r="N102" i="11" s="1"/>
  <c r="J5" i="11"/>
  <c r="L5" i="11" s="1"/>
  <c r="J21" i="11"/>
  <c r="L21" i="11" s="1"/>
  <c r="J90" i="11"/>
  <c r="L90" i="11" s="1"/>
  <c r="J262" i="11"/>
  <c r="L262" i="11" s="1"/>
  <c r="J300" i="11"/>
  <c r="L300" i="11" s="1"/>
  <c r="J248" i="11"/>
  <c r="L248" i="11" s="1"/>
  <c r="N248" i="11" s="1"/>
  <c r="J266" i="11"/>
  <c r="L266" i="11" s="1"/>
  <c r="J358" i="11"/>
  <c r="L358" i="11" s="1"/>
  <c r="J212" i="11"/>
  <c r="L212" i="11" s="1"/>
  <c r="J228" i="11"/>
  <c r="L228" i="11" s="1"/>
  <c r="N228" i="11" s="1"/>
  <c r="J244" i="11"/>
  <c r="L244" i="11" s="1"/>
  <c r="J383" i="11"/>
  <c r="L383" i="11" s="1"/>
  <c r="N383" i="11" s="1"/>
  <c r="J167" i="11"/>
  <c r="L167" i="11" s="1"/>
  <c r="J182" i="11"/>
  <c r="L182" i="11" s="1"/>
  <c r="J290" i="11"/>
  <c r="L290" i="11" s="1"/>
  <c r="J350" i="11"/>
  <c r="L350" i="11" s="1"/>
  <c r="J379" i="11"/>
  <c r="L379" i="11" s="1"/>
  <c r="N379" i="11" s="1"/>
  <c r="J411" i="11"/>
  <c r="L411" i="11" s="1"/>
  <c r="N411" i="11" s="1"/>
  <c r="J473" i="11"/>
  <c r="L473" i="11" s="1"/>
  <c r="J510" i="11"/>
  <c r="L510" i="11" s="1"/>
  <c r="J354" i="11"/>
  <c r="L354" i="11" s="1"/>
  <c r="J395" i="11"/>
  <c r="L395" i="11" s="1"/>
  <c r="J433" i="11"/>
  <c r="L433" i="11" s="1"/>
  <c r="J448" i="11"/>
  <c r="L448" i="11" s="1"/>
  <c r="J478" i="11"/>
  <c r="L478" i="11" s="1"/>
  <c r="J488" i="11"/>
  <c r="L488" i="11" s="1"/>
  <c r="J515" i="11"/>
  <c r="L515" i="11" s="1"/>
  <c r="J353" i="11"/>
  <c r="L353" i="11" s="1"/>
  <c r="J474" i="11"/>
  <c r="L474" i="11" s="1"/>
  <c r="L532" i="11"/>
  <c r="J374" i="11"/>
  <c r="L374" i="11" s="1"/>
  <c r="J399" i="11"/>
  <c r="L399" i="11" s="1"/>
  <c r="J422" i="11"/>
  <c r="L422" i="11" s="1"/>
  <c r="J531" i="11"/>
  <c r="L531" i="11" s="1"/>
  <c r="J14" i="11"/>
  <c r="L14" i="11" s="1"/>
  <c r="J12" i="11"/>
  <c r="L12" i="11" s="1"/>
  <c r="J32" i="11"/>
  <c r="L32" i="11" s="1"/>
  <c r="K413" i="11"/>
  <c r="M413" i="11" s="1"/>
  <c r="K173" i="11"/>
  <c r="M173" i="11" s="1"/>
  <c r="K113" i="11"/>
  <c r="M113" i="11" s="1"/>
  <c r="J49" i="11"/>
  <c r="L49" i="11" s="1"/>
  <c r="K251" i="11"/>
  <c r="M251" i="11" s="1"/>
  <c r="J109" i="11"/>
  <c r="L109" i="11" s="1"/>
  <c r="K109" i="11"/>
  <c r="M109" i="11" s="1"/>
  <c r="K238" i="11"/>
  <c r="M238" i="11" s="1"/>
  <c r="K172" i="11"/>
  <c r="M172" i="11" s="1"/>
  <c r="J54" i="11"/>
  <c r="L54" i="11" s="1"/>
  <c r="K54" i="11"/>
  <c r="M54" i="11" s="1"/>
  <c r="K293" i="11"/>
  <c r="M293" i="11" s="1"/>
  <c r="K253" i="11"/>
  <c r="M253" i="11" s="1"/>
  <c r="K229" i="11"/>
  <c r="M229" i="11" s="1"/>
  <c r="K138" i="11"/>
  <c r="M138" i="11" s="1"/>
  <c r="K46" i="11"/>
  <c r="M46" i="11" s="1"/>
  <c r="J51" i="11"/>
  <c r="L51" i="11" s="1"/>
  <c r="K51" i="11"/>
  <c r="M51" i="11" s="1"/>
  <c r="K31" i="11"/>
  <c r="M31" i="11" s="1"/>
  <c r="J34" i="11"/>
  <c r="L34" i="11" s="1"/>
  <c r="K149" i="11"/>
  <c r="M149" i="11" s="1"/>
  <c r="K15" i="11"/>
  <c r="M15" i="11" s="1"/>
  <c r="K227" i="11"/>
  <c r="M227" i="11" s="1"/>
  <c r="K302" i="11"/>
  <c r="M302" i="11" s="1"/>
  <c r="J214" i="11"/>
  <c r="L214" i="11" s="1"/>
  <c r="K214" i="11"/>
  <c r="M214" i="11" s="1"/>
  <c r="J160" i="11"/>
  <c r="L160" i="11" s="1"/>
  <c r="J112" i="11"/>
  <c r="L112" i="11" s="1"/>
  <c r="K112" i="11"/>
  <c r="M112" i="11" s="1"/>
  <c r="K20" i="11"/>
  <c r="M20" i="11" s="1"/>
  <c r="K269" i="11"/>
  <c r="M269" i="11" s="1"/>
  <c r="K245" i="11"/>
  <c r="M245" i="11" s="1"/>
  <c r="K205" i="11"/>
  <c r="M205" i="11" s="1"/>
  <c r="K98" i="11"/>
  <c r="M98" i="11" s="1"/>
  <c r="K65" i="11"/>
  <c r="M65" i="11" s="1"/>
  <c r="K43" i="11"/>
  <c r="M43" i="11" s="1"/>
  <c r="K9" i="11"/>
  <c r="M9" i="11" s="1"/>
  <c r="K347" i="11"/>
  <c r="M347" i="11" s="1"/>
  <c r="J91" i="11"/>
  <c r="L91" i="11" s="1"/>
  <c r="K91" i="11"/>
  <c r="M91" i="11" s="1"/>
  <c r="K291" i="11"/>
  <c r="M291" i="11" s="1"/>
  <c r="K58" i="11"/>
  <c r="M58" i="11" s="1"/>
  <c r="K278" i="11"/>
  <c r="M278" i="11" s="1"/>
  <c r="J148" i="11"/>
  <c r="L148" i="11" s="1"/>
  <c r="K148" i="11"/>
  <c r="M148" i="11" s="1"/>
  <c r="J96" i="11"/>
  <c r="L96" i="11" s="1"/>
  <c r="K96" i="11"/>
  <c r="M96" i="11" s="1"/>
  <c r="J8" i="11"/>
  <c r="L8" i="11" s="1"/>
  <c r="K285" i="11"/>
  <c r="M285" i="11" s="1"/>
  <c r="K261" i="11"/>
  <c r="M261" i="11" s="1"/>
  <c r="K221" i="11"/>
  <c r="M221" i="11" s="1"/>
  <c r="K158" i="11"/>
  <c r="M158" i="11" s="1"/>
  <c r="K79" i="11"/>
  <c r="M79" i="11" s="1"/>
  <c r="K57" i="11"/>
  <c r="M57" i="11" s="1"/>
  <c r="K23" i="11"/>
  <c r="M23" i="11" s="1"/>
  <c r="J81" i="11"/>
  <c r="L81" i="11" s="1"/>
  <c r="J104" i="11"/>
  <c r="L104" i="11" s="1"/>
  <c r="J117" i="11"/>
  <c r="L117" i="11" s="1"/>
  <c r="J68" i="11"/>
  <c r="L68" i="11" s="1"/>
  <c r="J86" i="11"/>
  <c r="L86" i="11" s="1"/>
  <c r="J129" i="11"/>
  <c r="L129" i="11" s="1"/>
  <c r="J98" i="11"/>
  <c r="L98" i="11" s="1"/>
  <c r="J175" i="11"/>
  <c r="L175" i="11" s="1"/>
  <c r="J191" i="11"/>
  <c r="L191" i="11" s="1"/>
  <c r="J165" i="11"/>
  <c r="L165" i="11" s="1"/>
  <c r="J217" i="11"/>
  <c r="L217" i="11" s="1"/>
  <c r="J233" i="11"/>
  <c r="L233" i="11" s="1"/>
  <c r="J135" i="11"/>
  <c r="L135" i="11" s="1"/>
  <c r="J197" i="11"/>
  <c r="L197" i="11" s="1"/>
  <c r="J215" i="11"/>
  <c r="L215" i="11" s="1"/>
  <c r="J231" i="11"/>
  <c r="L231" i="11" s="1"/>
  <c r="J141" i="11"/>
  <c r="L141" i="11" s="1"/>
  <c r="J153" i="11"/>
  <c r="L153" i="11" s="1"/>
  <c r="J177" i="11"/>
  <c r="L177" i="11" s="1"/>
  <c r="J195" i="11"/>
  <c r="L195" i="11" s="1"/>
  <c r="J251" i="11"/>
  <c r="L251" i="11" s="1"/>
  <c r="J287" i="11"/>
  <c r="L287" i="11" s="1"/>
  <c r="J282" i="11"/>
  <c r="L282" i="11" s="1"/>
  <c r="J271" i="11"/>
  <c r="L271" i="11" s="1"/>
  <c r="J304" i="11"/>
  <c r="L304" i="11" s="1"/>
  <c r="J257" i="11"/>
  <c r="L257" i="11" s="1"/>
  <c r="J297" i="11"/>
  <c r="L297" i="11" s="1"/>
  <c r="J325" i="11"/>
  <c r="L325" i="11" s="1"/>
  <c r="J351" i="11"/>
  <c r="L351" i="11" s="1"/>
  <c r="J305" i="11"/>
  <c r="L305" i="11" s="1"/>
  <c r="J355" i="11"/>
  <c r="L355" i="11" s="1"/>
  <c r="J384" i="11"/>
  <c r="L384" i="11" s="1"/>
  <c r="J331" i="11"/>
  <c r="L331" i="11" s="1"/>
  <c r="J363" i="11"/>
  <c r="L363" i="11" s="1"/>
  <c r="J401" i="11"/>
  <c r="L401" i="11" s="1"/>
  <c r="J430" i="11"/>
  <c r="L430" i="11" s="1"/>
  <c r="J445" i="11"/>
  <c r="L445" i="11" s="1"/>
  <c r="J396" i="11"/>
  <c r="L396" i="11" s="1"/>
  <c r="J451" i="11"/>
  <c r="L451" i="11" s="1"/>
  <c r="J477" i="11"/>
  <c r="L477" i="11" s="1"/>
  <c r="J507" i="11"/>
  <c r="L507" i="11" s="1"/>
  <c r="J423" i="11"/>
  <c r="L423" i="11" s="1"/>
  <c r="J454" i="11"/>
  <c r="L454" i="11" s="1"/>
  <c r="J466" i="11"/>
  <c r="L466" i="11" s="1"/>
  <c r="N466" i="11" s="1"/>
  <c r="J500" i="11"/>
  <c r="L500" i="11" s="1"/>
  <c r="J526" i="11"/>
  <c r="L526" i="11" s="1"/>
  <c r="J162" i="11"/>
  <c r="L162" i="11" s="1"/>
  <c r="J196" i="11"/>
  <c r="L196" i="11" s="1"/>
  <c r="J204" i="11"/>
  <c r="L204" i="11" s="1"/>
  <c r="J218" i="11"/>
  <c r="L218" i="11" s="1"/>
  <c r="J234" i="11"/>
  <c r="L234" i="11" s="1"/>
  <c r="J250" i="11"/>
  <c r="L250" i="11" s="1"/>
  <c r="J268" i="11"/>
  <c r="L268" i="11" s="1"/>
  <c r="J284" i="11"/>
  <c r="L284" i="11" s="1"/>
  <c r="J369" i="11"/>
  <c r="L369" i="11" s="1"/>
  <c r="J69" i="11"/>
  <c r="L69" i="11" s="1"/>
  <c r="J111" i="11"/>
  <c r="L111" i="11" s="1"/>
  <c r="J269" i="11"/>
  <c r="L269" i="11" s="1"/>
  <c r="J303" i="11"/>
  <c r="L303" i="11" s="1"/>
  <c r="J62" i="11"/>
  <c r="L62" i="11" s="1"/>
  <c r="J130" i="11"/>
  <c r="L130" i="11" s="1"/>
  <c r="J312" i="11"/>
  <c r="L312" i="11" s="1"/>
  <c r="J435" i="11"/>
  <c r="L435" i="11" s="1"/>
  <c r="J46" i="11"/>
  <c r="L46" i="11" s="1"/>
  <c r="J150" i="11"/>
  <c r="L150" i="11" s="1"/>
  <c r="J318" i="11"/>
  <c r="L318" i="11" s="1"/>
  <c r="J332" i="11"/>
  <c r="L332" i="11" s="1"/>
  <c r="J342" i="11"/>
  <c r="L342" i="11" s="1"/>
  <c r="J381" i="11"/>
  <c r="L381" i="11" s="1"/>
  <c r="J420" i="11"/>
  <c r="L420" i="11" s="1"/>
  <c r="J275" i="11"/>
  <c r="L275" i="11" s="1"/>
  <c r="J386" i="11"/>
  <c r="L386" i="11" s="1"/>
  <c r="J419" i="11"/>
  <c r="L419" i="11" s="1"/>
  <c r="J7" i="11"/>
  <c r="L7" i="11" s="1"/>
  <c r="J23" i="11"/>
  <c r="L23" i="11" s="1"/>
  <c r="J50" i="11"/>
  <c r="L50" i="11" s="1"/>
  <c r="J77" i="11"/>
  <c r="L77" i="11" s="1"/>
  <c r="J114" i="11"/>
  <c r="L114" i="11" s="1"/>
  <c r="J59" i="11"/>
  <c r="L59" i="11" s="1"/>
  <c r="J83" i="11"/>
  <c r="L83" i="11" s="1"/>
  <c r="J125" i="11"/>
  <c r="L125" i="11" s="1"/>
  <c r="J9" i="11"/>
  <c r="L9" i="11" s="1"/>
  <c r="J25" i="11"/>
  <c r="L25" i="11" s="1"/>
  <c r="J44" i="11"/>
  <c r="L44" i="11" s="1"/>
  <c r="J108" i="11"/>
  <c r="L108" i="11" s="1"/>
  <c r="J289" i="11"/>
  <c r="L289" i="11" s="1"/>
  <c r="J385" i="11"/>
  <c r="L385" i="11" s="1"/>
  <c r="J252" i="11"/>
  <c r="L252" i="11" s="1"/>
  <c r="J309" i="11"/>
  <c r="L309" i="11" s="1"/>
  <c r="J95" i="11"/>
  <c r="L95" i="11" s="1"/>
  <c r="J134" i="11"/>
  <c r="L134" i="11" s="1"/>
  <c r="J171" i="11"/>
  <c r="L171" i="11" s="1"/>
  <c r="J216" i="11"/>
  <c r="L216" i="11" s="1"/>
  <c r="J232" i="11"/>
  <c r="L232" i="11" s="1"/>
  <c r="J265" i="11"/>
  <c r="L265" i="11" s="1"/>
  <c r="J482" i="11"/>
  <c r="L482" i="11" s="1"/>
  <c r="J173" i="11"/>
  <c r="L173" i="11" s="1"/>
  <c r="J186" i="11"/>
  <c r="L186" i="11" s="1"/>
  <c r="J344" i="11"/>
  <c r="L344" i="11" s="1"/>
  <c r="J366" i="11"/>
  <c r="L366" i="11" s="1"/>
  <c r="J388" i="11"/>
  <c r="L388" i="11" s="1"/>
  <c r="J416" i="11"/>
  <c r="L416" i="11" s="1"/>
  <c r="J483" i="11"/>
  <c r="L483" i="11" s="1"/>
  <c r="J522" i="11"/>
  <c r="L522" i="11" s="1"/>
  <c r="J359" i="11"/>
  <c r="L359" i="11" s="1"/>
  <c r="J400" i="11"/>
  <c r="L400" i="11" s="1"/>
  <c r="J437" i="11"/>
  <c r="L437" i="11" s="1"/>
  <c r="J452" i="11"/>
  <c r="L452" i="11" s="1"/>
  <c r="J481" i="11"/>
  <c r="L481" i="11" s="1"/>
  <c r="J492" i="11"/>
  <c r="L492" i="11" s="1"/>
  <c r="J516" i="11"/>
  <c r="L516" i="11" s="1"/>
  <c r="J373" i="11"/>
  <c r="L373" i="11" s="1"/>
  <c r="J497" i="11"/>
  <c r="L497" i="11" s="1"/>
  <c r="J533" i="11"/>
  <c r="L533" i="11" s="1"/>
  <c r="J378" i="11"/>
  <c r="L378" i="11" s="1"/>
  <c r="J406" i="11"/>
  <c r="L406" i="11" s="1"/>
  <c r="J490" i="11"/>
  <c r="L490" i="11" s="1"/>
  <c r="J18" i="11"/>
  <c r="L18" i="11" s="1"/>
  <c r="J16" i="11"/>
  <c r="L16" i="11" s="1"/>
  <c r="J36" i="11"/>
  <c r="L36" i="11" s="1"/>
  <c r="J20" i="11"/>
  <c r="L20" i="11" s="1"/>
  <c r="J52" i="11"/>
  <c r="L52" i="11" s="1"/>
  <c r="J57" i="11"/>
  <c r="L57" i="11" s="1"/>
  <c r="J97" i="11"/>
  <c r="L97" i="11" s="1"/>
  <c r="J106" i="11"/>
  <c r="L106" i="11" s="1"/>
  <c r="J79" i="11"/>
  <c r="L79" i="11" s="1"/>
  <c r="J120" i="11"/>
  <c r="L120" i="11" s="1"/>
  <c r="J72" i="11"/>
  <c r="L72" i="11" s="1"/>
  <c r="J92" i="11"/>
  <c r="L92" i="11" s="1"/>
  <c r="J131" i="11"/>
  <c r="L131" i="11" s="1"/>
  <c r="J107" i="11"/>
  <c r="L107" i="11" s="1"/>
  <c r="J179" i="11"/>
  <c r="L179" i="11" s="1"/>
  <c r="J137" i="11"/>
  <c r="L137" i="11" s="1"/>
  <c r="J168" i="11"/>
  <c r="L168" i="11" s="1"/>
  <c r="J221" i="11"/>
  <c r="L221" i="11" s="1"/>
  <c r="J145" i="11"/>
  <c r="L145" i="11" s="1"/>
  <c r="J201" i="11"/>
  <c r="L201" i="11" s="1"/>
  <c r="J219" i="11"/>
  <c r="L219" i="11" s="1"/>
  <c r="J235" i="11"/>
  <c r="L235" i="11" s="1"/>
  <c r="J143" i="11"/>
  <c r="L143" i="11" s="1"/>
  <c r="N143" i="11" s="1"/>
  <c r="J169" i="11"/>
  <c r="L169" i="11" s="1"/>
  <c r="J180" i="11"/>
  <c r="L180" i="11" s="1"/>
  <c r="J188" i="11"/>
  <c r="L188" i="11" s="1"/>
  <c r="J199" i="11"/>
  <c r="L199" i="11" s="1"/>
  <c r="J255" i="11"/>
  <c r="L255" i="11" s="1"/>
  <c r="J261" i="11"/>
  <c r="L261" i="11" s="1"/>
  <c r="J294" i="11"/>
  <c r="L294" i="11" s="1"/>
  <c r="J320" i="11"/>
  <c r="L320" i="11" s="1"/>
  <c r="J267" i="11"/>
  <c r="L267" i="11" s="1"/>
  <c r="J302" i="11"/>
  <c r="L302" i="11" s="1"/>
  <c r="J333" i="11"/>
  <c r="L333" i="11" s="1"/>
  <c r="J360" i="11"/>
  <c r="L360" i="11" s="1"/>
  <c r="J321" i="11"/>
  <c r="L321" i="11" s="1"/>
  <c r="J357" i="11"/>
  <c r="L357" i="11" s="1"/>
  <c r="J409" i="11"/>
  <c r="L409" i="11" s="1"/>
  <c r="J335" i="11"/>
  <c r="L335" i="11" s="1"/>
  <c r="J364" i="11"/>
  <c r="L364" i="11" s="1"/>
  <c r="J414" i="11"/>
  <c r="L414" i="11" s="1"/>
  <c r="J434" i="11"/>
  <c r="L434" i="11" s="1"/>
  <c r="J449" i="11"/>
  <c r="L449" i="11" s="1"/>
  <c r="J465" i="11"/>
  <c r="L465" i="11" s="1"/>
  <c r="J412" i="11"/>
  <c r="L412" i="11" s="1"/>
  <c r="J439" i="11"/>
  <c r="L439" i="11" s="1"/>
  <c r="J455" i="11"/>
  <c r="L455" i="11" s="1"/>
  <c r="N455" i="11" s="1"/>
  <c r="J480" i="11"/>
  <c r="L480" i="11" s="1"/>
  <c r="J424" i="11"/>
  <c r="L424" i="11" s="1"/>
  <c r="J484" i="11"/>
  <c r="L484" i="11" s="1"/>
  <c r="J501" i="11"/>
  <c r="L501" i="11" s="1"/>
  <c r="N501" i="11" s="1"/>
  <c r="J511" i="11"/>
  <c r="L511" i="11" s="1"/>
  <c r="J453" i="11"/>
  <c r="L453" i="11" s="1"/>
  <c r="J428" i="11"/>
  <c r="L428" i="11" s="1"/>
  <c r="J459" i="11"/>
  <c r="L459" i="11" s="1"/>
  <c r="J489" i="11"/>
  <c r="L489" i="11" s="1"/>
  <c r="J487" i="11"/>
  <c r="L487" i="11" s="1"/>
  <c r="J517" i="11"/>
  <c r="L517" i="11" s="1"/>
  <c r="J509" i="11"/>
  <c r="L509" i="11" s="1"/>
  <c r="J442" i="11"/>
  <c r="L442" i="11" s="1"/>
  <c r="J458" i="11"/>
  <c r="L458" i="11" s="1"/>
  <c r="J468" i="11"/>
  <c r="L468" i="11" s="1"/>
  <c r="J504" i="11"/>
  <c r="L504" i="11" s="1"/>
  <c r="J528" i="11"/>
  <c r="L528" i="11" s="1"/>
  <c r="J166" i="11"/>
  <c r="L166" i="11" s="1"/>
  <c r="J198" i="11"/>
  <c r="L198" i="11" s="1"/>
  <c r="J206" i="11"/>
  <c r="L206" i="11" s="1"/>
  <c r="J222" i="11"/>
  <c r="L222" i="11" s="1"/>
  <c r="J238" i="11"/>
  <c r="L238" i="11" s="1"/>
  <c r="J254" i="11"/>
  <c r="L254" i="11" s="1"/>
  <c r="J272" i="11"/>
  <c r="L272" i="11" s="1"/>
  <c r="J288" i="11"/>
  <c r="L288" i="11" s="1"/>
  <c r="J41" i="11"/>
  <c r="L41" i="11" s="1"/>
  <c r="J115" i="11"/>
  <c r="L115" i="11" s="1"/>
  <c r="J285" i="11"/>
  <c r="L285" i="11" s="1"/>
  <c r="J356" i="11"/>
  <c r="L356" i="11" s="1"/>
  <c r="J70" i="11"/>
  <c r="L70" i="11" s="1"/>
  <c r="J136" i="11"/>
  <c r="L136" i="11" s="1"/>
  <c r="J316" i="11"/>
  <c r="L316" i="11" s="1"/>
  <c r="J471" i="11"/>
  <c r="L471" i="11" s="1"/>
  <c r="J138" i="11"/>
  <c r="L138" i="11" s="1"/>
  <c r="J152" i="11"/>
  <c r="L152" i="11" s="1"/>
  <c r="J322" i="11"/>
  <c r="L322" i="11" s="1"/>
  <c r="J334" i="11"/>
  <c r="L334" i="11" s="1"/>
  <c r="J346" i="11"/>
  <c r="L346" i="11" s="1"/>
  <c r="J387" i="11"/>
  <c r="L387" i="11" s="1"/>
  <c r="J513" i="11"/>
  <c r="L513" i="11" s="1"/>
  <c r="K240" i="11"/>
  <c r="M240" i="11" s="1"/>
  <c r="J185" i="11"/>
  <c r="L185" i="11" s="1"/>
  <c r="K185" i="11"/>
  <c r="M185" i="11" s="1"/>
  <c r="J132" i="11"/>
  <c r="L132" i="11" s="1"/>
  <c r="K132" i="11"/>
  <c r="M132" i="11" s="1"/>
  <c r="J74" i="11"/>
  <c r="L74" i="11" s="1"/>
  <c r="K74" i="11"/>
  <c r="M74" i="11" s="1"/>
  <c r="K17" i="11"/>
  <c r="M17" i="11" s="1"/>
  <c r="K127" i="11"/>
  <c r="M127" i="11" s="1"/>
  <c r="K38" i="11"/>
  <c r="M38" i="11" s="1"/>
  <c r="J237" i="11"/>
  <c r="L237" i="11" s="1"/>
  <c r="K237" i="11"/>
  <c r="M237" i="11" s="1"/>
  <c r="K71" i="11"/>
  <c r="M71" i="11" s="1"/>
  <c r="J73" i="11"/>
  <c r="L73" i="11" s="1"/>
  <c r="K73" i="11"/>
  <c r="M73" i="11" s="1"/>
  <c r="K301" i="11"/>
  <c r="M301" i="11" s="1"/>
  <c r="K213" i="11"/>
  <c r="M213" i="11" s="1"/>
  <c r="J319" i="11"/>
  <c r="L319" i="11" s="1"/>
  <c r="J403" i="11"/>
  <c r="L403" i="11" s="1"/>
  <c r="J421" i="11"/>
  <c r="L421" i="11" s="1"/>
  <c r="N421" i="11" s="1"/>
  <c r="J11" i="11"/>
  <c r="L11" i="11" s="1"/>
  <c r="J27" i="11"/>
  <c r="L27" i="11" s="1"/>
  <c r="J53" i="11"/>
  <c r="L53" i="11" s="1"/>
  <c r="J80" i="11"/>
  <c r="L80" i="11" s="1"/>
  <c r="J118" i="11"/>
  <c r="L118" i="11" s="1"/>
  <c r="J65" i="11"/>
  <c r="L65" i="11" s="1"/>
  <c r="J35" i="11"/>
  <c r="L35" i="11" s="1"/>
  <c r="J127" i="11"/>
  <c r="L127" i="11" s="1"/>
  <c r="J13" i="11"/>
  <c r="L13" i="11" s="1"/>
  <c r="J29" i="11"/>
  <c r="L29" i="11" s="1"/>
  <c r="J61" i="11"/>
  <c r="L61" i="11" s="1"/>
  <c r="J139" i="11"/>
  <c r="L139" i="11" s="1"/>
  <c r="J147" i="11"/>
  <c r="L147" i="11" s="1"/>
  <c r="J87" i="11"/>
  <c r="L87" i="11" s="1"/>
  <c r="J156" i="11"/>
  <c r="L156" i="11" s="1"/>
  <c r="J256" i="11"/>
  <c r="L256" i="11" s="1"/>
  <c r="J328" i="11"/>
  <c r="L328" i="11" s="1"/>
  <c r="J99" i="11"/>
  <c r="L99" i="11" s="1"/>
  <c r="J140" i="11"/>
  <c r="L140" i="11" s="1"/>
  <c r="J193" i="11"/>
  <c r="L193" i="11" s="1"/>
  <c r="J220" i="11"/>
  <c r="L220" i="11" s="1"/>
  <c r="J236" i="11"/>
  <c r="L236" i="11" s="1"/>
  <c r="J278" i="11"/>
  <c r="L278" i="11" s="1"/>
  <c r="J159" i="11"/>
  <c r="L159" i="11" s="1"/>
  <c r="J174" i="11"/>
  <c r="L174" i="11" s="1"/>
  <c r="J190" i="11"/>
  <c r="L190" i="11" s="1"/>
  <c r="J427" i="11"/>
  <c r="L427" i="11" s="1"/>
  <c r="J368" i="11"/>
  <c r="L368" i="11" s="1"/>
  <c r="J391" i="11"/>
  <c r="L391" i="11" s="1"/>
  <c r="J470" i="11"/>
  <c r="L470" i="11" s="1"/>
  <c r="J502" i="11"/>
  <c r="L502" i="11" s="1"/>
  <c r="J362" i="11"/>
  <c r="L362" i="11" s="1"/>
  <c r="J418" i="11"/>
  <c r="L418" i="11" s="1"/>
  <c r="J440" i="11"/>
  <c r="L440" i="11" s="1"/>
  <c r="J456" i="11"/>
  <c r="L456" i="11" s="1"/>
  <c r="J485" i="11"/>
  <c r="L485" i="11" s="1"/>
  <c r="J493" i="11"/>
  <c r="L493" i="11" s="1"/>
  <c r="J329" i="11"/>
  <c r="L329" i="11" s="1"/>
  <c r="J389" i="11"/>
  <c r="L389" i="11" s="1"/>
  <c r="J514" i="11"/>
  <c r="L514" i="11" s="1"/>
  <c r="J311" i="11"/>
  <c r="L311" i="11" s="1"/>
  <c r="J390" i="11"/>
  <c r="L390" i="11" s="1"/>
  <c r="J408" i="11"/>
  <c r="L408" i="11" s="1"/>
  <c r="J494" i="11"/>
  <c r="L494" i="11" s="1"/>
  <c r="J6" i="11"/>
  <c r="L6" i="11" s="1"/>
  <c r="J22" i="11"/>
  <c r="L22" i="11" s="1"/>
  <c r="J24" i="11"/>
  <c r="L24" i="11" s="1"/>
  <c r="J40" i="11"/>
  <c r="L40" i="11" s="1"/>
  <c r="J42" i="11"/>
  <c r="L42" i="11" s="1"/>
  <c r="J26" i="11"/>
  <c r="L26" i="11" s="1"/>
  <c r="J58" i="11"/>
  <c r="L58" i="11" s="1"/>
  <c r="J100" i="11"/>
  <c r="L100" i="11" s="1"/>
  <c r="J123" i="11"/>
  <c r="L123" i="11" s="1"/>
  <c r="J113" i="11"/>
  <c r="L113" i="11" s="1"/>
  <c r="J122" i="11"/>
  <c r="L122" i="11" s="1"/>
  <c r="J75" i="11"/>
  <c r="L75" i="11" s="1"/>
  <c r="J94" i="11"/>
  <c r="L94" i="11" s="1"/>
  <c r="J67" i="11"/>
  <c r="L67" i="11" s="1"/>
  <c r="J110" i="11"/>
  <c r="L110" i="11" s="1"/>
  <c r="J183" i="11"/>
  <c r="L183" i="11" s="1"/>
  <c r="J161" i="11"/>
  <c r="L161" i="11" s="1"/>
  <c r="J209" i="11"/>
  <c r="L209" i="11" s="1"/>
  <c r="J225" i="11"/>
  <c r="L225" i="11" s="1"/>
  <c r="J241" i="11"/>
  <c r="L241" i="11" s="1"/>
  <c r="J155" i="11"/>
  <c r="L155" i="11" s="1"/>
  <c r="J207" i="11"/>
  <c r="L207" i="11" s="1"/>
  <c r="J223" i="11"/>
  <c r="L223" i="11" s="1"/>
  <c r="J239" i="11"/>
  <c r="L239" i="11" s="1"/>
  <c r="J149" i="11"/>
  <c r="L149" i="11" s="1"/>
  <c r="J170" i="11"/>
  <c r="L170" i="11" s="1"/>
  <c r="J181" i="11"/>
  <c r="L181" i="11" s="1"/>
  <c r="J189" i="11"/>
  <c r="L189" i="11" s="1"/>
  <c r="J203" i="11"/>
  <c r="L203" i="11" s="1"/>
  <c r="J259" i="11"/>
  <c r="L259" i="11" s="1"/>
  <c r="J263" i="11"/>
  <c r="L263" i="11" s="1"/>
  <c r="J299" i="11"/>
  <c r="L299" i="11" s="1"/>
  <c r="J283" i="11"/>
  <c r="L283" i="11" s="1"/>
  <c r="J249" i="11"/>
  <c r="L249" i="11" s="1"/>
  <c r="J273" i="11"/>
  <c r="L273" i="11" s="1"/>
  <c r="J306" i="11"/>
  <c r="L306" i="11" s="1"/>
  <c r="J337" i="11"/>
  <c r="L337" i="11" s="1"/>
  <c r="J365" i="11"/>
  <c r="L365" i="11" s="1"/>
  <c r="J345" i="11"/>
  <c r="L345" i="11" s="1"/>
  <c r="J361" i="11"/>
  <c r="L361" i="11" s="1"/>
  <c r="J323" i="11"/>
  <c r="L323" i="11" s="1"/>
  <c r="J339" i="11"/>
  <c r="L339" i="11" s="1"/>
  <c r="J393" i="11"/>
  <c r="L393" i="11" s="1"/>
  <c r="J417" i="11"/>
  <c r="L417" i="11" s="1"/>
  <c r="J438" i="11"/>
  <c r="L438" i="11" s="1"/>
  <c r="J469" i="11"/>
  <c r="L469" i="11" s="1"/>
  <c r="J443" i="11"/>
  <c r="L443" i="11" s="1"/>
  <c r="J426" i="11"/>
  <c r="L426" i="11" s="1"/>
  <c r="J505" i="11"/>
  <c r="L505" i="11" s="1"/>
  <c r="J446" i="11"/>
  <c r="L446" i="11" s="1"/>
  <c r="J462" i="11"/>
  <c r="L462" i="11" s="1"/>
  <c r="J496" i="11"/>
  <c r="L496" i="11" s="1"/>
  <c r="J518" i="11"/>
  <c r="L518" i="11" s="1"/>
  <c r="J172" i="11"/>
  <c r="L172" i="11" s="1"/>
  <c r="J200" i="11"/>
  <c r="L200" i="11" s="1"/>
  <c r="J210" i="11"/>
  <c r="L210" i="11" s="1"/>
  <c r="J226" i="11"/>
  <c r="L226" i="11" s="1"/>
  <c r="J242" i="11"/>
  <c r="L242" i="11" s="1"/>
  <c r="J258" i="11"/>
  <c r="L258" i="11" s="1"/>
  <c r="J274" i="11"/>
  <c r="L274" i="11" s="1"/>
  <c r="J296" i="11"/>
  <c r="L296" i="11" s="1"/>
  <c r="J45" i="11"/>
  <c r="L45" i="11" s="1"/>
  <c r="J89" i="11"/>
  <c r="L89" i="11" s="1"/>
  <c r="N89" i="11" s="1"/>
  <c r="J119" i="11"/>
  <c r="L119" i="11" s="1"/>
  <c r="J293" i="11"/>
  <c r="L293" i="11" s="1"/>
  <c r="J48" i="11"/>
  <c r="L48" i="11" s="1"/>
  <c r="J88" i="11"/>
  <c r="L88" i="11" s="1"/>
  <c r="N88" i="11" s="1"/>
  <c r="J308" i="11"/>
  <c r="L308" i="11" s="1"/>
  <c r="J425" i="11"/>
  <c r="L425" i="11" s="1"/>
  <c r="J475" i="11"/>
  <c r="L475" i="11" s="1"/>
  <c r="J146" i="11"/>
  <c r="L146" i="11" s="1"/>
  <c r="J292" i="11"/>
  <c r="L292" i="11" s="1"/>
  <c r="J324" i="11"/>
  <c r="L324" i="11" s="1"/>
  <c r="J338" i="11"/>
  <c r="L338" i="11" s="1"/>
  <c r="J367" i="11"/>
  <c r="L367" i="11" s="1"/>
  <c r="J402" i="11"/>
  <c r="L402" i="11" s="1"/>
  <c r="J301" i="11"/>
  <c r="L301" i="11" s="1"/>
  <c r="J376" i="11"/>
  <c r="L376" i="11" s="1"/>
  <c r="J413" i="11"/>
  <c r="L413" i="11" s="1"/>
  <c r="J508" i="11"/>
  <c r="L508" i="11" s="1"/>
  <c r="J15" i="11"/>
  <c r="L15" i="11" s="1"/>
  <c r="J31" i="11"/>
  <c r="L31" i="11" s="1"/>
  <c r="J60" i="11"/>
  <c r="L60" i="11" s="1"/>
  <c r="J84" i="11"/>
  <c r="L84" i="11" s="1"/>
  <c r="J47" i="11"/>
  <c r="L47" i="11" s="1"/>
  <c r="J66" i="11"/>
  <c r="L66" i="11" s="1"/>
  <c r="J39" i="11"/>
  <c r="L39" i="11" s="1"/>
  <c r="J158" i="11"/>
  <c r="L158" i="11" s="1"/>
  <c r="J17" i="11"/>
  <c r="L17" i="11" s="1"/>
  <c r="J33" i="11"/>
  <c r="L33" i="11" s="1"/>
  <c r="J64" i="11"/>
  <c r="L64" i="11" s="1"/>
  <c r="J142" i="11"/>
  <c r="L142" i="11" s="1"/>
  <c r="J276" i="11"/>
  <c r="L276" i="11" s="1"/>
  <c r="J93" i="11"/>
  <c r="L93" i="11" s="1"/>
  <c r="J205" i="11"/>
  <c r="L205" i="11" s="1"/>
  <c r="J260" i="11"/>
  <c r="L260" i="11" s="1"/>
  <c r="J352" i="11"/>
  <c r="L352" i="11" s="1"/>
  <c r="J103" i="11"/>
  <c r="L103" i="11" s="1"/>
  <c r="J144" i="11"/>
  <c r="L144" i="11" s="1"/>
  <c r="J208" i="11"/>
  <c r="L208" i="11" s="1"/>
  <c r="J224" i="11"/>
  <c r="L224" i="11" s="1"/>
  <c r="J240" i="11"/>
  <c r="L240" i="11" s="1"/>
  <c r="J281" i="11"/>
  <c r="L281" i="11" s="1"/>
  <c r="J163" i="11"/>
  <c r="L163" i="11" s="1"/>
  <c r="J178" i="11"/>
  <c r="L178" i="11" s="1"/>
  <c r="J286" i="11"/>
  <c r="L286" i="11" s="1"/>
  <c r="J341" i="11"/>
  <c r="L341" i="11" s="1"/>
  <c r="J375" i="11"/>
  <c r="L375" i="11" s="1"/>
  <c r="J407" i="11"/>
  <c r="L407" i="11" s="1"/>
  <c r="J472" i="11"/>
  <c r="L472" i="11" s="1"/>
  <c r="J506" i="11"/>
  <c r="L506" i="11" s="1"/>
  <c r="J330" i="11"/>
  <c r="L330" i="11" s="1"/>
  <c r="J370" i="11"/>
  <c r="L370" i="11" s="1"/>
  <c r="J429" i="11"/>
  <c r="L429" i="11" s="1"/>
  <c r="J444" i="11"/>
  <c r="L444" i="11" s="1"/>
  <c r="J460" i="11"/>
  <c r="L460" i="11" s="1"/>
  <c r="J486" i="11"/>
  <c r="L486" i="11" s="1"/>
  <c r="J499" i="11"/>
  <c r="L499" i="11" s="1"/>
  <c r="J336" i="11"/>
  <c r="L336" i="11" s="1"/>
  <c r="N336" i="11" s="1"/>
  <c r="J405" i="11"/>
  <c r="L405" i="11" s="1"/>
  <c r="J521" i="11"/>
  <c r="L521" i="11" s="1"/>
  <c r="J313" i="11"/>
  <c r="L313" i="11" s="1"/>
  <c r="J398" i="11"/>
  <c r="L398" i="11" s="1"/>
  <c r="J410" i="11"/>
  <c r="L410" i="11" s="1"/>
  <c r="J520" i="11"/>
  <c r="L520" i="11" s="1"/>
  <c r="J10" i="11"/>
  <c r="L10" i="11" s="1"/>
  <c r="J4" i="11"/>
  <c r="L4" i="11" s="1"/>
  <c r="J28" i="11"/>
  <c r="L28" i="11" s="1"/>
  <c r="J38" i="11"/>
  <c r="L38" i="11" s="1"/>
  <c r="J43" i="11"/>
  <c r="L43" i="11" s="1"/>
  <c r="J30" i="11"/>
  <c r="L30" i="11" s="1"/>
  <c r="J78" i="11"/>
  <c r="L78" i="11" s="1"/>
  <c r="J101" i="11"/>
  <c r="L101" i="11" s="1"/>
  <c r="J126" i="11"/>
  <c r="L126" i="11" s="1"/>
  <c r="J116" i="11"/>
  <c r="L116" i="11" s="1"/>
  <c r="J55" i="11"/>
  <c r="L55" i="11" s="1"/>
  <c r="J85" i="11"/>
  <c r="L85" i="11" s="1"/>
  <c r="J128" i="11"/>
  <c r="L128" i="11" s="1"/>
  <c r="J71" i="11"/>
  <c r="L71" i="11" s="1"/>
  <c r="J133" i="11"/>
  <c r="L133" i="11" s="1"/>
  <c r="J187" i="11"/>
  <c r="L187" i="11" s="1"/>
  <c r="J164" i="11"/>
  <c r="L164" i="11" s="1"/>
  <c r="J213" i="11"/>
  <c r="L213" i="11" s="1"/>
  <c r="J229" i="11"/>
  <c r="L229" i="11" s="1"/>
  <c r="J245" i="11"/>
  <c r="L245" i="11" s="1"/>
  <c r="J157" i="11"/>
  <c r="L157" i="11" s="1"/>
  <c r="J211" i="11"/>
  <c r="L211" i="11" s="1"/>
  <c r="J227" i="11"/>
  <c r="L227" i="11" s="1"/>
  <c r="J243" i="11"/>
  <c r="L243" i="11" s="1"/>
  <c r="J151" i="11"/>
  <c r="L151" i="11" s="1"/>
  <c r="J176" i="11"/>
  <c r="L176" i="11" s="1"/>
  <c r="J192" i="11"/>
  <c r="L192" i="11" s="1"/>
  <c r="J247" i="11"/>
  <c r="L247" i="11" s="1"/>
  <c r="J279" i="11"/>
  <c r="L279" i="11" s="1"/>
  <c r="J270" i="11"/>
  <c r="L270" i="11" s="1"/>
  <c r="J315" i="11"/>
  <c r="L315" i="11" s="1"/>
  <c r="J295" i="11"/>
  <c r="L295" i="11" s="1"/>
  <c r="J253" i="11"/>
  <c r="L253" i="11" s="1"/>
  <c r="J291" i="11"/>
  <c r="L291" i="11" s="1"/>
  <c r="J317" i="11"/>
  <c r="L317" i="11" s="1"/>
  <c r="J349" i="11"/>
  <c r="L349" i="11" s="1"/>
  <c r="J397" i="11"/>
  <c r="L397" i="11" s="1"/>
  <c r="J347" i="11"/>
  <c r="L347" i="11" s="1"/>
  <c r="J377" i="11"/>
  <c r="L377" i="11" s="1"/>
  <c r="J327" i="11"/>
  <c r="L327" i="11" s="1"/>
  <c r="J343" i="11"/>
  <c r="L343" i="11" s="1"/>
  <c r="J394" i="11"/>
  <c r="L394" i="11" s="1"/>
  <c r="N394" i="11" s="1"/>
  <c r="J372" i="11"/>
  <c r="L372" i="11" s="1"/>
  <c r="J441" i="11"/>
  <c r="L441" i="11" s="1"/>
  <c r="J457" i="11"/>
  <c r="L457" i="11" s="1"/>
  <c r="J380" i="11"/>
  <c r="L380" i="11" s="1"/>
  <c r="J432" i="11"/>
  <c r="L432" i="11" s="1"/>
  <c r="J447" i="11"/>
  <c r="L447" i="11" s="1"/>
  <c r="J463" i="11"/>
  <c r="L463" i="11" s="1"/>
  <c r="J491" i="11"/>
  <c r="L491" i="11" s="1"/>
  <c r="J476" i="11"/>
  <c r="L476" i="11" s="1"/>
  <c r="J479" i="11"/>
  <c r="L479" i="11" s="1"/>
  <c r="J503" i="11"/>
  <c r="L503" i="11" s="1"/>
  <c r="J527" i="11"/>
  <c r="L527" i="11" s="1"/>
  <c r="J519" i="11"/>
  <c r="L519" i="11" s="1"/>
  <c r="J461" i="11"/>
  <c r="L461" i="11" s="1"/>
  <c r="J436" i="11"/>
  <c r="L436" i="11" s="1"/>
  <c r="J467" i="11"/>
  <c r="L467" i="11" s="1"/>
  <c r="N467" i="11" s="1"/>
  <c r="J392" i="11"/>
  <c r="L392" i="11" s="1"/>
  <c r="J495" i="11"/>
  <c r="L495" i="11" s="1"/>
  <c r="J523" i="11"/>
  <c r="L523" i="11" s="1"/>
  <c r="J525" i="11"/>
  <c r="L525" i="11" s="1"/>
  <c r="J37" i="11"/>
  <c r="L37" i="11" s="1"/>
  <c r="K37" i="11"/>
  <c r="M37" i="11" s="1"/>
  <c r="J184" i="11"/>
  <c r="L184" i="11" s="1"/>
  <c r="K184" i="11"/>
  <c r="M184" i="11" s="1"/>
  <c r="J277" i="11"/>
  <c r="L277" i="11" s="1"/>
  <c r="K277" i="11"/>
  <c r="M277" i="11" s="1"/>
  <c r="N527" i="11" l="1"/>
  <c r="N452" i="11"/>
  <c r="N432" i="11"/>
  <c r="N410" i="11"/>
  <c r="N15" i="11"/>
  <c r="N436" i="11"/>
  <c r="N279" i="11"/>
  <c r="N103" i="11"/>
  <c r="N66" i="11"/>
  <c r="N446" i="11"/>
  <c r="N249" i="11"/>
  <c r="N254" i="11"/>
  <c r="N221" i="11"/>
  <c r="N437" i="11"/>
  <c r="N374" i="11"/>
  <c r="N244" i="11"/>
  <c r="N126" i="11"/>
  <c r="N31" i="11"/>
  <c r="N339" i="11"/>
  <c r="N259" i="11"/>
  <c r="N278" i="11"/>
  <c r="N468" i="11"/>
  <c r="N447" i="11"/>
  <c r="N247" i="11"/>
  <c r="N187" i="11"/>
  <c r="N521" i="11"/>
  <c r="N486" i="11"/>
  <c r="N518" i="11"/>
  <c r="N337" i="11"/>
  <c r="N123" i="11"/>
  <c r="N493" i="11"/>
  <c r="N346" i="11"/>
  <c r="N453" i="11"/>
  <c r="N533" i="11"/>
  <c r="N232" i="11"/>
  <c r="N532" i="11"/>
  <c r="N395" i="11"/>
  <c r="N307" i="11"/>
  <c r="N280" i="11"/>
  <c r="N164" i="11"/>
  <c r="N113" i="11"/>
  <c r="N502" i="11"/>
  <c r="N403" i="11"/>
  <c r="N387" i="11"/>
  <c r="N392" i="11"/>
  <c r="N28" i="11"/>
  <c r="N163" i="11"/>
  <c r="N308" i="11"/>
  <c r="N183" i="11"/>
  <c r="N514" i="11"/>
  <c r="N391" i="11"/>
  <c r="N11" i="11"/>
  <c r="N489" i="11"/>
  <c r="N201" i="11"/>
  <c r="N388" i="11"/>
  <c r="N314" i="11"/>
  <c r="N56" i="11"/>
  <c r="N202" i="11"/>
  <c r="N105" i="11"/>
  <c r="N298" i="11"/>
  <c r="N495" i="11"/>
  <c r="N85" i="11"/>
  <c r="N101" i="11"/>
  <c r="N178" i="11"/>
  <c r="N47" i="11"/>
  <c r="N324" i="11"/>
  <c r="N226" i="11"/>
  <c r="N161" i="11"/>
  <c r="N418" i="11"/>
  <c r="N236" i="11"/>
  <c r="N99" i="11"/>
  <c r="N219" i="11"/>
  <c r="N52" i="11"/>
  <c r="N516" i="11"/>
  <c r="N385" i="11"/>
  <c r="N59" i="11"/>
  <c r="N275" i="11"/>
  <c r="N435" i="11"/>
  <c r="N369" i="11"/>
  <c r="N234" i="11"/>
  <c r="N162" i="11"/>
  <c r="N454" i="11"/>
  <c r="N451" i="11"/>
  <c r="N401" i="11"/>
  <c r="N473" i="11"/>
  <c r="N326" i="11"/>
  <c r="N84" i="11"/>
  <c r="N75" i="11"/>
  <c r="N40" i="11"/>
  <c r="N267" i="11"/>
  <c r="N95" i="11"/>
  <c r="N78" i="11"/>
  <c r="N281" i="11"/>
  <c r="N146" i="11"/>
  <c r="N110" i="11"/>
  <c r="N80" i="11"/>
  <c r="N72" i="11"/>
  <c r="N309" i="11"/>
  <c r="N444" i="11"/>
  <c r="N491" i="11"/>
  <c r="N380" i="11"/>
  <c r="N503" i="11"/>
  <c r="N463" i="11"/>
  <c r="N429" i="11"/>
  <c r="N338" i="11"/>
  <c r="N345" i="11"/>
  <c r="N263" i="11"/>
  <c r="N408" i="11"/>
  <c r="N513" i="11"/>
  <c r="N322" i="11"/>
  <c r="N335" i="11"/>
  <c r="N320" i="11"/>
  <c r="N199" i="11"/>
  <c r="N497" i="11"/>
  <c r="N125" i="11"/>
  <c r="N77" i="11"/>
  <c r="N500" i="11"/>
  <c r="N135" i="11"/>
  <c r="N478" i="11"/>
  <c r="N10" i="11"/>
  <c r="N45" i="11"/>
  <c r="N469" i="11"/>
  <c r="N170" i="11"/>
  <c r="N390" i="11"/>
  <c r="N329" i="11"/>
  <c r="N427" i="11"/>
  <c r="N53" i="11"/>
  <c r="N115" i="11"/>
  <c r="N434" i="11"/>
  <c r="N188" i="11"/>
  <c r="N120" i="11"/>
  <c r="N16" i="11"/>
  <c r="N171" i="11"/>
  <c r="N196" i="11"/>
  <c r="N231" i="11"/>
  <c r="N291" i="11"/>
  <c r="N205" i="11"/>
  <c r="N413" i="11"/>
  <c r="N285" i="11"/>
  <c r="N251" i="11"/>
  <c r="N149" i="11"/>
  <c r="N327" i="11"/>
  <c r="N295" i="11"/>
  <c r="N370" i="11"/>
  <c r="N476" i="11"/>
  <c r="N377" i="11"/>
  <c r="N192" i="11"/>
  <c r="N227" i="11"/>
  <c r="N375" i="11"/>
  <c r="N260" i="11"/>
  <c r="N356" i="11"/>
  <c r="N258" i="11"/>
  <c r="N443" i="11"/>
  <c r="N273" i="11"/>
  <c r="N122" i="11"/>
  <c r="N368" i="11"/>
  <c r="N159" i="11"/>
  <c r="N256" i="11"/>
  <c r="N139" i="11"/>
  <c r="N206" i="11"/>
  <c r="N504" i="11"/>
  <c r="N449" i="11"/>
  <c r="N360" i="11"/>
  <c r="N145" i="11"/>
  <c r="N36" i="11"/>
  <c r="N481" i="11"/>
  <c r="N359" i="11"/>
  <c r="N381" i="11"/>
  <c r="N268" i="11"/>
  <c r="N204" i="11"/>
  <c r="N331" i="11"/>
  <c r="N304" i="11"/>
  <c r="N86" i="11"/>
  <c r="N49" i="11"/>
  <c r="N32" i="11"/>
  <c r="N474" i="11"/>
  <c r="N76" i="11"/>
  <c r="N82" i="11"/>
  <c r="N348" i="11"/>
  <c r="N347" i="11"/>
  <c r="N30" i="11"/>
  <c r="N144" i="11"/>
  <c r="N523" i="11"/>
  <c r="N397" i="11"/>
  <c r="N157" i="11"/>
  <c r="N128" i="11"/>
  <c r="N475" i="11"/>
  <c r="N48" i="11"/>
  <c r="N207" i="11"/>
  <c r="N209" i="11"/>
  <c r="N67" i="11"/>
  <c r="N26" i="11"/>
  <c r="N22" i="11"/>
  <c r="N140" i="11"/>
  <c r="N439" i="11"/>
  <c r="N83" i="11"/>
  <c r="N342" i="11"/>
  <c r="N384" i="11"/>
  <c r="N175" i="11"/>
  <c r="N160" i="11"/>
  <c r="N448" i="11"/>
  <c r="N498" i="11"/>
  <c r="N194" i="11"/>
  <c r="N208" i="11"/>
  <c r="N402" i="11"/>
  <c r="N292" i="11"/>
  <c r="N426" i="11"/>
  <c r="N361" i="11"/>
  <c r="N306" i="11"/>
  <c r="N239" i="11"/>
  <c r="N334" i="11"/>
  <c r="N288" i="11"/>
  <c r="N222" i="11"/>
  <c r="N442" i="11"/>
  <c r="N169" i="11"/>
  <c r="N492" i="11"/>
  <c r="N153" i="11"/>
  <c r="N63" i="11"/>
  <c r="N415" i="11"/>
  <c r="N43" i="11"/>
  <c r="N245" i="11"/>
  <c r="N133" i="11"/>
  <c r="N296" i="11"/>
  <c r="N203" i="11"/>
  <c r="N155" i="11"/>
  <c r="N42" i="11"/>
  <c r="N190" i="11"/>
  <c r="N29" i="11"/>
  <c r="N70" i="11"/>
  <c r="N412" i="11"/>
  <c r="N357" i="11"/>
  <c r="N18" i="11"/>
  <c r="N378" i="11"/>
  <c r="N344" i="11"/>
  <c r="N134" i="11"/>
  <c r="N25" i="11"/>
  <c r="N282" i="11"/>
  <c r="N14" i="11"/>
  <c r="N300" i="11"/>
  <c r="N512" i="11"/>
  <c r="N116" i="11"/>
  <c r="N417" i="11"/>
  <c r="N100" i="11"/>
  <c r="N485" i="11"/>
  <c r="N174" i="11"/>
  <c r="N118" i="11"/>
  <c r="N511" i="11"/>
  <c r="N137" i="11"/>
  <c r="N218" i="11"/>
  <c r="N363" i="11"/>
  <c r="N305" i="11"/>
  <c r="N165" i="11"/>
  <c r="N531" i="11"/>
  <c r="N340" i="11"/>
  <c r="N431" i="11"/>
  <c r="N154" i="11"/>
  <c r="N55" i="11"/>
  <c r="N27" i="11"/>
  <c r="N20" i="11"/>
  <c r="N506" i="11"/>
  <c r="N39" i="11"/>
  <c r="N60" i="11"/>
  <c r="N367" i="11"/>
  <c r="N200" i="11"/>
  <c r="N225" i="11"/>
  <c r="N58" i="11"/>
  <c r="N389" i="11"/>
  <c r="N456" i="11"/>
  <c r="N193" i="11"/>
  <c r="N316" i="11"/>
  <c r="N490" i="11"/>
  <c r="N173" i="11"/>
  <c r="N419" i="11"/>
  <c r="N111" i="11"/>
  <c r="N191" i="11"/>
  <c r="N8" i="11"/>
  <c r="N422" i="11"/>
  <c r="N167" i="11"/>
  <c r="N372" i="11"/>
  <c r="N341" i="11"/>
  <c r="N229" i="11"/>
  <c r="N38" i="11"/>
  <c r="N57" i="11"/>
  <c r="N520" i="11"/>
  <c r="N499" i="11"/>
  <c r="N286" i="11"/>
  <c r="N93" i="11"/>
  <c r="N33" i="11"/>
  <c r="N376" i="11"/>
  <c r="N242" i="11"/>
  <c r="N440" i="11"/>
  <c r="N61" i="11"/>
  <c r="N35" i="11"/>
  <c r="N484" i="11"/>
  <c r="N409" i="11"/>
  <c r="N294" i="11"/>
  <c r="N107" i="11"/>
  <c r="N252" i="11"/>
  <c r="N386" i="11"/>
  <c r="N46" i="11"/>
  <c r="N62" i="11"/>
  <c r="N488" i="11"/>
  <c r="N371" i="11"/>
  <c r="N343" i="11"/>
  <c r="N270" i="11"/>
  <c r="N405" i="11"/>
  <c r="N407" i="11"/>
  <c r="N224" i="11"/>
  <c r="N352" i="11"/>
  <c r="N425" i="11"/>
  <c r="N293" i="11"/>
  <c r="N505" i="11"/>
  <c r="N323" i="11"/>
  <c r="N283" i="11"/>
  <c r="N94" i="11"/>
  <c r="N6" i="11"/>
  <c r="N470" i="11"/>
  <c r="N87" i="11"/>
  <c r="N319" i="11"/>
  <c r="N238" i="11"/>
  <c r="N166" i="11"/>
  <c r="N458" i="11"/>
  <c r="N424" i="11"/>
  <c r="N302" i="11"/>
  <c r="N180" i="11"/>
  <c r="N131" i="11"/>
  <c r="N483" i="11"/>
  <c r="N332" i="11"/>
  <c r="N355" i="11"/>
  <c r="N177" i="11"/>
  <c r="N117" i="11"/>
  <c r="N457" i="11"/>
  <c r="N525" i="11"/>
  <c r="N461" i="11"/>
  <c r="N479" i="11"/>
  <c r="N441" i="11"/>
  <c r="N330" i="11"/>
  <c r="N142" i="11"/>
  <c r="N274" i="11"/>
  <c r="N210" i="11"/>
  <c r="N496" i="11"/>
  <c r="N299" i="11"/>
  <c r="N189" i="11"/>
  <c r="N220" i="11"/>
  <c r="N147" i="11"/>
  <c r="N528" i="11"/>
  <c r="N465" i="11"/>
  <c r="N255" i="11"/>
  <c r="N92" i="11"/>
  <c r="N400" i="11"/>
  <c r="N186" i="11"/>
  <c r="N114" i="11"/>
  <c r="N7" i="11"/>
  <c r="N420" i="11"/>
  <c r="N318" i="11"/>
  <c r="N312" i="11"/>
  <c r="N526" i="11"/>
  <c r="N396" i="11"/>
  <c r="N257" i="11"/>
  <c r="N287" i="11"/>
  <c r="N104" i="11"/>
  <c r="N211" i="11"/>
  <c r="N65" i="11"/>
  <c r="N138" i="11"/>
  <c r="N265" i="11"/>
  <c r="N297" i="11"/>
  <c r="N13" i="11"/>
  <c r="N184" i="11"/>
  <c r="N132" i="11"/>
  <c r="N141" i="11"/>
  <c r="N4" i="11"/>
  <c r="N198" i="11"/>
  <c r="N243" i="11"/>
  <c r="N328" i="11"/>
  <c r="N414" i="11"/>
  <c r="N494" i="11"/>
  <c r="N404" i="11"/>
  <c r="N24" i="11"/>
  <c r="N507" i="11"/>
  <c r="N158" i="11"/>
  <c r="N311" i="11"/>
  <c r="N487" i="11"/>
  <c r="N12" i="11"/>
  <c r="N529" i="11"/>
  <c r="N37" i="11"/>
  <c r="N519" i="11"/>
  <c r="N313" i="11"/>
  <c r="N460" i="11"/>
  <c r="N119" i="11"/>
  <c r="N172" i="11"/>
  <c r="N438" i="11"/>
  <c r="N471" i="11"/>
  <c r="N321" i="11"/>
  <c r="N423" i="11"/>
  <c r="N197" i="11"/>
  <c r="N21" i="11"/>
  <c r="N276" i="11"/>
  <c r="N462" i="11"/>
  <c r="N365" i="11"/>
  <c r="N223" i="11"/>
  <c r="N509" i="11"/>
  <c r="N179" i="11"/>
  <c r="N97" i="11"/>
  <c r="N445" i="11"/>
  <c r="N351" i="11"/>
  <c r="N151" i="11"/>
  <c r="N241" i="11"/>
  <c r="N152" i="11"/>
  <c r="N136" i="11"/>
  <c r="N366" i="11"/>
  <c r="N349" i="11"/>
  <c r="N71" i="11"/>
  <c r="N398" i="11"/>
  <c r="N508" i="11"/>
  <c r="N17" i="11"/>
  <c r="N301" i="11"/>
  <c r="N176" i="11"/>
  <c r="N362" i="11"/>
  <c r="N289" i="11"/>
  <c r="N74" i="11"/>
  <c r="N272" i="11"/>
  <c r="N459" i="11"/>
  <c r="N216" i="11"/>
  <c r="N108" i="11"/>
  <c r="N150" i="11"/>
  <c r="N130" i="11"/>
  <c r="N81" i="11"/>
  <c r="N269" i="11"/>
  <c r="N213" i="11"/>
  <c r="N317" i="11"/>
  <c r="N315" i="11"/>
  <c r="N156" i="11"/>
  <c r="N73" i="11"/>
  <c r="N237" i="11"/>
  <c r="N517" i="11"/>
  <c r="N333" i="11"/>
  <c r="N235" i="11"/>
  <c r="N406" i="11"/>
  <c r="N373" i="11"/>
  <c r="N522" i="11"/>
  <c r="N44" i="11"/>
  <c r="N50" i="11"/>
  <c r="N182" i="11"/>
  <c r="N90" i="11"/>
  <c r="N464" i="11"/>
  <c r="N277" i="11"/>
  <c r="N472" i="11"/>
  <c r="N240" i="11"/>
  <c r="N64" i="11"/>
  <c r="N393" i="11"/>
  <c r="N181" i="11"/>
  <c r="N127" i="11"/>
  <c r="N41" i="11"/>
  <c r="N261" i="11"/>
  <c r="N168" i="11"/>
  <c r="N303" i="11"/>
  <c r="N215" i="11"/>
  <c r="N98" i="11"/>
  <c r="N515" i="11"/>
  <c r="N262" i="11"/>
  <c r="N416" i="11"/>
  <c r="N79" i="11"/>
  <c r="N148" i="11"/>
  <c r="N214" i="11"/>
  <c r="N350" i="11"/>
  <c r="N121" i="11"/>
  <c r="N19" i="11"/>
  <c r="N129" i="11"/>
  <c r="N34" i="11"/>
  <c r="N399" i="11"/>
  <c r="N353" i="11"/>
  <c r="N290" i="11"/>
  <c r="N212" i="11"/>
  <c r="N5" i="11"/>
  <c r="N382" i="11"/>
  <c r="N310" i="11"/>
  <c r="N124" i="11"/>
  <c r="N69" i="11"/>
  <c r="N477" i="11"/>
  <c r="N430" i="11"/>
  <c r="N325" i="11"/>
  <c r="N271" i="11"/>
  <c r="N195" i="11"/>
  <c r="N233" i="11"/>
  <c r="N68" i="11"/>
  <c r="N91" i="11"/>
  <c r="N112" i="11"/>
  <c r="N253" i="11"/>
  <c r="N358" i="11"/>
  <c r="N428" i="11"/>
  <c r="N482" i="11"/>
  <c r="N23" i="11"/>
  <c r="N217" i="11"/>
  <c r="N54" i="11"/>
  <c r="N510" i="11"/>
  <c r="N185" i="11"/>
  <c r="N250" i="11"/>
  <c r="N480" i="11"/>
  <c r="N364" i="11"/>
  <c r="N106" i="11"/>
  <c r="N96" i="11"/>
  <c r="N9" i="11"/>
  <c r="N354" i="11"/>
  <c r="N230" i="11"/>
  <c r="N284" i="11"/>
  <c r="N109" i="11"/>
  <c r="N433" i="11"/>
  <c r="N264" i="11"/>
  <c r="N51" i="11"/>
  <c r="N266" i="11"/>
  <c r="N524" i="11"/>
  <c r="N530" i="11"/>
</calcChain>
</file>

<file path=xl/sharedStrings.xml><?xml version="1.0" encoding="utf-8"?>
<sst xmlns="http://schemas.openxmlformats.org/spreadsheetml/2006/main" count="5104" uniqueCount="1464">
  <si>
    <t>Region</t>
  </si>
  <si>
    <t>Zone</t>
  </si>
  <si>
    <t>My Fone</t>
  </si>
  <si>
    <t>Barisal</t>
  </si>
  <si>
    <t>Desh Link</t>
  </si>
  <si>
    <t>Faridpur</t>
  </si>
  <si>
    <t>Toushi Mobile Showroom &amp; Servicing</t>
  </si>
  <si>
    <t>M/S. National Electronics</t>
  </si>
  <si>
    <t>Gopalganj</t>
  </si>
  <si>
    <t>M/S Faiz Enterprise</t>
  </si>
  <si>
    <t>Mridha Telecom</t>
  </si>
  <si>
    <t>Winner Electronics</t>
  </si>
  <si>
    <t>Noor Electronics</t>
  </si>
  <si>
    <t>Patuakhali</t>
  </si>
  <si>
    <t>Zaman Electronics</t>
  </si>
  <si>
    <t>M/S. Rasel Enterprise</t>
  </si>
  <si>
    <t>M/S Saad Telecom</t>
  </si>
  <si>
    <t>A One Tel</t>
  </si>
  <si>
    <t>Pial Mobile Gallery</t>
  </si>
  <si>
    <t xml:space="preserve"> Chandpur </t>
  </si>
  <si>
    <t xml:space="preserve"> Cox's Bazar </t>
  </si>
  <si>
    <t xml:space="preserve"> Noakhali </t>
  </si>
  <si>
    <t xml:space="preserve"> Rangamati </t>
  </si>
  <si>
    <t xml:space="preserve"> Chittagong South </t>
  </si>
  <si>
    <t xml:space="preserve"> Chittagong North </t>
  </si>
  <si>
    <t>MM Communication</t>
  </si>
  <si>
    <t>Dhaka North</t>
  </si>
  <si>
    <t>Saif Telecom</t>
  </si>
  <si>
    <t>Dhaka center</t>
  </si>
  <si>
    <t>Trade plus</t>
  </si>
  <si>
    <t>Nabil Enterprise</t>
  </si>
  <si>
    <t>Gulshan</t>
  </si>
  <si>
    <t>Mobile House</t>
  </si>
  <si>
    <t>Mirpur</t>
  </si>
  <si>
    <t>Zaara Corporation</t>
  </si>
  <si>
    <t>Savar</t>
  </si>
  <si>
    <t>TM Communication</t>
  </si>
  <si>
    <t>Uttara</t>
  </si>
  <si>
    <t>Star Telecom</t>
  </si>
  <si>
    <t>Shore Distribution</t>
  </si>
  <si>
    <t>One Telecom (CTG Road)</t>
  </si>
  <si>
    <t>Dhaka South</t>
  </si>
  <si>
    <t>Chittagong Road</t>
  </si>
  <si>
    <t>Taj Telecom</t>
  </si>
  <si>
    <t>Dhanmondi</t>
  </si>
  <si>
    <t>City Telecom</t>
  </si>
  <si>
    <t>Jatrabari</t>
  </si>
  <si>
    <t>One Telecom, Jatrabari</t>
  </si>
  <si>
    <t>Dohar Enterprise</t>
  </si>
  <si>
    <t>Munshigonj</t>
  </si>
  <si>
    <t>Mehereen Telecom</t>
  </si>
  <si>
    <t>Keraniganj</t>
  </si>
  <si>
    <t>Nandan World Link</t>
  </si>
  <si>
    <t>One Telecom, Narayangonj</t>
  </si>
  <si>
    <t>Narayangonj</t>
  </si>
  <si>
    <t>One Telecom</t>
  </si>
  <si>
    <t>Paltan</t>
  </si>
  <si>
    <t>Ananda Electronics</t>
  </si>
  <si>
    <t>Nishat Telecom</t>
  </si>
  <si>
    <t>M K Trading Co.</t>
  </si>
  <si>
    <t xml:space="preserve"> Khulna </t>
  </si>
  <si>
    <t xml:space="preserve"> Jessore </t>
  </si>
  <si>
    <t xml:space="preserve"> Jhenaidah </t>
  </si>
  <si>
    <t xml:space="preserve"> Kushtia </t>
  </si>
  <si>
    <t xml:space="preserve"> Pirojpur </t>
  </si>
  <si>
    <t>F N Traders</t>
  </si>
  <si>
    <t>Mymensingh</t>
  </si>
  <si>
    <t>Bhaluka</t>
  </si>
  <si>
    <t>M/S. Sumon Telecoms</t>
  </si>
  <si>
    <t>Shakil Trade Interlink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</si>
  <si>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</si>
  <si>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</si>
  <si>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</si>
  <si>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</si>
  <si>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</si>
  <si>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</si>
  <si>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</si>
  <si>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</si>
  <si>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</si>
  <si>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</si>
  <si>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</si>
  <si>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</si>
  <si>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Netrokona</t>
  </si>
  <si>
    <t>Shaheen Multimedia &amp; Telecom</t>
  </si>
  <si>
    <t>M/S Zaman Enterprise</t>
  </si>
  <si>
    <t>M/S Saidur Electronics</t>
  </si>
  <si>
    <t>Priyo Telecom</t>
  </si>
  <si>
    <t>Tangail</t>
  </si>
  <si>
    <t>S.M Tel</t>
  </si>
  <si>
    <t>Hello Naogaon</t>
  </si>
  <si>
    <t>Rajshahi</t>
  </si>
  <si>
    <t>Naogaon</t>
  </si>
  <si>
    <t>M/S Chowdhury Enterprise</t>
  </si>
  <si>
    <t>M/S BTB Telecom</t>
  </si>
  <si>
    <t>Rahman Telecom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</si>
  <si>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</si>
  <si>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</si>
  <si>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</si>
  <si>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</si>
  <si>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</si>
  <si>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</si>
  <si>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</si>
  <si>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</si>
  <si>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</si>
  <si>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</si>
  <si>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</si>
  <si>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Sanjog Mobile</t>
  </si>
  <si>
    <t>Pacific Electronics</t>
  </si>
  <si>
    <t>Rangpur</t>
  </si>
  <si>
    <t>World Media</t>
  </si>
  <si>
    <t>A.S.R. Trading</t>
  </si>
  <si>
    <t>Lalmonirhat</t>
  </si>
  <si>
    <t>Feroz Telecom</t>
  </si>
  <si>
    <t>Missing link trade and distribution</t>
  </si>
  <si>
    <t>Paul Telecom</t>
  </si>
  <si>
    <t>Tarek &amp; Brothers</t>
  </si>
  <si>
    <t>Shahil Distribution</t>
  </si>
  <si>
    <t>Thakurgaon</t>
  </si>
  <si>
    <t>Pacific Electronics – 2</t>
  </si>
  <si>
    <t>Swaranika  Enterprise</t>
  </si>
  <si>
    <t>M/S. Nodi Nishat Enterprise</t>
  </si>
  <si>
    <t>Dinajpur</t>
  </si>
  <si>
    <t>Mobile Plaza</t>
  </si>
  <si>
    <t>Sarker Telecom</t>
  </si>
  <si>
    <t>Sylhet</t>
  </si>
  <si>
    <t>Comilla</t>
  </si>
  <si>
    <t>M/S. Murad Enterprise</t>
  </si>
  <si>
    <t>Nashua Associate</t>
  </si>
  <si>
    <t>Narsingdhi</t>
  </si>
  <si>
    <t>Samiya Telecom-2</t>
  </si>
  <si>
    <t>Satata Mobile Centre</t>
  </si>
  <si>
    <t>Brahmanbaria</t>
  </si>
  <si>
    <t>Zeshan Telecom</t>
  </si>
  <si>
    <t>Hobiganj</t>
  </si>
  <si>
    <t>New Era Telecom</t>
  </si>
  <si>
    <t>Gopa Telecom</t>
  </si>
  <si>
    <t>Star Tel</t>
  </si>
  <si>
    <t>Distributors</t>
  </si>
  <si>
    <t>Mymensingh Outer</t>
  </si>
  <si>
    <t>Samiya Telecom</t>
  </si>
  <si>
    <t>StarTel Distribution-2</t>
  </si>
  <si>
    <t>M Enterprise</t>
  </si>
  <si>
    <t>Biponon Communications</t>
  </si>
  <si>
    <t>M/S. Saiful Enterprise</t>
  </si>
  <si>
    <t>Fantasy Telecom</t>
  </si>
  <si>
    <t>Mobile Shop</t>
  </si>
  <si>
    <t>Mobile Village</t>
  </si>
  <si>
    <t>Mobile Zone,Patia</t>
  </si>
  <si>
    <t>Prime Mobile Center</t>
  </si>
  <si>
    <t>Dhaka Telecom</t>
  </si>
  <si>
    <t>Mobile Media Center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</si>
  <si>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</si>
  <si>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</si>
  <si>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</si>
  <si>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</si>
  <si>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</si>
  <si>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</si>
  <si>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The National Carrier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</si>
  <si>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</si>
  <si>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</si>
  <si>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</si>
  <si>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</si>
  <si>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</si>
  <si>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</si>
  <si>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</si>
  <si>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</si>
  <si>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</si>
  <si>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</si>
  <si>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</si>
  <si>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</si>
  <si>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</si>
  <si>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</si>
  <si>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</si>
  <si>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Chittagong</t>
  </si>
  <si>
    <t>National Total</t>
  </si>
  <si>
    <t>Remaining for 100%</t>
  </si>
  <si>
    <t>Daily Required Rate
for 100%</t>
  </si>
  <si>
    <t>Daily Required Rate for 100%</t>
  </si>
  <si>
    <t>Satkhira</t>
  </si>
  <si>
    <t>Tahia Enterprise</t>
  </si>
  <si>
    <t>Edison Electronics Ltd.</t>
  </si>
  <si>
    <t>Dhaka</t>
  </si>
  <si>
    <t>Remaining for 80%</t>
  </si>
  <si>
    <t>Daily Required Rate
for 80%</t>
  </si>
  <si>
    <t>Daily Required Rate for 80%</t>
  </si>
  <si>
    <t>Remaining Days</t>
  </si>
  <si>
    <t>Dealer Name</t>
  </si>
  <si>
    <t>DSR ID</t>
  </si>
  <si>
    <t>DSR Name</t>
  </si>
  <si>
    <t>Weightage</t>
  </si>
  <si>
    <t>Total 
(100%)</t>
  </si>
  <si>
    <t>Achievement</t>
  </si>
  <si>
    <t>Quantity</t>
  </si>
  <si>
    <t>Value</t>
  </si>
  <si>
    <t>Quantity (30%)</t>
  </si>
  <si>
    <t>Value (70%)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</si>
  <si>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</si>
  <si>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</si>
  <si>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</si>
  <si>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</si>
  <si>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</si>
  <si>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</si>
  <si>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</si>
  <si>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</si>
  <si>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</si>
  <si>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Md. Hasnanin Ahmed Antor</t>
  </si>
  <si>
    <t>DSR-0174</t>
  </si>
  <si>
    <t>DSR-0612</t>
  </si>
  <si>
    <t>DSR-0344</t>
  </si>
  <si>
    <t>DSR-0345</t>
  </si>
  <si>
    <t>Mithun Halder</t>
  </si>
  <si>
    <t>DSR-0734</t>
  </si>
  <si>
    <t>DSR-0278</t>
  </si>
  <si>
    <t>Aminul</t>
  </si>
  <si>
    <t>DSR-0277</t>
  </si>
  <si>
    <t>Mr. Kumod Kanti</t>
  </si>
  <si>
    <t>DSR-0276</t>
  </si>
  <si>
    <t>Md. Monirul Islam</t>
  </si>
  <si>
    <t>DSR-0275</t>
  </si>
  <si>
    <t>Mr.Razib</t>
  </si>
  <si>
    <t>DSR-0542</t>
  </si>
  <si>
    <t>Md. Zubair Himel</t>
  </si>
  <si>
    <t>DSR-0578</t>
  </si>
  <si>
    <t>Mr. Rony</t>
  </si>
  <si>
    <t>DSR-0577</t>
  </si>
  <si>
    <t>Md. Robiul Islam (Shipon)</t>
  </si>
  <si>
    <t>DSR-0579</t>
  </si>
  <si>
    <t>Helal Sardar</t>
  </si>
  <si>
    <t>DSR-0580</t>
  </si>
  <si>
    <t>Md. Rubel Sheakh</t>
  </si>
  <si>
    <t>DSR-0554</t>
  </si>
  <si>
    <t>Mrittun Joy</t>
  </si>
  <si>
    <t>DSR-0553</t>
  </si>
  <si>
    <t>DSR-0009</t>
  </si>
  <si>
    <t>DSR-0705</t>
  </si>
  <si>
    <t>DSR-0117</t>
  </si>
  <si>
    <t>DSR-0646</t>
  </si>
  <si>
    <t>Shafikul Islam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</si>
  <si>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</si>
  <si>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</si>
  <si>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</si>
  <si>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</si>
  <si>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</si>
  <si>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</si>
  <si>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</si>
  <si>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</si>
  <si>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</si>
  <si>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Mr. Tusar Mondol</t>
  </si>
  <si>
    <t>DSR-0279</t>
  </si>
  <si>
    <t>Mr. Chandon</t>
  </si>
  <si>
    <t>DSR-0305</t>
  </si>
  <si>
    <t>DSR-0306</t>
  </si>
  <si>
    <t>DSR-0365</t>
  </si>
  <si>
    <t>Md.Sumon Mia</t>
  </si>
  <si>
    <t>DSR-0367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</si>
  <si>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</si>
  <si>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</si>
  <si>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</si>
  <si>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</si>
  <si>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</si>
  <si>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</si>
  <si>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</si>
  <si>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</si>
  <si>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</si>
  <si>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</si>
  <si>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DSR-0341</t>
  </si>
  <si>
    <t>Golam Kabir</t>
  </si>
  <si>
    <t>DSR-0424</t>
  </si>
  <si>
    <t>DSR-0422</t>
  </si>
  <si>
    <t>DSR-0423</t>
  </si>
  <si>
    <t>DSR-0421</t>
  </si>
  <si>
    <t>DSR-0626</t>
  </si>
  <si>
    <t>Md. Jakir Hossain</t>
  </si>
  <si>
    <t>DSR-0623</t>
  </si>
  <si>
    <t>DSR-0624</t>
  </si>
  <si>
    <t>Babul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</si>
  <si>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</si>
  <si>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</si>
  <si>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</si>
  <si>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</si>
  <si>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</si>
  <si>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</si>
  <si>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</si>
  <si>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</si>
  <si>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</si>
  <si>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</si>
  <si>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</si>
  <si>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</si>
  <si>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</si>
  <si>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</si>
  <si>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</si>
  <si>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</si>
  <si>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Md. Mabud</t>
  </si>
  <si>
    <t>DSR-0695</t>
  </si>
  <si>
    <t>Md. Nahid</t>
  </si>
  <si>
    <t>DSR-0658</t>
  </si>
  <si>
    <t>DSR-0659</t>
  </si>
  <si>
    <t>Md. Nurul Alam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</si>
  <si>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</si>
  <si>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</si>
  <si>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</si>
  <si>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</si>
  <si>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</si>
  <si>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</si>
  <si>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</si>
  <si>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</si>
  <si>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</si>
  <si>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</si>
  <si>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</si>
  <si>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</si>
  <si>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DSR-0398</t>
  </si>
  <si>
    <t>Md.Alam</t>
  </si>
  <si>
    <t>DSR-0399</t>
  </si>
  <si>
    <t>Md.Lokman Uddin</t>
  </si>
  <si>
    <t>DSR-0568</t>
  </si>
  <si>
    <t>Imam Hossain</t>
  </si>
  <si>
    <t>DSR-0570</t>
  </si>
  <si>
    <t>Md. Harun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</si>
  <si>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</si>
  <si>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</si>
  <si>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</si>
  <si>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</si>
  <si>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</si>
  <si>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</si>
  <si>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</si>
  <si>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</si>
  <si>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Mr. Bappy</t>
  </si>
  <si>
    <t>DSR-0500</t>
  </si>
  <si>
    <t>Mr. Sumon Chandra Das</t>
  </si>
  <si>
    <t>DSR-0030</t>
  </si>
  <si>
    <t>Mr. Jarif Hossain</t>
  </si>
  <si>
    <t>DSR-0080</t>
  </si>
  <si>
    <t>Md. Maine Uddin Jiku</t>
  </si>
  <si>
    <t>DSR-0057</t>
  </si>
  <si>
    <t>DSR-0425</t>
  </si>
  <si>
    <t>DSR-0426</t>
  </si>
  <si>
    <t>Raihan</t>
  </si>
  <si>
    <t>DSR-0427</t>
  </si>
  <si>
    <t>Rubel</t>
  </si>
  <si>
    <t>DSR-0429</t>
  </si>
  <si>
    <t>Mr. Rifat</t>
  </si>
  <si>
    <t>DSR-0428</t>
  </si>
  <si>
    <t>Mainul</t>
  </si>
  <si>
    <t>DSR-0196</t>
  </si>
  <si>
    <t>Md.Aminul Islam</t>
  </si>
  <si>
    <t>DSR-0197</t>
  </si>
  <si>
    <t>DSR-0195</t>
  </si>
  <si>
    <t>Md.Nejam Uddin</t>
  </si>
  <si>
    <t>Md. Masud</t>
  </si>
  <si>
    <t>Md.Morshed Alam</t>
  </si>
  <si>
    <t>DSR-0434</t>
  </si>
  <si>
    <t>Md. Sarwar Hossen Sujon</t>
  </si>
  <si>
    <t>DSR-0633</t>
  </si>
  <si>
    <t>Md. Belal Hossain</t>
  </si>
  <si>
    <t>DSR-0704</t>
  </si>
  <si>
    <t>DSR-0635</t>
  </si>
  <si>
    <t>Mr. Kanak Das</t>
  </si>
  <si>
    <t>DSR-0396</t>
  </si>
  <si>
    <t>Md. Monir Hossain</t>
  </si>
  <si>
    <t>DSR-0397</t>
  </si>
  <si>
    <t>Md. Younus</t>
  </si>
  <si>
    <t>DSR-0438</t>
  </si>
  <si>
    <t>Md. Alamin</t>
  </si>
  <si>
    <t>DSR-0439</t>
  </si>
  <si>
    <t>DSR-0651</t>
  </si>
  <si>
    <t>Nayan Dey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</si>
  <si>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</si>
  <si>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</si>
  <si>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</si>
  <si>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</si>
  <si>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</si>
  <si>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</si>
  <si>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</si>
  <si>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</si>
  <si>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</si>
  <si>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Abdul Matin</t>
  </si>
  <si>
    <t>DSR-0668</t>
  </si>
  <si>
    <t>Md. Jahidul Islam</t>
  </si>
  <si>
    <t>DSR-0084</t>
  </si>
  <si>
    <t>DSR-0045</t>
  </si>
  <si>
    <t>Md. Atik</t>
  </si>
  <si>
    <t>DSR-0068</t>
  </si>
  <si>
    <t>DSR-0549</t>
  </si>
  <si>
    <t>Md. Alal Hossain</t>
  </si>
  <si>
    <t>DSR-0551</t>
  </si>
  <si>
    <t>Md. Jewel Rana</t>
  </si>
  <si>
    <t>DSR-0552</t>
  </si>
  <si>
    <t>DSR-0739</t>
  </si>
  <si>
    <t>Md. Akbar Hosen</t>
  </si>
  <si>
    <t>DSR-0550</t>
  </si>
  <si>
    <t>DSR-0013</t>
  </si>
  <si>
    <t>Salah Uddin Jomader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</si>
  <si>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</si>
  <si>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</si>
  <si>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</si>
  <si>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</si>
  <si>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</si>
  <si>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</si>
  <si>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</si>
  <si>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</si>
  <si>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</si>
  <si>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</si>
  <si>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</si>
  <si>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</si>
  <si>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</si>
  <si>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</si>
  <si>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</si>
  <si>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</si>
  <si>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</si>
  <si>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</si>
  <si>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</si>
  <si>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</si>
  <si>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DSR-0116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</si>
  <si>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</si>
  <si>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</si>
  <si>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</si>
  <si>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</si>
  <si>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</si>
  <si>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</si>
  <si>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</si>
  <si>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</si>
  <si>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</si>
  <si>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</si>
  <si>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</si>
  <si>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</si>
  <si>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</si>
  <si>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</si>
  <si>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Bappy</t>
  </si>
  <si>
    <t>DSR-0050</t>
  </si>
  <si>
    <t>Hridoy</t>
  </si>
  <si>
    <t>DSR-0112</t>
  </si>
  <si>
    <t>Ali Hossain</t>
  </si>
  <si>
    <t>DSR-0108</t>
  </si>
  <si>
    <t>DSR-0121</t>
  </si>
  <si>
    <t>DSR-0499</t>
  </si>
  <si>
    <t>Nazrul Islam</t>
  </si>
  <si>
    <t>DSR-0092</t>
  </si>
  <si>
    <t>Md Nahidul Islam</t>
  </si>
  <si>
    <t>DSR-0459</t>
  </si>
  <si>
    <t>Md Babul Hossain</t>
  </si>
  <si>
    <t>DSR-0054</t>
  </si>
  <si>
    <t>Md.Ibrahim Khalil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</si>
  <si>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</si>
  <si>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</si>
  <si>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</si>
  <si>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</si>
  <si>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</si>
  <si>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</si>
  <si>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</si>
  <si>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</si>
  <si>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</si>
  <si>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</si>
  <si>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DSR-0070</t>
  </si>
  <si>
    <t>Md. Jony</t>
  </si>
  <si>
    <t>DSR-0041</t>
  </si>
  <si>
    <t>DSR-0086</t>
  </si>
  <si>
    <t>DSR-0048</t>
  </si>
  <si>
    <t>Md. Badhon Hossain</t>
  </si>
  <si>
    <t>DSR-0023</t>
  </si>
  <si>
    <t>Md. Mosaddek Billah</t>
  </si>
  <si>
    <t>DSR-0543</t>
  </si>
  <si>
    <t>DSR-0267</t>
  </si>
  <si>
    <t>Faruk Khan</t>
  </si>
  <si>
    <t>DSR-0653</t>
  </si>
  <si>
    <t>DSR-0257</t>
  </si>
  <si>
    <t>Gautam Ghosh Rony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</si>
  <si>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</si>
  <si>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</si>
  <si>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</si>
  <si>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</si>
  <si>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</si>
  <si>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</si>
  <si>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</si>
  <si>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</si>
  <si>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DSR-0560</t>
  </si>
  <si>
    <t>DSR-0482</t>
  </si>
  <si>
    <t>Md. Imran</t>
  </si>
  <si>
    <t>DSR-0452</t>
  </si>
  <si>
    <t>Md. Rabby Khan</t>
  </si>
  <si>
    <t>DSR-0303</t>
  </si>
  <si>
    <t>Md. Shafiqul Islam</t>
  </si>
  <si>
    <t>DSR-0304</t>
  </si>
  <si>
    <t>DSR-0559</t>
  </si>
  <si>
    <t>DSR-0282</t>
  </si>
  <si>
    <t>Jobayer Ahmed Joy</t>
  </si>
  <si>
    <t>DSR-0281</t>
  </si>
  <si>
    <t>DSR-0283</t>
  </si>
  <si>
    <t>DSR-0447</t>
  </si>
  <si>
    <t>Md.Abdul Mannan Shapon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</si>
  <si>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</si>
  <si>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</si>
  <si>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</si>
  <si>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</si>
  <si>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</si>
  <si>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</si>
  <si>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</si>
  <si>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</si>
  <si>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</si>
  <si>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</si>
  <si>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</si>
  <si>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</si>
  <si>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</si>
  <si>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</si>
  <si>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</si>
  <si>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</si>
  <si>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</si>
  <si>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</si>
  <si>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</si>
  <si>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DSR-0738</t>
  </si>
  <si>
    <t>Md. Sikander Badsha</t>
  </si>
  <si>
    <t>DSR-0027</t>
  </si>
  <si>
    <t>DSR-0503</t>
  </si>
  <si>
    <t>DSR-0152</t>
  </si>
  <si>
    <t>Md. Manir Hossain</t>
  </si>
  <si>
    <t>DSR-0151</t>
  </si>
  <si>
    <t>DSR-0150</t>
  </si>
  <si>
    <t>DSR-0002</t>
  </si>
  <si>
    <t>Md. Lokman Hossain</t>
  </si>
  <si>
    <t>DSR-0153</t>
  </si>
  <si>
    <t>DSR-0352</t>
  </si>
  <si>
    <t>Md. Moklesur Rahman</t>
  </si>
  <si>
    <t>DSR-0588</t>
  </si>
  <si>
    <t>DSR-0353</t>
  </si>
  <si>
    <t>Mr. Robi</t>
  </si>
  <si>
    <t>DSR-0584</t>
  </si>
  <si>
    <t>DSR-0464</t>
  </si>
  <si>
    <t>Saiful Alam Sumon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</si>
  <si>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</si>
  <si>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</si>
  <si>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</si>
  <si>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</si>
  <si>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</si>
  <si>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</si>
  <si>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</si>
  <si>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</si>
  <si>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</si>
  <si>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</si>
  <si>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</si>
  <si>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</si>
  <si>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Torun Chakraborty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</si>
  <si>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</si>
  <si>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</si>
  <si>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</si>
  <si>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</si>
  <si>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</si>
  <si>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</si>
  <si>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</si>
  <si>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Naser</t>
  </si>
  <si>
    <t>DSR-0033</t>
  </si>
  <si>
    <t>DSR-0065</t>
  </si>
  <si>
    <t>Md. Babor Ali</t>
  </si>
  <si>
    <t>DSR-0166</t>
  </si>
  <si>
    <t>Md. Lockman Al Hakim</t>
  </si>
  <si>
    <t>DSR-0613</t>
  </si>
  <si>
    <t>Md. Hasanuzzaman</t>
  </si>
  <si>
    <t>DSR-0164</t>
  </si>
  <si>
    <t>Abdur Rahim</t>
  </si>
  <si>
    <t>DSR-0167</t>
  </si>
  <si>
    <t>Mr. Porimol Kumar</t>
  </si>
  <si>
    <t>DSR-0165</t>
  </si>
  <si>
    <t>Saydur Rahman Jewel</t>
  </si>
  <si>
    <t>DSR-0163</t>
  </si>
  <si>
    <t>Md.Ohidul Islam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</si>
  <si>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</si>
  <si>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</si>
  <si>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</si>
  <si>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</si>
  <si>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</si>
  <si>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</si>
  <si>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</si>
  <si>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Palash Biswas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</si>
  <si>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</si>
  <si>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</si>
  <si>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</si>
  <si>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</si>
  <si>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</si>
  <si>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</si>
  <si>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</si>
  <si>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Md. Shimul Hossan</t>
  </si>
  <si>
    <t>DSR-0055</t>
  </si>
  <si>
    <t>DSR-0081</t>
  </si>
  <si>
    <t>DSR-0533</t>
  </si>
  <si>
    <t>DSR-0354</t>
  </si>
  <si>
    <t>DSR-0222</t>
  </si>
  <si>
    <t>Md. Abdul barek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</si>
  <si>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</si>
  <si>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</si>
  <si>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</si>
  <si>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</si>
  <si>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</si>
  <si>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</si>
  <si>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</si>
  <si>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</si>
  <si>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</si>
  <si>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</si>
  <si>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</si>
  <si>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</si>
  <si>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</si>
  <si>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</si>
  <si>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Manos Kumar Das</t>
  </si>
  <si>
    <t>DSR-0338</t>
  </si>
  <si>
    <t>Partha haldar</t>
  </si>
  <si>
    <t>DSR-0337</t>
  </si>
  <si>
    <t>Md. Allauddin Howladar</t>
  </si>
  <si>
    <t>DSR-0336</t>
  </si>
  <si>
    <t>Mr. Shopon</t>
  </si>
  <si>
    <t>DSR-0555</t>
  </si>
  <si>
    <t>Md. Hassan</t>
  </si>
  <si>
    <t>DSR-0594</t>
  </si>
  <si>
    <t>DSR-0172</t>
  </si>
  <si>
    <t>DSR-0597</t>
  </si>
  <si>
    <t>DSR-0171</t>
  </si>
  <si>
    <t>Md. Monirul Islam Milon</t>
  </si>
  <si>
    <t>DSR-0168</t>
  </si>
  <si>
    <t>Palash Kumar Ghosh(Palash)</t>
  </si>
  <si>
    <t>DSR-0170</t>
  </si>
  <si>
    <t>Habibur Rahman Habib(Habib)</t>
  </si>
  <si>
    <t>DSR-0169</t>
  </si>
  <si>
    <t>Kalam</t>
  </si>
  <si>
    <t>DSR-0475</t>
  </si>
  <si>
    <t>DSR-0406</t>
  </si>
  <si>
    <t>Md. Arif Hossain</t>
  </si>
  <si>
    <t>DSR-0407</t>
  </si>
  <si>
    <t>DSR-0574</t>
  </si>
  <si>
    <t>DSR-0593</t>
  </si>
  <si>
    <t>Md Jahirul Islam</t>
  </si>
  <si>
    <t>DSR-0515</t>
  </si>
  <si>
    <t>DSR-0516</t>
  </si>
  <si>
    <t>DSR-0628</t>
  </si>
  <si>
    <t>Md Rakib Hasan</t>
  </si>
  <si>
    <t>DSR-0442</t>
  </si>
  <si>
    <t>Md. Abul Khaer</t>
  </si>
  <si>
    <t>DSR-0608</t>
  </si>
  <si>
    <t>Mobile point</t>
  </si>
  <si>
    <t>DSR-0188</t>
  </si>
  <si>
    <t>DSR-0187</t>
  </si>
  <si>
    <t>Md.Liton Mia</t>
  </si>
  <si>
    <t>DSR-0592</t>
  </si>
  <si>
    <t>Md. Tareq Mia</t>
  </si>
  <si>
    <t>DSR-0484</t>
  </si>
  <si>
    <t>Md. Rasel</t>
  </si>
  <si>
    <t>DSR-0102</t>
  </si>
  <si>
    <t>DSR-0017</t>
  </si>
  <si>
    <t>Abdul Latif</t>
  </si>
  <si>
    <t>DSR-0618</t>
  </si>
  <si>
    <t>Kajal Roy</t>
  </si>
  <si>
    <t>DSR-0591</t>
  </si>
  <si>
    <t>Md. Jahurul Islam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</si>
  <si>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</si>
  <si>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</si>
  <si>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</si>
  <si>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</si>
  <si>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</si>
  <si>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</si>
  <si>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</si>
  <si>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</si>
  <si>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</si>
  <si>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Md. Sumon Mia</t>
  </si>
  <si>
    <t>DSR-0673</t>
  </si>
  <si>
    <t>Md. Imrul Hossain</t>
  </si>
  <si>
    <t>DSR-0404</t>
  </si>
  <si>
    <t>DSR-0405</t>
  </si>
  <si>
    <t>Md. Tara</t>
  </si>
  <si>
    <t>DSR-0403</t>
  </si>
  <si>
    <t>DSR-0401</t>
  </si>
  <si>
    <t>Md. Jahangir Alam</t>
  </si>
  <si>
    <t>DSR-0724</t>
  </si>
  <si>
    <t>Md. Saroar</t>
  </si>
  <si>
    <t>DSR-0410</t>
  </si>
  <si>
    <t>Md. Bappy</t>
  </si>
  <si>
    <t>DSR-0655</t>
  </si>
  <si>
    <t>Md. Sojol Rahman</t>
  </si>
  <si>
    <t>DSR-0409</t>
  </si>
  <si>
    <t>Md. Billal Hossain</t>
  </si>
  <si>
    <t>DSR-0408</t>
  </si>
  <si>
    <t>DSR-0412</t>
  </si>
  <si>
    <t>Md. Tuhin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</si>
  <si>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</si>
  <si>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</si>
  <si>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</si>
  <si>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</si>
  <si>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</si>
  <si>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</si>
  <si>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</si>
  <si>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</si>
  <si>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Junaeid Hasan</t>
  </si>
  <si>
    <t>DSR-0417</t>
  </si>
  <si>
    <t>Md. Ataur Rahman</t>
  </si>
  <si>
    <t>DSR-0082</t>
  </si>
  <si>
    <t>Md. Shamim Rana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</si>
  <si>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</si>
  <si>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</si>
  <si>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</si>
  <si>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</si>
  <si>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</si>
  <si>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</si>
  <si>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</si>
  <si>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Md. Mazharul Islam (Riyadh)</t>
  </si>
  <si>
    <t>DSR-0572</t>
  </si>
  <si>
    <t>Md. Salauddin</t>
  </si>
  <si>
    <t>DSR-0665</t>
  </si>
  <si>
    <t>DSR-0565</t>
  </si>
  <si>
    <t>DSR-0718</t>
  </si>
  <si>
    <t>DSR-0582</t>
  </si>
  <si>
    <t>Md. Saddam</t>
  </si>
  <si>
    <t>DSR-0566</t>
  </si>
  <si>
    <t>Md. Mahin</t>
  </si>
  <si>
    <t>DSR-0571</t>
  </si>
  <si>
    <t>DSR-0719</t>
  </si>
  <si>
    <t>DSR-0609</t>
  </si>
  <si>
    <t>DSR-0441</t>
  </si>
  <si>
    <t>DSR-0104</t>
  </si>
  <si>
    <t>Md. Noyon Khan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</si>
  <si>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</si>
  <si>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</si>
  <si>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</si>
  <si>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</si>
  <si>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</si>
  <si>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</si>
  <si>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</si>
  <si>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</si>
  <si>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</si>
  <si>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</si>
  <si>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</si>
  <si>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</si>
  <si>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</si>
  <si>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</si>
  <si>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</si>
  <si>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</si>
  <si>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 xml:space="preserve">Md. Ashraful </t>
  </si>
  <si>
    <t>DSR-0418</t>
  </si>
  <si>
    <t>DSR-0576</t>
  </si>
  <si>
    <t>Alamgir Hossain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</si>
  <si>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</si>
  <si>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</si>
  <si>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</si>
  <si>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</si>
  <si>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</si>
  <si>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</si>
  <si>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</si>
  <si>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DSR-0501</t>
  </si>
  <si>
    <t>DSR-0740</t>
  </si>
  <si>
    <t>DSR-0502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</si>
  <si>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</si>
  <si>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</si>
  <si>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</si>
  <si>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</si>
  <si>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</si>
  <si>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</si>
  <si>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</si>
  <si>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</si>
  <si>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</si>
  <si>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</si>
  <si>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</si>
  <si>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</si>
  <si>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</si>
  <si>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</si>
  <si>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Md Moynul Islam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</si>
  <si>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</si>
  <si>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</si>
  <si>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</si>
  <si>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</si>
  <si>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</si>
  <si>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</si>
  <si>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</si>
  <si>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</si>
  <si>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</si>
  <si>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</si>
  <si>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</si>
  <si>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</si>
  <si>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</si>
  <si>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</si>
  <si>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</si>
  <si>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</si>
  <si>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</si>
  <si>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Md. Rashed Alam</t>
  </si>
  <si>
    <t>DSR-0006</t>
  </si>
  <si>
    <t>DSR-0160</t>
  </si>
  <si>
    <t>DSR-0098</t>
  </si>
  <si>
    <t>Md. Faruk Hossain</t>
  </si>
  <si>
    <t>DSR-0146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</si>
  <si>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</si>
  <si>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</si>
  <si>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</si>
  <si>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</si>
  <si>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</si>
  <si>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</si>
  <si>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</si>
  <si>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</si>
  <si>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Md.James Hossain</t>
  </si>
  <si>
    <t>DSR-0247</t>
  </si>
  <si>
    <t>DSR-0619</t>
  </si>
  <si>
    <t>DSR-0248</t>
  </si>
  <si>
    <t>DSR-0349</t>
  </si>
  <si>
    <t>Prodip Kumer</t>
  </si>
  <si>
    <t>DSR-0350</t>
  </si>
  <si>
    <t>Rabiul Islam</t>
  </si>
  <si>
    <t>DSR-0351</t>
  </si>
  <si>
    <t>Shoel Rana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</si>
  <si>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</si>
  <si>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</si>
  <si>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</si>
  <si>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</si>
  <si>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</si>
  <si>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</si>
  <si>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</si>
  <si>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</si>
  <si>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</si>
  <si>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</si>
  <si>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</si>
  <si>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</si>
  <si>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Md. Alamin Hossain</t>
  </si>
  <si>
    <t>DSR-0218</t>
  </si>
  <si>
    <t>DSR-0621</t>
  </si>
  <si>
    <t>DSR-0217</t>
  </si>
  <si>
    <t>Md. Abdul Khalek</t>
  </si>
  <si>
    <t>DSR-0216</t>
  </si>
  <si>
    <t>DSR-0614</t>
  </si>
  <si>
    <t>Md. Rezaul Karim</t>
  </si>
  <si>
    <t>DSR-0698</t>
  </si>
  <si>
    <t>Dipak Kumar</t>
  </si>
  <si>
    <t>DSR-0699</t>
  </si>
  <si>
    <t>DSR-0616</t>
  </si>
  <si>
    <t>DSR-0617</t>
  </si>
  <si>
    <t>DSR-0700</t>
  </si>
  <si>
    <t>Md. Moshiur Rahman</t>
  </si>
  <si>
    <t>DSR-0234</t>
  </si>
  <si>
    <t>DSR-0232</t>
  </si>
  <si>
    <t>DSR-0236</t>
  </si>
  <si>
    <t>DSR-0225</t>
  </si>
  <si>
    <t>DSR-0229</t>
  </si>
  <si>
    <t>DSR-0230</t>
  </si>
  <si>
    <t>DSR-0227</t>
  </si>
  <si>
    <t>DSR-0245</t>
  </si>
  <si>
    <t>Md.Sajedur Rahman</t>
  </si>
  <si>
    <t>DSR-0243</t>
  </si>
  <si>
    <t>Md.Mosaibur Rahman</t>
  </si>
  <si>
    <t>DSR-0244</t>
  </si>
  <si>
    <t>Md.Karimul Islam</t>
  </si>
  <si>
    <t>DSR-0689</t>
  </si>
  <si>
    <t>DSR-0688</t>
  </si>
  <si>
    <t>DSR-0640</t>
  </si>
  <si>
    <t>Md. Mominul Islam</t>
  </si>
  <si>
    <t>DSR-0639</t>
  </si>
  <si>
    <t>DSR-0686</t>
  </si>
  <si>
    <t>Md. Nahiduzzaman Suzan</t>
  </si>
  <si>
    <t>DSR-0687</t>
  </si>
  <si>
    <t>DSR-0682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</si>
  <si>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</si>
  <si>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</si>
  <si>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</si>
  <si>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</si>
  <si>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</si>
  <si>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</si>
  <si>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</si>
  <si>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</si>
  <si>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</si>
  <si>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</si>
  <si>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</si>
  <si>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</si>
  <si>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</si>
  <si>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</si>
  <si>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</si>
  <si>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</si>
  <si>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</si>
  <si>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</si>
  <si>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Jahangir Hossain (Lulu)</t>
  </si>
  <si>
    <t>DSR-0328</t>
  </si>
  <si>
    <t>Mr. Ratan Kumar Roy</t>
  </si>
  <si>
    <t>DSR-0629</t>
  </si>
  <si>
    <t>Md. Joynal Abedin</t>
  </si>
  <si>
    <t>DSR-0251</t>
  </si>
  <si>
    <t>DSR-0250</t>
  </si>
  <si>
    <t>Mr. Sulov Sen</t>
  </si>
  <si>
    <t>DSR-0252</t>
  </si>
  <si>
    <t>Mr. Shimul Ahmed</t>
  </si>
  <si>
    <t>DSR-0253</t>
  </si>
  <si>
    <t>DSR-0314</t>
  </si>
  <si>
    <t>DSR-0313</t>
  </si>
  <si>
    <t>Mr. Enamul Haque</t>
  </si>
  <si>
    <t>DSR-0266</t>
  </si>
  <si>
    <t>Md. Naim Sarkar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</si>
  <si>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</si>
  <si>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</si>
  <si>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</si>
  <si>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</si>
  <si>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</si>
  <si>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</si>
  <si>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</si>
  <si>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</si>
  <si>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</si>
  <si>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</si>
  <si>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</si>
  <si>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Md. Shirajul Islam</t>
  </si>
  <si>
    <t>DSR-0268</t>
  </si>
  <si>
    <t>Mr. Rubel ahmed</t>
  </si>
  <si>
    <t>DSR-0269</t>
  </si>
  <si>
    <t>Mr. Sri Ujjol Sarker</t>
  </si>
  <si>
    <t>DSR-0271</t>
  </si>
  <si>
    <t>DSR-0270</t>
  </si>
  <si>
    <t>Mr. Raihanur Rahman</t>
  </si>
  <si>
    <t>DSR-0586</t>
  </si>
  <si>
    <t>Md. Jony Islam</t>
  </si>
  <si>
    <t>DSR-0546</t>
  </si>
  <si>
    <t>Md. Nur Alif Bappy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</si>
  <si>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</si>
  <si>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</si>
  <si>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</si>
  <si>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</si>
  <si>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</si>
  <si>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</si>
  <si>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</si>
  <si>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</si>
  <si>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</si>
  <si>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</si>
  <si>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</si>
  <si>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</si>
  <si>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</si>
  <si>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</si>
  <si>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</si>
  <si>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</si>
  <si>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DSR-0657</t>
  </si>
  <si>
    <t>DSR-0728</t>
  </si>
  <si>
    <t>DSR-0731</t>
  </si>
  <si>
    <t>DSR-0727</t>
  </si>
  <si>
    <t>DSR-0053</t>
  </si>
  <si>
    <t>Md. Shariful Islam</t>
  </si>
  <si>
    <t>DSR-0732</t>
  </si>
  <si>
    <t>DSR-0729</t>
  </si>
  <si>
    <t>DSR-0486</t>
  </si>
  <si>
    <t>DSR-0489</t>
  </si>
  <si>
    <t>Zahid Hasan</t>
  </si>
  <si>
    <t>DSR-0488</t>
  </si>
  <si>
    <t>DSR-0607</t>
  </si>
  <si>
    <t>DSR-0487</t>
  </si>
  <si>
    <t>Md. Arifur Rahman</t>
  </si>
  <si>
    <t>DSR-0374</t>
  </si>
  <si>
    <t>Md. Asif Ahmed</t>
  </si>
  <si>
    <t>DSR-0669</t>
  </si>
  <si>
    <t>Mrinal Paul</t>
  </si>
  <si>
    <t>DSR-0670</t>
  </si>
  <si>
    <t>Pranesh</t>
  </si>
  <si>
    <t>DSR-0610</t>
  </si>
  <si>
    <t>DSR-0556</t>
  </si>
  <si>
    <t>Md. Karim Ahmed</t>
  </si>
  <si>
    <t>DSR-0672</t>
  </si>
  <si>
    <t>Ponkoz</t>
  </si>
  <si>
    <t>DSR-0382</t>
  </si>
  <si>
    <t>Md. Ripon Khan</t>
  </si>
  <si>
    <t>DSR-0474</t>
  </si>
  <si>
    <t>Md.Monirul Islam</t>
  </si>
  <si>
    <t>DSR-0671</t>
  </si>
  <si>
    <t xml:space="preserve">Samiya Telecom </t>
  </si>
  <si>
    <t>DSR-0274</t>
  </si>
  <si>
    <t>Md. Nazmul Hasan Foton</t>
  </si>
  <si>
    <t>DSR-0273</t>
  </si>
  <si>
    <t>Md. Rasel Khan</t>
  </si>
  <si>
    <t>DSR-0272</t>
  </si>
  <si>
    <t>Md. Obaidul Khan</t>
  </si>
  <si>
    <t>DSR-0458</t>
  </si>
  <si>
    <t>Shemul Mitra</t>
  </si>
  <si>
    <t>DSR-0736</t>
  </si>
  <si>
    <t>DSR-0490</t>
  </si>
  <si>
    <t>DSR-0472</t>
  </si>
  <si>
    <t>DSR-0471</t>
  </si>
  <si>
    <t>Md. Shamsujjaman</t>
  </si>
  <si>
    <t>DSR-0470</t>
  </si>
  <si>
    <t>Faysal Miah</t>
  </si>
  <si>
    <t>DSR-0473</t>
  </si>
  <si>
    <t>Sagar Saha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</si>
  <si>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</si>
  <si>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</si>
  <si>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</si>
  <si>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</si>
  <si>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</si>
  <si>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</si>
  <si>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</si>
  <si>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</si>
  <si>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</si>
  <si>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</si>
  <si>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</si>
  <si>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</si>
  <si>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</si>
  <si>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</si>
  <si>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</si>
  <si>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</si>
  <si>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</si>
  <si>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</si>
  <si>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</si>
  <si>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</si>
  <si>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</si>
  <si>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Saleh Ahmed</t>
  </si>
  <si>
    <t>Polash Chandra Sarker</t>
  </si>
  <si>
    <t>Md.Shahin Khan</t>
  </si>
  <si>
    <t>Polash Sakhari</t>
  </si>
  <si>
    <t>Md. Imam Hossain Nayon</t>
  </si>
  <si>
    <t>Shojib</t>
  </si>
  <si>
    <t>Md. Sujon Mollah</t>
  </si>
  <si>
    <t>Md. Shahin Mia</t>
  </si>
  <si>
    <t>Md Sajib khalifa</t>
  </si>
  <si>
    <t>Md. Sajib Gazi</t>
  </si>
  <si>
    <t>Mr.Sonjib</t>
  </si>
  <si>
    <t>Mr.Shumon</t>
  </si>
  <si>
    <t>Mr.Partho</t>
  </si>
  <si>
    <t>Md Shariar</t>
  </si>
  <si>
    <t>Md. Delwor</t>
  </si>
  <si>
    <t>Md. Abubakkar Shiddque</t>
  </si>
  <si>
    <t>Md. Mohiuddin Sumon</t>
  </si>
  <si>
    <t>DSR-0118</t>
  </si>
  <si>
    <t>Md. Tareq Rahman</t>
  </si>
  <si>
    <t>Sajidur Rahman Sabuj</t>
  </si>
  <si>
    <t>Shahadat HossainMintu</t>
  </si>
  <si>
    <t>Nizam Haider</t>
  </si>
  <si>
    <t>Mohi Uddin</t>
  </si>
  <si>
    <t>Shamim Hossain</t>
  </si>
  <si>
    <t>Md. Hadi Maije</t>
  </si>
  <si>
    <t>Md.Sahed</t>
  </si>
  <si>
    <t>Mostofa Kamal</t>
  </si>
  <si>
    <t>Rejaul Karim Liton</t>
  </si>
  <si>
    <t>Md. Sajjad Hossain</t>
  </si>
  <si>
    <t>Md. Shahadat Hossain</t>
  </si>
  <si>
    <t>Md.Rasel</t>
  </si>
  <si>
    <t xml:space="preserve"> Md. Masud </t>
  </si>
  <si>
    <t xml:space="preserve"> Md.Morshed Alam </t>
  </si>
  <si>
    <t xml:space="preserve"> Md.Kopil Uddin Saykot </t>
  </si>
  <si>
    <t xml:space="preserve"> Md.Sumon Hossain </t>
  </si>
  <si>
    <t>Md. Rafiqul Islam Niloy</t>
  </si>
  <si>
    <t>Md. Alauddin</t>
  </si>
  <si>
    <t>Md. Farid Uddin</t>
  </si>
  <si>
    <t>Md Mamun Mia</t>
  </si>
  <si>
    <t>Md. Habib</t>
  </si>
  <si>
    <t>Md. Imran Hossen Imon</t>
  </si>
  <si>
    <t>Ashiq Ahmed</t>
  </si>
  <si>
    <t>Faysal Ahmed</t>
  </si>
  <si>
    <t>Md. Shahadat hossen</t>
  </si>
  <si>
    <t xml:space="preserve"> Md. Sharfin Ahmed </t>
  </si>
  <si>
    <t xml:space="preserve">Md.Ashraf hossain Rahim </t>
  </si>
  <si>
    <t>Sumon Das</t>
  </si>
  <si>
    <t>Shohel Khan</t>
  </si>
  <si>
    <t>Md. Anower Hossain</t>
  </si>
  <si>
    <t>Md. Shayan Mahamud</t>
  </si>
  <si>
    <t>Md Ahsan habib shamim</t>
  </si>
  <si>
    <t>Md. Jobayer Anik</t>
  </si>
  <si>
    <t>Mehedi Hasan Rifat</t>
  </si>
  <si>
    <t>Max tel</t>
  </si>
  <si>
    <t>Md. Rafiqul Islam (Rafiq)</t>
  </si>
  <si>
    <t>Shawpon Kumar Mondol(Shawpon)</t>
  </si>
  <si>
    <t>DSR-0745</t>
  </si>
  <si>
    <t>Md Arif Hossain</t>
  </si>
  <si>
    <t>Md Harun or Rashid</t>
  </si>
  <si>
    <t>Md Kabir Hosssen</t>
  </si>
  <si>
    <t>Md Momin</t>
  </si>
  <si>
    <t>Md.Ratul</t>
  </si>
  <si>
    <t>Md. Ahad</t>
  </si>
  <si>
    <t>Mr.Jahirul Islam</t>
  </si>
  <si>
    <t>Md Akash</t>
  </si>
  <si>
    <t>Md Delwar</t>
  </si>
  <si>
    <t>Md. Angur Hasan</t>
  </si>
  <si>
    <t>Md. Mahbub Alam</t>
  </si>
  <si>
    <t>Mobile collection and ghori ghor</t>
  </si>
  <si>
    <t>Md.Morshadul Alam Babu</t>
  </si>
  <si>
    <t>Md. Mahfuz Ahmed</t>
  </si>
  <si>
    <t>Md.Rashed Siraj</t>
  </si>
  <si>
    <t>Md.Humayun Kabir</t>
  </si>
  <si>
    <t>Md.Raihan Ali</t>
  </si>
  <si>
    <t>Md.Mithul</t>
  </si>
  <si>
    <t>Md. Nazmul Hossain Sajol</t>
  </si>
  <si>
    <t>Md. Zobayer Al Mahmud</t>
  </si>
  <si>
    <t>Md. Manzir Hossain Mohaddes</t>
  </si>
  <si>
    <t>Ariful Islam</t>
  </si>
  <si>
    <t>Mr. Ashiqul islam</t>
  </si>
  <si>
    <t>Mr.Monirul Islam</t>
  </si>
  <si>
    <t>Md.Jahidul Islam</t>
  </si>
  <si>
    <t>Md. Asif Iqbal Karim</t>
  </si>
  <si>
    <t>Md. Omar Faruk</t>
  </si>
  <si>
    <t>Md. Khukon Mia (sujon)</t>
  </si>
  <si>
    <t>Md. Abdul Kadir</t>
  </si>
  <si>
    <t>Md.Sajal Ahmed</t>
  </si>
  <si>
    <t>Md. Mohshin Ahmed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</si>
  <si>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</si>
  <si>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</si>
  <si>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</si>
  <si>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</si>
  <si>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</si>
  <si>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</si>
  <si>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</si>
  <si>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Mizanur Raman</t>
  </si>
  <si>
    <t>Md.Razu</t>
  </si>
  <si>
    <t>Md. Sajib Hossain</t>
  </si>
  <si>
    <t>Md. Rafiqul Islam</t>
  </si>
  <si>
    <t>Md. Hafiz</t>
  </si>
  <si>
    <t>Md. Emon</t>
  </si>
  <si>
    <t>Md. Sohel</t>
  </si>
  <si>
    <t>Remaining for 86%</t>
  </si>
  <si>
    <t>Daily Required Rate
for 86%</t>
  </si>
  <si>
    <t>Remaining for 91%</t>
  </si>
  <si>
    <t>Daily Required Rate
for 91%</t>
  </si>
  <si>
    <t>Daily Required Rate for 86%</t>
  </si>
  <si>
    <t>Daily Required Rate for 91%</t>
  </si>
  <si>
    <t>Md Roni</t>
  </si>
  <si>
    <t>Md Mamun</t>
  </si>
  <si>
    <t xml:space="preserve">Md. Alamin Mia </t>
  </si>
  <si>
    <t>Trade Plus</t>
  </si>
  <si>
    <t>Md.Sowob</t>
  </si>
  <si>
    <t>Md.Shohel</t>
  </si>
  <si>
    <t>Md. Asif Talukdar</t>
  </si>
  <si>
    <t>Shamol</t>
  </si>
  <si>
    <t>DSR-0415</t>
  </si>
  <si>
    <t>Md. Sujon</t>
  </si>
  <si>
    <t>Md. Bokul mia</t>
  </si>
  <si>
    <t>Md.Hasanul Haque</t>
  </si>
  <si>
    <t>Md.Mustahid Hasan Hridoy</t>
  </si>
  <si>
    <t>Md.Abu Jafor</t>
  </si>
  <si>
    <t>Miner Hossain</t>
  </si>
  <si>
    <t>Himel Bhuiyan</t>
  </si>
  <si>
    <t>Susmoy Chanda</t>
  </si>
  <si>
    <t>Dijen Talukdar</t>
  </si>
  <si>
    <t>Remaining for 96%</t>
  </si>
  <si>
    <t>Daily Required Rate
for 96%</t>
  </si>
  <si>
    <t>Daily Required Rate for 96%</t>
  </si>
  <si>
    <t>Shifat</t>
  </si>
  <si>
    <t>Sohag</t>
  </si>
  <si>
    <t>Md.Mizan</t>
  </si>
  <si>
    <t>Md. Jolil</t>
  </si>
  <si>
    <t>Md.Mamun</t>
  </si>
  <si>
    <t>Jony Datta</t>
  </si>
  <si>
    <t>Mr. Musfhiq</t>
  </si>
  <si>
    <t>Md. Hasan</t>
  </si>
  <si>
    <t>Abu Jafor</t>
  </si>
  <si>
    <t>Mr. Alamin</t>
  </si>
  <si>
    <t>DSR-0747</t>
  </si>
  <si>
    <t>Md. Rahat</t>
  </si>
  <si>
    <t>Winner electronics</t>
  </si>
  <si>
    <t>Ripon</t>
  </si>
  <si>
    <t>Jahidul Islam</t>
  </si>
  <si>
    <t>Kazi Mohammad Azimuddin</t>
  </si>
  <si>
    <t>Saif telecom</t>
  </si>
  <si>
    <t>MD Farhaduzzaman</t>
  </si>
  <si>
    <t>Md Jihad ul islam</t>
  </si>
  <si>
    <t>Md Zakir hossain</t>
  </si>
  <si>
    <t>Noman miah</t>
  </si>
  <si>
    <t>Md  Shakil  Hossain</t>
  </si>
  <si>
    <t>Md Shamim Hossain</t>
  </si>
  <si>
    <t>Md Kabir    Hossain</t>
  </si>
  <si>
    <t>Md  Siyam  Miah</t>
  </si>
  <si>
    <t xml:space="preserve">Md. Mahim Ahmed  </t>
  </si>
  <si>
    <t xml:space="preserve">Md. Masud Rana </t>
  </si>
  <si>
    <t>Harun Or Rashid</t>
  </si>
  <si>
    <t>Shahin Reza</t>
  </si>
  <si>
    <t>Md. Imran Hossain</t>
  </si>
  <si>
    <t>Md. Sheik Shoel</t>
  </si>
  <si>
    <t>Md. Alauddin Sheikh</t>
  </si>
  <si>
    <t>Md. Monjurul Islam</t>
  </si>
  <si>
    <t>Md Noman</t>
  </si>
  <si>
    <t>Md Alamin</t>
  </si>
  <si>
    <t>Md. Shipon Sarker</t>
  </si>
  <si>
    <t>Md. Obaydur rahman</t>
  </si>
  <si>
    <t>Ashim kumar Roy</t>
  </si>
  <si>
    <t>Md.Shahin Alom</t>
  </si>
  <si>
    <t>DSR-0730</t>
  </si>
  <si>
    <t>DSR-0228</t>
  </si>
  <si>
    <t>DSR-0746</t>
  </si>
  <si>
    <t>M/S. Lotus Telecom</t>
  </si>
  <si>
    <t>Md. Ashik</t>
  </si>
  <si>
    <t>Md Faisal</t>
  </si>
  <si>
    <t>Md Juwel</t>
  </si>
  <si>
    <t>Mohmmad Hasan</t>
  </si>
  <si>
    <t>Mr. Mamun Hossain</t>
  </si>
  <si>
    <t>MD. Rakib</t>
  </si>
  <si>
    <t>Md. Maruf</t>
  </si>
  <si>
    <t>Md. Al Amin</t>
  </si>
  <si>
    <t>Pranto</t>
  </si>
  <si>
    <t>Mr. Raton</t>
  </si>
  <si>
    <t>Mr. Shubod</t>
  </si>
  <si>
    <t>Hafijul Islam</t>
  </si>
  <si>
    <t>Md. Mridul</t>
  </si>
  <si>
    <t>Md. Murad</t>
  </si>
  <si>
    <t>Nure Alam</t>
  </si>
  <si>
    <t>DSR-0044</t>
  </si>
  <si>
    <t>MD.Shamim</t>
  </si>
  <si>
    <t>Md. Sumon Sikder</t>
  </si>
  <si>
    <t>Shadin Hasan</t>
  </si>
  <si>
    <t>Rony</t>
  </si>
  <si>
    <t xml:space="preserve">Md. Daulat Khan </t>
  </si>
  <si>
    <t>Md. Nahid Hasan</t>
  </si>
  <si>
    <t>Shovo</t>
  </si>
  <si>
    <t>DSR-0525</t>
  </si>
  <si>
    <t>Imon Hasan</t>
  </si>
  <si>
    <t>Awal-2</t>
  </si>
  <si>
    <t>Md. Sumon Haider</t>
  </si>
  <si>
    <t>Selim Khan</t>
  </si>
  <si>
    <t>Shahajada Rahman</t>
  </si>
  <si>
    <t>DSR-0604</t>
  </si>
  <si>
    <t>DSR-0605</t>
  </si>
  <si>
    <t>DSR-0521</t>
  </si>
  <si>
    <t>DSR-0522</t>
  </si>
  <si>
    <t>DSR-0523</t>
  </si>
  <si>
    <t>DSR-0198</t>
  </si>
  <si>
    <t>DSR-0199</t>
  </si>
  <si>
    <t>DSR-0200</t>
  </si>
  <si>
    <t>DSR-0020</t>
  </si>
  <si>
    <t>DSR-0453</t>
  </si>
  <si>
    <t>DSR-0454</t>
  </si>
  <si>
    <t>TM communication</t>
  </si>
  <si>
    <t>Md. Sujon Sheikh</t>
  </si>
  <si>
    <t>Md. Sakil Sheikh</t>
  </si>
  <si>
    <t>Md. Tarikul Islam</t>
  </si>
  <si>
    <t>Mohammad Ali</t>
  </si>
  <si>
    <t>Md.Zobayed Hasan</t>
  </si>
  <si>
    <t>Md. Atiq Islam</t>
  </si>
  <si>
    <t>Md. Haider Ali</t>
  </si>
  <si>
    <t>Md. Murad Rahman</t>
  </si>
  <si>
    <t>Mr. Shanto</t>
  </si>
  <si>
    <t xml:space="preserve">Md. Estiak Ahmed </t>
  </si>
  <si>
    <t>Md. Riaz Hosain</t>
  </si>
  <si>
    <t>Ramu Ghosh</t>
  </si>
  <si>
    <t>Protic Basak</t>
  </si>
  <si>
    <t>Al-amin Hosan Noyon</t>
  </si>
  <si>
    <t>Mithu Kumar Ghosh</t>
  </si>
  <si>
    <t>Bikash Chandra Das</t>
  </si>
  <si>
    <t>Md. Salim Babu</t>
  </si>
  <si>
    <t>Krishno Kumar Ghosh</t>
  </si>
  <si>
    <t>Md. Shafiq Sheikh</t>
  </si>
  <si>
    <t>Md. Younus Ali</t>
  </si>
  <si>
    <t>Md. Moznu Mia</t>
  </si>
  <si>
    <t>Md. Arif Sarker</t>
  </si>
  <si>
    <t>Md.Jahangir Alim</t>
  </si>
  <si>
    <t>Md. Belal Hussain</t>
  </si>
  <si>
    <t>Md. Siam</t>
  </si>
  <si>
    <t>Md. Amanullah Suhel</t>
  </si>
  <si>
    <t>Md. Sahriar</t>
  </si>
  <si>
    <t>Md. Shamsul Islam Nabed</t>
  </si>
  <si>
    <t>Md. Jubayer Ahmed</t>
  </si>
  <si>
    <t>M/s Rassel Enterprise</t>
  </si>
  <si>
    <t>M/S Lotus Telecom</t>
  </si>
  <si>
    <t>Md Naeem Islam</t>
  </si>
  <si>
    <t>Nishat  Telecom</t>
  </si>
  <si>
    <t>Hasan Ali Kahn</t>
  </si>
  <si>
    <t>One Telecom* Jatrabari</t>
  </si>
  <si>
    <t>Rafiul Islam</t>
  </si>
  <si>
    <t xml:space="preserve">S S Enterprise </t>
  </si>
  <si>
    <t>Hirok Mondal</t>
  </si>
  <si>
    <t>Md. Ramjan khan</t>
  </si>
  <si>
    <t>Md. Mijanur Rahman</t>
  </si>
  <si>
    <t>M/S Sujan Telecom</t>
  </si>
  <si>
    <t>MD.Shafique</t>
  </si>
  <si>
    <t>Md. Sahin Alom</t>
  </si>
  <si>
    <t>Md. Jasim Uddin</t>
  </si>
  <si>
    <t>Md. Shawon Ali</t>
  </si>
  <si>
    <t>Md. Akash Ali</t>
  </si>
  <si>
    <t>Md. Samim Reza</t>
  </si>
  <si>
    <t>Md. Foysal</t>
  </si>
  <si>
    <t xml:space="preserve"> Md. Shafiqul Islam </t>
  </si>
  <si>
    <t xml:space="preserve"> Soikot </t>
  </si>
  <si>
    <t>Nodi Nishat Enterprise</t>
  </si>
  <si>
    <t>Pacific Electronics-2</t>
  </si>
  <si>
    <t>Md. Sabbir Hussain Ripon</t>
  </si>
  <si>
    <t>Md. Muzahid Khandaker</t>
  </si>
  <si>
    <t>Md. Al Main</t>
  </si>
  <si>
    <t>Star Tel Distribution-2</t>
  </si>
  <si>
    <t xml:space="preserve">Apurba Das </t>
  </si>
  <si>
    <t>Click Mobile Corner</t>
  </si>
  <si>
    <t>Sl.</t>
  </si>
  <si>
    <t>Channel Partners</t>
  </si>
  <si>
    <t>Shuvo</t>
  </si>
  <si>
    <t>Mr.Ridoy</t>
  </si>
  <si>
    <t>Abul Hasan</t>
  </si>
  <si>
    <t>Raju Barua</t>
  </si>
  <si>
    <t>Rana Mir</t>
  </si>
  <si>
    <t xml:space="preserve"> DSR-0604 </t>
  </si>
  <si>
    <t>Md. Zaker Hossain</t>
  </si>
  <si>
    <t xml:space="preserve"> DSR-0605 </t>
  </si>
  <si>
    <t>Md. Shopon Uddin Zohir</t>
  </si>
  <si>
    <t xml:space="preserve"> DSR-0521 </t>
  </si>
  <si>
    <t>Md. Ashraf Mahmud (Sumon)</t>
  </si>
  <si>
    <t xml:space="preserve"> DSR-0522 </t>
  </si>
  <si>
    <t xml:space="preserve"> DSR-0523 </t>
  </si>
  <si>
    <t xml:space="preserve"> DSR-0198 </t>
  </si>
  <si>
    <t xml:space="preserve"> DSR-0199 </t>
  </si>
  <si>
    <t xml:space="preserve"> DSR-0200 </t>
  </si>
  <si>
    <t>Md. Jahirul Islam</t>
  </si>
  <si>
    <t>Md. Rajib Miah (Remon)</t>
  </si>
  <si>
    <t>Md Saiful</t>
  </si>
  <si>
    <t>feroz</t>
  </si>
  <si>
    <t>Md Jala Uddin</t>
  </si>
  <si>
    <t>Md. Saiful Islam</t>
  </si>
  <si>
    <t>Md. Nahid Hasan Rubel</t>
  </si>
  <si>
    <t>Moin</t>
  </si>
  <si>
    <t>Md. Sujon Mia</t>
  </si>
  <si>
    <t>Md. Shohag Mia</t>
  </si>
  <si>
    <t>Md. Sajib Talukdar</t>
  </si>
  <si>
    <t>Md. Rabbi Ahmed</t>
  </si>
  <si>
    <t>Md. Morshed Mia</t>
  </si>
  <si>
    <t>Md. Monjurul Isalm</t>
  </si>
  <si>
    <t>Md. Sopon Mia</t>
  </si>
  <si>
    <t>Abu Bakkar Siddiq</t>
  </si>
  <si>
    <t>Ali Musa Chowdhury</t>
  </si>
  <si>
    <t>Md. Nasfikur Rahman Babu</t>
  </si>
  <si>
    <t>Saidur Rahman</t>
  </si>
  <si>
    <t>Nobin Hasan</t>
  </si>
  <si>
    <t>Md. Khaled Hossain</t>
  </si>
  <si>
    <t>DSR-0154</t>
  </si>
  <si>
    <t>NilphaAprili</t>
  </si>
  <si>
    <t>Tulip-2</t>
  </si>
  <si>
    <t>M/S. Karachi Store</t>
  </si>
  <si>
    <t>Kaium</t>
  </si>
  <si>
    <t>Monir</t>
  </si>
  <si>
    <t>Md. Mamun</t>
  </si>
  <si>
    <t xml:space="preserve">Md. Hasan </t>
  </si>
  <si>
    <t>DSR-0748</t>
  </si>
  <si>
    <t>Md. Shawon</t>
  </si>
  <si>
    <t>Mr. Rahat</t>
  </si>
  <si>
    <t>Jakir Hossain</t>
  </si>
  <si>
    <t>Md. Hadi Miaje</t>
  </si>
  <si>
    <t>Nur Alam Gazi</t>
  </si>
  <si>
    <t>Morshed Alam</t>
  </si>
  <si>
    <t>Kopil Uddin Saykot</t>
  </si>
  <si>
    <t>Md.Sumon Hossain</t>
  </si>
  <si>
    <t>Md. Morshed Alam</t>
  </si>
  <si>
    <t>Md. Shopon Uddin Johir</t>
  </si>
  <si>
    <t>Tausib Bhuiyan</t>
  </si>
  <si>
    <t>Md.feroz</t>
  </si>
  <si>
    <t>Md. Shiplu Hossain</t>
  </si>
  <si>
    <t>Md. Robiul Islam</t>
  </si>
  <si>
    <t>Md. Saddam Hossen</t>
  </si>
  <si>
    <t>Md. Asif Hossen</t>
  </si>
  <si>
    <t>Md. Shohel</t>
  </si>
  <si>
    <t>Md. Ratul Islam</t>
  </si>
  <si>
    <t>Md. Shahinur Rahman</t>
  </si>
  <si>
    <t>Shifa Enterprise</t>
  </si>
  <si>
    <t>Barishal</t>
  </si>
  <si>
    <t>Md. Kawsar</t>
  </si>
  <si>
    <t>Anamul</t>
  </si>
  <si>
    <t>Shahin</t>
  </si>
  <si>
    <t>Md. Juwel Rana</t>
  </si>
  <si>
    <t>Sohan Ahmed Babul</t>
  </si>
  <si>
    <t>Md.Sajjad Hossen</t>
  </si>
  <si>
    <t>Mr. Sahadat Hossain</t>
  </si>
  <si>
    <t xml:space="preserve">Md Faisal </t>
  </si>
  <si>
    <t>DSR-0387</t>
  </si>
  <si>
    <t>Md. Firoz</t>
  </si>
  <si>
    <t>Abdur Rahman</t>
  </si>
  <si>
    <t>Md Saroar</t>
  </si>
  <si>
    <t>Amdad</t>
  </si>
  <si>
    <t>Md. Mehedi Hasan</t>
  </si>
  <si>
    <t>MD. Sujon</t>
  </si>
  <si>
    <t>Md. Tanzirul Rahman</t>
  </si>
  <si>
    <t>Md.Monsur Rahman</t>
  </si>
  <si>
    <t>M/S Alam Trade Link</t>
  </si>
  <si>
    <t>Md.Nipon</t>
  </si>
  <si>
    <t>Mr. Rubel</t>
  </si>
  <si>
    <t>DSR-0564</t>
  </si>
  <si>
    <t>Md. Alamgir Khokon</t>
  </si>
  <si>
    <t>Md. Mahbubur Rahman</t>
  </si>
  <si>
    <t>Md. Sumon</t>
  </si>
  <si>
    <t>Nandan world Link</t>
  </si>
  <si>
    <t>jobayer Ahmed Joy</t>
  </si>
  <si>
    <t>Md. Abdul Mannan Shapon</t>
  </si>
  <si>
    <t>One Telecon Narayangonj</t>
  </si>
  <si>
    <t>Sheuly</t>
  </si>
  <si>
    <t>Biplob Hossain</t>
  </si>
  <si>
    <t>Porimal Kumar</t>
  </si>
  <si>
    <t>Saiful</t>
  </si>
  <si>
    <t>Mr. Salim Iqbal</t>
  </si>
  <si>
    <t>Md.Musa</t>
  </si>
  <si>
    <t>MD. Riad</t>
  </si>
  <si>
    <t xml:space="preserve">Mizanur Rahman Rasel </t>
  </si>
  <si>
    <t>SL</t>
  </si>
  <si>
    <t>Anika Traders</t>
  </si>
  <si>
    <t>Md. Samim Islam</t>
  </si>
  <si>
    <t>Md. Taraq Mia</t>
  </si>
  <si>
    <t>Mahabub Hossain</t>
  </si>
  <si>
    <t>Tutul Shaha</t>
  </si>
  <si>
    <t>Parvez</t>
  </si>
  <si>
    <t>Mizan</t>
  </si>
  <si>
    <t>Mugdho Corporation</t>
  </si>
  <si>
    <t>Md. Emu</t>
  </si>
  <si>
    <t>Chan Mia</t>
  </si>
  <si>
    <t>Md. Shamim</t>
  </si>
  <si>
    <t>Md. Tariku Islam</t>
  </si>
  <si>
    <t>Md.Angur Hasan</t>
  </si>
  <si>
    <t>Md.Ripon khan</t>
  </si>
  <si>
    <t>Md.Samiul Islam</t>
  </si>
  <si>
    <t>Md. Arif Islam</t>
  </si>
  <si>
    <t>Md.Azaharul Islam</t>
  </si>
  <si>
    <t>Md.Jahangir Alam</t>
  </si>
  <si>
    <t>Md. Kanchon</t>
  </si>
  <si>
    <t>MD. Moinul Islam</t>
  </si>
  <si>
    <t>MD. Harun Ur Rashid</t>
  </si>
  <si>
    <t>MM Communnication</t>
  </si>
  <si>
    <t>Md Salah Uddin</t>
  </si>
  <si>
    <t>Md Jalal Uddin</t>
  </si>
  <si>
    <t>Tanjil</t>
  </si>
  <si>
    <t>Jobayer Anik</t>
  </si>
  <si>
    <t>Md. Hamidur</t>
  </si>
  <si>
    <t>Md. Noyon</t>
  </si>
  <si>
    <t>Md.Sahrear Akhon</t>
  </si>
  <si>
    <t>Sujon Haldar</t>
  </si>
  <si>
    <t>Arubindo</t>
  </si>
  <si>
    <t>Shakib Al Hasan</t>
  </si>
  <si>
    <t>Biddut Hossain</t>
  </si>
  <si>
    <t xml:space="preserve">Imran </t>
  </si>
  <si>
    <t>Md.Imran Nazir</t>
  </si>
  <si>
    <t>Md. Ashikur Rahman</t>
  </si>
  <si>
    <t>M/S. Sky Tel</t>
  </si>
  <si>
    <t>Achievement %
Dec 2019</t>
  </si>
  <si>
    <t>Mr. Shimul</t>
  </si>
  <si>
    <t>Md. Tamim Molla</t>
  </si>
  <si>
    <t>Md. Zahidul Islam</t>
  </si>
  <si>
    <t>DSR-0654</t>
  </si>
  <si>
    <t>Md. Sufian</t>
  </si>
  <si>
    <t>Md. Fefat</t>
  </si>
  <si>
    <t>Md. Abdullah</t>
  </si>
  <si>
    <t>Md. Hanif</t>
  </si>
  <si>
    <t>Ridoy Chandra</t>
  </si>
  <si>
    <t>Shazidur Rahman sabuj</t>
  </si>
  <si>
    <t>Md. Shakil</t>
  </si>
  <si>
    <t>Moin Uddin</t>
  </si>
  <si>
    <t>Nizam Haider Chowdhury</t>
  </si>
  <si>
    <t>Md. Sobuj Miah</t>
  </si>
  <si>
    <t>Md. Khokon Mia (Sujon)</t>
  </si>
  <si>
    <t>Rajib Ahmed</t>
  </si>
  <si>
    <t>Md. Halim</t>
  </si>
  <si>
    <t>Fazly Rabbi</t>
  </si>
  <si>
    <t>Md.Sadikul Islam</t>
  </si>
  <si>
    <t>Samresh Das</t>
  </si>
  <si>
    <t>Anamul Haque Sumon</t>
  </si>
  <si>
    <t>Sukhdeb Das</t>
  </si>
  <si>
    <t>Jan'20 Back Margin
Dealer Wise Value Achievement Status</t>
  </si>
  <si>
    <t>Jan'20 Back margin
Region Wise Value Achievement Status</t>
  </si>
  <si>
    <t>Jan'20 Back margin
Zone Wise Value Achievement Status</t>
  </si>
  <si>
    <t>Md. Sojib</t>
  </si>
  <si>
    <t>Md. Saidul</t>
  </si>
  <si>
    <t>Md. Santo</t>
  </si>
  <si>
    <t>Imam</t>
  </si>
  <si>
    <t>MD. Raisul islam</t>
  </si>
  <si>
    <t>Md. Asif</t>
  </si>
  <si>
    <t>MD. Yakub (Noyon)</t>
  </si>
  <si>
    <t>Arifur Rahman</t>
  </si>
  <si>
    <t>Md. Selim Hossain</t>
  </si>
  <si>
    <t>Bappi Sarkar</t>
  </si>
  <si>
    <t>Md. Srabon</t>
  </si>
  <si>
    <t>MD.ifter ahad</t>
  </si>
  <si>
    <t>Alim</t>
  </si>
  <si>
    <t>Jisan</t>
  </si>
  <si>
    <t>Biddut</t>
  </si>
  <si>
    <t xml:space="preserve"> Md. Roni Ali</t>
  </si>
  <si>
    <t>Md. Samsuzzaman Talha</t>
  </si>
  <si>
    <t>Md. Nurul Islam</t>
  </si>
  <si>
    <t>Al amin Hosain Nayan</t>
  </si>
  <si>
    <t>Md.Shibly Ahmed</t>
  </si>
  <si>
    <t>Shipon Sutrodar</t>
  </si>
  <si>
    <t>Zunayed Hasan</t>
  </si>
  <si>
    <t>Md. Faysal Abdin</t>
  </si>
  <si>
    <t>Sadikur Rahman Hridoy</t>
  </si>
  <si>
    <t>Target 
JAN 2020</t>
  </si>
  <si>
    <t>Achievement 
JAN 2020</t>
  </si>
  <si>
    <t>Achievement
 JAN 2020</t>
  </si>
  <si>
    <t>Achievement %
JAN 2020</t>
  </si>
  <si>
    <t>Target JAN 2020</t>
  </si>
  <si>
    <t>JAN Target</t>
  </si>
  <si>
    <t>JAN Achievement</t>
  </si>
  <si>
    <t xml:space="preserve">Up to 20.01.2020 </t>
  </si>
  <si>
    <t xml:space="preserve">DSR wise Back margin  till 19 Jan'20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</si>
</sst>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rgb="FFABABAB"/>
      </left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4" borderId="1" xfId="1" applyNumberFormat="1" applyFont="1" applyFill="1" applyBorder="1"/>
    <xf numFmtId="10" fontId="0" fillId="4" borderId="1" xfId="2" applyNumberFormat="1" applyFont="1" applyFill="1" applyBorder="1"/>
    <xf numFmtId="164" fontId="0" fillId="4" borderId="1" xfId="1" applyNumberFormat="1" applyFont="1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164" fontId="0" fillId="4" borderId="9" xfId="1" applyNumberFormat="1" applyFon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164" fontId="3" fillId="3" borderId="13" xfId="1" applyNumberFormat="1" applyFont="1" applyFill="1" applyBorder="1"/>
    <xf numFmtId="10" fontId="3" fillId="3" borderId="13" xfId="2" applyNumberFormat="1" applyFont="1" applyFill="1" applyBorder="1"/>
    <xf numFmtId="164" fontId="3" fillId="3" borderId="13" xfId="0" applyNumberFormat="1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/>
    <xf numFmtId="164" fontId="3" fillId="3" borderId="14" xfId="1" applyNumberFormat="1" applyFont="1" applyFill="1" applyBorder="1"/>
    <xf numFmtId="164" fontId="0" fillId="0" borderId="0" xfId="0" applyNumberFormat="1"/>
    <xf numFmtId="43" fontId="0" fillId="0" borderId="0" xfId="0" applyNumberFormat="1"/>
    <xf numFmtId="0" fontId="0" fillId="4" borderId="1" xfId="0" applyFill="1" applyBorder="1"/>
    <xf numFmtId="164" fontId="3" fillId="3" borderId="13" xfId="0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64" fontId="3" fillId="3" borderId="13" xfId="2" applyNumberFormat="1" applyFont="1" applyFill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164" fontId="0" fillId="4" borderId="2" xfId="1" applyNumberFormat="1" applyFont="1" applyFill="1" applyBorder="1"/>
    <xf numFmtId="164" fontId="0" fillId="4" borderId="5" xfId="1" applyNumberFormat="1" applyFont="1" applyFill="1" applyBorder="1"/>
    <xf numFmtId="164" fontId="0" fillId="4" borderId="9" xfId="1" applyNumberFormat="1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5" borderId="0" xfId="0" applyFill="1" applyAlignment="1">
      <alignment horizontal="left"/>
    </xf>
    <xf numFmtId="164" fontId="0" fillId="5" borderId="1" xfId="1" applyNumberFormat="1" applyFont="1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 vertical="center"/>
    </xf>
    <xf numFmtId="0" fontId="0" fillId="4" borderId="9" xfId="0" applyFill="1" applyBorder="1"/>
    <xf numFmtId="1" fontId="0" fillId="4" borderId="1" xfId="2" applyNumberFormat="1" applyFont="1" applyFill="1" applyBorder="1"/>
    <xf numFmtId="10" fontId="0" fillId="0" borderId="1" xfId="2" applyNumberFormat="1" applyFont="1" applyFill="1" applyBorder="1"/>
    <xf numFmtId="10" fontId="0" fillId="0" borderId="1" xfId="0" applyNumberFormat="1" applyFill="1" applyBorder="1"/>
    <xf numFmtId="10" fontId="0" fillId="0" borderId="0" xfId="0" applyNumberFormat="1"/>
    <xf numFmtId="0" fontId="3" fillId="3" borderId="11" xfId="0" applyFont="1" applyFill="1" applyBorder="1" applyAlignment="1">
      <alignment horizontal="center" vertical="center" wrapText="1"/>
    </xf>
    <xf numFmtId="10" fontId="0" fillId="0" borderId="1" xfId="2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164" fontId="0" fillId="0" borderId="0" xfId="1" applyNumberFormat="1" applyFont="1"/>
    <xf numFmtId="0" fontId="0" fillId="4" borderId="0" xfId="0" applyFill="1" applyAlignment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43" fontId="0" fillId="4" borderId="9" xfId="1" applyNumberFormat="1" applyFont="1" applyFill="1" applyBorder="1" applyAlignment="1">
      <alignment horizontal="center" vertical="center"/>
    </xf>
    <xf numFmtId="43" fontId="0" fillId="4" borderId="1" xfId="1" applyNumberFormat="1" applyFont="1" applyFill="1" applyBorder="1" applyAlignment="1">
      <alignment horizontal="center" vertical="center"/>
    </xf>
    <xf numFmtId="43" fontId="0" fillId="4" borderId="1" xfId="1" applyNumberFormat="1" applyFont="1" applyFill="1" applyBorder="1"/>
    <xf numFmtId="0" fontId="0" fillId="4" borderId="0" xfId="0" applyFill="1"/>
    <xf numFmtId="164" fontId="0" fillId="4" borderId="1" xfId="1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0" borderId="9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 vertical="center"/>
    </xf>
    <xf numFmtId="49" fontId="0" fillId="4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4" borderId="1" xfId="0" applyFont="1" applyFill="1" applyBorder="1" applyAlignment="1">
      <alignment horizontal="left" vertical="center"/>
    </xf>
    <xf numFmtId="0" fontId="0" fillId="4" borderId="28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1" applyNumberFormat="1" applyFont="1" applyFill="1" applyBorder="1" applyAlignment="1">
      <alignment horizontal="left" vertical="center"/>
    </xf>
    <xf numFmtId="0" fontId="0" fillId="0" borderId="9" xfId="0" applyBorder="1" applyAlignment="1"/>
    <xf numFmtId="0" fontId="0" fillId="4" borderId="9" xfId="0" applyFont="1" applyFill="1" applyBorder="1" applyAlignment="1"/>
    <xf numFmtId="0" fontId="0" fillId="0" borderId="1" xfId="0" applyBorder="1" applyAlignment="1"/>
    <xf numFmtId="0" fontId="0" fillId="4" borderId="1" xfId="0" applyFont="1" applyFill="1" applyBorder="1" applyAlignment="1"/>
    <xf numFmtId="0" fontId="0" fillId="0" borderId="5" xfId="0" applyBorder="1" applyAlignment="1"/>
    <xf numFmtId="0" fontId="0" fillId="4" borderId="5" xfId="0" applyFont="1" applyFill="1" applyBorder="1" applyAlignment="1"/>
    <xf numFmtId="0" fontId="7" fillId="0" borderId="30" xfId="0" applyFont="1" applyBorder="1" applyAlignment="1"/>
    <xf numFmtId="0" fontId="7" fillId="0" borderId="9" xfId="0" applyFont="1" applyBorder="1" applyAlignment="1"/>
    <xf numFmtId="0" fontId="7" fillId="0" borderId="28" xfId="0" applyFont="1" applyBorder="1" applyAlignment="1"/>
    <xf numFmtId="0" fontId="7" fillId="0" borderId="1" xfId="0" applyFont="1" applyBorder="1" applyAlignment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9" fillId="0" borderId="5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164" fontId="0" fillId="4" borderId="28" xfId="1" applyNumberFormat="1" applyFont="1" applyFill="1" applyBorder="1" applyAlignment="1">
      <alignment horizontal="center" vertical="center"/>
    </xf>
    <xf numFmtId="1" fontId="0" fillId="0" borderId="31" xfId="0" applyNumberFormat="1" applyFont="1" applyBorder="1" applyAlignment="1">
      <alignment horizontal="center" vertical="center"/>
    </xf>
    <xf numFmtId="1" fontId="0" fillId="4" borderId="28" xfId="0" applyNumberFormat="1" applyFont="1" applyFill="1" applyBorder="1" applyAlignment="1">
      <alignment horizontal="center" vertical="center"/>
    </xf>
    <xf numFmtId="1" fontId="0" fillId="0" borderId="28" xfId="0" applyNumberFormat="1" applyFont="1" applyBorder="1" applyAlignment="1">
      <alignment horizontal="center" vertical="center"/>
    </xf>
    <xf numFmtId="0" fontId="9" fillId="0" borderId="5" xfId="0" applyFont="1" applyBorder="1"/>
    <xf numFmtId="0" fontId="0" fillId="0" borderId="5" xfId="0" applyBorder="1" applyAlignment="1">
      <alignment horizontal="center" vertical="center"/>
    </xf>
    <xf numFmtId="1" fontId="0" fillId="4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6" borderId="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left"/>
    </xf>
    <xf numFmtId="0" fontId="7" fillId="0" borderId="1" xfId="0" applyFont="1" applyBorder="1"/>
    <xf numFmtId="164" fontId="18" fillId="3" borderId="34" xfId="1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7" fillId="4" borderId="1" xfId="0" applyFont="1" applyFill="1" applyBorder="1"/>
    <xf numFmtId="10" fontId="0" fillId="0" borderId="1" xfId="0" applyNumberFormat="1" applyFill="1" applyBorder="1" applyAlignment="1">
      <alignment horizontal="center" vertical="center"/>
    </xf>
    <xf numFmtId="0" fontId="0" fillId="4" borderId="9" xfId="0" applyFont="1" applyFill="1" applyBorder="1"/>
    <xf numFmtId="0" fontId="0" fillId="4" borderId="0" xfId="0" applyFill="1" applyAlignment="1">
      <alignment horizontal="center"/>
    </xf>
    <xf numFmtId="9" fontId="0" fillId="4" borderId="9" xfId="2" applyNumberFormat="1" applyFont="1" applyFill="1" applyBorder="1" applyAlignment="1">
      <alignment horizontal="center" vertical="center"/>
    </xf>
    <xf numFmtId="18" fontId="3" fillId="3" borderId="11" xfId="0" applyNumberFormat="1" applyFont="1" applyFill="1" applyBorder="1" applyAlignment="1">
      <alignment horizontal="center" vertical="center"/>
    </xf>
    <xf numFmtId="10" fontId="0" fillId="4" borderId="9" xfId="2" applyNumberFormat="1" applyFont="1" applyFill="1" applyBorder="1" applyAlignment="1">
      <alignment horizontal="center" vertical="center"/>
    </xf>
    <xf numFmtId="165" fontId="0" fillId="4" borderId="9" xfId="2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0" borderId="2" xfId="0" applyBorder="1" applyAlignment="1">
      <alignment horizontal="center"/>
    </xf>
    <xf numFmtId="0" fontId="2" fillId="4" borderId="1" xfId="0" applyFont="1" applyFill="1" applyBorder="1"/>
    <xf numFmtId="0" fontId="19" fillId="9" borderId="1" xfId="0" applyFont="1" applyFill="1" applyBorder="1"/>
    <xf numFmtId="0" fontId="0" fillId="6" borderId="1" xfId="0" applyFill="1" applyBorder="1"/>
    <xf numFmtId="0" fontId="0" fillId="0" borderId="35" xfId="0" applyBorder="1"/>
    <xf numFmtId="0" fontId="9" fillId="4" borderId="1" xfId="6" applyNumberFormat="1" applyFont="1" applyFill="1" applyBorder="1" applyAlignment="1">
      <alignment vertical="center"/>
    </xf>
    <xf numFmtId="0" fontId="9" fillId="4" borderId="1" xfId="6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left" vertical="center"/>
    </xf>
    <xf numFmtId="0" fontId="9" fillId="4" borderId="1" xfId="6" applyNumberFormat="1" applyFont="1" applyFill="1" applyBorder="1"/>
    <xf numFmtId="0" fontId="21" fillId="0" borderId="1" xfId="0" applyFont="1" applyBorder="1" applyAlignment="1">
      <alignment horizontal="left" vertical="center"/>
    </xf>
    <xf numFmtId="0" fontId="21" fillId="0" borderId="1" xfId="9" applyFont="1" applyBorder="1" applyAlignment="1">
      <alignment horizontal="left" vertical="center"/>
    </xf>
    <xf numFmtId="0" fontId="21" fillId="4" borderId="1" xfId="0" applyFont="1" applyFill="1" applyBorder="1" applyAlignment="1">
      <alignment horizontal="left"/>
    </xf>
    <xf numFmtId="49" fontId="21" fillId="0" borderId="1" xfId="0" applyNumberFormat="1" applyFont="1" applyFill="1" applyBorder="1" applyAlignment="1">
      <alignment horizontal="left"/>
    </xf>
    <xf numFmtId="49" fontId="21" fillId="0" borderId="1" xfId="11" applyNumberFormat="1" applyFont="1" applyFill="1" applyBorder="1" applyAlignment="1">
      <alignment horizontal="left" vertical="center"/>
    </xf>
    <xf numFmtId="49" fontId="21" fillId="0" borderId="1" xfId="11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1" fillId="0" borderId="5" xfId="0" applyNumberFormat="1" applyFont="1" applyBorder="1" applyAlignment="1">
      <alignment horizontal="left" vertical="center"/>
    </xf>
    <xf numFmtId="49" fontId="21" fillId="0" borderId="5" xfId="0" applyNumberFormat="1" applyFont="1" applyFill="1" applyBorder="1" applyAlignment="1">
      <alignment horizontal="left"/>
    </xf>
    <xf numFmtId="49" fontId="21" fillId="0" borderId="5" xfId="11" applyNumberFormat="1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/>
    </xf>
    <xf numFmtId="49" fontId="21" fillId="4" borderId="1" xfId="0" applyNumberFormat="1" applyFont="1" applyFill="1" applyBorder="1" applyAlignment="1"/>
    <xf numFmtId="0" fontId="21" fillId="4" borderId="28" xfId="6" applyFont="1" applyFill="1" applyBorder="1" applyAlignment="1">
      <alignment horizontal="center"/>
    </xf>
    <xf numFmtId="0" fontId="21" fillId="4" borderId="1" xfId="6" applyFont="1" applyFill="1" applyBorder="1" applyAlignment="1">
      <alignment horizontal="center"/>
    </xf>
    <xf numFmtId="0" fontId="21" fillId="4" borderId="1" xfId="9" applyFont="1" applyFill="1" applyBorder="1" applyAlignment="1">
      <alignment horizontal="center"/>
    </xf>
    <xf numFmtId="49" fontId="21" fillId="4" borderId="28" xfId="6" applyNumberFormat="1" applyFont="1" applyFill="1" applyBorder="1" applyAlignment="1">
      <alignment horizontal="center"/>
    </xf>
    <xf numFmtId="0" fontId="9" fillId="0" borderId="28" xfId="9" applyFont="1" applyFill="1" applyBorder="1" applyAlignment="1">
      <alignment horizontal="center"/>
    </xf>
    <xf numFmtId="49" fontId="21" fillId="4" borderId="1" xfId="6" applyNumberFormat="1" applyFont="1" applyFill="1" applyBorder="1" applyAlignment="1">
      <alignment horizontal="center"/>
    </xf>
    <xf numFmtId="0" fontId="9" fillId="4" borderId="1" xfId="6" applyNumberFormat="1" applyFont="1" applyFill="1" applyBorder="1" applyAlignment="1">
      <alignment horizontal="center"/>
    </xf>
    <xf numFmtId="0" fontId="24" fillId="0" borderId="1" xfId="9" applyFont="1" applyFill="1" applyBorder="1" applyAlignment="1">
      <alignment horizontal="center"/>
    </xf>
    <xf numFmtId="0" fontId="9" fillId="0" borderId="1" xfId="9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1" fillId="0" borderId="28" xfId="9" applyFont="1" applyBorder="1" applyAlignment="1">
      <alignment horizontal="center"/>
    </xf>
    <xf numFmtId="0" fontId="21" fillId="0" borderId="31" xfId="9" applyFont="1" applyBorder="1" applyAlignment="1">
      <alignment horizontal="center"/>
    </xf>
    <xf numFmtId="0" fontId="21" fillId="4" borderId="5" xfId="6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/>
    <xf numFmtId="0" fontId="9" fillId="4" borderId="28" xfId="0" applyFont="1" applyFill="1" applyBorder="1" applyAlignment="1"/>
    <xf numFmtId="0" fontId="9" fillId="4" borderId="1" xfId="0" applyFont="1" applyFill="1" applyBorder="1" applyAlignment="1"/>
    <xf numFmtId="0" fontId="21" fillId="4" borderId="1" xfId="0" applyFont="1" applyFill="1" applyBorder="1" applyAlignment="1">
      <alignment horizontal="center" vertical="center"/>
    </xf>
    <xf numFmtId="1" fontId="21" fillId="4" borderId="1" xfId="0" applyNumberFormat="1" applyFont="1" applyFill="1" applyBorder="1" applyAlignment="1">
      <alignment horizontal="center" vertical="center"/>
    </xf>
    <xf numFmtId="1" fontId="24" fillId="4" borderId="1" xfId="0" applyNumberFormat="1" applyFont="1" applyFill="1" applyBorder="1" applyAlignment="1">
      <alignment horizontal="center" vertical="center"/>
    </xf>
    <xf numFmtId="1" fontId="21" fillId="4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left"/>
    </xf>
    <xf numFmtId="0" fontId="25" fillId="4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/>
    </xf>
    <xf numFmtId="0" fontId="21" fillId="4" borderId="1" xfId="0" applyFont="1" applyFill="1" applyBorder="1"/>
    <xf numFmtId="0" fontId="21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left"/>
    </xf>
    <xf numFmtId="0" fontId="22" fillId="9" borderId="1" xfId="12" applyNumberFormat="1" applyFont="1" applyFill="1" applyBorder="1" applyAlignment="1">
      <alignment horizontal="center" vertical="center"/>
    </xf>
    <xf numFmtId="0" fontId="22" fillId="9" borderId="2" xfId="12" applyNumberFormat="1" applyFont="1" applyFill="1" applyBorder="1" applyAlignment="1">
      <alignment horizontal="center"/>
    </xf>
    <xf numFmtId="0" fontId="22" fillId="9" borderId="1" xfId="12" applyNumberFormat="1" applyFont="1" applyFill="1" applyBorder="1" applyAlignment="1">
      <alignment horizontal="center"/>
    </xf>
    <xf numFmtId="0" fontId="23" fillId="9" borderId="1" xfId="12" applyNumberFormat="1" applyFont="1" applyFill="1" applyBorder="1" applyAlignment="1">
      <alignment horizontal="center"/>
    </xf>
    <xf numFmtId="0" fontId="23" fillId="9" borderId="5" xfId="12" applyNumberFormat="1" applyFont="1" applyFill="1" applyBorder="1" applyAlignment="1">
      <alignment horizontal="center"/>
    </xf>
    <xf numFmtId="0" fontId="23" fillId="9" borderId="1" xfId="12" applyNumberFormat="1" applyFont="1" applyFill="1" applyBorder="1" applyAlignment="1">
      <alignment horizontal="center" vertical="center"/>
    </xf>
    <xf numFmtId="164" fontId="9" fillId="4" borderId="1" xfId="11" applyNumberFormat="1" applyFont="1" applyFill="1" applyBorder="1" applyAlignment="1">
      <alignment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wrapText="1"/>
    </xf>
    <xf numFmtId="0" fontId="5" fillId="7" borderId="18" xfId="0" applyFont="1" applyFill="1" applyBorder="1" applyAlignment="1">
      <alignment horizontal="center" wrapText="1"/>
    </xf>
    <xf numFmtId="0" fontId="5" fillId="7" borderId="19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</cellXfs>
  <cellStyles count="13">
    <cellStyle name="Comma" xfId="1" builtinId="3"/>
    <cellStyle name="Comma 2" xfId="10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33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:F125"/>
    </sheetView>
  </sheetViews>
  <sheetFormatPr defaultRowHeight="15" x14ac:dyDescent="0.25"/>
  <cols>
    <col min="1" max="1" width="12.375" style="3" bestFit="1" customWidth="1"/>
    <col min="2" max="2" width="34.75" bestFit="1" customWidth="1"/>
    <col min="3" max="3" width="12.375" bestFit="1" customWidth="1"/>
    <col min="4" max="4" width="15.125" customWidth="1"/>
    <col min="5" max="6" width="15" bestFit="1" customWidth="1"/>
    <col min="7" max="7" width="14.125" customWidth="1"/>
    <col min="8" max="8" width="15" customWidth="1"/>
    <col min="9" max="15" width="13.75" customWidth="1"/>
    <col min="16" max="16" width="15" customWidth="1"/>
    <col min="17" max="17" width="13.25" customWidth="1"/>
  </cols>
  <sheetData>
    <row r="1" spans="1:17" ht="30.75" customHeight="1" x14ac:dyDescent="0.25">
      <c r="A1" s="41"/>
      <c r="B1" s="42" t="s">
        <v>1462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Q1" s="44"/>
    </row>
    <row r="2" spans="1:17" ht="30.75" customHeight="1" x14ac:dyDescent="0.25">
      <c r="A2" s="235" t="s">
        <v>1428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7"/>
      <c r="P2" s="6" t="s">
        <v>185</v>
      </c>
      <c r="Q2" s="7">
        <v>8</v>
      </c>
    </row>
    <row r="3" spans="1:17" s="5" customFormat="1" ht="45" customHeight="1" x14ac:dyDescent="0.25">
      <c r="A3" s="155" t="s">
        <v>1367</v>
      </c>
      <c r="B3" s="17" t="s">
        <v>137</v>
      </c>
      <c r="C3" s="17" t="s">
        <v>0</v>
      </c>
      <c r="D3" s="17" t="s">
        <v>1</v>
      </c>
      <c r="E3" s="54" t="s">
        <v>1455</v>
      </c>
      <c r="F3" s="56" t="s">
        <v>1456</v>
      </c>
      <c r="G3" s="18" t="s">
        <v>1405</v>
      </c>
      <c r="H3" s="18" t="s">
        <v>182</v>
      </c>
      <c r="I3" s="18" t="s">
        <v>183</v>
      </c>
      <c r="J3" s="18" t="s">
        <v>1093</v>
      </c>
      <c r="K3" s="18" t="s">
        <v>1094</v>
      </c>
      <c r="L3" s="18" t="s">
        <v>1095</v>
      </c>
      <c r="M3" s="18" t="s">
        <v>1096</v>
      </c>
      <c r="N3" s="59" t="s">
        <v>1117</v>
      </c>
      <c r="O3" s="59" t="s">
        <v>1118</v>
      </c>
      <c r="P3" s="18" t="s">
        <v>175</v>
      </c>
      <c r="Q3" s="18" t="s">
        <v>176</v>
      </c>
    </row>
    <row r="4" spans="1:17" x14ac:dyDescent="0.25">
      <c r="A4" s="13">
        <v>1</v>
      </c>
      <c r="B4" s="152" t="s">
        <v>1304</v>
      </c>
      <c r="C4" s="14" t="s">
        <v>3</v>
      </c>
      <c r="D4" s="49" t="s">
        <v>3</v>
      </c>
      <c r="E4" s="148">
        <v>2523075.4600000004</v>
      </c>
      <c r="F4" s="15">
        <v>1197916.5738000004</v>
      </c>
      <c r="G4" s="154">
        <f t="shared" ref="G4:G66" si="0">IFERROR(F4/E4,0)</f>
        <v>0.47478428322552041</v>
      </c>
      <c r="H4" s="15">
        <f t="shared" ref="H4:H35" si="1">(E4*0.8)-F4</f>
        <v>820543.79420000012</v>
      </c>
      <c r="I4" s="15">
        <f t="shared" ref="I4:I35" si="2">H4/$Q$2</f>
        <v>102567.97427500002</v>
      </c>
      <c r="J4" s="15">
        <f>(E4*0.86)-F4</f>
        <v>971928.32180000003</v>
      </c>
      <c r="K4" s="15">
        <f>J4/$Q$2</f>
        <v>121491.040225</v>
      </c>
      <c r="L4" s="15">
        <f>(E4*0.91)-F4</f>
        <v>1098082.0948000001</v>
      </c>
      <c r="M4" s="15">
        <f>L4/$Q$2</f>
        <v>137260.26185000001</v>
      </c>
      <c r="N4" s="60">
        <f>(E4*0.96)-F4</f>
        <v>1224235.8678000001</v>
      </c>
      <c r="O4" s="15">
        <f>N4/$Q$2</f>
        <v>153029.48347500002</v>
      </c>
      <c r="P4" s="16">
        <f t="shared" ref="P4:P35" si="3">E4-F4</f>
        <v>1325158.8862000001</v>
      </c>
      <c r="Q4" s="15">
        <f>P4/$Q$2</f>
        <v>165644.86077500001</v>
      </c>
    </row>
    <row r="5" spans="1:17" x14ac:dyDescent="0.25">
      <c r="A5" s="1">
        <v>2</v>
      </c>
      <c r="B5" s="2" t="s">
        <v>6</v>
      </c>
      <c r="C5" s="2" t="s">
        <v>3</v>
      </c>
      <c r="D5" s="29" t="s">
        <v>5</v>
      </c>
      <c r="E5" s="148">
        <v>3282403.1424999996</v>
      </c>
      <c r="F5" s="15">
        <v>1983153.7177999995</v>
      </c>
      <c r="G5" s="154">
        <f t="shared" si="0"/>
        <v>0.60417737605794408</v>
      </c>
      <c r="H5" s="15">
        <f t="shared" si="1"/>
        <v>642768.79620000045</v>
      </c>
      <c r="I5" s="10">
        <f t="shared" si="2"/>
        <v>80346.099525000056</v>
      </c>
      <c r="J5" s="15">
        <f t="shared" ref="J5:J67" si="4">(E5*0.86)-F5</f>
        <v>839712.98475000006</v>
      </c>
      <c r="K5" s="15">
        <f t="shared" ref="K5:K66" si="5">J5/$Q$2</f>
        <v>104964.12309375001</v>
      </c>
      <c r="L5" s="15">
        <f t="shared" ref="L5:L67" si="6">(E5*0.91)-F5</f>
        <v>1003833.1418750004</v>
      </c>
      <c r="M5" s="15">
        <f t="shared" ref="M5:O66" si="7">L5/$Q$2</f>
        <v>125479.14273437505</v>
      </c>
      <c r="N5" s="60">
        <f t="shared" ref="N5:N67" si="8">(E5*0.96)-F5</f>
        <v>1167953.2989999999</v>
      </c>
      <c r="O5" s="15">
        <f t="shared" si="7"/>
        <v>145994.16237499999</v>
      </c>
      <c r="P5" s="12">
        <f t="shared" si="3"/>
        <v>1299249.4247000001</v>
      </c>
      <c r="Q5" s="10">
        <f t="shared" ref="Q5:Q66" si="9">P5/$Q$2</f>
        <v>162406.17808750001</v>
      </c>
    </row>
    <row r="6" spans="1:17" x14ac:dyDescent="0.25">
      <c r="A6" s="1">
        <v>3</v>
      </c>
      <c r="B6" s="29" t="s">
        <v>1261</v>
      </c>
      <c r="C6" s="2" t="s">
        <v>3</v>
      </c>
      <c r="D6" s="29" t="s">
        <v>3</v>
      </c>
      <c r="E6" s="148">
        <v>3753157.5424999995</v>
      </c>
      <c r="F6" s="15">
        <v>1299574.9009999998</v>
      </c>
      <c r="G6" s="154">
        <f t="shared" si="0"/>
        <v>0.34626175061501563</v>
      </c>
      <c r="H6" s="15">
        <f t="shared" si="1"/>
        <v>1702951.1330000001</v>
      </c>
      <c r="I6" s="10">
        <f t="shared" si="2"/>
        <v>212868.89162500002</v>
      </c>
      <c r="J6" s="15">
        <f t="shared" si="4"/>
        <v>1928140.5855499997</v>
      </c>
      <c r="K6" s="15">
        <f t="shared" si="5"/>
        <v>241017.57319374997</v>
      </c>
      <c r="L6" s="15">
        <f t="shared" si="6"/>
        <v>2115798.4626749996</v>
      </c>
      <c r="M6" s="15">
        <f t="shared" si="7"/>
        <v>264474.80783437495</v>
      </c>
      <c r="N6" s="60">
        <f t="shared" si="8"/>
        <v>2303456.3397999993</v>
      </c>
      <c r="O6" s="15">
        <f t="shared" si="7"/>
        <v>287932.04247499991</v>
      </c>
      <c r="P6" s="12">
        <f t="shared" si="3"/>
        <v>2453582.6414999999</v>
      </c>
      <c r="Q6" s="10">
        <f t="shared" si="9"/>
        <v>306697.83018749999</v>
      </c>
    </row>
    <row r="7" spans="1:17" x14ac:dyDescent="0.25">
      <c r="A7" s="13">
        <v>4</v>
      </c>
      <c r="B7" s="2" t="s">
        <v>9</v>
      </c>
      <c r="C7" s="2" t="s">
        <v>3</v>
      </c>
      <c r="D7" s="29" t="s">
        <v>8</v>
      </c>
      <c r="E7" s="148">
        <v>4973521.87</v>
      </c>
      <c r="F7" s="15">
        <v>1330523.4257999999</v>
      </c>
      <c r="G7" s="154">
        <f t="shared" si="0"/>
        <v>0.26752137832662226</v>
      </c>
      <c r="H7" s="15">
        <f t="shared" si="1"/>
        <v>2648294.0702000004</v>
      </c>
      <c r="I7" s="10">
        <f t="shared" si="2"/>
        <v>331036.75877500005</v>
      </c>
      <c r="J7" s="15">
        <f t="shared" si="4"/>
        <v>2946705.3824</v>
      </c>
      <c r="K7" s="15">
        <f t="shared" si="5"/>
        <v>368338.1728</v>
      </c>
      <c r="L7" s="15">
        <f t="shared" si="6"/>
        <v>3195381.4759000004</v>
      </c>
      <c r="M7" s="15">
        <f t="shared" si="7"/>
        <v>399422.68448750005</v>
      </c>
      <c r="N7" s="60">
        <f t="shared" si="8"/>
        <v>3444057.5693999999</v>
      </c>
      <c r="O7" s="15">
        <f t="shared" si="7"/>
        <v>430507.19617499999</v>
      </c>
      <c r="P7" s="12">
        <f t="shared" si="3"/>
        <v>3642998.4442000003</v>
      </c>
      <c r="Q7" s="10">
        <f t="shared" si="9"/>
        <v>455374.80552500003</v>
      </c>
    </row>
    <row r="8" spans="1:17" x14ac:dyDescent="0.25">
      <c r="A8" s="1">
        <v>5</v>
      </c>
      <c r="B8" s="2" t="s">
        <v>14</v>
      </c>
      <c r="C8" s="2" t="s">
        <v>3</v>
      </c>
      <c r="D8" s="29" t="s">
        <v>13</v>
      </c>
      <c r="E8" s="148">
        <v>4885046.5250000004</v>
      </c>
      <c r="F8" s="15">
        <v>1350980.1758999997</v>
      </c>
      <c r="G8" s="154">
        <f t="shared" si="0"/>
        <v>0.2765542086418511</v>
      </c>
      <c r="H8" s="15">
        <f t="shared" si="1"/>
        <v>2557057.044100001</v>
      </c>
      <c r="I8" s="10">
        <f t="shared" si="2"/>
        <v>319632.13051250012</v>
      </c>
      <c r="J8" s="15">
        <f t="shared" si="4"/>
        <v>2850159.8356000003</v>
      </c>
      <c r="K8" s="15">
        <f t="shared" si="5"/>
        <v>356269.97945000004</v>
      </c>
      <c r="L8" s="15">
        <f t="shared" si="6"/>
        <v>3094412.1618500012</v>
      </c>
      <c r="M8" s="15">
        <f t="shared" si="7"/>
        <v>386801.52023125015</v>
      </c>
      <c r="N8" s="60">
        <f t="shared" si="8"/>
        <v>3338664.4881000002</v>
      </c>
      <c r="O8" s="15">
        <f t="shared" si="7"/>
        <v>417333.06101250002</v>
      </c>
      <c r="P8" s="12">
        <f t="shared" si="3"/>
        <v>3534066.3491000007</v>
      </c>
      <c r="Q8" s="10">
        <f t="shared" si="9"/>
        <v>441758.29363750009</v>
      </c>
    </row>
    <row r="9" spans="1:17" x14ac:dyDescent="0.25">
      <c r="A9" s="1">
        <v>6</v>
      </c>
      <c r="B9" s="2" t="s">
        <v>10</v>
      </c>
      <c r="C9" s="2" t="s">
        <v>3</v>
      </c>
      <c r="D9" s="29" t="s">
        <v>8</v>
      </c>
      <c r="E9" s="148">
        <v>5366217.7575000012</v>
      </c>
      <c r="F9" s="15">
        <v>1632928.8402</v>
      </c>
      <c r="G9" s="154">
        <f t="shared" si="0"/>
        <v>0.30429790850693028</v>
      </c>
      <c r="H9" s="15">
        <f t="shared" si="1"/>
        <v>2660045.3658000012</v>
      </c>
      <c r="I9" s="10">
        <f t="shared" si="2"/>
        <v>332505.67072500015</v>
      </c>
      <c r="J9" s="15">
        <f t="shared" si="4"/>
        <v>2982018.4312500008</v>
      </c>
      <c r="K9" s="15">
        <f t="shared" si="5"/>
        <v>372752.3039062501</v>
      </c>
      <c r="L9" s="15">
        <f t="shared" si="6"/>
        <v>3250329.3191250009</v>
      </c>
      <c r="M9" s="15">
        <f t="shared" si="7"/>
        <v>406291.16489062511</v>
      </c>
      <c r="N9" s="60">
        <f t="shared" si="8"/>
        <v>3518640.2070000009</v>
      </c>
      <c r="O9" s="15">
        <f t="shared" si="7"/>
        <v>439830.02587500011</v>
      </c>
      <c r="P9" s="12">
        <f t="shared" si="3"/>
        <v>3733288.9173000013</v>
      </c>
      <c r="Q9" s="10">
        <f t="shared" si="9"/>
        <v>466661.11466250016</v>
      </c>
    </row>
    <row r="10" spans="1:17" x14ac:dyDescent="0.25">
      <c r="A10" s="13">
        <v>7</v>
      </c>
      <c r="B10" s="2" t="s">
        <v>15</v>
      </c>
      <c r="C10" s="2" t="s">
        <v>3</v>
      </c>
      <c r="D10" s="29" t="s">
        <v>5</v>
      </c>
      <c r="E10" s="148">
        <v>5873083.2125000013</v>
      </c>
      <c r="F10" s="15">
        <v>2084875.9292000001</v>
      </c>
      <c r="G10" s="154">
        <f t="shared" si="0"/>
        <v>0.35498831767999567</v>
      </c>
      <c r="H10" s="15">
        <f t="shared" si="1"/>
        <v>2613590.6408000011</v>
      </c>
      <c r="I10" s="10">
        <f t="shared" si="2"/>
        <v>326698.83010000014</v>
      </c>
      <c r="J10" s="15">
        <f t="shared" si="4"/>
        <v>2965975.6335500013</v>
      </c>
      <c r="K10" s="15">
        <f t="shared" si="5"/>
        <v>370746.95419375016</v>
      </c>
      <c r="L10" s="15">
        <f t="shared" si="6"/>
        <v>3259629.7941750009</v>
      </c>
      <c r="M10" s="15">
        <f t="shared" si="7"/>
        <v>407453.72427187511</v>
      </c>
      <c r="N10" s="60">
        <f t="shared" si="8"/>
        <v>3553283.9548000013</v>
      </c>
      <c r="O10" s="15">
        <f t="shared" si="7"/>
        <v>444160.49435000017</v>
      </c>
      <c r="P10" s="12">
        <f t="shared" si="3"/>
        <v>3788207.2833000012</v>
      </c>
      <c r="Q10" s="10">
        <f t="shared" si="9"/>
        <v>473525.91041250015</v>
      </c>
    </row>
    <row r="11" spans="1:17" x14ac:dyDescent="0.25">
      <c r="A11" s="1">
        <v>8</v>
      </c>
      <c r="B11" s="2" t="s">
        <v>16</v>
      </c>
      <c r="C11" s="2" t="s">
        <v>3</v>
      </c>
      <c r="D11" s="29" t="s">
        <v>8</v>
      </c>
      <c r="E11" s="148">
        <v>5455375.8750000009</v>
      </c>
      <c r="F11" s="15">
        <v>1472836.7662</v>
      </c>
      <c r="G11" s="154">
        <f t="shared" si="0"/>
        <v>0.26997897119233782</v>
      </c>
      <c r="H11" s="15">
        <f t="shared" si="1"/>
        <v>2891463.9338000012</v>
      </c>
      <c r="I11" s="10">
        <f t="shared" si="2"/>
        <v>361432.99172500015</v>
      </c>
      <c r="J11" s="15">
        <f t="shared" si="4"/>
        <v>3218786.4863000005</v>
      </c>
      <c r="K11" s="15">
        <f t="shared" si="5"/>
        <v>402348.31078750006</v>
      </c>
      <c r="L11" s="15">
        <f t="shared" si="6"/>
        <v>3491555.2800500006</v>
      </c>
      <c r="M11" s="15">
        <f t="shared" si="7"/>
        <v>436444.41000625008</v>
      </c>
      <c r="N11" s="60">
        <f t="shared" si="8"/>
        <v>3764324.0738000008</v>
      </c>
      <c r="O11" s="15">
        <f t="shared" si="7"/>
        <v>470540.5092250001</v>
      </c>
      <c r="P11" s="12">
        <f t="shared" si="3"/>
        <v>3982539.108800001</v>
      </c>
      <c r="Q11" s="10">
        <f t="shared" si="9"/>
        <v>497817.38860000012</v>
      </c>
    </row>
    <row r="12" spans="1:17" x14ac:dyDescent="0.25">
      <c r="A12" s="1">
        <v>9</v>
      </c>
      <c r="B12" s="2" t="s">
        <v>11</v>
      </c>
      <c r="C12" s="2" t="s">
        <v>3</v>
      </c>
      <c r="D12" s="29" t="s">
        <v>8</v>
      </c>
      <c r="E12" s="148">
        <v>6290880.8375000004</v>
      </c>
      <c r="F12" s="15">
        <v>2210473.4313999992</v>
      </c>
      <c r="G12" s="154">
        <f t="shared" si="0"/>
        <v>0.35137741255935834</v>
      </c>
      <c r="H12" s="15">
        <f t="shared" si="1"/>
        <v>2822231.2386000017</v>
      </c>
      <c r="I12" s="10">
        <f t="shared" si="2"/>
        <v>352778.90482500021</v>
      </c>
      <c r="J12" s="15">
        <f t="shared" si="4"/>
        <v>3199684.0888500009</v>
      </c>
      <c r="K12" s="15">
        <f t="shared" si="5"/>
        <v>399960.51110625011</v>
      </c>
      <c r="L12" s="15">
        <f t="shared" si="6"/>
        <v>3514228.130725001</v>
      </c>
      <c r="M12" s="15">
        <f t="shared" si="7"/>
        <v>439278.51634062512</v>
      </c>
      <c r="N12" s="60">
        <f t="shared" si="8"/>
        <v>3828772.1726000011</v>
      </c>
      <c r="O12" s="15">
        <f t="shared" si="7"/>
        <v>478596.52157500014</v>
      </c>
      <c r="P12" s="12">
        <f t="shared" si="3"/>
        <v>4080407.4061000012</v>
      </c>
      <c r="Q12" s="10">
        <f t="shared" si="9"/>
        <v>510050.92576250015</v>
      </c>
    </row>
    <row r="13" spans="1:17" x14ac:dyDescent="0.25">
      <c r="A13" s="13">
        <v>10</v>
      </c>
      <c r="B13" s="2" t="s">
        <v>7</v>
      </c>
      <c r="C13" s="2" t="s">
        <v>3</v>
      </c>
      <c r="D13" s="29" t="s">
        <v>5</v>
      </c>
      <c r="E13" s="148">
        <v>7834492.4325000001</v>
      </c>
      <c r="F13" s="15">
        <v>2945348.1404999993</v>
      </c>
      <c r="G13" s="154">
        <f t="shared" si="0"/>
        <v>0.37594626146829191</v>
      </c>
      <c r="H13" s="15">
        <f t="shared" si="1"/>
        <v>3322245.8055000012</v>
      </c>
      <c r="I13" s="10">
        <f t="shared" si="2"/>
        <v>415280.72568750015</v>
      </c>
      <c r="J13" s="15">
        <f t="shared" si="4"/>
        <v>3792315.3514500004</v>
      </c>
      <c r="K13" s="15">
        <f t="shared" si="5"/>
        <v>474039.41893125005</v>
      </c>
      <c r="L13" s="15">
        <f t="shared" si="6"/>
        <v>4184039.973075001</v>
      </c>
      <c r="M13" s="15">
        <f t="shared" si="7"/>
        <v>523004.99663437513</v>
      </c>
      <c r="N13" s="60">
        <f t="shared" si="8"/>
        <v>4575764.5947000012</v>
      </c>
      <c r="O13" s="15">
        <f t="shared" si="7"/>
        <v>571970.57433750015</v>
      </c>
      <c r="P13" s="12">
        <f t="shared" si="3"/>
        <v>4889144.2920000013</v>
      </c>
      <c r="Q13" s="10">
        <f t="shared" si="9"/>
        <v>611143.03650000016</v>
      </c>
    </row>
    <row r="14" spans="1:17" x14ac:dyDescent="0.25">
      <c r="A14" s="1">
        <v>11</v>
      </c>
      <c r="B14" s="2" t="s">
        <v>4</v>
      </c>
      <c r="C14" s="2" t="s">
        <v>3</v>
      </c>
      <c r="D14" s="29" t="s">
        <v>5</v>
      </c>
      <c r="E14" s="148">
        <v>10334371.4575</v>
      </c>
      <c r="F14" s="15">
        <v>4516121.4045000002</v>
      </c>
      <c r="G14" s="154">
        <f t="shared" si="0"/>
        <v>0.43700010427073432</v>
      </c>
      <c r="H14" s="15">
        <f t="shared" si="1"/>
        <v>3751375.7615</v>
      </c>
      <c r="I14" s="10">
        <f t="shared" si="2"/>
        <v>468921.9701875</v>
      </c>
      <c r="J14" s="15">
        <f t="shared" si="4"/>
        <v>4371438.0489499997</v>
      </c>
      <c r="K14" s="15">
        <f t="shared" si="5"/>
        <v>546429.75611874997</v>
      </c>
      <c r="L14" s="15">
        <f t="shared" si="6"/>
        <v>4888156.6218250003</v>
      </c>
      <c r="M14" s="15">
        <f t="shared" si="7"/>
        <v>611019.57772812503</v>
      </c>
      <c r="N14" s="60">
        <f t="shared" si="8"/>
        <v>5404875.1946999989</v>
      </c>
      <c r="O14" s="15">
        <f t="shared" si="7"/>
        <v>675609.39933749987</v>
      </c>
      <c r="P14" s="12">
        <f t="shared" si="3"/>
        <v>5818250.0529999994</v>
      </c>
      <c r="Q14" s="10">
        <f t="shared" si="9"/>
        <v>727281.25662499992</v>
      </c>
    </row>
    <row r="15" spans="1:17" x14ac:dyDescent="0.25">
      <c r="A15" s="1">
        <v>12</v>
      </c>
      <c r="B15" s="2" t="s">
        <v>2</v>
      </c>
      <c r="C15" s="2" t="s">
        <v>3</v>
      </c>
      <c r="D15" s="29" t="s">
        <v>13</v>
      </c>
      <c r="E15" s="148">
        <v>9465941.8000000007</v>
      </c>
      <c r="F15" s="15">
        <v>3310713.1379999989</v>
      </c>
      <c r="G15" s="154">
        <f t="shared" si="0"/>
        <v>0.34974999930804546</v>
      </c>
      <c r="H15" s="15">
        <f t="shared" si="1"/>
        <v>4262040.3020000029</v>
      </c>
      <c r="I15" s="10">
        <f t="shared" si="2"/>
        <v>532755.03775000037</v>
      </c>
      <c r="J15" s="15">
        <f t="shared" si="4"/>
        <v>4829996.8100000024</v>
      </c>
      <c r="K15" s="15">
        <f t="shared" si="5"/>
        <v>603749.6012500003</v>
      </c>
      <c r="L15" s="15">
        <f t="shared" si="6"/>
        <v>5303293.9000000022</v>
      </c>
      <c r="M15" s="15">
        <f t="shared" si="7"/>
        <v>662911.73750000028</v>
      </c>
      <c r="N15" s="60">
        <f t="shared" si="8"/>
        <v>5776590.9900000021</v>
      </c>
      <c r="O15" s="15">
        <f t="shared" si="7"/>
        <v>722073.87375000026</v>
      </c>
      <c r="P15" s="12">
        <f t="shared" si="3"/>
        <v>6155228.6620000023</v>
      </c>
      <c r="Q15" s="10">
        <f t="shared" si="9"/>
        <v>769403.58275000029</v>
      </c>
    </row>
    <row r="16" spans="1:17" x14ac:dyDescent="0.25">
      <c r="A16" s="13">
        <v>13</v>
      </c>
      <c r="B16" s="2" t="s">
        <v>12</v>
      </c>
      <c r="C16" s="2" t="s">
        <v>3</v>
      </c>
      <c r="D16" s="49" t="s">
        <v>13</v>
      </c>
      <c r="E16" s="148">
        <v>10783538.002499999</v>
      </c>
      <c r="F16" s="15">
        <v>4304693.4690000005</v>
      </c>
      <c r="G16" s="154">
        <f t="shared" si="0"/>
        <v>0.39919119940060699</v>
      </c>
      <c r="H16" s="15">
        <f t="shared" si="1"/>
        <v>4322136.9330000002</v>
      </c>
      <c r="I16" s="10">
        <f t="shared" si="2"/>
        <v>540267.11662500002</v>
      </c>
      <c r="J16" s="15">
        <f t="shared" si="4"/>
        <v>4969149.2131499983</v>
      </c>
      <c r="K16" s="15">
        <f t="shared" si="5"/>
        <v>621143.65164374979</v>
      </c>
      <c r="L16" s="15">
        <f t="shared" si="6"/>
        <v>5508326.113274999</v>
      </c>
      <c r="M16" s="15">
        <f t="shared" si="7"/>
        <v>688540.76415937487</v>
      </c>
      <c r="N16" s="60">
        <f t="shared" si="8"/>
        <v>6047503.0133999977</v>
      </c>
      <c r="O16" s="15">
        <f t="shared" si="7"/>
        <v>755937.87667499972</v>
      </c>
      <c r="P16" s="12">
        <f t="shared" si="3"/>
        <v>6478844.533499999</v>
      </c>
      <c r="Q16" s="10">
        <f t="shared" si="9"/>
        <v>809855.56668749987</v>
      </c>
    </row>
    <row r="17" spans="1:17" x14ac:dyDescent="0.25">
      <c r="A17" s="1">
        <v>14</v>
      </c>
      <c r="B17" s="2" t="s">
        <v>17</v>
      </c>
      <c r="C17" s="2" t="s">
        <v>3</v>
      </c>
      <c r="D17" s="29" t="s">
        <v>3</v>
      </c>
      <c r="E17" s="148">
        <v>11773878.65</v>
      </c>
      <c r="F17" s="15">
        <v>5502103.1338999989</v>
      </c>
      <c r="G17" s="154">
        <f t="shared" si="0"/>
        <v>0.46731440823029025</v>
      </c>
      <c r="H17" s="15">
        <f t="shared" si="1"/>
        <v>3916999.7861000011</v>
      </c>
      <c r="I17" s="10">
        <f t="shared" si="2"/>
        <v>489624.97326250013</v>
      </c>
      <c r="J17" s="15">
        <f t="shared" si="4"/>
        <v>4623432.5051000016</v>
      </c>
      <c r="K17" s="15">
        <f t="shared" si="5"/>
        <v>577929.0631375002</v>
      </c>
      <c r="L17" s="15">
        <f t="shared" si="6"/>
        <v>5212126.4376000026</v>
      </c>
      <c r="M17" s="15">
        <f t="shared" si="7"/>
        <v>651515.80470000033</v>
      </c>
      <c r="N17" s="60">
        <f t="shared" si="8"/>
        <v>5800820.3701000018</v>
      </c>
      <c r="O17" s="15">
        <f t="shared" si="7"/>
        <v>725102.54626250023</v>
      </c>
      <c r="P17" s="12">
        <f t="shared" si="3"/>
        <v>6271775.5161000015</v>
      </c>
      <c r="Q17" s="10">
        <f t="shared" si="9"/>
        <v>783971.93951250019</v>
      </c>
    </row>
    <row r="18" spans="1:17" x14ac:dyDescent="0.25">
      <c r="A18" s="1">
        <v>15</v>
      </c>
      <c r="B18" s="2" t="s">
        <v>1162</v>
      </c>
      <c r="C18" s="2" t="s">
        <v>173</v>
      </c>
      <c r="D18" s="29" t="s">
        <v>19</v>
      </c>
      <c r="E18" s="148">
        <v>4747651.3325000005</v>
      </c>
      <c r="F18" s="15">
        <v>760747.75259999989</v>
      </c>
      <c r="G18" s="154">
        <f t="shared" si="0"/>
        <v>0.16023665162441661</v>
      </c>
      <c r="H18" s="15">
        <f t="shared" si="1"/>
        <v>3037373.3134000008</v>
      </c>
      <c r="I18" s="10">
        <f t="shared" si="2"/>
        <v>379671.6641750001</v>
      </c>
      <c r="J18" s="15">
        <f t="shared" si="4"/>
        <v>3322232.3933500005</v>
      </c>
      <c r="K18" s="15">
        <f t="shared" si="5"/>
        <v>415279.04916875006</v>
      </c>
      <c r="L18" s="15">
        <f t="shared" si="6"/>
        <v>3559614.9599750009</v>
      </c>
      <c r="M18" s="15">
        <f t="shared" si="7"/>
        <v>444951.86999687512</v>
      </c>
      <c r="N18" s="60">
        <f t="shared" si="8"/>
        <v>3796997.5266000009</v>
      </c>
      <c r="O18" s="15">
        <f t="shared" si="7"/>
        <v>474624.69082500011</v>
      </c>
      <c r="P18" s="12">
        <f t="shared" si="3"/>
        <v>3986903.5799000007</v>
      </c>
      <c r="Q18" s="10">
        <f t="shared" si="9"/>
        <v>498362.94748750009</v>
      </c>
    </row>
    <row r="19" spans="1:17" x14ac:dyDescent="0.25">
      <c r="A19" s="13">
        <v>16</v>
      </c>
      <c r="B19" s="146" t="s">
        <v>1082</v>
      </c>
      <c r="C19" s="2" t="s">
        <v>173</v>
      </c>
      <c r="D19" s="29" t="s">
        <v>21</v>
      </c>
      <c r="E19" s="148">
        <v>3082520.1999999997</v>
      </c>
      <c r="F19" s="15">
        <v>623088.80629999994</v>
      </c>
      <c r="G19" s="154">
        <f t="shared" si="0"/>
        <v>0.20213616322773814</v>
      </c>
      <c r="H19" s="15">
        <f t="shared" si="1"/>
        <v>1842927.3536999999</v>
      </c>
      <c r="I19" s="10">
        <f t="shared" si="2"/>
        <v>230365.91921249998</v>
      </c>
      <c r="J19" s="15">
        <f t="shared" si="4"/>
        <v>2027878.5656999997</v>
      </c>
      <c r="K19" s="15">
        <f t="shared" si="5"/>
        <v>253484.82071249996</v>
      </c>
      <c r="L19" s="15">
        <f t="shared" si="6"/>
        <v>2182004.5756999999</v>
      </c>
      <c r="M19" s="15">
        <f t="shared" si="7"/>
        <v>272750.57196249999</v>
      </c>
      <c r="N19" s="60">
        <f t="shared" si="8"/>
        <v>2336130.5856999997</v>
      </c>
      <c r="O19" s="15">
        <f t="shared" si="7"/>
        <v>292016.32321249996</v>
      </c>
      <c r="P19" s="12">
        <f t="shared" si="3"/>
        <v>2459431.3936999999</v>
      </c>
      <c r="Q19" s="10">
        <f t="shared" si="9"/>
        <v>307428.92421249999</v>
      </c>
    </row>
    <row r="20" spans="1:17" x14ac:dyDescent="0.25">
      <c r="A20" s="1">
        <v>17</v>
      </c>
      <c r="B20" s="2" t="s">
        <v>146</v>
      </c>
      <c r="C20" s="2" t="s">
        <v>173</v>
      </c>
      <c r="D20" s="29" t="s">
        <v>20</v>
      </c>
      <c r="E20" s="148">
        <v>1721934.7849999997</v>
      </c>
      <c r="F20" s="15">
        <v>717708.27869999991</v>
      </c>
      <c r="G20" s="154">
        <f t="shared" si="0"/>
        <v>0.41680340332981891</v>
      </c>
      <c r="H20" s="15">
        <f t="shared" si="1"/>
        <v>659839.54929999984</v>
      </c>
      <c r="I20" s="10">
        <f t="shared" si="2"/>
        <v>82479.94366249998</v>
      </c>
      <c r="J20" s="15">
        <f t="shared" si="4"/>
        <v>763155.63639999973</v>
      </c>
      <c r="K20" s="15">
        <f t="shared" si="5"/>
        <v>95394.454549999966</v>
      </c>
      <c r="L20" s="15">
        <f t="shared" si="6"/>
        <v>849252.37564999983</v>
      </c>
      <c r="M20" s="15">
        <f t="shared" si="7"/>
        <v>106156.54695624998</v>
      </c>
      <c r="N20" s="60">
        <f t="shared" si="8"/>
        <v>935349.11489999969</v>
      </c>
      <c r="O20" s="15">
        <f t="shared" si="7"/>
        <v>116918.63936249996</v>
      </c>
      <c r="P20" s="12">
        <f t="shared" si="3"/>
        <v>1004226.5062999998</v>
      </c>
      <c r="Q20" s="10">
        <f t="shared" si="9"/>
        <v>125528.31328749997</v>
      </c>
    </row>
    <row r="21" spans="1:17" x14ac:dyDescent="0.25">
      <c r="A21" s="1">
        <v>18</v>
      </c>
      <c r="B21" s="2" t="s">
        <v>147</v>
      </c>
      <c r="C21" s="2" t="s">
        <v>173</v>
      </c>
      <c r="D21" s="29" t="s">
        <v>23</v>
      </c>
      <c r="E21" s="148">
        <v>3466322.7524999995</v>
      </c>
      <c r="F21" s="15">
        <v>1278289.4183999994</v>
      </c>
      <c r="G21" s="154">
        <f t="shared" si="0"/>
        <v>0.368773916819507</v>
      </c>
      <c r="H21" s="15">
        <f t="shared" si="1"/>
        <v>1494768.7836000002</v>
      </c>
      <c r="I21" s="10">
        <f t="shared" si="2"/>
        <v>186846.09795000002</v>
      </c>
      <c r="J21" s="15">
        <f t="shared" si="4"/>
        <v>1702748.1487500002</v>
      </c>
      <c r="K21" s="15">
        <f t="shared" si="5"/>
        <v>212843.51859375002</v>
      </c>
      <c r="L21" s="15">
        <f t="shared" si="6"/>
        <v>1876064.2863750001</v>
      </c>
      <c r="M21" s="15">
        <f t="shared" si="7"/>
        <v>234508.03579687502</v>
      </c>
      <c r="N21" s="60">
        <f t="shared" si="8"/>
        <v>2049380.4240000001</v>
      </c>
      <c r="O21" s="15">
        <f t="shared" si="7"/>
        <v>256172.55300000001</v>
      </c>
      <c r="P21" s="12">
        <f t="shared" si="3"/>
        <v>2188033.3341000001</v>
      </c>
      <c r="Q21" s="10">
        <f t="shared" si="9"/>
        <v>273504.16676250001</v>
      </c>
    </row>
    <row r="22" spans="1:17" x14ac:dyDescent="0.25">
      <c r="A22" s="13">
        <v>19</v>
      </c>
      <c r="B22" s="2" t="s">
        <v>144</v>
      </c>
      <c r="C22" s="2" t="s">
        <v>173</v>
      </c>
      <c r="D22" s="29" t="s">
        <v>24</v>
      </c>
      <c r="E22" s="148">
        <v>5344484.5074999966</v>
      </c>
      <c r="F22" s="15">
        <v>1586392.7325999998</v>
      </c>
      <c r="G22" s="154">
        <f t="shared" si="0"/>
        <v>0.29682801594312619</v>
      </c>
      <c r="H22" s="15">
        <f t="shared" si="1"/>
        <v>2689194.8733999981</v>
      </c>
      <c r="I22" s="10">
        <f t="shared" si="2"/>
        <v>336149.35917499976</v>
      </c>
      <c r="J22" s="15">
        <f t="shared" si="4"/>
        <v>3009863.9438499976</v>
      </c>
      <c r="K22" s="15">
        <f t="shared" si="5"/>
        <v>376232.9929812497</v>
      </c>
      <c r="L22" s="15">
        <f t="shared" si="6"/>
        <v>3277088.1692249971</v>
      </c>
      <c r="M22" s="15">
        <f t="shared" si="7"/>
        <v>409636.02115312463</v>
      </c>
      <c r="N22" s="60">
        <f t="shared" si="8"/>
        <v>3544312.3945999965</v>
      </c>
      <c r="O22" s="15">
        <f t="shared" si="7"/>
        <v>443039.04932499956</v>
      </c>
      <c r="P22" s="12">
        <f t="shared" si="3"/>
        <v>3758091.7748999968</v>
      </c>
      <c r="Q22" s="10">
        <f t="shared" si="9"/>
        <v>469761.4718624996</v>
      </c>
    </row>
    <row r="23" spans="1:17" x14ac:dyDescent="0.25">
      <c r="A23" s="1">
        <v>20</v>
      </c>
      <c r="B23" s="2" t="s">
        <v>152</v>
      </c>
      <c r="C23" s="2" t="s">
        <v>173</v>
      </c>
      <c r="D23" s="29" t="s">
        <v>22</v>
      </c>
      <c r="E23" s="148">
        <v>3987981.0075000008</v>
      </c>
      <c r="F23" s="15">
        <v>1757002.3459999999</v>
      </c>
      <c r="G23" s="154">
        <f t="shared" si="0"/>
        <v>0.440574401607152</v>
      </c>
      <c r="H23" s="15">
        <f t="shared" si="1"/>
        <v>1433382.4600000009</v>
      </c>
      <c r="I23" s="10">
        <f t="shared" si="2"/>
        <v>179172.80750000011</v>
      </c>
      <c r="J23" s="15">
        <f t="shared" si="4"/>
        <v>1672661.3204500009</v>
      </c>
      <c r="K23" s="15">
        <f t="shared" si="5"/>
        <v>209082.66505625012</v>
      </c>
      <c r="L23" s="15">
        <f t="shared" si="6"/>
        <v>1872060.370825001</v>
      </c>
      <c r="M23" s="15">
        <f t="shared" si="7"/>
        <v>234007.54635312513</v>
      </c>
      <c r="N23" s="60">
        <f t="shared" si="8"/>
        <v>2071459.4212000007</v>
      </c>
      <c r="O23" s="15">
        <f t="shared" si="7"/>
        <v>258932.42765000009</v>
      </c>
      <c r="P23" s="12">
        <f t="shared" si="3"/>
        <v>2230978.6615000009</v>
      </c>
      <c r="Q23" s="10">
        <f t="shared" si="9"/>
        <v>278872.33268750011</v>
      </c>
    </row>
    <row r="24" spans="1:17" x14ac:dyDescent="0.25">
      <c r="A24" s="1">
        <v>21</v>
      </c>
      <c r="B24" s="2" t="s">
        <v>142</v>
      </c>
      <c r="C24" s="2" t="s">
        <v>173</v>
      </c>
      <c r="D24" s="29" t="s">
        <v>20</v>
      </c>
      <c r="E24" s="148">
        <v>4806555.1124999998</v>
      </c>
      <c r="F24" s="15">
        <v>1378721.8212000001</v>
      </c>
      <c r="G24" s="154">
        <f t="shared" si="0"/>
        <v>0.2868419874380459</v>
      </c>
      <c r="H24" s="15">
        <f t="shared" si="1"/>
        <v>2466522.2687999997</v>
      </c>
      <c r="I24" s="10">
        <f t="shared" si="2"/>
        <v>308315.28359999997</v>
      </c>
      <c r="J24" s="15">
        <f t="shared" si="4"/>
        <v>2754915.5755499997</v>
      </c>
      <c r="K24" s="15">
        <f t="shared" si="5"/>
        <v>344364.44694374996</v>
      </c>
      <c r="L24" s="15">
        <f t="shared" si="6"/>
        <v>2995243.3311749995</v>
      </c>
      <c r="M24" s="15">
        <f t="shared" si="7"/>
        <v>374405.41639687493</v>
      </c>
      <c r="N24" s="60">
        <f t="shared" si="8"/>
        <v>3235571.0867999997</v>
      </c>
      <c r="O24" s="15">
        <f t="shared" si="7"/>
        <v>404446.38584999996</v>
      </c>
      <c r="P24" s="12">
        <f t="shared" si="3"/>
        <v>3427833.2912999997</v>
      </c>
      <c r="Q24" s="10">
        <f t="shared" si="9"/>
        <v>428479.16141249996</v>
      </c>
    </row>
    <row r="25" spans="1:17" x14ac:dyDescent="0.25">
      <c r="A25" s="13">
        <v>22</v>
      </c>
      <c r="B25" s="2" t="s">
        <v>148</v>
      </c>
      <c r="C25" s="2" t="s">
        <v>173</v>
      </c>
      <c r="D25" s="29" t="s">
        <v>20</v>
      </c>
      <c r="E25" s="148">
        <v>4030988.9399999985</v>
      </c>
      <c r="F25" s="15">
        <v>780540.92629999993</v>
      </c>
      <c r="G25" s="154">
        <f t="shared" si="0"/>
        <v>0.19363509498986622</v>
      </c>
      <c r="H25" s="15">
        <f t="shared" si="1"/>
        <v>2444250.2256999989</v>
      </c>
      <c r="I25" s="10">
        <f t="shared" si="2"/>
        <v>305531.27821249986</v>
      </c>
      <c r="J25" s="15">
        <f t="shared" si="4"/>
        <v>2686109.5620999988</v>
      </c>
      <c r="K25" s="15">
        <f t="shared" si="5"/>
        <v>335763.69526249985</v>
      </c>
      <c r="L25" s="15">
        <f t="shared" si="6"/>
        <v>2887659.009099999</v>
      </c>
      <c r="M25" s="15">
        <f t="shared" si="7"/>
        <v>360957.37613749987</v>
      </c>
      <c r="N25" s="60">
        <f t="shared" si="8"/>
        <v>3089208.4560999987</v>
      </c>
      <c r="O25" s="15">
        <f t="shared" si="7"/>
        <v>386151.05701249983</v>
      </c>
      <c r="P25" s="12">
        <f t="shared" si="3"/>
        <v>3250448.0136999986</v>
      </c>
      <c r="Q25" s="10">
        <f t="shared" si="9"/>
        <v>406306.00171249983</v>
      </c>
    </row>
    <row r="26" spans="1:17" x14ac:dyDescent="0.25">
      <c r="A26" s="1">
        <v>23</v>
      </c>
      <c r="B26" s="2" t="s">
        <v>155</v>
      </c>
      <c r="C26" s="147" t="s">
        <v>173</v>
      </c>
      <c r="D26" s="29" t="s">
        <v>20</v>
      </c>
      <c r="E26" s="148">
        <v>3124089.8000000003</v>
      </c>
      <c r="F26" s="15">
        <v>1168809.5082999999</v>
      </c>
      <c r="G26" s="154">
        <f t="shared" si="0"/>
        <v>0.37412801267748441</v>
      </c>
      <c r="H26" s="15">
        <f t="shared" si="1"/>
        <v>1330462.3317000004</v>
      </c>
      <c r="I26" s="10">
        <f t="shared" si="2"/>
        <v>166307.79146250006</v>
      </c>
      <c r="J26" s="15">
        <f t="shared" si="4"/>
        <v>1517907.7197000002</v>
      </c>
      <c r="K26" s="15">
        <f t="shared" si="5"/>
        <v>189738.46496250003</v>
      </c>
      <c r="L26" s="15">
        <f t="shared" si="6"/>
        <v>1674112.2097000005</v>
      </c>
      <c r="M26" s="15">
        <f t="shared" si="7"/>
        <v>209264.02621250006</v>
      </c>
      <c r="N26" s="60">
        <f t="shared" si="8"/>
        <v>1830316.6997000002</v>
      </c>
      <c r="O26" s="15">
        <f t="shared" si="7"/>
        <v>228789.58746250003</v>
      </c>
      <c r="P26" s="12">
        <f t="shared" si="3"/>
        <v>1955280.2917000004</v>
      </c>
      <c r="Q26" s="10">
        <f t="shared" si="9"/>
        <v>244410.03646250005</v>
      </c>
    </row>
    <row r="27" spans="1:17" x14ac:dyDescent="0.25">
      <c r="A27" s="1">
        <v>24</v>
      </c>
      <c r="B27" s="2" t="s">
        <v>154</v>
      </c>
      <c r="C27" s="2" t="s">
        <v>173</v>
      </c>
      <c r="D27" s="29" t="s">
        <v>22</v>
      </c>
      <c r="E27" s="148">
        <v>5077710.9924999997</v>
      </c>
      <c r="F27" s="15">
        <v>1145978.4239999999</v>
      </c>
      <c r="G27" s="154">
        <f t="shared" si="0"/>
        <v>0.22568799714923909</v>
      </c>
      <c r="H27" s="15">
        <f t="shared" si="1"/>
        <v>2916190.37</v>
      </c>
      <c r="I27" s="10">
        <f t="shared" si="2"/>
        <v>364523.79625000001</v>
      </c>
      <c r="J27" s="15">
        <f t="shared" si="4"/>
        <v>3220853.0295500001</v>
      </c>
      <c r="K27" s="15">
        <f t="shared" si="5"/>
        <v>402606.62869375001</v>
      </c>
      <c r="L27" s="15">
        <f t="shared" si="6"/>
        <v>3474738.5791750001</v>
      </c>
      <c r="M27" s="15">
        <f t="shared" si="7"/>
        <v>434342.32239687501</v>
      </c>
      <c r="N27" s="60">
        <f t="shared" si="8"/>
        <v>3728624.1288000001</v>
      </c>
      <c r="O27" s="15">
        <f t="shared" si="7"/>
        <v>466078.01610000001</v>
      </c>
      <c r="P27" s="12">
        <f t="shared" si="3"/>
        <v>3931732.5685000001</v>
      </c>
      <c r="Q27" s="10">
        <f t="shared" si="9"/>
        <v>491466.57106250001</v>
      </c>
    </row>
    <row r="28" spans="1:17" x14ac:dyDescent="0.25">
      <c r="A28" s="13">
        <v>25</v>
      </c>
      <c r="B28" s="2" t="s">
        <v>153</v>
      </c>
      <c r="C28" s="2" t="s">
        <v>173</v>
      </c>
      <c r="D28" s="29" t="s">
        <v>22</v>
      </c>
      <c r="E28" s="148">
        <v>7356265.4775</v>
      </c>
      <c r="F28" s="15">
        <v>3138995.8975000014</v>
      </c>
      <c r="G28" s="154">
        <f t="shared" si="0"/>
        <v>0.42671052412409372</v>
      </c>
      <c r="H28" s="15">
        <f t="shared" si="1"/>
        <v>2746016.4844999989</v>
      </c>
      <c r="I28" s="10">
        <f t="shared" si="2"/>
        <v>343252.06056249986</v>
      </c>
      <c r="J28" s="15">
        <f t="shared" si="4"/>
        <v>3187392.413149999</v>
      </c>
      <c r="K28" s="15">
        <f t="shared" si="5"/>
        <v>398424.05164374987</v>
      </c>
      <c r="L28" s="15">
        <f t="shared" si="6"/>
        <v>3555205.6870249989</v>
      </c>
      <c r="M28" s="15">
        <f t="shared" si="7"/>
        <v>444400.71087812487</v>
      </c>
      <c r="N28" s="60">
        <f t="shared" si="8"/>
        <v>3923018.960899998</v>
      </c>
      <c r="O28" s="15">
        <f t="shared" si="7"/>
        <v>490377.37011249975</v>
      </c>
      <c r="P28" s="12">
        <f t="shared" si="3"/>
        <v>4217269.5799999982</v>
      </c>
      <c r="Q28" s="10">
        <f t="shared" si="9"/>
        <v>527158.69749999978</v>
      </c>
    </row>
    <row r="29" spans="1:17" x14ac:dyDescent="0.25">
      <c r="A29" s="1">
        <v>26</v>
      </c>
      <c r="B29" s="2" t="s">
        <v>149</v>
      </c>
      <c r="C29" s="2" t="s">
        <v>173</v>
      </c>
      <c r="D29" s="29" t="s">
        <v>21</v>
      </c>
      <c r="E29" s="148">
        <v>7480443.2499999981</v>
      </c>
      <c r="F29" s="15">
        <v>1769557.0200999996</v>
      </c>
      <c r="G29" s="154">
        <f t="shared" si="0"/>
        <v>0.23655777618525481</v>
      </c>
      <c r="H29" s="15">
        <f t="shared" si="1"/>
        <v>4214797.5798999993</v>
      </c>
      <c r="I29" s="10">
        <f t="shared" si="2"/>
        <v>526849.69748749991</v>
      </c>
      <c r="J29" s="15">
        <f t="shared" si="4"/>
        <v>4663624.1748999991</v>
      </c>
      <c r="K29" s="15">
        <f t="shared" si="5"/>
        <v>582953.02186249988</v>
      </c>
      <c r="L29" s="15">
        <f t="shared" si="6"/>
        <v>5037646.3373999996</v>
      </c>
      <c r="M29" s="15">
        <f t="shared" si="7"/>
        <v>629705.79217499995</v>
      </c>
      <c r="N29" s="60">
        <f t="shared" si="8"/>
        <v>5411668.4998999983</v>
      </c>
      <c r="O29" s="15">
        <f t="shared" si="7"/>
        <v>676458.56248749979</v>
      </c>
      <c r="P29" s="12">
        <f t="shared" si="3"/>
        <v>5710886.2298999988</v>
      </c>
      <c r="Q29" s="10">
        <f t="shared" si="9"/>
        <v>713860.77873749984</v>
      </c>
    </row>
    <row r="30" spans="1:17" x14ac:dyDescent="0.25">
      <c r="A30" s="1">
        <v>27</v>
      </c>
      <c r="B30" s="2" t="s">
        <v>156</v>
      </c>
      <c r="C30" s="2" t="s">
        <v>173</v>
      </c>
      <c r="D30" s="29" t="s">
        <v>19</v>
      </c>
      <c r="E30" s="148">
        <v>9260004.2524999995</v>
      </c>
      <c r="F30" s="15">
        <v>1610218.7082999996</v>
      </c>
      <c r="G30" s="154">
        <f t="shared" si="0"/>
        <v>0.17388962946375275</v>
      </c>
      <c r="H30" s="15">
        <f t="shared" si="1"/>
        <v>5797784.6937000006</v>
      </c>
      <c r="I30" s="10">
        <f t="shared" si="2"/>
        <v>724723.08671250008</v>
      </c>
      <c r="J30" s="15">
        <f t="shared" si="4"/>
        <v>6353384.9488500003</v>
      </c>
      <c r="K30" s="15">
        <f t="shared" si="5"/>
        <v>794173.11860625003</v>
      </c>
      <c r="L30" s="15">
        <f t="shared" si="6"/>
        <v>6816385.161474999</v>
      </c>
      <c r="M30" s="15">
        <f t="shared" si="7"/>
        <v>852048.14518437488</v>
      </c>
      <c r="N30" s="60">
        <f t="shared" si="8"/>
        <v>7279385.3740999997</v>
      </c>
      <c r="O30" s="15">
        <f t="shared" si="7"/>
        <v>909923.17176249996</v>
      </c>
      <c r="P30" s="12">
        <f t="shared" si="3"/>
        <v>7649785.5441999994</v>
      </c>
      <c r="Q30" s="10">
        <f t="shared" si="9"/>
        <v>956223.19302499993</v>
      </c>
    </row>
    <row r="31" spans="1:17" x14ac:dyDescent="0.25">
      <c r="A31" s="13">
        <v>28</v>
      </c>
      <c r="B31" s="2" t="s">
        <v>157</v>
      </c>
      <c r="C31" s="2" t="s">
        <v>173</v>
      </c>
      <c r="D31" s="29" t="s">
        <v>23</v>
      </c>
      <c r="E31" s="148">
        <v>9611385.0350000001</v>
      </c>
      <c r="F31" s="15">
        <v>2914844.6919</v>
      </c>
      <c r="G31" s="154">
        <f t="shared" si="0"/>
        <v>0.30326999504083441</v>
      </c>
      <c r="H31" s="15">
        <f t="shared" si="1"/>
        <v>4774263.3361000009</v>
      </c>
      <c r="I31" s="10">
        <f t="shared" si="2"/>
        <v>596782.91701250011</v>
      </c>
      <c r="J31" s="15">
        <f t="shared" si="4"/>
        <v>5350946.4381999997</v>
      </c>
      <c r="K31" s="15">
        <f t="shared" si="5"/>
        <v>668868.30477499997</v>
      </c>
      <c r="L31" s="15">
        <f t="shared" si="6"/>
        <v>5831515.6899500005</v>
      </c>
      <c r="M31" s="15">
        <f t="shared" si="7"/>
        <v>728939.46124375006</v>
      </c>
      <c r="N31" s="60">
        <f t="shared" si="8"/>
        <v>6312084.9417000003</v>
      </c>
      <c r="O31" s="15">
        <f t="shared" si="7"/>
        <v>789010.61771250004</v>
      </c>
      <c r="P31" s="12">
        <f t="shared" si="3"/>
        <v>6696540.3431000002</v>
      </c>
      <c r="Q31" s="10">
        <f t="shared" si="9"/>
        <v>837067.54288750002</v>
      </c>
    </row>
    <row r="32" spans="1:17" x14ac:dyDescent="0.25">
      <c r="A32" s="1">
        <v>29</v>
      </c>
      <c r="B32" s="2" t="s">
        <v>150</v>
      </c>
      <c r="C32" s="2" t="s">
        <v>173</v>
      </c>
      <c r="D32" s="29" t="s">
        <v>21</v>
      </c>
      <c r="E32" s="148">
        <v>8992971.8425000012</v>
      </c>
      <c r="F32" s="15">
        <v>1468490.9050999999</v>
      </c>
      <c r="G32" s="154">
        <f t="shared" si="0"/>
        <v>0.16329317280412686</v>
      </c>
      <c r="H32" s="15">
        <f t="shared" si="1"/>
        <v>5725886.5689000012</v>
      </c>
      <c r="I32" s="10">
        <f t="shared" si="2"/>
        <v>715735.82111250015</v>
      </c>
      <c r="J32" s="15">
        <f t="shared" si="4"/>
        <v>6265464.8794500008</v>
      </c>
      <c r="K32" s="15">
        <f t="shared" si="5"/>
        <v>783183.1099312501</v>
      </c>
      <c r="L32" s="15">
        <f t="shared" si="6"/>
        <v>6715113.4715750013</v>
      </c>
      <c r="M32" s="15">
        <f t="shared" si="7"/>
        <v>839389.18394687516</v>
      </c>
      <c r="N32" s="60">
        <f t="shared" si="8"/>
        <v>7164762.0637000008</v>
      </c>
      <c r="O32" s="15">
        <f t="shared" si="7"/>
        <v>895595.25796250009</v>
      </c>
      <c r="P32" s="12">
        <f t="shared" si="3"/>
        <v>7524480.9374000011</v>
      </c>
      <c r="Q32" s="10">
        <f t="shared" si="9"/>
        <v>940560.11717500014</v>
      </c>
    </row>
    <row r="33" spans="1:17" x14ac:dyDescent="0.25">
      <c r="A33" s="1">
        <v>30</v>
      </c>
      <c r="B33" s="150" t="s">
        <v>1329</v>
      </c>
      <c r="C33" s="2" t="s">
        <v>173</v>
      </c>
      <c r="D33" s="29" t="s">
        <v>20</v>
      </c>
      <c r="E33" s="148">
        <v>9500656.7999999989</v>
      </c>
      <c r="F33" s="15">
        <v>2499176.7744</v>
      </c>
      <c r="G33" s="154">
        <f t="shared" si="0"/>
        <v>0.26305305275315283</v>
      </c>
      <c r="H33" s="15">
        <f t="shared" si="1"/>
        <v>5101348.6655999999</v>
      </c>
      <c r="I33" s="10">
        <f t="shared" si="2"/>
        <v>637668.58319999999</v>
      </c>
      <c r="J33" s="15">
        <f t="shared" si="4"/>
        <v>5671388.0735999998</v>
      </c>
      <c r="K33" s="15">
        <f t="shared" si="5"/>
        <v>708923.50919999997</v>
      </c>
      <c r="L33" s="15">
        <f t="shared" si="6"/>
        <v>6146420.9135999996</v>
      </c>
      <c r="M33" s="15">
        <f t="shared" si="7"/>
        <v>768302.61419999995</v>
      </c>
      <c r="N33" s="60">
        <f t="shared" si="8"/>
        <v>6621453.7535999995</v>
      </c>
      <c r="O33" s="15">
        <f t="shared" si="7"/>
        <v>827681.71919999993</v>
      </c>
      <c r="P33" s="12">
        <f t="shared" si="3"/>
        <v>7001480.0255999994</v>
      </c>
      <c r="Q33" s="10">
        <f t="shared" si="9"/>
        <v>875185.00319999992</v>
      </c>
    </row>
    <row r="34" spans="1:17" s="63" customFormat="1" x14ac:dyDescent="0.25">
      <c r="A34" s="13">
        <v>31</v>
      </c>
      <c r="B34" s="63" t="s">
        <v>151</v>
      </c>
      <c r="C34" s="29" t="s">
        <v>173</v>
      </c>
      <c r="D34" s="29" t="s">
        <v>19</v>
      </c>
      <c r="E34" s="148">
        <v>10569254.172499999</v>
      </c>
      <c r="F34" s="15">
        <v>3385326.2734999997</v>
      </c>
      <c r="G34" s="154">
        <f t="shared" si="0"/>
        <v>0.32029944764770957</v>
      </c>
      <c r="H34" s="15">
        <f t="shared" si="1"/>
        <v>5070077.0645000003</v>
      </c>
      <c r="I34" s="10">
        <f t="shared" si="2"/>
        <v>633759.63306250004</v>
      </c>
      <c r="J34" s="15">
        <f t="shared" si="4"/>
        <v>5704232.3148500007</v>
      </c>
      <c r="K34" s="15">
        <f t="shared" si="5"/>
        <v>713029.03935625008</v>
      </c>
      <c r="L34" s="15">
        <f t="shared" si="6"/>
        <v>6232695.0234750006</v>
      </c>
      <c r="M34" s="15">
        <f t="shared" si="7"/>
        <v>779086.87793437508</v>
      </c>
      <c r="N34" s="60">
        <f t="shared" si="8"/>
        <v>6761157.7321000006</v>
      </c>
      <c r="O34" s="15">
        <f t="shared" si="7"/>
        <v>845144.71651250008</v>
      </c>
      <c r="P34" s="12">
        <f t="shared" si="3"/>
        <v>7183927.8990000002</v>
      </c>
      <c r="Q34" s="10">
        <f t="shared" si="9"/>
        <v>897990.98737500003</v>
      </c>
    </row>
    <row r="35" spans="1:17" x14ac:dyDescent="0.25">
      <c r="A35" s="1">
        <v>32</v>
      </c>
      <c r="B35" s="2" t="s">
        <v>145</v>
      </c>
      <c r="C35" s="2" t="s">
        <v>173</v>
      </c>
      <c r="D35" s="29" t="s">
        <v>21</v>
      </c>
      <c r="E35" s="148">
        <v>10216375.184999997</v>
      </c>
      <c r="F35" s="15">
        <v>3107848.2715000003</v>
      </c>
      <c r="G35" s="154">
        <f t="shared" si="0"/>
        <v>0.30420263696492283</v>
      </c>
      <c r="H35" s="15">
        <f t="shared" si="1"/>
        <v>5065251.8764999975</v>
      </c>
      <c r="I35" s="10">
        <f t="shared" si="2"/>
        <v>633156.48456249968</v>
      </c>
      <c r="J35" s="15">
        <f t="shared" si="4"/>
        <v>5678234.3875999972</v>
      </c>
      <c r="K35" s="15">
        <f t="shared" si="5"/>
        <v>709779.29844999965</v>
      </c>
      <c r="L35" s="15">
        <f t="shared" si="6"/>
        <v>6189053.1468499973</v>
      </c>
      <c r="M35" s="15">
        <f t="shared" si="7"/>
        <v>773631.64335624967</v>
      </c>
      <c r="N35" s="60">
        <f t="shared" si="8"/>
        <v>6699871.9060999956</v>
      </c>
      <c r="O35" s="15">
        <f t="shared" si="7"/>
        <v>837483.98826249945</v>
      </c>
      <c r="P35" s="12">
        <f t="shared" si="3"/>
        <v>7108526.9134999961</v>
      </c>
      <c r="Q35" s="10">
        <f t="shared" si="9"/>
        <v>888565.86418749951</v>
      </c>
    </row>
    <row r="36" spans="1:17" s="63" customFormat="1" x14ac:dyDescent="0.25">
      <c r="A36" s="1">
        <v>33</v>
      </c>
      <c r="B36" s="29" t="s">
        <v>159</v>
      </c>
      <c r="C36" s="29" t="s">
        <v>173</v>
      </c>
      <c r="D36" s="29" t="s">
        <v>24</v>
      </c>
      <c r="E36" s="148">
        <v>14509482.7325</v>
      </c>
      <c r="F36" s="15">
        <v>3386204.7543000011</v>
      </c>
      <c r="G36" s="154">
        <f t="shared" si="0"/>
        <v>0.2333787369769697</v>
      </c>
      <c r="H36" s="15">
        <f t="shared" ref="H36:H66" si="10">(E36*0.8)-F36</f>
        <v>8221381.4316999996</v>
      </c>
      <c r="I36" s="10">
        <f t="shared" ref="I36:I66" si="11">H36/$Q$2</f>
        <v>1027672.6789625</v>
      </c>
      <c r="J36" s="15">
        <f t="shared" si="4"/>
        <v>9091950.3956499994</v>
      </c>
      <c r="K36" s="15">
        <f t="shared" si="5"/>
        <v>1136493.7994562499</v>
      </c>
      <c r="L36" s="15">
        <f t="shared" si="6"/>
        <v>9817424.5322749987</v>
      </c>
      <c r="M36" s="15">
        <f t="shared" si="7"/>
        <v>1227178.0665343748</v>
      </c>
      <c r="N36" s="60">
        <f t="shared" si="8"/>
        <v>10542898.668899998</v>
      </c>
      <c r="O36" s="15">
        <f t="shared" si="7"/>
        <v>1317862.3336124998</v>
      </c>
      <c r="P36" s="12">
        <f t="shared" ref="P36:P66" si="12">E36-F36</f>
        <v>11123277.9782</v>
      </c>
      <c r="Q36" s="10">
        <f t="shared" si="9"/>
        <v>1390409.747275</v>
      </c>
    </row>
    <row r="37" spans="1:17" x14ac:dyDescent="0.25">
      <c r="A37" s="13">
        <v>34</v>
      </c>
      <c r="B37" s="2" t="s">
        <v>158</v>
      </c>
      <c r="C37" s="2" t="s">
        <v>173</v>
      </c>
      <c r="D37" s="29" t="s">
        <v>23</v>
      </c>
      <c r="E37" s="148">
        <v>19282697.295000006</v>
      </c>
      <c r="F37" s="15">
        <v>11179378.398</v>
      </c>
      <c r="G37" s="154">
        <f t="shared" si="0"/>
        <v>0.57976216848556805</v>
      </c>
      <c r="H37" s="15">
        <f t="shared" si="10"/>
        <v>4246779.4380000047</v>
      </c>
      <c r="I37" s="10">
        <f t="shared" si="11"/>
        <v>530847.42975000059</v>
      </c>
      <c r="J37" s="15">
        <f t="shared" si="4"/>
        <v>5403741.2757000048</v>
      </c>
      <c r="K37" s="15">
        <f t="shared" si="5"/>
        <v>675467.6594625006</v>
      </c>
      <c r="L37" s="15">
        <f t="shared" si="6"/>
        <v>6367876.1404500064</v>
      </c>
      <c r="M37" s="15">
        <f t="shared" si="7"/>
        <v>795984.51755625079</v>
      </c>
      <c r="N37" s="60">
        <f t="shared" si="8"/>
        <v>7332011.0052000042</v>
      </c>
      <c r="O37" s="15">
        <f t="shared" si="7"/>
        <v>916501.37565000053</v>
      </c>
      <c r="P37" s="12">
        <f t="shared" si="12"/>
        <v>8103318.8970000055</v>
      </c>
      <c r="Q37" s="10">
        <f t="shared" si="9"/>
        <v>1012914.8621250007</v>
      </c>
    </row>
    <row r="38" spans="1:17" x14ac:dyDescent="0.25">
      <c r="A38" s="1">
        <v>35</v>
      </c>
      <c r="B38" s="2" t="s">
        <v>38</v>
      </c>
      <c r="C38" s="2" t="s">
        <v>26</v>
      </c>
      <c r="D38" s="29" t="s">
        <v>35</v>
      </c>
      <c r="E38" s="148">
        <v>7016253.3049999997</v>
      </c>
      <c r="F38" s="15">
        <v>3239672.8569999994</v>
      </c>
      <c r="G38" s="154">
        <f t="shared" si="0"/>
        <v>0.46173829765970792</v>
      </c>
      <c r="H38" s="15">
        <f t="shared" si="10"/>
        <v>2373329.7870000009</v>
      </c>
      <c r="I38" s="10">
        <f t="shared" si="11"/>
        <v>296666.22337500012</v>
      </c>
      <c r="J38" s="15">
        <f t="shared" si="4"/>
        <v>2794304.9853000003</v>
      </c>
      <c r="K38" s="15">
        <f t="shared" si="5"/>
        <v>349288.12316250004</v>
      </c>
      <c r="L38" s="15">
        <f t="shared" si="6"/>
        <v>3145117.6505500008</v>
      </c>
      <c r="M38" s="15">
        <f t="shared" si="7"/>
        <v>393139.7063187501</v>
      </c>
      <c r="N38" s="60">
        <f t="shared" si="8"/>
        <v>3495930.3158000004</v>
      </c>
      <c r="O38" s="15">
        <f t="shared" si="7"/>
        <v>436991.28947500006</v>
      </c>
      <c r="P38" s="12">
        <f t="shared" si="12"/>
        <v>3776580.4480000003</v>
      </c>
      <c r="Q38" s="10">
        <f t="shared" si="9"/>
        <v>472072.55600000004</v>
      </c>
    </row>
    <row r="39" spans="1:17" x14ac:dyDescent="0.25">
      <c r="A39" s="1">
        <v>36</v>
      </c>
      <c r="B39" s="2" t="s">
        <v>29</v>
      </c>
      <c r="C39" s="2" t="s">
        <v>26</v>
      </c>
      <c r="D39" s="29" t="s">
        <v>28</v>
      </c>
      <c r="E39" s="148">
        <v>6896011.5424999995</v>
      </c>
      <c r="F39" s="15">
        <v>1330076.7818999998</v>
      </c>
      <c r="G39" s="154">
        <f t="shared" si="0"/>
        <v>0.19287624066502204</v>
      </c>
      <c r="H39" s="15">
        <f t="shared" si="10"/>
        <v>4186732.4521000003</v>
      </c>
      <c r="I39" s="10">
        <f t="shared" si="11"/>
        <v>523341.55651250004</v>
      </c>
      <c r="J39" s="15">
        <f t="shared" si="4"/>
        <v>4600493.1446499992</v>
      </c>
      <c r="K39" s="15">
        <f t="shared" si="5"/>
        <v>575061.6430812499</v>
      </c>
      <c r="L39" s="15">
        <f t="shared" si="6"/>
        <v>4945293.721775</v>
      </c>
      <c r="M39" s="15">
        <f t="shared" si="7"/>
        <v>618161.715221875</v>
      </c>
      <c r="N39" s="60">
        <f t="shared" si="8"/>
        <v>5290094.2988999998</v>
      </c>
      <c r="O39" s="15">
        <f t="shared" si="7"/>
        <v>661261.78736249998</v>
      </c>
      <c r="P39" s="12">
        <f t="shared" si="12"/>
        <v>5565934.7605999997</v>
      </c>
      <c r="Q39" s="10">
        <f t="shared" si="9"/>
        <v>695741.84507499996</v>
      </c>
    </row>
    <row r="40" spans="1:17" x14ac:dyDescent="0.25">
      <c r="A40" s="13">
        <v>37</v>
      </c>
      <c r="B40" s="2" t="s">
        <v>39</v>
      </c>
      <c r="C40" s="2" t="s">
        <v>26</v>
      </c>
      <c r="D40" s="29" t="s">
        <v>37</v>
      </c>
      <c r="E40" s="148">
        <v>12566632.595000001</v>
      </c>
      <c r="F40" s="15">
        <v>2650918.838</v>
      </c>
      <c r="G40" s="154">
        <f t="shared" si="0"/>
        <v>0.21094902058764295</v>
      </c>
      <c r="H40" s="15">
        <f t="shared" si="10"/>
        <v>7402387.2380000018</v>
      </c>
      <c r="I40" s="10">
        <f t="shared" si="11"/>
        <v>925298.40475000022</v>
      </c>
      <c r="J40" s="15">
        <f t="shared" si="4"/>
        <v>8156385.1937000006</v>
      </c>
      <c r="K40" s="15">
        <f t="shared" si="5"/>
        <v>1019548.1492125001</v>
      </c>
      <c r="L40" s="15">
        <f t="shared" si="6"/>
        <v>8784716.823450001</v>
      </c>
      <c r="M40" s="15">
        <f t="shared" si="7"/>
        <v>1098089.6029312501</v>
      </c>
      <c r="N40" s="60">
        <f t="shared" si="8"/>
        <v>9413048.4532000013</v>
      </c>
      <c r="O40" s="15">
        <f t="shared" si="7"/>
        <v>1176631.0566500002</v>
      </c>
      <c r="P40" s="12">
        <f t="shared" si="12"/>
        <v>9915713.7570000011</v>
      </c>
      <c r="Q40" s="10">
        <f t="shared" si="9"/>
        <v>1239464.2196250001</v>
      </c>
    </row>
    <row r="41" spans="1:17" x14ac:dyDescent="0.25">
      <c r="A41" s="1">
        <v>38</v>
      </c>
      <c r="B41" s="2" t="s">
        <v>27</v>
      </c>
      <c r="C41" s="2" t="s">
        <v>26</v>
      </c>
      <c r="D41" s="29" t="s">
        <v>28</v>
      </c>
      <c r="E41" s="148">
        <v>13251518.692499999</v>
      </c>
      <c r="F41" s="15">
        <v>6423457.6040000021</v>
      </c>
      <c r="G41" s="154">
        <f t="shared" si="0"/>
        <v>0.48473369377922737</v>
      </c>
      <c r="H41" s="15">
        <f t="shared" si="10"/>
        <v>4177757.3499999978</v>
      </c>
      <c r="I41" s="10">
        <f t="shared" si="11"/>
        <v>522219.66874999972</v>
      </c>
      <c r="J41" s="15">
        <f t="shared" si="4"/>
        <v>4972848.4715499971</v>
      </c>
      <c r="K41" s="15">
        <f t="shared" si="5"/>
        <v>621606.05894374964</v>
      </c>
      <c r="L41" s="15">
        <f t="shared" si="6"/>
        <v>5635424.4061749969</v>
      </c>
      <c r="M41" s="15">
        <f t="shared" si="7"/>
        <v>704428.05077187461</v>
      </c>
      <c r="N41" s="60">
        <f t="shared" si="8"/>
        <v>6298000.3407999966</v>
      </c>
      <c r="O41" s="15">
        <f t="shared" si="7"/>
        <v>787250.04259999958</v>
      </c>
      <c r="P41" s="12">
        <f t="shared" si="12"/>
        <v>6828061.0884999968</v>
      </c>
      <c r="Q41" s="10">
        <f t="shared" si="9"/>
        <v>853507.6360624996</v>
      </c>
    </row>
    <row r="42" spans="1:17" x14ac:dyDescent="0.25">
      <c r="A42" s="1">
        <v>39</v>
      </c>
      <c r="B42" s="2" t="s">
        <v>25</v>
      </c>
      <c r="C42" s="2" t="s">
        <v>26</v>
      </c>
      <c r="D42" s="29" t="s">
        <v>37</v>
      </c>
      <c r="E42" s="148">
        <v>13946603.457500003</v>
      </c>
      <c r="F42" s="15">
        <v>6930646.9496999998</v>
      </c>
      <c r="G42" s="154">
        <f t="shared" si="0"/>
        <v>0.49694156507855225</v>
      </c>
      <c r="H42" s="15">
        <f t="shared" si="10"/>
        <v>4226635.8163000029</v>
      </c>
      <c r="I42" s="10">
        <f t="shared" si="11"/>
        <v>528329.47703750036</v>
      </c>
      <c r="J42" s="15">
        <f t="shared" si="4"/>
        <v>5063432.0237500034</v>
      </c>
      <c r="K42" s="15">
        <f t="shared" si="5"/>
        <v>632929.00296875043</v>
      </c>
      <c r="L42" s="15">
        <f t="shared" si="6"/>
        <v>5760762.1966250036</v>
      </c>
      <c r="M42" s="15">
        <f t="shared" si="7"/>
        <v>720095.27457812545</v>
      </c>
      <c r="N42" s="60">
        <f t="shared" si="8"/>
        <v>6458092.3695000038</v>
      </c>
      <c r="O42" s="15">
        <f t="shared" si="7"/>
        <v>807261.54618750047</v>
      </c>
      <c r="P42" s="12">
        <f t="shared" si="12"/>
        <v>7015956.5078000035</v>
      </c>
      <c r="Q42" s="10">
        <f t="shared" si="9"/>
        <v>876994.56347500044</v>
      </c>
    </row>
    <row r="43" spans="1:17" x14ac:dyDescent="0.25">
      <c r="A43" s="13">
        <v>40</v>
      </c>
      <c r="B43" s="2" t="s">
        <v>36</v>
      </c>
      <c r="C43" s="2" t="s">
        <v>26</v>
      </c>
      <c r="D43" s="29" t="s">
        <v>37</v>
      </c>
      <c r="E43" s="148">
        <v>14165696.534999998</v>
      </c>
      <c r="F43" s="15">
        <v>5922235.8449999988</v>
      </c>
      <c r="G43" s="154">
        <f t="shared" si="0"/>
        <v>0.41806880659680878</v>
      </c>
      <c r="H43" s="15">
        <f t="shared" si="10"/>
        <v>5410321.3830000013</v>
      </c>
      <c r="I43" s="10">
        <f t="shared" si="11"/>
        <v>676290.17287500016</v>
      </c>
      <c r="J43" s="15">
        <f t="shared" si="4"/>
        <v>6260263.1750999987</v>
      </c>
      <c r="K43" s="15">
        <f t="shared" si="5"/>
        <v>782532.89688749984</v>
      </c>
      <c r="L43" s="15">
        <f t="shared" si="6"/>
        <v>6968548.0018499997</v>
      </c>
      <c r="M43" s="15">
        <f t="shared" si="7"/>
        <v>871068.50023124996</v>
      </c>
      <c r="N43" s="60">
        <f t="shared" si="8"/>
        <v>7676832.8285999987</v>
      </c>
      <c r="O43" s="15">
        <f t="shared" si="7"/>
        <v>959604.10357499984</v>
      </c>
      <c r="P43" s="12">
        <f t="shared" si="12"/>
        <v>8243460.6899999995</v>
      </c>
      <c r="Q43" s="10">
        <f t="shared" si="9"/>
        <v>1030432.5862499999</v>
      </c>
    </row>
    <row r="44" spans="1:17" x14ac:dyDescent="0.25">
      <c r="A44" s="1">
        <v>41</v>
      </c>
      <c r="B44" s="2" t="s">
        <v>34</v>
      </c>
      <c r="C44" s="2" t="s">
        <v>26</v>
      </c>
      <c r="D44" s="29" t="s">
        <v>35</v>
      </c>
      <c r="E44" s="148">
        <v>15861346.319999998</v>
      </c>
      <c r="F44" s="15">
        <v>6209535.7279999983</v>
      </c>
      <c r="G44" s="154">
        <f t="shared" si="0"/>
        <v>0.39148856614839989</v>
      </c>
      <c r="H44" s="15">
        <f t="shared" si="10"/>
        <v>6479541.3280000016</v>
      </c>
      <c r="I44" s="10">
        <f t="shared" si="11"/>
        <v>809942.6660000002</v>
      </c>
      <c r="J44" s="15">
        <f t="shared" si="4"/>
        <v>7431222.1072000004</v>
      </c>
      <c r="K44" s="15">
        <f t="shared" si="5"/>
        <v>928902.76340000005</v>
      </c>
      <c r="L44" s="15">
        <f t="shared" si="6"/>
        <v>8224289.4232000001</v>
      </c>
      <c r="M44" s="15">
        <f t="shared" si="7"/>
        <v>1028036.1779</v>
      </c>
      <c r="N44" s="60">
        <f t="shared" si="8"/>
        <v>9017356.7391999997</v>
      </c>
      <c r="O44" s="15">
        <f t="shared" si="7"/>
        <v>1127169.5924</v>
      </c>
      <c r="P44" s="12">
        <f t="shared" si="12"/>
        <v>9651810.5920000002</v>
      </c>
      <c r="Q44" s="10">
        <f t="shared" si="9"/>
        <v>1206476.324</v>
      </c>
    </row>
    <row r="45" spans="1:17" x14ac:dyDescent="0.25">
      <c r="A45" s="1">
        <v>42</v>
      </c>
      <c r="B45" s="2" t="s">
        <v>32</v>
      </c>
      <c r="C45" s="2" t="s">
        <v>26</v>
      </c>
      <c r="D45" s="29" t="s">
        <v>33</v>
      </c>
      <c r="E45" s="148">
        <v>24534221.565000005</v>
      </c>
      <c r="F45" s="15">
        <v>5226642.0905999988</v>
      </c>
      <c r="G45" s="154">
        <f t="shared" si="0"/>
        <v>0.21303476357514495</v>
      </c>
      <c r="H45" s="15">
        <f t="shared" si="10"/>
        <v>14400735.161400005</v>
      </c>
      <c r="I45" s="10">
        <f t="shared" si="11"/>
        <v>1800091.8951750007</v>
      </c>
      <c r="J45" s="15">
        <f t="shared" si="4"/>
        <v>15872788.455300007</v>
      </c>
      <c r="K45" s="15">
        <f t="shared" si="5"/>
        <v>1984098.5569125009</v>
      </c>
      <c r="L45" s="15">
        <f t="shared" si="6"/>
        <v>17099499.533550005</v>
      </c>
      <c r="M45" s="15">
        <f t="shared" si="7"/>
        <v>2137437.4416937507</v>
      </c>
      <c r="N45" s="60">
        <f t="shared" si="8"/>
        <v>18326210.611800004</v>
      </c>
      <c r="O45" s="15">
        <f t="shared" si="7"/>
        <v>2290776.3264750005</v>
      </c>
      <c r="P45" s="12">
        <f t="shared" si="12"/>
        <v>19307579.474400006</v>
      </c>
      <c r="Q45" s="10">
        <f t="shared" si="9"/>
        <v>2413447.4343000008</v>
      </c>
    </row>
    <row r="46" spans="1:17" x14ac:dyDescent="0.25">
      <c r="A46" s="13">
        <v>43</v>
      </c>
      <c r="B46" s="2" t="s">
        <v>30</v>
      </c>
      <c r="C46" s="2" t="s">
        <v>26</v>
      </c>
      <c r="D46" s="29" t="s">
        <v>31</v>
      </c>
      <c r="E46" s="148">
        <v>24518113.522500008</v>
      </c>
      <c r="F46" s="15">
        <v>7990419.4584999979</v>
      </c>
      <c r="G46" s="154">
        <f t="shared" si="0"/>
        <v>0.32589862393643282</v>
      </c>
      <c r="H46" s="15">
        <f t="shared" si="10"/>
        <v>11624071.35950001</v>
      </c>
      <c r="I46" s="10">
        <f t="shared" si="11"/>
        <v>1453008.9199375012</v>
      </c>
      <c r="J46" s="15">
        <f t="shared" si="4"/>
        <v>13095158.170850009</v>
      </c>
      <c r="K46" s="15">
        <f t="shared" si="5"/>
        <v>1636894.7713562511</v>
      </c>
      <c r="L46" s="15">
        <f t="shared" si="6"/>
        <v>14321063.84697501</v>
      </c>
      <c r="M46" s="15">
        <f t="shared" si="7"/>
        <v>1790132.9808718762</v>
      </c>
      <c r="N46" s="60">
        <f t="shared" si="8"/>
        <v>15546969.523100011</v>
      </c>
      <c r="O46" s="15">
        <f t="shared" si="7"/>
        <v>1943371.1903875014</v>
      </c>
      <c r="P46" s="12">
        <f t="shared" si="12"/>
        <v>16527694.06400001</v>
      </c>
      <c r="Q46" s="10">
        <f t="shared" si="9"/>
        <v>2065961.7580000013</v>
      </c>
    </row>
    <row r="47" spans="1:17" x14ac:dyDescent="0.25">
      <c r="A47" s="1">
        <v>44</v>
      </c>
      <c r="B47" s="2" t="s">
        <v>179</v>
      </c>
      <c r="C47" s="2" t="s">
        <v>41</v>
      </c>
      <c r="D47" s="29" t="s">
        <v>54</v>
      </c>
      <c r="E47" s="148">
        <v>8345031.4650000017</v>
      </c>
      <c r="F47" s="15">
        <v>3213799.626600001</v>
      </c>
      <c r="G47" s="154">
        <f t="shared" si="0"/>
        <v>0.38511533959806349</v>
      </c>
      <c r="H47" s="15">
        <f t="shared" si="10"/>
        <v>3462225.5454000011</v>
      </c>
      <c r="I47" s="10">
        <f t="shared" si="11"/>
        <v>432778.19317500014</v>
      </c>
      <c r="J47" s="15">
        <f t="shared" si="4"/>
        <v>3962927.4333000006</v>
      </c>
      <c r="K47" s="15">
        <f t="shared" si="5"/>
        <v>495365.92916250008</v>
      </c>
      <c r="L47" s="15">
        <f t="shared" si="6"/>
        <v>4380179.006550001</v>
      </c>
      <c r="M47" s="15">
        <f t="shared" si="7"/>
        <v>547522.37581875012</v>
      </c>
      <c r="N47" s="60">
        <f t="shared" si="8"/>
        <v>4797430.5798000004</v>
      </c>
      <c r="O47" s="15">
        <f t="shared" si="7"/>
        <v>599678.82247500005</v>
      </c>
      <c r="P47" s="12">
        <f t="shared" si="12"/>
        <v>5131231.8384000007</v>
      </c>
      <c r="Q47" s="10">
        <f t="shared" si="9"/>
        <v>641403.97980000009</v>
      </c>
    </row>
    <row r="48" spans="1:17" x14ac:dyDescent="0.25">
      <c r="A48" s="1">
        <v>45</v>
      </c>
      <c r="B48" s="2" t="s">
        <v>48</v>
      </c>
      <c r="C48" s="2" t="s">
        <v>41</v>
      </c>
      <c r="D48" s="29" t="s">
        <v>49</v>
      </c>
      <c r="E48" s="148">
        <v>3301990.7650000001</v>
      </c>
      <c r="F48" s="15">
        <v>843131.34060000011</v>
      </c>
      <c r="G48" s="154">
        <f t="shared" si="0"/>
        <v>0.25534030850022688</v>
      </c>
      <c r="H48" s="15">
        <f t="shared" si="10"/>
        <v>1798461.2714</v>
      </c>
      <c r="I48" s="10">
        <f t="shared" si="11"/>
        <v>224807.658925</v>
      </c>
      <c r="J48" s="15">
        <f t="shared" si="4"/>
        <v>1996580.7172999997</v>
      </c>
      <c r="K48" s="15">
        <f t="shared" si="5"/>
        <v>249572.58966249996</v>
      </c>
      <c r="L48" s="15">
        <f t="shared" si="6"/>
        <v>2161680.2555499999</v>
      </c>
      <c r="M48" s="15">
        <f t="shared" si="7"/>
        <v>270210.03194374999</v>
      </c>
      <c r="N48" s="60">
        <f t="shared" si="8"/>
        <v>2326779.7937999996</v>
      </c>
      <c r="O48" s="15">
        <f t="shared" si="7"/>
        <v>290847.47422499995</v>
      </c>
      <c r="P48" s="12">
        <f t="shared" si="12"/>
        <v>2458859.4243999999</v>
      </c>
      <c r="Q48" s="10">
        <f t="shared" si="9"/>
        <v>307357.42804999999</v>
      </c>
    </row>
    <row r="49" spans="1:17" x14ac:dyDescent="0.25">
      <c r="A49" s="13">
        <v>46</v>
      </c>
      <c r="B49" s="2" t="s">
        <v>57</v>
      </c>
      <c r="C49" s="2" t="s">
        <v>41</v>
      </c>
      <c r="D49" s="29" t="s">
        <v>44</v>
      </c>
      <c r="E49" s="148">
        <v>5476783.3249999993</v>
      </c>
      <c r="F49" s="15">
        <v>1291530.2189999996</v>
      </c>
      <c r="G49" s="154">
        <f t="shared" si="0"/>
        <v>0.2358191190629218</v>
      </c>
      <c r="H49" s="15">
        <f t="shared" si="10"/>
        <v>3089896.4409999996</v>
      </c>
      <c r="I49" s="10">
        <f t="shared" si="11"/>
        <v>386237.05512499996</v>
      </c>
      <c r="J49" s="15">
        <f t="shared" si="4"/>
        <v>3418503.4404999996</v>
      </c>
      <c r="K49" s="15">
        <f t="shared" si="5"/>
        <v>427312.93006249995</v>
      </c>
      <c r="L49" s="15">
        <f t="shared" si="6"/>
        <v>3692342.6067500003</v>
      </c>
      <c r="M49" s="15">
        <f t="shared" si="7"/>
        <v>461542.82584375003</v>
      </c>
      <c r="N49" s="60">
        <f t="shared" si="8"/>
        <v>3966181.7729999991</v>
      </c>
      <c r="O49" s="15">
        <f t="shared" si="7"/>
        <v>495772.72162499989</v>
      </c>
      <c r="P49" s="12">
        <f t="shared" si="12"/>
        <v>4185253.1059999997</v>
      </c>
      <c r="Q49" s="10">
        <f t="shared" si="9"/>
        <v>523156.63824999996</v>
      </c>
    </row>
    <row r="50" spans="1:17" x14ac:dyDescent="0.25">
      <c r="A50" s="1">
        <v>47</v>
      </c>
      <c r="B50" s="2" t="s">
        <v>59</v>
      </c>
      <c r="C50" s="2" t="s">
        <v>41</v>
      </c>
      <c r="D50" s="29" t="s">
        <v>42</v>
      </c>
      <c r="E50" s="148">
        <v>8701407.0325000025</v>
      </c>
      <c r="F50" s="15">
        <v>3899059.1897999998</v>
      </c>
      <c r="G50" s="154">
        <f t="shared" si="0"/>
        <v>0.44809525347301915</v>
      </c>
      <c r="H50" s="15">
        <f t="shared" si="10"/>
        <v>3062066.4362000022</v>
      </c>
      <c r="I50" s="10">
        <f t="shared" si="11"/>
        <v>382758.30452500028</v>
      </c>
      <c r="J50" s="15">
        <f t="shared" si="4"/>
        <v>3584150.8581500025</v>
      </c>
      <c r="K50" s="15">
        <f t="shared" si="5"/>
        <v>448018.85726875032</v>
      </c>
      <c r="L50" s="15">
        <f t="shared" si="6"/>
        <v>4019221.2097750027</v>
      </c>
      <c r="M50" s="15">
        <f t="shared" si="7"/>
        <v>502402.65122187533</v>
      </c>
      <c r="N50" s="60">
        <f t="shared" si="8"/>
        <v>4454291.5614000019</v>
      </c>
      <c r="O50" s="15">
        <f t="shared" si="7"/>
        <v>556786.44517500023</v>
      </c>
      <c r="P50" s="12">
        <f t="shared" si="12"/>
        <v>4802347.8427000027</v>
      </c>
      <c r="Q50" s="10">
        <f t="shared" si="9"/>
        <v>600293.48033750034</v>
      </c>
    </row>
    <row r="51" spans="1:17" x14ac:dyDescent="0.25">
      <c r="A51" s="1">
        <v>48</v>
      </c>
      <c r="B51" s="2" t="s">
        <v>52</v>
      </c>
      <c r="C51" s="2" t="s">
        <v>41</v>
      </c>
      <c r="D51" s="29" t="s">
        <v>49</v>
      </c>
      <c r="E51" s="148">
        <v>8706647.3650000002</v>
      </c>
      <c r="F51" s="15">
        <v>1564417.1498</v>
      </c>
      <c r="G51" s="154">
        <f t="shared" si="0"/>
        <v>0.17968077541406202</v>
      </c>
      <c r="H51" s="15">
        <f t="shared" si="10"/>
        <v>5400900.7422000011</v>
      </c>
      <c r="I51" s="10">
        <f t="shared" si="11"/>
        <v>675112.59277500014</v>
      </c>
      <c r="J51" s="15">
        <f t="shared" si="4"/>
        <v>5923299.5841000006</v>
      </c>
      <c r="K51" s="15">
        <f t="shared" si="5"/>
        <v>740412.44801250007</v>
      </c>
      <c r="L51" s="15">
        <f t="shared" si="6"/>
        <v>6358631.9523500009</v>
      </c>
      <c r="M51" s="15">
        <f t="shared" si="7"/>
        <v>794828.99404375011</v>
      </c>
      <c r="N51" s="60">
        <f t="shared" si="8"/>
        <v>6793964.3206000002</v>
      </c>
      <c r="O51" s="15">
        <f t="shared" si="7"/>
        <v>849245.54007500003</v>
      </c>
      <c r="P51" s="12">
        <f t="shared" si="12"/>
        <v>7142230.2152000004</v>
      </c>
      <c r="Q51" s="10">
        <f t="shared" si="9"/>
        <v>892778.77690000006</v>
      </c>
    </row>
    <row r="52" spans="1:17" x14ac:dyDescent="0.25">
      <c r="A52" s="13">
        <v>49</v>
      </c>
      <c r="B52" s="2" t="s">
        <v>58</v>
      </c>
      <c r="C52" s="2" t="s">
        <v>41</v>
      </c>
      <c r="D52" s="29" t="s">
        <v>56</v>
      </c>
      <c r="E52" s="148">
        <v>10010925.502499999</v>
      </c>
      <c r="F52" s="15">
        <v>2417074.7693000003</v>
      </c>
      <c r="G52" s="154">
        <f t="shared" si="0"/>
        <v>0.24144368756878584</v>
      </c>
      <c r="H52" s="15">
        <f t="shared" si="10"/>
        <v>5591665.6327</v>
      </c>
      <c r="I52" s="10">
        <f t="shared" si="11"/>
        <v>698958.20408749999</v>
      </c>
      <c r="J52" s="15">
        <f t="shared" si="4"/>
        <v>6192321.1628499981</v>
      </c>
      <c r="K52" s="15">
        <f t="shared" si="5"/>
        <v>774040.14535624976</v>
      </c>
      <c r="L52" s="15">
        <f t="shared" si="6"/>
        <v>6692867.4379749987</v>
      </c>
      <c r="M52" s="15">
        <f t="shared" si="7"/>
        <v>836608.42974687484</v>
      </c>
      <c r="N52" s="60">
        <f t="shared" si="8"/>
        <v>7193413.7130999975</v>
      </c>
      <c r="O52" s="15">
        <f t="shared" si="7"/>
        <v>899176.71413749969</v>
      </c>
      <c r="P52" s="12">
        <f t="shared" si="12"/>
        <v>7593850.7331999987</v>
      </c>
      <c r="Q52" s="10">
        <f t="shared" si="9"/>
        <v>949231.34164999984</v>
      </c>
    </row>
    <row r="53" spans="1:17" x14ac:dyDescent="0.25">
      <c r="A53" s="1">
        <v>50</v>
      </c>
      <c r="B53" s="158" t="s">
        <v>1368</v>
      </c>
      <c r="C53" s="2" t="s">
        <v>41</v>
      </c>
      <c r="D53" s="29" t="s">
        <v>46</v>
      </c>
      <c r="E53" s="148">
        <v>7267570.8875000011</v>
      </c>
      <c r="F53" s="15">
        <v>3687388.6014</v>
      </c>
      <c r="G53" s="154">
        <f t="shared" si="0"/>
        <v>0.50737566354422425</v>
      </c>
      <c r="H53" s="15">
        <f t="shared" si="10"/>
        <v>2126668.1086000009</v>
      </c>
      <c r="I53" s="10">
        <f t="shared" si="11"/>
        <v>265833.51357500011</v>
      </c>
      <c r="J53" s="15">
        <f t="shared" si="4"/>
        <v>2562722.3618500009</v>
      </c>
      <c r="K53" s="15">
        <f t="shared" si="5"/>
        <v>320340.29523125011</v>
      </c>
      <c r="L53" s="15">
        <f t="shared" si="6"/>
        <v>2926100.9062250014</v>
      </c>
      <c r="M53" s="15">
        <f t="shared" si="7"/>
        <v>365762.61327812518</v>
      </c>
      <c r="N53" s="60">
        <f t="shared" si="8"/>
        <v>3289479.450600001</v>
      </c>
      <c r="O53" s="15">
        <f t="shared" si="7"/>
        <v>411184.93132500013</v>
      </c>
      <c r="P53" s="12">
        <f t="shared" si="12"/>
        <v>3580182.2861000011</v>
      </c>
      <c r="Q53" s="10">
        <f t="shared" si="9"/>
        <v>447522.78576250013</v>
      </c>
    </row>
    <row r="54" spans="1:17" x14ac:dyDescent="0.25">
      <c r="A54" s="1">
        <v>51</v>
      </c>
      <c r="B54" s="2" t="s">
        <v>47</v>
      </c>
      <c r="C54" s="2" t="s">
        <v>41</v>
      </c>
      <c r="D54" s="29" t="s">
        <v>46</v>
      </c>
      <c r="E54" s="148">
        <v>8466647.432500001</v>
      </c>
      <c r="F54" s="15">
        <v>2928397.2716000001</v>
      </c>
      <c r="G54" s="154">
        <f t="shared" si="0"/>
        <v>0.34587447923709203</v>
      </c>
      <c r="H54" s="15">
        <f t="shared" si="10"/>
        <v>3844920.6744000013</v>
      </c>
      <c r="I54" s="10">
        <f t="shared" si="11"/>
        <v>480615.08430000016</v>
      </c>
      <c r="J54" s="15">
        <f t="shared" si="4"/>
        <v>4352919.5203499999</v>
      </c>
      <c r="K54" s="15">
        <f t="shared" si="5"/>
        <v>544114.94004374999</v>
      </c>
      <c r="L54" s="15">
        <f t="shared" si="6"/>
        <v>4776251.8919750005</v>
      </c>
      <c r="M54" s="15">
        <f t="shared" si="7"/>
        <v>597031.48649687506</v>
      </c>
      <c r="N54" s="60">
        <f t="shared" si="8"/>
        <v>5199584.2636000011</v>
      </c>
      <c r="O54" s="15">
        <f t="shared" si="7"/>
        <v>649948.03295000014</v>
      </c>
      <c r="P54" s="12">
        <f t="shared" si="12"/>
        <v>5538250.1609000005</v>
      </c>
      <c r="Q54" s="10">
        <f t="shared" si="9"/>
        <v>692281.27011250006</v>
      </c>
    </row>
    <row r="55" spans="1:17" x14ac:dyDescent="0.25">
      <c r="A55" s="13">
        <v>52</v>
      </c>
      <c r="B55" s="2" t="s">
        <v>50</v>
      </c>
      <c r="C55" s="2" t="s">
        <v>41</v>
      </c>
      <c r="D55" s="29" t="s">
        <v>51</v>
      </c>
      <c r="E55" s="148">
        <v>11256993.005000001</v>
      </c>
      <c r="F55" s="15">
        <v>3240987.8125999994</v>
      </c>
      <c r="G55" s="154">
        <f t="shared" si="0"/>
        <v>0.28790884130073235</v>
      </c>
      <c r="H55" s="15">
        <f t="shared" si="10"/>
        <v>5764606.5914000012</v>
      </c>
      <c r="I55" s="10">
        <f t="shared" si="11"/>
        <v>720575.82392500015</v>
      </c>
      <c r="J55" s="15">
        <f t="shared" si="4"/>
        <v>6440026.1717000008</v>
      </c>
      <c r="K55" s="15">
        <f t="shared" si="5"/>
        <v>805003.2714625001</v>
      </c>
      <c r="L55" s="15">
        <f t="shared" si="6"/>
        <v>7002875.8219500016</v>
      </c>
      <c r="M55" s="15">
        <f t="shared" si="7"/>
        <v>875359.47774375021</v>
      </c>
      <c r="N55" s="60">
        <f t="shared" si="8"/>
        <v>7565725.4722000007</v>
      </c>
      <c r="O55" s="15">
        <f t="shared" si="7"/>
        <v>945715.68402500008</v>
      </c>
      <c r="P55" s="12">
        <f t="shared" si="12"/>
        <v>8016005.192400001</v>
      </c>
      <c r="Q55" s="10">
        <f t="shared" si="9"/>
        <v>1002000.6490500001</v>
      </c>
    </row>
    <row r="56" spans="1:17" x14ac:dyDescent="0.25">
      <c r="A56" s="1">
        <v>53</v>
      </c>
      <c r="B56" s="58" t="s">
        <v>43</v>
      </c>
      <c r="C56" s="2" t="s">
        <v>41</v>
      </c>
      <c r="D56" s="29" t="s">
        <v>44</v>
      </c>
      <c r="E56" s="148">
        <v>8730470.0625000019</v>
      </c>
      <c r="F56" s="15">
        <v>979949.18969999987</v>
      </c>
      <c r="G56" s="154">
        <f t="shared" si="0"/>
        <v>0.11224472252750477</v>
      </c>
      <c r="H56" s="15">
        <f t="shared" si="10"/>
        <v>6004426.8603000017</v>
      </c>
      <c r="I56" s="10">
        <f t="shared" si="11"/>
        <v>750553.35753750021</v>
      </c>
      <c r="J56" s="15">
        <f t="shared" si="4"/>
        <v>6528255.0640500011</v>
      </c>
      <c r="K56" s="15">
        <f t="shared" si="5"/>
        <v>816031.88300625014</v>
      </c>
      <c r="L56" s="15">
        <f t="shared" si="6"/>
        <v>6964778.5671750018</v>
      </c>
      <c r="M56" s="15">
        <f t="shared" si="7"/>
        <v>870597.32089687523</v>
      </c>
      <c r="N56" s="60">
        <f t="shared" si="8"/>
        <v>7401302.0703000017</v>
      </c>
      <c r="O56" s="15">
        <f t="shared" si="7"/>
        <v>925162.75878750021</v>
      </c>
      <c r="P56" s="12">
        <f t="shared" si="12"/>
        <v>7750520.8728000019</v>
      </c>
      <c r="Q56" s="10">
        <f t="shared" si="9"/>
        <v>968815.10910000023</v>
      </c>
    </row>
    <row r="57" spans="1:17" x14ac:dyDescent="0.25">
      <c r="A57" s="1">
        <v>54</v>
      </c>
      <c r="B57" s="2" t="s">
        <v>53</v>
      </c>
      <c r="C57" s="2" t="s">
        <v>41</v>
      </c>
      <c r="D57" s="29" t="s">
        <v>54</v>
      </c>
      <c r="E57" s="148">
        <v>12287766.645</v>
      </c>
      <c r="F57" s="15">
        <v>5634344.7273999974</v>
      </c>
      <c r="G57" s="154">
        <f t="shared" si="0"/>
        <v>0.458532855495971</v>
      </c>
      <c r="H57" s="15">
        <f t="shared" si="10"/>
        <v>4195868.5886000022</v>
      </c>
      <c r="I57" s="10">
        <f t="shared" si="11"/>
        <v>524483.57357500028</v>
      </c>
      <c r="J57" s="15">
        <f t="shared" si="4"/>
        <v>4933134.5873000026</v>
      </c>
      <c r="K57" s="15">
        <f t="shared" si="5"/>
        <v>616641.82341250032</v>
      </c>
      <c r="L57" s="15">
        <f t="shared" si="6"/>
        <v>5547522.9195500035</v>
      </c>
      <c r="M57" s="15">
        <f t="shared" si="7"/>
        <v>693440.36494375044</v>
      </c>
      <c r="N57" s="60">
        <f t="shared" si="8"/>
        <v>6161911.2518000025</v>
      </c>
      <c r="O57" s="15">
        <f t="shared" si="7"/>
        <v>770238.90647500032</v>
      </c>
      <c r="P57" s="12">
        <f t="shared" si="12"/>
        <v>6653421.9176000021</v>
      </c>
      <c r="Q57" s="10">
        <f t="shared" si="9"/>
        <v>831677.73970000027</v>
      </c>
    </row>
    <row r="58" spans="1:17" x14ac:dyDescent="0.25">
      <c r="A58" s="13">
        <v>55</v>
      </c>
      <c r="B58" s="2" t="s">
        <v>55</v>
      </c>
      <c r="C58" s="2" t="s">
        <v>41</v>
      </c>
      <c r="D58" s="29" t="s">
        <v>56</v>
      </c>
      <c r="E58" s="148">
        <v>14840546.882499998</v>
      </c>
      <c r="F58" s="15">
        <v>8197528.8132000007</v>
      </c>
      <c r="G58" s="154">
        <f t="shared" si="0"/>
        <v>0.55237376884449874</v>
      </c>
      <c r="H58" s="15">
        <f t="shared" si="10"/>
        <v>3674908.6927999984</v>
      </c>
      <c r="I58" s="10">
        <f t="shared" si="11"/>
        <v>459363.58659999981</v>
      </c>
      <c r="J58" s="15">
        <f t="shared" si="4"/>
        <v>4565341.5057499986</v>
      </c>
      <c r="K58" s="15">
        <f t="shared" si="5"/>
        <v>570667.68821874983</v>
      </c>
      <c r="L58" s="15">
        <f t="shared" si="6"/>
        <v>5307368.8498749975</v>
      </c>
      <c r="M58" s="15">
        <f t="shared" si="7"/>
        <v>663421.10623437469</v>
      </c>
      <c r="N58" s="60">
        <f t="shared" si="8"/>
        <v>6049396.1939999964</v>
      </c>
      <c r="O58" s="15">
        <f t="shared" si="7"/>
        <v>756174.52424999955</v>
      </c>
      <c r="P58" s="12">
        <f t="shared" si="12"/>
        <v>6643018.0692999978</v>
      </c>
      <c r="Q58" s="10">
        <f t="shared" si="9"/>
        <v>830377.25866249972</v>
      </c>
    </row>
    <row r="59" spans="1:17" x14ac:dyDescent="0.25">
      <c r="A59" s="1">
        <v>56</v>
      </c>
      <c r="B59" s="2" t="s">
        <v>40</v>
      </c>
      <c r="C59" s="2" t="s">
        <v>41</v>
      </c>
      <c r="D59" s="29" t="s">
        <v>42</v>
      </c>
      <c r="E59" s="148">
        <v>13685259.6625</v>
      </c>
      <c r="F59" s="15">
        <v>5006379.1294999998</v>
      </c>
      <c r="G59" s="154">
        <f t="shared" si="0"/>
        <v>0.36582273577302682</v>
      </c>
      <c r="H59" s="15">
        <f t="shared" si="10"/>
        <v>5941828.6005000006</v>
      </c>
      <c r="I59" s="10">
        <f t="shared" si="11"/>
        <v>742728.57506250008</v>
      </c>
      <c r="J59" s="15">
        <f t="shared" si="4"/>
        <v>6762944.1802500002</v>
      </c>
      <c r="K59" s="15">
        <f t="shared" si="5"/>
        <v>845368.02253125003</v>
      </c>
      <c r="L59" s="15">
        <f t="shared" si="6"/>
        <v>7447207.1633749995</v>
      </c>
      <c r="M59" s="15">
        <f t="shared" si="7"/>
        <v>930900.89542187494</v>
      </c>
      <c r="N59" s="60">
        <f t="shared" si="8"/>
        <v>8131470.1464999989</v>
      </c>
      <c r="O59" s="15">
        <f t="shared" si="7"/>
        <v>1016433.7683124999</v>
      </c>
      <c r="P59" s="12">
        <f t="shared" si="12"/>
        <v>8678880.5329999998</v>
      </c>
      <c r="Q59" s="10">
        <f t="shared" si="9"/>
        <v>1084860.066625</v>
      </c>
    </row>
    <row r="60" spans="1:17" x14ac:dyDescent="0.25">
      <c r="A60" s="1">
        <v>57</v>
      </c>
      <c r="B60" s="2" t="s">
        <v>166</v>
      </c>
      <c r="C60" s="2" t="s">
        <v>172</v>
      </c>
      <c r="D60" s="29" t="s">
        <v>63</v>
      </c>
      <c r="E60" s="148">
        <v>3370040.5299999993</v>
      </c>
      <c r="F60" s="15">
        <v>1217983.2158999997</v>
      </c>
      <c r="G60" s="154">
        <f t="shared" si="0"/>
        <v>0.36141500526701381</v>
      </c>
      <c r="H60" s="15">
        <f t="shared" si="10"/>
        <v>1478049.2080999999</v>
      </c>
      <c r="I60" s="10">
        <f t="shared" si="11"/>
        <v>184756.15101249999</v>
      </c>
      <c r="J60" s="15">
        <f t="shared" si="4"/>
        <v>1680251.6398999998</v>
      </c>
      <c r="K60" s="15">
        <f t="shared" si="5"/>
        <v>210031.45498749998</v>
      </c>
      <c r="L60" s="15">
        <f t="shared" si="6"/>
        <v>1848753.6664</v>
      </c>
      <c r="M60" s="15">
        <f t="shared" si="7"/>
        <v>231094.2083</v>
      </c>
      <c r="N60" s="60">
        <f t="shared" si="8"/>
        <v>2017255.6928999997</v>
      </c>
      <c r="O60" s="15">
        <f t="shared" si="7"/>
        <v>252156.96161249996</v>
      </c>
      <c r="P60" s="12">
        <f t="shared" si="12"/>
        <v>2152057.3140999996</v>
      </c>
      <c r="Q60" s="10">
        <f t="shared" si="9"/>
        <v>269007.16426249995</v>
      </c>
    </row>
    <row r="61" spans="1:17" x14ac:dyDescent="0.25">
      <c r="A61" s="13">
        <v>58</v>
      </c>
      <c r="B61" s="2" t="s">
        <v>160</v>
      </c>
      <c r="C61" s="2" t="s">
        <v>172</v>
      </c>
      <c r="D61" s="29" t="s">
        <v>61</v>
      </c>
      <c r="E61" s="148">
        <v>3581574.1349999993</v>
      </c>
      <c r="F61" s="15">
        <v>1405905.9133000001</v>
      </c>
      <c r="G61" s="154">
        <f t="shared" si="0"/>
        <v>0.39253854877975336</v>
      </c>
      <c r="H61" s="15">
        <f t="shared" si="10"/>
        <v>1459353.3946999996</v>
      </c>
      <c r="I61" s="10">
        <f t="shared" si="11"/>
        <v>182419.17433749995</v>
      </c>
      <c r="J61" s="15">
        <f t="shared" si="4"/>
        <v>1674247.8427999993</v>
      </c>
      <c r="K61" s="15">
        <f t="shared" si="5"/>
        <v>209280.98034999991</v>
      </c>
      <c r="L61" s="15">
        <f t="shared" si="6"/>
        <v>1853326.5495499992</v>
      </c>
      <c r="M61" s="15">
        <f t="shared" si="7"/>
        <v>231665.8186937499</v>
      </c>
      <c r="N61" s="60">
        <f t="shared" si="8"/>
        <v>2032405.2562999991</v>
      </c>
      <c r="O61" s="15">
        <f t="shared" si="7"/>
        <v>254050.65703749988</v>
      </c>
      <c r="P61" s="12">
        <f t="shared" si="12"/>
        <v>2175668.2216999992</v>
      </c>
      <c r="Q61" s="10">
        <f t="shared" si="9"/>
        <v>271958.5277124999</v>
      </c>
    </row>
    <row r="62" spans="1:17" x14ac:dyDescent="0.25">
      <c r="A62" s="1">
        <v>59</v>
      </c>
      <c r="B62" s="2" t="s">
        <v>163</v>
      </c>
      <c r="C62" s="2" t="s">
        <v>172</v>
      </c>
      <c r="D62" s="29" t="s">
        <v>62</v>
      </c>
      <c r="E62" s="148">
        <v>6857648.3550000014</v>
      </c>
      <c r="F62" s="15">
        <v>2381495.2858999996</v>
      </c>
      <c r="G62" s="154">
        <f t="shared" si="0"/>
        <v>0.3472757952314105</v>
      </c>
      <c r="H62" s="15">
        <f t="shared" si="10"/>
        <v>3104623.3981000017</v>
      </c>
      <c r="I62" s="10">
        <f t="shared" si="11"/>
        <v>388077.92476250022</v>
      </c>
      <c r="J62" s="15">
        <f t="shared" si="4"/>
        <v>3516082.2994000018</v>
      </c>
      <c r="K62" s="15">
        <f t="shared" si="5"/>
        <v>439510.28742500022</v>
      </c>
      <c r="L62" s="15">
        <f t="shared" si="6"/>
        <v>3858964.7171500018</v>
      </c>
      <c r="M62" s="15">
        <f t="shared" si="7"/>
        <v>482370.58964375022</v>
      </c>
      <c r="N62" s="60">
        <f t="shared" si="8"/>
        <v>4201847.1349000018</v>
      </c>
      <c r="O62" s="15">
        <f t="shared" si="7"/>
        <v>525230.89186250023</v>
      </c>
      <c r="P62" s="12">
        <f t="shared" si="12"/>
        <v>4476153.0691000018</v>
      </c>
      <c r="Q62" s="10">
        <f t="shared" si="9"/>
        <v>559519.13363750023</v>
      </c>
    </row>
    <row r="63" spans="1:17" x14ac:dyDescent="0.25">
      <c r="A63" s="1">
        <v>60</v>
      </c>
      <c r="B63" s="2" t="s">
        <v>169</v>
      </c>
      <c r="C63" s="2" t="s">
        <v>172</v>
      </c>
      <c r="D63" s="29" t="s">
        <v>64</v>
      </c>
      <c r="E63" s="148">
        <v>8145439.7800000021</v>
      </c>
      <c r="F63" s="15">
        <v>4552219.2938999999</v>
      </c>
      <c r="G63" s="154">
        <f t="shared" si="0"/>
        <v>0.5588672210280583</v>
      </c>
      <c r="H63" s="15">
        <f t="shared" si="10"/>
        <v>1964132.530100002</v>
      </c>
      <c r="I63" s="10">
        <f t="shared" si="11"/>
        <v>245516.56626250024</v>
      </c>
      <c r="J63" s="15">
        <f t="shared" si="4"/>
        <v>2452858.9169000015</v>
      </c>
      <c r="K63" s="15">
        <f t="shared" si="5"/>
        <v>306607.36461250018</v>
      </c>
      <c r="L63" s="15">
        <f t="shared" si="6"/>
        <v>2860130.9059000025</v>
      </c>
      <c r="M63" s="15">
        <f t="shared" si="7"/>
        <v>357516.36323750031</v>
      </c>
      <c r="N63" s="60">
        <f t="shared" si="8"/>
        <v>3267402.8949000016</v>
      </c>
      <c r="O63" s="15">
        <f t="shared" si="7"/>
        <v>408425.3618625002</v>
      </c>
      <c r="P63" s="12">
        <f t="shared" si="12"/>
        <v>3593220.4861000022</v>
      </c>
      <c r="Q63" s="10">
        <f t="shared" si="9"/>
        <v>449152.56076250027</v>
      </c>
    </row>
    <row r="64" spans="1:17" x14ac:dyDescent="0.25">
      <c r="A64" s="13">
        <v>61</v>
      </c>
      <c r="B64" s="2" t="s">
        <v>170</v>
      </c>
      <c r="C64" s="2" t="s">
        <v>172</v>
      </c>
      <c r="D64" s="29" t="s">
        <v>64</v>
      </c>
      <c r="E64" s="148">
        <v>7536549.3224999979</v>
      </c>
      <c r="F64" s="15">
        <v>2758579.3572999998</v>
      </c>
      <c r="G64" s="154">
        <f t="shared" si="0"/>
        <v>0.36602684322179074</v>
      </c>
      <c r="H64" s="15">
        <f t="shared" si="10"/>
        <v>3270660.1006999989</v>
      </c>
      <c r="I64" s="10">
        <f t="shared" si="11"/>
        <v>408832.51258749986</v>
      </c>
      <c r="J64" s="15">
        <f t="shared" si="4"/>
        <v>3722853.0600499981</v>
      </c>
      <c r="K64" s="15">
        <f t="shared" si="5"/>
        <v>465356.63250624976</v>
      </c>
      <c r="L64" s="15">
        <f t="shared" si="6"/>
        <v>4099680.5261749984</v>
      </c>
      <c r="M64" s="15">
        <f t="shared" si="7"/>
        <v>512460.0657718748</v>
      </c>
      <c r="N64" s="60">
        <f t="shared" si="8"/>
        <v>4476507.9922999982</v>
      </c>
      <c r="O64" s="15">
        <f t="shared" si="7"/>
        <v>559563.49903749977</v>
      </c>
      <c r="P64" s="12">
        <f t="shared" si="12"/>
        <v>4777969.9651999976</v>
      </c>
      <c r="Q64" s="10">
        <f t="shared" si="9"/>
        <v>597246.24564999971</v>
      </c>
    </row>
    <row r="65" spans="1:17" x14ac:dyDescent="0.25">
      <c r="A65" s="1">
        <v>62</v>
      </c>
      <c r="B65" s="2" t="s">
        <v>168</v>
      </c>
      <c r="C65" s="2" t="s">
        <v>172</v>
      </c>
      <c r="D65" s="29" t="s">
        <v>63</v>
      </c>
      <c r="E65" s="148">
        <v>8997473.4500000011</v>
      </c>
      <c r="F65" s="15">
        <v>4139424.9</v>
      </c>
      <c r="G65" s="154">
        <f t="shared" si="0"/>
        <v>0.46006525309613439</v>
      </c>
      <c r="H65" s="15">
        <f t="shared" si="10"/>
        <v>3058553.8600000017</v>
      </c>
      <c r="I65" s="10">
        <f t="shared" si="11"/>
        <v>382319.23250000022</v>
      </c>
      <c r="J65" s="15">
        <f t="shared" si="4"/>
        <v>3598402.2670000014</v>
      </c>
      <c r="K65" s="15">
        <f t="shared" si="5"/>
        <v>449800.28337500017</v>
      </c>
      <c r="L65" s="15">
        <f t="shared" si="6"/>
        <v>4048275.9395000017</v>
      </c>
      <c r="M65" s="15">
        <f t="shared" si="7"/>
        <v>506034.49243750022</v>
      </c>
      <c r="N65" s="60">
        <f t="shared" si="8"/>
        <v>4498149.6119999997</v>
      </c>
      <c r="O65" s="15">
        <f t="shared" si="7"/>
        <v>562268.70149999997</v>
      </c>
      <c r="P65" s="12">
        <f t="shared" si="12"/>
        <v>4858048.5500000007</v>
      </c>
      <c r="Q65" s="10">
        <f t="shared" si="9"/>
        <v>607256.06875000009</v>
      </c>
    </row>
    <row r="66" spans="1:17" x14ac:dyDescent="0.25">
      <c r="A66" s="1">
        <v>63</v>
      </c>
      <c r="B66" s="2" t="s">
        <v>167</v>
      </c>
      <c r="C66" s="2" t="s">
        <v>172</v>
      </c>
      <c r="D66" s="49" t="s">
        <v>63</v>
      </c>
      <c r="E66" s="148">
        <v>9822908.5750000011</v>
      </c>
      <c r="F66" s="15">
        <v>4449368.8131000018</v>
      </c>
      <c r="G66" s="154">
        <f t="shared" si="0"/>
        <v>0.4529583859126981</v>
      </c>
      <c r="H66" s="15">
        <f t="shared" si="10"/>
        <v>3408958.0468999995</v>
      </c>
      <c r="I66" s="10">
        <f t="shared" si="11"/>
        <v>426119.75586249994</v>
      </c>
      <c r="J66" s="15">
        <f t="shared" si="4"/>
        <v>3998332.5613999991</v>
      </c>
      <c r="K66" s="15">
        <f t="shared" si="5"/>
        <v>499791.57017499988</v>
      </c>
      <c r="L66" s="15">
        <f t="shared" si="6"/>
        <v>4489477.99015</v>
      </c>
      <c r="M66" s="15">
        <f t="shared" si="7"/>
        <v>561184.74876875</v>
      </c>
      <c r="N66" s="60">
        <f t="shared" si="8"/>
        <v>4980623.418899999</v>
      </c>
      <c r="O66" s="15">
        <f t="shared" si="7"/>
        <v>622577.92736249988</v>
      </c>
      <c r="P66" s="12">
        <f t="shared" si="12"/>
        <v>5373539.7618999993</v>
      </c>
      <c r="Q66" s="10">
        <f t="shared" si="9"/>
        <v>671692.47023749992</v>
      </c>
    </row>
    <row r="67" spans="1:17" x14ac:dyDescent="0.25">
      <c r="A67" s="13">
        <v>64</v>
      </c>
      <c r="B67" s="2" t="s">
        <v>165</v>
      </c>
      <c r="C67" s="2" t="s">
        <v>172</v>
      </c>
      <c r="D67" s="49" t="s">
        <v>178</v>
      </c>
      <c r="E67" s="148">
        <v>15072570.107499996</v>
      </c>
      <c r="F67" s="15">
        <v>6993066.008200001</v>
      </c>
      <c r="G67" s="154">
        <f t="shared" ref="G67:G125" si="13">IFERROR(F67/E67,0)</f>
        <v>0.46395975990321014</v>
      </c>
      <c r="H67" s="15">
        <f t="shared" ref="H67:H95" si="14">(E67*0.8)-F67</f>
        <v>5064990.0777999964</v>
      </c>
      <c r="I67" s="10">
        <f t="shared" ref="I67:I95" si="15">H67/$Q$2</f>
        <v>633123.75972499955</v>
      </c>
      <c r="J67" s="15">
        <f t="shared" si="4"/>
        <v>5969344.2842499949</v>
      </c>
      <c r="K67" s="15">
        <f t="shared" ref="K67:K126" si="16">J67/$Q$2</f>
        <v>746168.03553124936</v>
      </c>
      <c r="L67" s="15">
        <f t="shared" si="6"/>
        <v>6722972.7896249965</v>
      </c>
      <c r="M67" s="15">
        <f t="shared" ref="M67:O126" si="17">L67/$Q$2</f>
        <v>840371.59870312456</v>
      </c>
      <c r="N67" s="60">
        <f t="shared" si="8"/>
        <v>7476601.2949999943</v>
      </c>
      <c r="O67" s="15">
        <f t="shared" si="17"/>
        <v>934575.16187499929</v>
      </c>
      <c r="P67" s="12">
        <f t="shared" ref="P67:P95" si="18">E67-F67</f>
        <v>8079504.0992999952</v>
      </c>
      <c r="Q67" s="10">
        <f t="shared" ref="Q67:Q126" si="19">P67/$Q$2</f>
        <v>1009938.0124124994</v>
      </c>
    </row>
    <row r="68" spans="1:17" x14ac:dyDescent="0.25">
      <c r="A68" s="1">
        <v>65</v>
      </c>
      <c r="B68" s="2" t="s">
        <v>162</v>
      </c>
      <c r="C68" s="2" t="s">
        <v>172</v>
      </c>
      <c r="D68" s="29" t="s">
        <v>62</v>
      </c>
      <c r="E68" s="148">
        <v>15641751.012499996</v>
      </c>
      <c r="F68" s="15">
        <v>7787162.8995000003</v>
      </c>
      <c r="G68" s="154">
        <f t="shared" si="13"/>
        <v>0.49784470378520562</v>
      </c>
      <c r="H68" s="15">
        <f t="shared" si="14"/>
        <v>4726237.9104999965</v>
      </c>
      <c r="I68" s="10">
        <f t="shared" si="15"/>
        <v>590779.73881249956</v>
      </c>
      <c r="J68" s="15">
        <f t="shared" ref="J68:J125" si="20">(E68*0.86)-F68</f>
        <v>5664742.9712499948</v>
      </c>
      <c r="K68" s="15">
        <f t="shared" si="16"/>
        <v>708092.87140624935</v>
      </c>
      <c r="L68" s="15">
        <f t="shared" ref="L68:L125" si="21">(E68*0.91)-F68</f>
        <v>6446830.5218749968</v>
      </c>
      <c r="M68" s="15">
        <f t="shared" si="17"/>
        <v>805853.8152343746</v>
      </c>
      <c r="N68" s="60">
        <f t="shared" ref="N68:N125" si="22">(E68*0.96)-F68</f>
        <v>7228918.0724999951</v>
      </c>
      <c r="O68" s="15">
        <f t="shared" si="17"/>
        <v>903614.75906249939</v>
      </c>
      <c r="P68" s="12">
        <f t="shared" si="18"/>
        <v>7854588.1129999952</v>
      </c>
      <c r="Q68" s="10">
        <f t="shared" si="19"/>
        <v>981823.5141249994</v>
      </c>
    </row>
    <row r="69" spans="1:17" x14ac:dyDescent="0.25">
      <c r="A69" s="1">
        <v>66</v>
      </c>
      <c r="B69" s="2" t="s">
        <v>164</v>
      </c>
      <c r="C69" s="2" t="s">
        <v>172</v>
      </c>
      <c r="D69" s="49" t="s">
        <v>60</v>
      </c>
      <c r="E69" s="148">
        <v>19313688.817500003</v>
      </c>
      <c r="F69" s="15">
        <v>6371614.4282999989</v>
      </c>
      <c r="G69" s="154">
        <f t="shared" si="13"/>
        <v>0.32990147498528205</v>
      </c>
      <c r="H69" s="15">
        <f t="shared" si="14"/>
        <v>9079336.6257000044</v>
      </c>
      <c r="I69" s="10">
        <f t="shared" si="15"/>
        <v>1134917.0782125005</v>
      </c>
      <c r="J69" s="15">
        <f t="shared" si="20"/>
        <v>10238157.954750003</v>
      </c>
      <c r="K69" s="15">
        <f t="shared" si="16"/>
        <v>1279769.7443437504</v>
      </c>
      <c r="L69" s="15">
        <f t="shared" si="21"/>
        <v>11203842.395625005</v>
      </c>
      <c r="M69" s="15">
        <f t="shared" si="17"/>
        <v>1400480.2994531256</v>
      </c>
      <c r="N69" s="60">
        <f t="shared" si="22"/>
        <v>12169526.836500002</v>
      </c>
      <c r="O69" s="15">
        <f t="shared" si="17"/>
        <v>1521190.8545625003</v>
      </c>
      <c r="P69" s="12">
        <f t="shared" si="18"/>
        <v>12942074.389200004</v>
      </c>
      <c r="Q69" s="10">
        <f t="shared" si="19"/>
        <v>1617759.2986500005</v>
      </c>
    </row>
    <row r="70" spans="1:17" x14ac:dyDescent="0.25">
      <c r="A70" s="13">
        <v>67</v>
      </c>
      <c r="B70" s="2" t="s">
        <v>161</v>
      </c>
      <c r="C70" s="2" t="s">
        <v>172</v>
      </c>
      <c r="D70" s="29" t="s">
        <v>61</v>
      </c>
      <c r="E70" s="148">
        <v>22263647.154999997</v>
      </c>
      <c r="F70" s="15">
        <v>9973023.7762000021</v>
      </c>
      <c r="G70" s="154">
        <f t="shared" si="13"/>
        <v>0.44795103456174962</v>
      </c>
      <c r="H70" s="15">
        <f t="shared" si="14"/>
        <v>7837893.9477999974</v>
      </c>
      <c r="I70" s="10">
        <f t="shared" si="15"/>
        <v>979736.74347499968</v>
      </c>
      <c r="J70" s="15">
        <f t="shared" si="20"/>
        <v>9173712.7770999949</v>
      </c>
      <c r="K70" s="15">
        <f t="shared" si="16"/>
        <v>1146714.0971374994</v>
      </c>
      <c r="L70" s="15">
        <f t="shared" si="21"/>
        <v>10286895.134849997</v>
      </c>
      <c r="M70" s="15">
        <f t="shared" si="17"/>
        <v>1285861.8918562497</v>
      </c>
      <c r="N70" s="60">
        <f t="shared" si="22"/>
        <v>11400077.492599996</v>
      </c>
      <c r="O70" s="15">
        <f t="shared" si="17"/>
        <v>1425009.6865749995</v>
      </c>
      <c r="P70" s="12">
        <f t="shared" si="18"/>
        <v>12290623.378799995</v>
      </c>
      <c r="Q70" s="10">
        <f t="shared" si="19"/>
        <v>1536327.9223499994</v>
      </c>
    </row>
    <row r="71" spans="1:17" x14ac:dyDescent="0.25">
      <c r="A71" s="1">
        <v>68</v>
      </c>
      <c r="B71" s="2" t="s">
        <v>68</v>
      </c>
      <c r="C71" s="2" t="s">
        <v>66</v>
      </c>
      <c r="D71" s="29" t="s">
        <v>67</v>
      </c>
      <c r="E71" s="148">
        <v>2326781.3575000004</v>
      </c>
      <c r="F71" s="15">
        <v>207401.81080000001</v>
      </c>
      <c r="G71" s="154">
        <f t="shared" si="13"/>
        <v>8.9136785513376268E-2</v>
      </c>
      <c r="H71" s="15">
        <f t="shared" si="14"/>
        <v>1654023.2752000003</v>
      </c>
      <c r="I71" s="10">
        <f t="shared" si="15"/>
        <v>206752.90940000003</v>
      </c>
      <c r="J71" s="15">
        <f t="shared" si="20"/>
        <v>1793630.1566500003</v>
      </c>
      <c r="K71" s="15">
        <f t="shared" si="16"/>
        <v>224203.76958125003</v>
      </c>
      <c r="L71" s="15">
        <f t="shared" si="21"/>
        <v>1909969.2245250004</v>
      </c>
      <c r="M71" s="15">
        <f t="shared" si="17"/>
        <v>238746.15306562505</v>
      </c>
      <c r="N71" s="60">
        <f t="shared" si="22"/>
        <v>2026308.2924000002</v>
      </c>
      <c r="O71" s="15">
        <f t="shared" si="17"/>
        <v>253288.53655000002</v>
      </c>
      <c r="P71" s="12">
        <f t="shared" si="18"/>
        <v>2119379.5467000003</v>
      </c>
      <c r="Q71" s="10">
        <f t="shared" si="19"/>
        <v>264922.44333750004</v>
      </c>
    </row>
    <row r="72" spans="1:17" x14ac:dyDescent="0.25">
      <c r="A72" s="1">
        <v>69</v>
      </c>
      <c r="B72" s="2" t="s">
        <v>81</v>
      </c>
      <c r="C72" s="2" t="s">
        <v>66</v>
      </c>
      <c r="D72" s="29" t="s">
        <v>82</v>
      </c>
      <c r="E72" s="148">
        <v>4561648.0999999996</v>
      </c>
      <c r="F72" s="15">
        <v>1143793.9403000001</v>
      </c>
      <c r="G72" s="154">
        <f t="shared" si="13"/>
        <v>0.25074138013846359</v>
      </c>
      <c r="H72" s="15">
        <f t="shared" si="14"/>
        <v>2505524.5396999996</v>
      </c>
      <c r="I72" s="10">
        <f t="shared" si="15"/>
        <v>313190.56746249995</v>
      </c>
      <c r="J72" s="15">
        <f t="shared" si="20"/>
        <v>2779223.4256999996</v>
      </c>
      <c r="K72" s="15">
        <f t="shared" si="16"/>
        <v>347402.92821249994</v>
      </c>
      <c r="L72" s="15">
        <f t="shared" si="21"/>
        <v>3007305.8306999998</v>
      </c>
      <c r="M72" s="15">
        <f t="shared" si="17"/>
        <v>375913.22883749998</v>
      </c>
      <c r="N72" s="60">
        <f t="shared" si="22"/>
        <v>3235388.2356999991</v>
      </c>
      <c r="O72" s="15">
        <f t="shared" si="17"/>
        <v>404423.52946249989</v>
      </c>
      <c r="P72" s="12">
        <f t="shared" si="18"/>
        <v>3417854.1596999997</v>
      </c>
      <c r="Q72" s="10">
        <f t="shared" si="19"/>
        <v>427231.76996249997</v>
      </c>
    </row>
    <row r="73" spans="1:17" x14ac:dyDescent="0.25">
      <c r="A73" s="13">
        <v>70</v>
      </c>
      <c r="B73" s="2" t="s">
        <v>86</v>
      </c>
      <c r="C73" s="2" t="s">
        <v>66</v>
      </c>
      <c r="D73" s="29" t="s">
        <v>87</v>
      </c>
      <c r="E73" s="148">
        <v>4092843.4925000006</v>
      </c>
      <c r="F73" s="15">
        <v>2579771.8729999992</v>
      </c>
      <c r="G73" s="154">
        <f t="shared" si="13"/>
        <v>0.63031285650852398</v>
      </c>
      <c r="H73" s="15">
        <f t="shared" si="14"/>
        <v>694502.92100000149</v>
      </c>
      <c r="I73" s="10">
        <f t="shared" si="15"/>
        <v>86812.865125000186</v>
      </c>
      <c r="J73" s="15">
        <f t="shared" si="20"/>
        <v>940073.53055000119</v>
      </c>
      <c r="K73" s="15">
        <f t="shared" si="16"/>
        <v>117509.19131875015</v>
      </c>
      <c r="L73" s="15">
        <f t="shared" si="21"/>
        <v>1144715.7051750016</v>
      </c>
      <c r="M73" s="15">
        <f t="shared" si="17"/>
        <v>143089.4631468752</v>
      </c>
      <c r="N73" s="60">
        <f t="shared" si="22"/>
        <v>1349357.8798000012</v>
      </c>
      <c r="O73" s="15">
        <f t="shared" si="17"/>
        <v>168669.73497500014</v>
      </c>
      <c r="P73" s="12">
        <f t="shared" si="18"/>
        <v>1513071.6195000014</v>
      </c>
      <c r="Q73" s="10">
        <f t="shared" si="19"/>
        <v>189133.95243750018</v>
      </c>
    </row>
    <row r="74" spans="1:17" x14ac:dyDescent="0.25">
      <c r="A74" s="1">
        <v>71</v>
      </c>
      <c r="B74" s="2" t="s">
        <v>79</v>
      </c>
      <c r="C74" s="2" t="s">
        <v>66</v>
      </c>
      <c r="D74" s="29" t="s">
        <v>138</v>
      </c>
      <c r="E74" s="148">
        <v>5947608.0274999999</v>
      </c>
      <c r="F74" s="15">
        <v>2644047.4847999997</v>
      </c>
      <c r="G74" s="154">
        <f t="shared" si="13"/>
        <v>0.44455644564582897</v>
      </c>
      <c r="H74" s="15">
        <f t="shared" si="14"/>
        <v>2114038.9372000005</v>
      </c>
      <c r="I74" s="10">
        <f t="shared" si="15"/>
        <v>264254.86715000006</v>
      </c>
      <c r="J74" s="15">
        <f t="shared" si="20"/>
        <v>2470895.41885</v>
      </c>
      <c r="K74" s="15">
        <f t="shared" si="16"/>
        <v>308861.92735625</v>
      </c>
      <c r="L74" s="15">
        <f t="shared" si="21"/>
        <v>2768275.8202250004</v>
      </c>
      <c r="M74" s="15">
        <f t="shared" si="17"/>
        <v>346034.47752812505</v>
      </c>
      <c r="N74" s="60">
        <f t="shared" si="22"/>
        <v>3065656.2215999998</v>
      </c>
      <c r="O74" s="15">
        <f t="shared" si="17"/>
        <v>383207.02769999998</v>
      </c>
      <c r="P74" s="12">
        <f t="shared" si="18"/>
        <v>3303560.5427000001</v>
      </c>
      <c r="Q74" s="10">
        <f t="shared" si="19"/>
        <v>412945.06783750001</v>
      </c>
    </row>
    <row r="75" spans="1:17" x14ac:dyDescent="0.25">
      <c r="A75" s="1">
        <v>72</v>
      </c>
      <c r="B75" s="2" t="s">
        <v>80</v>
      </c>
      <c r="C75" s="2" t="s">
        <v>66</v>
      </c>
      <c r="D75" s="29" t="s">
        <v>66</v>
      </c>
      <c r="E75" s="148">
        <v>4985965.2949999999</v>
      </c>
      <c r="F75" s="15">
        <v>3110285.1225000001</v>
      </c>
      <c r="G75" s="154">
        <f t="shared" si="13"/>
        <v>0.62380801679848041</v>
      </c>
      <c r="H75" s="15">
        <f t="shared" si="14"/>
        <v>878487.11349999998</v>
      </c>
      <c r="I75" s="10">
        <f t="shared" si="15"/>
        <v>109810.8891875</v>
      </c>
      <c r="J75" s="15">
        <f t="shared" si="20"/>
        <v>1177645.0311999996</v>
      </c>
      <c r="K75" s="15">
        <f t="shared" si="16"/>
        <v>147205.62889999995</v>
      </c>
      <c r="L75" s="15">
        <f t="shared" si="21"/>
        <v>1426943.2959499997</v>
      </c>
      <c r="M75" s="15">
        <f t="shared" si="17"/>
        <v>178367.91199374996</v>
      </c>
      <c r="N75" s="60">
        <f t="shared" si="22"/>
        <v>1676241.5606999998</v>
      </c>
      <c r="O75" s="15">
        <f t="shared" si="17"/>
        <v>209530.19508749997</v>
      </c>
      <c r="P75" s="12">
        <f t="shared" si="18"/>
        <v>1875680.1724999999</v>
      </c>
      <c r="Q75" s="10">
        <f t="shared" si="19"/>
        <v>234460.02156249998</v>
      </c>
    </row>
    <row r="76" spans="1:17" x14ac:dyDescent="0.25">
      <c r="A76" s="13">
        <v>73</v>
      </c>
      <c r="B76" s="2" t="s">
        <v>76</v>
      </c>
      <c r="C76" s="2" t="s">
        <v>66</v>
      </c>
      <c r="D76" s="29" t="s">
        <v>75</v>
      </c>
      <c r="E76" s="148">
        <v>7142539.807500001</v>
      </c>
      <c r="F76" s="15">
        <v>3215828.0697000008</v>
      </c>
      <c r="G76" s="154">
        <f t="shared" si="13"/>
        <v>0.45023593236725551</v>
      </c>
      <c r="H76" s="15">
        <f t="shared" si="14"/>
        <v>2498203.7763</v>
      </c>
      <c r="I76" s="10">
        <f t="shared" si="15"/>
        <v>312275.4720375</v>
      </c>
      <c r="J76" s="15">
        <f t="shared" si="20"/>
        <v>2926756.1647499995</v>
      </c>
      <c r="K76" s="15">
        <f t="shared" si="16"/>
        <v>365844.52059374994</v>
      </c>
      <c r="L76" s="15">
        <f t="shared" si="21"/>
        <v>3283883.1551250005</v>
      </c>
      <c r="M76" s="15">
        <f t="shared" si="17"/>
        <v>410485.39439062506</v>
      </c>
      <c r="N76" s="60">
        <f t="shared" si="22"/>
        <v>3641010.1454999996</v>
      </c>
      <c r="O76" s="15">
        <f t="shared" si="17"/>
        <v>455126.26818749995</v>
      </c>
      <c r="P76" s="12">
        <f t="shared" si="18"/>
        <v>3926711.7378000002</v>
      </c>
      <c r="Q76" s="10">
        <f t="shared" si="19"/>
        <v>490838.96722500003</v>
      </c>
    </row>
    <row r="77" spans="1:17" x14ac:dyDescent="0.25">
      <c r="A77" s="1">
        <v>74</v>
      </c>
      <c r="B77" s="2" t="s">
        <v>70</v>
      </c>
      <c r="C77" s="2" t="s">
        <v>66</v>
      </c>
      <c r="D77" s="29" t="s">
        <v>71</v>
      </c>
      <c r="E77" s="148">
        <v>5467555.8725000005</v>
      </c>
      <c r="F77" s="15">
        <v>2274151.7437</v>
      </c>
      <c r="G77" s="154">
        <f t="shared" si="13"/>
        <v>0.4159357118119692</v>
      </c>
      <c r="H77" s="15">
        <f t="shared" si="14"/>
        <v>2099892.9543000008</v>
      </c>
      <c r="I77" s="10">
        <f t="shared" si="15"/>
        <v>262486.6192875001</v>
      </c>
      <c r="J77" s="15">
        <f t="shared" si="20"/>
        <v>2427946.3066500002</v>
      </c>
      <c r="K77" s="15">
        <f t="shared" si="16"/>
        <v>303493.28833125002</v>
      </c>
      <c r="L77" s="15">
        <f t="shared" si="21"/>
        <v>2701324.100275001</v>
      </c>
      <c r="M77" s="15">
        <f t="shared" si="17"/>
        <v>337665.51253437513</v>
      </c>
      <c r="N77" s="60">
        <f t="shared" si="22"/>
        <v>2974701.8939</v>
      </c>
      <c r="O77" s="15">
        <f t="shared" si="17"/>
        <v>371837.7367375</v>
      </c>
      <c r="P77" s="12">
        <f t="shared" si="18"/>
        <v>3193404.1288000005</v>
      </c>
      <c r="Q77" s="10">
        <f t="shared" si="19"/>
        <v>399175.51610000007</v>
      </c>
    </row>
    <row r="78" spans="1:17" x14ac:dyDescent="0.25">
      <c r="A78" s="1">
        <v>75</v>
      </c>
      <c r="B78" s="2" t="s">
        <v>65</v>
      </c>
      <c r="C78" s="2" t="s">
        <v>66</v>
      </c>
      <c r="D78" s="29" t="s">
        <v>67</v>
      </c>
      <c r="E78" s="148">
        <v>5658323.1500000013</v>
      </c>
      <c r="F78" s="15">
        <v>2277808.4877999998</v>
      </c>
      <c r="G78" s="154">
        <f t="shared" si="13"/>
        <v>0.4025589255714388</v>
      </c>
      <c r="H78" s="15">
        <f t="shared" si="14"/>
        <v>2248850.0322000016</v>
      </c>
      <c r="I78" s="10">
        <f t="shared" si="15"/>
        <v>281106.25402500021</v>
      </c>
      <c r="J78" s="15">
        <f t="shared" si="20"/>
        <v>2588349.4212000011</v>
      </c>
      <c r="K78" s="15">
        <f t="shared" si="16"/>
        <v>323543.67765000014</v>
      </c>
      <c r="L78" s="15">
        <f t="shared" si="21"/>
        <v>2871265.5787000018</v>
      </c>
      <c r="M78" s="15">
        <f t="shared" si="17"/>
        <v>358908.19733750023</v>
      </c>
      <c r="N78" s="60">
        <f t="shared" si="22"/>
        <v>3154181.7362000016</v>
      </c>
      <c r="O78" s="15">
        <f t="shared" si="17"/>
        <v>394272.71702500019</v>
      </c>
      <c r="P78" s="12">
        <f t="shared" si="18"/>
        <v>3380514.6622000015</v>
      </c>
      <c r="Q78" s="10">
        <f t="shared" si="19"/>
        <v>422564.33277500019</v>
      </c>
    </row>
    <row r="79" spans="1:17" x14ac:dyDescent="0.25">
      <c r="A79" s="13">
        <v>76</v>
      </c>
      <c r="B79" s="2" t="s">
        <v>73</v>
      </c>
      <c r="C79" s="2" t="s">
        <v>66</v>
      </c>
      <c r="D79" s="29" t="s">
        <v>67</v>
      </c>
      <c r="E79" s="148">
        <v>6044659.8075000001</v>
      </c>
      <c r="F79" s="15">
        <v>2555206.4168000007</v>
      </c>
      <c r="G79" s="154">
        <f t="shared" si="13"/>
        <v>0.42272129419584392</v>
      </c>
      <c r="H79" s="15">
        <f t="shared" si="14"/>
        <v>2280521.4291999992</v>
      </c>
      <c r="I79" s="10">
        <f t="shared" si="15"/>
        <v>285065.1786499999</v>
      </c>
      <c r="J79" s="15">
        <f t="shared" si="20"/>
        <v>2643201.0176499989</v>
      </c>
      <c r="K79" s="15">
        <f t="shared" si="16"/>
        <v>330400.12720624986</v>
      </c>
      <c r="L79" s="15">
        <f t="shared" si="21"/>
        <v>2945434.0080249999</v>
      </c>
      <c r="M79" s="15">
        <f t="shared" si="17"/>
        <v>368179.25100312498</v>
      </c>
      <c r="N79" s="60">
        <f t="shared" si="22"/>
        <v>3247666.998399999</v>
      </c>
      <c r="O79" s="15">
        <f t="shared" si="17"/>
        <v>405958.37479999987</v>
      </c>
      <c r="P79" s="12">
        <f t="shared" si="18"/>
        <v>3489453.3906999994</v>
      </c>
      <c r="Q79" s="10">
        <f t="shared" si="19"/>
        <v>436181.67383749993</v>
      </c>
    </row>
    <row r="80" spans="1:17" x14ac:dyDescent="0.25">
      <c r="A80" s="1">
        <v>77</v>
      </c>
      <c r="B80" s="2" t="s">
        <v>85</v>
      </c>
      <c r="C80" s="2" t="s">
        <v>66</v>
      </c>
      <c r="D80" s="29" t="s">
        <v>138</v>
      </c>
      <c r="E80" s="148">
        <v>8751896.0425000004</v>
      </c>
      <c r="F80" s="15">
        <v>4227928.2517999988</v>
      </c>
      <c r="G80" s="154">
        <f t="shared" si="13"/>
        <v>0.48308711978167884</v>
      </c>
      <c r="H80" s="15">
        <f t="shared" si="14"/>
        <v>2773588.5822000019</v>
      </c>
      <c r="I80" s="10">
        <f t="shared" si="15"/>
        <v>346698.57277500024</v>
      </c>
      <c r="J80" s="15">
        <f t="shared" si="20"/>
        <v>3298702.3447500011</v>
      </c>
      <c r="K80" s="15">
        <f t="shared" si="16"/>
        <v>412337.79309375014</v>
      </c>
      <c r="L80" s="15">
        <f t="shared" si="21"/>
        <v>3736297.1468750015</v>
      </c>
      <c r="M80" s="15">
        <f t="shared" si="17"/>
        <v>467037.14335937519</v>
      </c>
      <c r="N80" s="60">
        <f t="shared" si="22"/>
        <v>4173891.949000001</v>
      </c>
      <c r="O80" s="15">
        <f t="shared" si="17"/>
        <v>521736.49362500012</v>
      </c>
      <c r="P80" s="12">
        <f t="shared" si="18"/>
        <v>4523967.7907000016</v>
      </c>
      <c r="Q80" s="10">
        <f t="shared" si="19"/>
        <v>565495.97383750021</v>
      </c>
    </row>
    <row r="81" spans="1:17" x14ac:dyDescent="0.25">
      <c r="A81" s="1">
        <v>78</v>
      </c>
      <c r="B81" s="2" t="s">
        <v>83</v>
      </c>
      <c r="C81" s="2" t="s">
        <v>66</v>
      </c>
      <c r="D81" s="29" t="s">
        <v>82</v>
      </c>
      <c r="E81" s="148">
        <v>11467512.102500001</v>
      </c>
      <c r="F81" s="15">
        <v>4876883.605299999</v>
      </c>
      <c r="G81" s="154">
        <f t="shared" si="13"/>
        <v>0.42527826103072547</v>
      </c>
      <c r="H81" s="15">
        <f t="shared" si="14"/>
        <v>4297126.0767000029</v>
      </c>
      <c r="I81" s="10">
        <f t="shared" si="15"/>
        <v>537140.75958750036</v>
      </c>
      <c r="J81" s="15">
        <f t="shared" si="20"/>
        <v>4985176.8028500015</v>
      </c>
      <c r="K81" s="15">
        <f t="shared" si="16"/>
        <v>623147.10035625019</v>
      </c>
      <c r="L81" s="15">
        <f t="shared" si="21"/>
        <v>5558552.4079750022</v>
      </c>
      <c r="M81" s="15">
        <f t="shared" si="17"/>
        <v>694819.05099687527</v>
      </c>
      <c r="N81" s="60">
        <f t="shared" si="22"/>
        <v>6131928.013100001</v>
      </c>
      <c r="O81" s="15">
        <f t="shared" si="17"/>
        <v>766491.00163750013</v>
      </c>
      <c r="P81" s="12">
        <f t="shared" si="18"/>
        <v>6590628.497200002</v>
      </c>
      <c r="Q81" s="10">
        <f t="shared" si="19"/>
        <v>823828.56215000025</v>
      </c>
    </row>
    <row r="82" spans="1:17" x14ac:dyDescent="0.25">
      <c r="A82" s="13">
        <v>79</v>
      </c>
      <c r="B82" s="2" t="s">
        <v>78</v>
      </c>
      <c r="C82" s="2" t="s">
        <v>66</v>
      </c>
      <c r="D82" s="29" t="s">
        <v>82</v>
      </c>
      <c r="E82" s="148">
        <v>11359254.382499998</v>
      </c>
      <c r="F82" s="15">
        <v>6987773.6699999999</v>
      </c>
      <c r="G82" s="154">
        <f t="shared" si="13"/>
        <v>0.61516129797791341</v>
      </c>
      <c r="H82" s="15">
        <f t="shared" si="14"/>
        <v>2099629.8359999992</v>
      </c>
      <c r="I82" s="10">
        <f t="shared" si="15"/>
        <v>262453.7294999999</v>
      </c>
      <c r="J82" s="15">
        <f t="shared" si="20"/>
        <v>2781185.0989499986</v>
      </c>
      <c r="K82" s="15">
        <f t="shared" si="16"/>
        <v>347648.13736874983</v>
      </c>
      <c r="L82" s="15">
        <f t="shared" si="21"/>
        <v>3349147.8180749994</v>
      </c>
      <c r="M82" s="15">
        <f t="shared" si="17"/>
        <v>418643.47725937492</v>
      </c>
      <c r="N82" s="60">
        <f t="shared" si="22"/>
        <v>3917110.5371999983</v>
      </c>
      <c r="O82" s="15">
        <f t="shared" si="17"/>
        <v>489638.81714999978</v>
      </c>
      <c r="P82" s="12">
        <f t="shared" si="18"/>
        <v>4371480.7124999985</v>
      </c>
      <c r="Q82" s="10">
        <f t="shared" si="19"/>
        <v>546435.08906249981</v>
      </c>
    </row>
    <row r="83" spans="1:17" x14ac:dyDescent="0.25">
      <c r="A83" s="1">
        <v>80</v>
      </c>
      <c r="B83" s="2" t="s">
        <v>84</v>
      </c>
      <c r="C83" s="2" t="s">
        <v>66</v>
      </c>
      <c r="D83" s="29" t="s">
        <v>66</v>
      </c>
      <c r="E83" s="148">
        <v>14114289.104999997</v>
      </c>
      <c r="F83" s="15">
        <v>1782209.9689999998</v>
      </c>
      <c r="G83" s="154">
        <f t="shared" si="13"/>
        <v>0.12626990674072636</v>
      </c>
      <c r="H83" s="15">
        <f t="shared" si="14"/>
        <v>9509221.3149999976</v>
      </c>
      <c r="I83" s="10">
        <f t="shared" si="15"/>
        <v>1188652.6643749997</v>
      </c>
      <c r="J83" s="15">
        <f t="shared" si="20"/>
        <v>10356078.661299996</v>
      </c>
      <c r="K83" s="15">
        <f t="shared" si="16"/>
        <v>1294509.8326624995</v>
      </c>
      <c r="L83" s="15">
        <f t="shared" si="21"/>
        <v>11061793.116549997</v>
      </c>
      <c r="M83" s="15">
        <f t="shared" si="17"/>
        <v>1382724.1395687496</v>
      </c>
      <c r="N83" s="60">
        <f t="shared" si="22"/>
        <v>11767507.571799995</v>
      </c>
      <c r="O83" s="15">
        <f t="shared" si="17"/>
        <v>1470938.4464749994</v>
      </c>
      <c r="P83" s="12">
        <f t="shared" si="18"/>
        <v>12332079.135999996</v>
      </c>
      <c r="Q83" s="10">
        <f t="shared" si="19"/>
        <v>1541509.8919999995</v>
      </c>
    </row>
    <row r="84" spans="1:17" x14ac:dyDescent="0.25">
      <c r="A84" s="1">
        <v>81</v>
      </c>
      <c r="B84" s="2" t="s">
        <v>74</v>
      </c>
      <c r="C84" s="2" t="s">
        <v>66</v>
      </c>
      <c r="D84" s="29" t="s">
        <v>75</v>
      </c>
      <c r="E84" s="148">
        <v>18057911.127499998</v>
      </c>
      <c r="F84" s="15">
        <v>8235604.9527999982</v>
      </c>
      <c r="G84" s="154">
        <f t="shared" si="13"/>
        <v>0.4560663132436274</v>
      </c>
      <c r="H84" s="15">
        <f t="shared" si="14"/>
        <v>6210723.9492000006</v>
      </c>
      <c r="I84" s="10">
        <f t="shared" si="15"/>
        <v>776340.49365000008</v>
      </c>
      <c r="J84" s="15">
        <f t="shared" si="20"/>
        <v>7294198.6168499999</v>
      </c>
      <c r="K84" s="15">
        <f t="shared" si="16"/>
        <v>911774.82710624998</v>
      </c>
      <c r="L84" s="15">
        <f t="shared" si="21"/>
        <v>8197094.1732250005</v>
      </c>
      <c r="M84" s="15">
        <f t="shared" si="17"/>
        <v>1024636.7716531251</v>
      </c>
      <c r="N84" s="60">
        <f t="shared" si="22"/>
        <v>9099989.7295999974</v>
      </c>
      <c r="O84" s="15">
        <f t="shared" si="17"/>
        <v>1137498.7161999997</v>
      </c>
      <c r="P84" s="12">
        <f t="shared" si="18"/>
        <v>9822306.1746999994</v>
      </c>
      <c r="Q84" s="10">
        <f t="shared" si="19"/>
        <v>1227788.2718374999</v>
      </c>
    </row>
    <row r="85" spans="1:17" x14ac:dyDescent="0.25">
      <c r="A85" s="13">
        <v>82</v>
      </c>
      <c r="B85" s="2" t="s">
        <v>88</v>
      </c>
      <c r="C85" s="2" t="s">
        <v>66</v>
      </c>
      <c r="D85" s="29" t="s">
        <v>87</v>
      </c>
      <c r="E85" s="148">
        <v>16177258.529999997</v>
      </c>
      <c r="F85" s="15">
        <v>4254963.1041000001</v>
      </c>
      <c r="G85" s="154">
        <f t="shared" si="13"/>
        <v>0.26302127126233177</v>
      </c>
      <c r="H85" s="15">
        <f t="shared" si="14"/>
        <v>8686843.719899999</v>
      </c>
      <c r="I85" s="10">
        <f t="shared" si="15"/>
        <v>1085855.4649874999</v>
      </c>
      <c r="J85" s="15">
        <f t="shared" si="20"/>
        <v>9657479.2316999976</v>
      </c>
      <c r="K85" s="15">
        <f t="shared" si="16"/>
        <v>1207184.9039624997</v>
      </c>
      <c r="L85" s="15">
        <f t="shared" si="21"/>
        <v>10466342.158199998</v>
      </c>
      <c r="M85" s="15">
        <f t="shared" si="17"/>
        <v>1308292.7697749997</v>
      </c>
      <c r="N85" s="60">
        <f t="shared" si="22"/>
        <v>11275205.084699998</v>
      </c>
      <c r="O85" s="15">
        <f t="shared" si="17"/>
        <v>1409400.6355874997</v>
      </c>
      <c r="P85" s="12">
        <f t="shared" si="18"/>
        <v>11922295.425899997</v>
      </c>
      <c r="Q85" s="10">
        <f t="shared" si="19"/>
        <v>1490286.9282374997</v>
      </c>
    </row>
    <row r="86" spans="1:17" x14ac:dyDescent="0.25">
      <c r="A86" s="1">
        <v>83</v>
      </c>
      <c r="B86" s="2" t="s">
        <v>72</v>
      </c>
      <c r="C86" s="2" t="s">
        <v>66</v>
      </c>
      <c r="D86" s="29" t="s">
        <v>71</v>
      </c>
      <c r="E86" s="148">
        <v>36189056.337499999</v>
      </c>
      <c r="F86" s="15">
        <v>17969812.856999997</v>
      </c>
      <c r="G86" s="154">
        <f t="shared" si="13"/>
        <v>0.49655378381279403</v>
      </c>
      <c r="H86" s="15">
        <f t="shared" si="14"/>
        <v>10981432.213000003</v>
      </c>
      <c r="I86" s="10">
        <f t="shared" si="15"/>
        <v>1372679.0266250004</v>
      </c>
      <c r="J86" s="15">
        <f t="shared" si="20"/>
        <v>13152775.593250003</v>
      </c>
      <c r="K86" s="15">
        <f t="shared" si="16"/>
        <v>1644096.9491562503</v>
      </c>
      <c r="L86" s="15">
        <f t="shared" si="21"/>
        <v>14962228.410125002</v>
      </c>
      <c r="M86" s="15">
        <f t="shared" si="17"/>
        <v>1870278.5512656253</v>
      </c>
      <c r="N86" s="60">
        <f t="shared" si="22"/>
        <v>16771681.227000002</v>
      </c>
      <c r="O86" s="15">
        <f t="shared" si="17"/>
        <v>2096460.1533750002</v>
      </c>
      <c r="P86" s="12">
        <f t="shared" si="18"/>
        <v>18219243.480500001</v>
      </c>
      <c r="Q86" s="10">
        <f t="shared" si="19"/>
        <v>2277405.4350625002</v>
      </c>
    </row>
    <row r="87" spans="1:17" x14ac:dyDescent="0.25">
      <c r="A87" s="1">
        <v>84</v>
      </c>
      <c r="B87" s="2" t="s">
        <v>100</v>
      </c>
      <c r="C87" s="2" t="s">
        <v>90</v>
      </c>
      <c r="D87" s="29" t="s">
        <v>90</v>
      </c>
      <c r="E87" s="148">
        <v>2543268.0500000003</v>
      </c>
      <c r="F87" s="15">
        <v>963605.89439999999</v>
      </c>
      <c r="G87" s="154">
        <f t="shared" si="13"/>
        <v>0.37888491321235285</v>
      </c>
      <c r="H87" s="15">
        <f t="shared" si="14"/>
        <v>1071008.5456000003</v>
      </c>
      <c r="I87" s="10">
        <f t="shared" si="15"/>
        <v>133876.06820000004</v>
      </c>
      <c r="J87" s="15">
        <f t="shared" si="20"/>
        <v>1223604.6285999999</v>
      </c>
      <c r="K87" s="15">
        <f t="shared" si="16"/>
        <v>152950.57857499999</v>
      </c>
      <c r="L87" s="15">
        <f t="shared" si="21"/>
        <v>1350768.0311000003</v>
      </c>
      <c r="M87" s="15">
        <f t="shared" si="17"/>
        <v>168846.00388750003</v>
      </c>
      <c r="N87" s="60">
        <f t="shared" si="22"/>
        <v>1477931.4336000001</v>
      </c>
      <c r="O87" s="15">
        <f t="shared" si="17"/>
        <v>184741.42920000001</v>
      </c>
      <c r="P87" s="12">
        <f t="shared" si="18"/>
        <v>1579662.1556000002</v>
      </c>
      <c r="Q87" s="10">
        <f t="shared" si="19"/>
        <v>197457.76945000002</v>
      </c>
    </row>
    <row r="88" spans="1:17" x14ac:dyDescent="0.25">
      <c r="A88" s="13">
        <v>85</v>
      </c>
      <c r="B88" s="29" t="s">
        <v>1303</v>
      </c>
      <c r="C88" s="2" t="s">
        <v>90</v>
      </c>
      <c r="D88" s="29" t="s">
        <v>96</v>
      </c>
      <c r="E88" s="148">
        <v>4694125.0424999995</v>
      </c>
      <c r="F88" s="15">
        <v>1167622.5071999999</v>
      </c>
      <c r="G88" s="154">
        <f t="shared" si="13"/>
        <v>0.2487412449878299</v>
      </c>
      <c r="H88" s="15">
        <f t="shared" si="14"/>
        <v>2587677.5268000001</v>
      </c>
      <c r="I88" s="10">
        <f t="shared" si="15"/>
        <v>323459.69085000001</v>
      </c>
      <c r="J88" s="15">
        <f t="shared" si="20"/>
        <v>2869325.0293499995</v>
      </c>
      <c r="K88" s="15">
        <f t="shared" si="16"/>
        <v>358665.62866874994</v>
      </c>
      <c r="L88" s="15">
        <f t="shared" si="21"/>
        <v>3104031.2814750001</v>
      </c>
      <c r="M88" s="15">
        <f t="shared" si="17"/>
        <v>388003.91018437501</v>
      </c>
      <c r="N88" s="60">
        <f t="shared" si="22"/>
        <v>3338737.5335999997</v>
      </c>
      <c r="O88" s="15">
        <f t="shared" si="17"/>
        <v>417342.19169999997</v>
      </c>
      <c r="P88" s="12">
        <f t="shared" si="18"/>
        <v>3526502.5352999996</v>
      </c>
      <c r="Q88" s="10">
        <f t="shared" si="19"/>
        <v>440812.81691249995</v>
      </c>
    </row>
    <row r="89" spans="1:17" x14ac:dyDescent="0.25">
      <c r="A89" s="1">
        <v>86</v>
      </c>
      <c r="B89" s="2" t="s">
        <v>97</v>
      </c>
      <c r="C89" s="2" t="s">
        <v>90</v>
      </c>
      <c r="D89" s="29" t="s">
        <v>96</v>
      </c>
      <c r="E89" s="148">
        <v>5285806.9799999995</v>
      </c>
      <c r="F89" s="15">
        <v>1482928.9547999999</v>
      </c>
      <c r="G89" s="154">
        <f t="shared" si="13"/>
        <v>0.2805492066605883</v>
      </c>
      <c r="H89" s="15">
        <f t="shared" si="14"/>
        <v>2745716.6291999999</v>
      </c>
      <c r="I89" s="10">
        <f t="shared" si="15"/>
        <v>343214.57864999998</v>
      </c>
      <c r="J89" s="15">
        <f t="shared" si="20"/>
        <v>3062865.048</v>
      </c>
      <c r="K89" s="15">
        <f t="shared" si="16"/>
        <v>382858.13099999999</v>
      </c>
      <c r="L89" s="15">
        <f t="shared" si="21"/>
        <v>3327155.3969999994</v>
      </c>
      <c r="M89" s="15">
        <f t="shared" si="17"/>
        <v>415894.42462499993</v>
      </c>
      <c r="N89" s="60">
        <f t="shared" si="22"/>
        <v>3591445.7459999998</v>
      </c>
      <c r="O89" s="15">
        <f t="shared" si="17"/>
        <v>448930.71824999998</v>
      </c>
      <c r="P89" s="12">
        <f t="shared" si="18"/>
        <v>3802878.0251999996</v>
      </c>
      <c r="Q89" s="10">
        <f t="shared" si="19"/>
        <v>475359.75314999995</v>
      </c>
    </row>
    <row r="90" spans="1:17" x14ac:dyDescent="0.25">
      <c r="A90" s="1">
        <v>87</v>
      </c>
      <c r="B90" s="29" t="s">
        <v>171</v>
      </c>
      <c r="C90" s="2" t="s">
        <v>90</v>
      </c>
      <c r="D90" s="29" t="s">
        <v>105</v>
      </c>
      <c r="E90" s="148">
        <v>6074404.5049999999</v>
      </c>
      <c r="F90" s="15">
        <v>3183099.5084999991</v>
      </c>
      <c r="G90" s="154">
        <f t="shared" si="13"/>
        <v>0.52401836359101661</v>
      </c>
      <c r="H90" s="15">
        <f t="shared" si="14"/>
        <v>1676424.0955000012</v>
      </c>
      <c r="I90" s="10">
        <f t="shared" si="15"/>
        <v>209553.01193750015</v>
      </c>
      <c r="J90" s="15">
        <f t="shared" si="20"/>
        <v>2040888.3658000012</v>
      </c>
      <c r="K90" s="15">
        <f t="shared" si="16"/>
        <v>255111.04572500015</v>
      </c>
      <c r="L90" s="15">
        <f t="shared" si="21"/>
        <v>2344608.5910500013</v>
      </c>
      <c r="M90" s="15">
        <f t="shared" si="17"/>
        <v>293076.07388125017</v>
      </c>
      <c r="N90" s="60">
        <f t="shared" si="22"/>
        <v>2648328.8163000005</v>
      </c>
      <c r="O90" s="15">
        <f t="shared" si="17"/>
        <v>331041.10203750007</v>
      </c>
      <c r="P90" s="12">
        <f t="shared" si="18"/>
        <v>2891304.9965000008</v>
      </c>
      <c r="Q90" s="10">
        <f t="shared" si="19"/>
        <v>361413.1245625001</v>
      </c>
    </row>
    <row r="91" spans="1:17" x14ac:dyDescent="0.25">
      <c r="A91" s="13">
        <v>88</v>
      </c>
      <c r="B91" s="2" t="s">
        <v>92</v>
      </c>
      <c r="C91" s="2" t="s">
        <v>90</v>
      </c>
      <c r="D91" s="29" t="s">
        <v>91</v>
      </c>
      <c r="E91" s="148">
        <v>6584661.7050000019</v>
      </c>
      <c r="F91" s="15">
        <v>3486069.1619000006</v>
      </c>
      <c r="G91" s="154">
        <f t="shared" si="13"/>
        <v>0.52942266711331365</v>
      </c>
      <c r="H91" s="15">
        <f t="shared" si="14"/>
        <v>1781660.2021000013</v>
      </c>
      <c r="I91" s="10">
        <f t="shared" si="15"/>
        <v>222707.52526250016</v>
      </c>
      <c r="J91" s="15">
        <f t="shared" si="20"/>
        <v>2176739.9044000013</v>
      </c>
      <c r="K91" s="15">
        <f t="shared" si="16"/>
        <v>272092.48805000016</v>
      </c>
      <c r="L91" s="15">
        <f t="shared" si="21"/>
        <v>2505972.9896500017</v>
      </c>
      <c r="M91" s="15">
        <f t="shared" si="17"/>
        <v>313246.62370625022</v>
      </c>
      <c r="N91" s="60">
        <f t="shared" si="22"/>
        <v>2835206.0749000013</v>
      </c>
      <c r="O91" s="15">
        <f t="shared" si="17"/>
        <v>354400.75936250016</v>
      </c>
      <c r="P91" s="12">
        <f t="shared" si="18"/>
        <v>3098592.5431000013</v>
      </c>
      <c r="Q91" s="10">
        <f t="shared" si="19"/>
        <v>387324.06788750016</v>
      </c>
    </row>
    <row r="92" spans="1:17" x14ac:dyDescent="0.25">
      <c r="A92" s="1">
        <v>89</v>
      </c>
      <c r="B92" s="2" t="s">
        <v>98</v>
      </c>
      <c r="C92" s="2" t="s">
        <v>90</v>
      </c>
      <c r="D92" s="29" t="s">
        <v>90</v>
      </c>
      <c r="E92" s="148">
        <v>5750959.8024999984</v>
      </c>
      <c r="F92" s="15">
        <v>3298992.1493000002</v>
      </c>
      <c r="G92" s="154">
        <f t="shared" si="13"/>
        <v>0.57364201152404093</v>
      </c>
      <c r="H92" s="15">
        <f t="shared" si="14"/>
        <v>1301775.6926999991</v>
      </c>
      <c r="I92" s="10">
        <f t="shared" si="15"/>
        <v>162721.96158749989</v>
      </c>
      <c r="J92" s="15">
        <f t="shared" si="20"/>
        <v>1646833.2808499984</v>
      </c>
      <c r="K92" s="15">
        <f t="shared" si="16"/>
        <v>205854.16010624979</v>
      </c>
      <c r="L92" s="15">
        <f t="shared" si="21"/>
        <v>1934381.2709749988</v>
      </c>
      <c r="M92" s="15">
        <f t="shared" si="17"/>
        <v>241797.65887187485</v>
      </c>
      <c r="N92" s="60">
        <f t="shared" si="22"/>
        <v>2221929.2610999984</v>
      </c>
      <c r="O92" s="15">
        <f t="shared" si="17"/>
        <v>277741.1576374998</v>
      </c>
      <c r="P92" s="12">
        <f t="shared" si="18"/>
        <v>2451967.6531999982</v>
      </c>
      <c r="Q92" s="10">
        <f t="shared" si="19"/>
        <v>306495.95664999977</v>
      </c>
    </row>
    <row r="93" spans="1:17" x14ac:dyDescent="0.25">
      <c r="A93" s="1">
        <v>90</v>
      </c>
      <c r="B93" s="2" t="s">
        <v>103</v>
      </c>
      <c r="C93" s="2" t="s">
        <v>90</v>
      </c>
      <c r="D93" s="29" t="s">
        <v>102</v>
      </c>
      <c r="E93" s="148">
        <v>8348130.5875000004</v>
      </c>
      <c r="F93" s="15">
        <v>2183572.9899000004</v>
      </c>
      <c r="G93" s="154">
        <f t="shared" si="13"/>
        <v>0.26156430676462517</v>
      </c>
      <c r="H93" s="15">
        <f t="shared" si="14"/>
        <v>4494931.4801000003</v>
      </c>
      <c r="I93" s="10">
        <f t="shared" si="15"/>
        <v>561866.43501250003</v>
      </c>
      <c r="J93" s="15">
        <f t="shared" si="20"/>
        <v>4995819.3153499998</v>
      </c>
      <c r="K93" s="15">
        <f t="shared" si="16"/>
        <v>624477.41441874998</v>
      </c>
      <c r="L93" s="15">
        <f t="shared" si="21"/>
        <v>5413225.8447249997</v>
      </c>
      <c r="M93" s="15">
        <f t="shared" si="17"/>
        <v>676653.23059062497</v>
      </c>
      <c r="N93" s="60">
        <f t="shared" si="22"/>
        <v>5830632.3740999997</v>
      </c>
      <c r="O93" s="15">
        <f t="shared" si="17"/>
        <v>728829.04676249996</v>
      </c>
      <c r="P93" s="12">
        <f t="shared" si="18"/>
        <v>6164557.5976</v>
      </c>
      <c r="Q93" s="10">
        <f t="shared" si="19"/>
        <v>770569.6997</v>
      </c>
    </row>
    <row r="94" spans="1:17" x14ac:dyDescent="0.25">
      <c r="A94" s="13">
        <v>91</v>
      </c>
      <c r="B94" s="2" t="s">
        <v>101</v>
      </c>
      <c r="C94" s="2" t="s">
        <v>90</v>
      </c>
      <c r="D94" s="29" t="s">
        <v>102</v>
      </c>
      <c r="E94" s="148">
        <v>8092977.0800000029</v>
      </c>
      <c r="F94" s="15">
        <v>4457564.7882000003</v>
      </c>
      <c r="G94" s="154">
        <f t="shared" si="13"/>
        <v>0.55079419404459729</v>
      </c>
      <c r="H94" s="15">
        <f t="shared" si="14"/>
        <v>2016816.8758000024</v>
      </c>
      <c r="I94" s="10">
        <f t="shared" si="15"/>
        <v>252102.1094750003</v>
      </c>
      <c r="J94" s="15">
        <f t="shared" si="20"/>
        <v>2502395.5006000018</v>
      </c>
      <c r="K94" s="15">
        <f t="shared" si="16"/>
        <v>312799.43757500022</v>
      </c>
      <c r="L94" s="15">
        <f t="shared" si="21"/>
        <v>2907044.354600003</v>
      </c>
      <c r="M94" s="15">
        <f t="shared" si="17"/>
        <v>363380.54432500037</v>
      </c>
      <c r="N94" s="60">
        <f t="shared" si="22"/>
        <v>3311693.2086000023</v>
      </c>
      <c r="O94" s="15">
        <f t="shared" si="17"/>
        <v>413961.65107500029</v>
      </c>
      <c r="P94" s="12">
        <f t="shared" si="18"/>
        <v>3635412.2918000026</v>
      </c>
      <c r="Q94" s="10">
        <f t="shared" si="19"/>
        <v>454426.53647500032</v>
      </c>
    </row>
    <row r="95" spans="1:17" x14ac:dyDescent="0.25">
      <c r="A95" s="1">
        <v>92</v>
      </c>
      <c r="B95" s="161" t="s">
        <v>1375</v>
      </c>
      <c r="C95" s="2" t="s">
        <v>90</v>
      </c>
      <c r="D95" s="29" t="s">
        <v>96</v>
      </c>
      <c r="E95" s="148">
        <v>10185624.125</v>
      </c>
      <c r="F95" s="15">
        <v>4298915.2687000008</v>
      </c>
      <c r="G95" s="157">
        <f t="shared" si="13"/>
        <v>0.42205712835491077</v>
      </c>
      <c r="H95" s="15">
        <f t="shared" si="14"/>
        <v>3849584.0312999999</v>
      </c>
      <c r="I95" s="10">
        <f t="shared" si="15"/>
        <v>481198.00391249999</v>
      </c>
      <c r="J95" s="15">
        <f t="shared" si="20"/>
        <v>4460721.4787999997</v>
      </c>
      <c r="K95" s="15">
        <f t="shared" si="16"/>
        <v>557590.18484999996</v>
      </c>
      <c r="L95" s="15">
        <f t="shared" si="21"/>
        <v>4970002.6850499986</v>
      </c>
      <c r="M95" s="15">
        <f t="shared" si="17"/>
        <v>621250.33563124982</v>
      </c>
      <c r="N95" s="60">
        <f t="shared" si="22"/>
        <v>5479283.8912999993</v>
      </c>
      <c r="O95" s="15">
        <f t="shared" si="17"/>
        <v>684910.48641249991</v>
      </c>
      <c r="P95" s="12">
        <f t="shared" si="18"/>
        <v>5886708.8562999992</v>
      </c>
      <c r="Q95" s="10">
        <f t="shared" si="19"/>
        <v>735838.6070374999</v>
      </c>
    </row>
    <row r="96" spans="1:17" x14ac:dyDescent="0.25">
      <c r="A96" s="1">
        <v>93</v>
      </c>
      <c r="B96" s="2" t="s">
        <v>95</v>
      </c>
      <c r="C96" s="2" t="s">
        <v>90</v>
      </c>
      <c r="D96" s="29" t="s">
        <v>96</v>
      </c>
      <c r="E96" s="148">
        <v>9131932.8024999984</v>
      </c>
      <c r="F96" s="15">
        <v>2905307.3528999998</v>
      </c>
      <c r="G96" s="154">
        <f t="shared" si="13"/>
        <v>0.31814813093068645</v>
      </c>
      <c r="H96" s="15">
        <f t="shared" ref="H96:H125" si="23">(E96*0.8)-F96</f>
        <v>4400238.8890999984</v>
      </c>
      <c r="I96" s="10">
        <f t="shared" ref="I96:I126" si="24">H96/$Q$2</f>
        <v>550029.8611374998</v>
      </c>
      <c r="J96" s="15">
        <f t="shared" si="20"/>
        <v>4948154.8572499994</v>
      </c>
      <c r="K96" s="15">
        <f t="shared" si="16"/>
        <v>618519.35715624993</v>
      </c>
      <c r="L96" s="15">
        <f t="shared" si="21"/>
        <v>5404751.4973749984</v>
      </c>
      <c r="M96" s="15">
        <f t="shared" si="17"/>
        <v>675593.9371718748</v>
      </c>
      <c r="N96" s="60">
        <f t="shared" si="22"/>
        <v>5861348.1374999974</v>
      </c>
      <c r="O96" s="15">
        <f t="shared" si="17"/>
        <v>732668.51718749967</v>
      </c>
      <c r="P96" s="12">
        <f t="shared" ref="P96:P126" si="25">E96-F96</f>
        <v>6226625.4495999981</v>
      </c>
      <c r="Q96" s="10">
        <f t="shared" si="19"/>
        <v>778328.18119999976</v>
      </c>
    </row>
    <row r="97" spans="1:17" x14ac:dyDescent="0.25">
      <c r="A97" s="13">
        <v>94</v>
      </c>
      <c r="B97" s="2" t="s">
        <v>99</v>
      </c>
      <c r="C97" s="2" t="s">
        <v>90</v>
      </c>
      <c r="D97" s="29" t="s">
        <v>90</v>
      </c>
      <c r="E97" s="148">
        <v>6983287.4149999991</v>
      </c>
      <c r="F97" s="15">
        <v>1251897.6364</v>
      </c>
      <c r="G97" s="154">
        <f t="shared" si="13"/>
        <v>0.17927053005307245</v>
      </c>
      <c r="H97" s="15">
        <f t="shared" si="23"/>
        <v>4334732.2955999998</v>
      </c>
      <c r="I97" s="10">
        <f t="shared" si="24"/>
        <v>541841.53694999998</v>
      </c>
      <c r="J97" s="15">
        <f t="shared" si="20"/>
        <v>4753729.5404999992</v>
      </c>
      <c r="K97" s="15">
        <f t="shared" si="16"/>
        <v>594216.1925624999</v>
      </c>
      <c r="L97" s="15">
        <f t="shared" si="21"/>
        <v>5102893.911249999</v>
      </c>
      <c r="M97" s="15">
        <f t="shared" si="17"/>
        <v>637861.73890624987</v>
      </c>
      <c r="N97" s="60">
        <f t="shared" si="22"/>
        <v>5452058.2819999987</v>
      </c>
      <c r="O97" s="15">
        <f t="shared" si="17"/>
        <v>681507.28524999984</v>
      </c>
      <c r="P97" s="12">
        <f t="shared" si="25"/>
        <v>5731389.7785999989</v>
      </c>
      <c r="Q97" s="10">
        <f t="shared" si="19"/>
        <v>716423.72232499986</v>
      </c>
    </row>
    <row r="98" spans="1:17" x14ac:dyDescent="0.25">
      <c r="A98" s="1">
        <v>95</v>
      </c>
      <c r="B98" s="2" t="s">
        <v>104</v>
      </c>
      <c r="C98" s="2" t="s">
        <v>90</v>
      </c>
      <c r="D98" s="29" t="s">
        <v>105</v>
      </c>
      <c r="E98" s="148">
        <v>15930016.247500001</v>
      </c>
      <c r="F98" s="15">
        <v>9230418.6478000004</v>
      </c>
      <c r="G98" s="154">
        <f t="shared" si="13"/>
        <v>0.57943560787319282</v>
      </c>
      <c r="H98" s="15">
        <f t="shared" si="23"/>
        <v>3513594.3502000012</v>
      </c>
      <c r="I98" s="10">
        <f t="shared" si="24"/>
        <v>439199.29377500014</v>
      </c>
      <c r="J98" s="15">
        <f t="shared" si="20"/>
        <v>4469395.3250500001</v>
      </c>
      <c r="K98" s="15">
        <f t="shared" si="16"/>
        <v>558674.41563125001</v>
      </c>
      <c r="L98" s="15">
        <f t="shared" si="21"/>
        <v>5265896.1374249998</v>
      </c>
      <c r="M98" s="15">
        <f t="shared" si="17"/>
        <v>658237.01717812498</v>
      </c>
      <c r="N98" s="60">
        <f t="shared" si="22"/>
        <v>6062396.9497999996</v>
      </c>
      <c r="O98" s="15">
        <f t="shared" si="17"/>
        <v>757799.61872499995</v>
      </c>
      <c r="P98" s="12">
        <f t="shared" si="25"/>
        <v>6699597.5997000001</v>
      </c>
      <c r="Q98" s="10">
        <f t="shared" si="19"/>
        <v>837449.69996250002</v>
      </c>
    </row>
    <row r="99" spans="1:17" x14ac:dyDescent="0.25">
      <c r="A99" s="1">
        <v>96</v>
      </c>
      <c r="B99" s="2" t="s">
        <v>89</v>
      </c>
      <c r="C99" s="2" t="s">
        <v>90</v>
      </c>
      <c r="D99" s="29" t="s">
        <v>91</v>
      </c>
      <c r="E99" s="148">
        <v>10693914.0075</v>
      </c>
      <c r="F99" s="15">
        <v>5656978.0390000027</v>
      </c>
      <c r="G99" s="154">
        <f t="shared" si="13"/>
        <v>0.5289904178238739</v>
      </c>
      <c r="H99" s="15">
        <f t="shared" si="23"/>
        <v>2898153.1669999976</v>
      </c>
      <c r="I99" s="10">
        <f t="shared" si="24"/>
        <v>362269.1458749997</v>
      </c>
      <c r="J99" s="15">
        <f t="shared" si="20"/>
        <v>3539788.0074499976</v>
      </c>
      <c r="K99" s="15">
        <f t="shared" si="16"/>
        <v>442473.5009312497</v>
      </c>
      <c r="L99" s="15">
        <f t="shared" si="21"/>
        <v>4074483.7078249976</v>
      </c>
      <c r="M99" s="15">
        <f t="shared" si="17"/>
        <v>509310.4634781247</v>
      </c>
      <c r="N99" s="60">
        <f t="shared" si="22"/>
        <v>4609179.4081999976</v>
      </c>
      <c r="O99" s="15">
        <f t="shared" si="17"/>
        <v>576147.4260249997</v>
      </c>
      <c r="P99" s="12">
        <f t="shared" si="25"/>
        <v>5036935.9684999976</v>
      </c>
      <c r="Q99" s="10">
        <f t="shared" si="19"/>
        <v>629616.9960624997</v>
      </c>
    </row>
    <row r="100" spans="1:17" x14ac:dyDescent="0.25">
      <c r="A100" s="13">
        <v>97</v>
      </c>
      <c r="B100" s="2" t="s">
        <v>114</v>
      </c>
      <c r="C100" s="160" t="s">
        <v>108</v>
      </c>
      <c r="D100" s="29" t="s">
        <v>1302</v>
      </c>
      <c r="E100" s="148">
        <v>2586012.9500000002</v>
      </c>
      <c r="F100" s="15">
        <v>938894.55460000003</v>
      </c>
      <c r="G100" s="154">
        <f t="shared" si="13"/>
        <v>0.36306645510031182</v>
      </c>
      <c r="H100" s="15">
        <f t="shared" si="23"/>
        <v>1129915.8054000004</v>
      </c>
      <c r="I100" s="10">
        <f t="shared" si="24"/>
        <v>141239.47567500005</v>
      </c>
      <c r="J100" s="15">
        <f t="shared" si="20"/>
        <v>1285076.5824000002</v>
      </c>
      <c r="K100" s="15">
        <f t="shared" si="16"/>
        <v>160634.57280000002</v>
      </c>
      <c r="L100" s="15">
        <f t="shared" si="21"/>
        <v>1414377.2299000002</v>
      </c>
      <c r="M100" s="15">
        <f t="shared" si="17"/>
        <v>176797.15373750002</v>
      </c>
      <c r="N100" s="60">
        <f t="shared" si="22"/>
        <v>1543677.8774000001</v>
      </c>
      <c r="O100" s="15">
        <f t="shared" si="17"/>
        <v>192959.73467500001</v>
      </c>
      <c r="P100" s="12">
        <f t="shared" si="25"/>
        <v>1647118.3954000003</v>
      </c>
      <c r="Q100" s="10">
        <f t="shared" si="19"/>
        <v>205889.79942500003</v>
      </c>
    </row>
    <row r="101" spans="1:17" x14ac:dyDescent="0.25">
      <c r="A101" s="1">
        <v>98</v>
      </c>
      <c r="B101" s="2" t="s">
        <v>120</v>
      </c>
      <c r="C101" s="160" t="s">
        <v>108</v>
      </c>
      <c r="D101" s="162" t="s">
        <v>121</v>
      </c>
      <c r="E101" s="148">
        <v>6600830.3900000006</v>
      </c>
      <c r="F101" s="15">
        <v>3112403.9404000011</v>
      </c>
      <c r="G101" s="154">
        <f t="shared" si="13"/>
        <v>0.47151702990508149</v>
      </c>
      <c r="H101" s="15">
        <f t="shared" si="23"/>
        <v>2168260.3715999997</v>
      </c>
      <c r="I101" s="10">
        <f t="shared" si="24"/>
        <v>271032.54644999997</v>
      </c>
      <c r="J101" s="15">
        <f t="shared" si="20"/>
        <v>2564310.1949999989</v>
      </c>
      <c r="K101" s="15">
        <f t="shared" si="16"/>
        <v>320538.77437499986</v>
      </c>
      <c r="L101" s="15">
        <f t="shared" si="21"/>
        <v>2894351.7144999993</v>
      </c>
      <c r="M101" s="15">
        <f t="shared" si="17"/>
        <v>361793.96431249991</v>
      </c>
      <c r="N101" s="60">
        <f t="shared" si="22"/>
        <v>3224393.2339999988</v>
      </c>
      <c r="O101" s="15">
        <f t="shared" si="17"/>
        <v>403049.15424999985</v>
      </c>
      <c r="P101" s="12">
        <f t="shared" si="25"/>
        <v>3488426.4495999995</v>
      </c>
      <c r="Q101" s="10">
        <f t="shared" si="19"/>
        <v>436053.30619999993</v>
      </c>
    </row>
    <row r="102" spans="1:17" x14ac:dyDescent="0.25">
      <c r="A102" s="1">
        <v>99</v>
      </c>
      <c r="B102" s="2" t="s">
        <v>118</v>
      </c>
      <c r="C102" s="160" t="s">
        <v>108</v>
      </c>
      <c r="D102" s="29" t="s">
        <v>108</v>
      </c>
      <c r="E102" s="148">
        <v>5900595.8925000001</v>
      </c>
      <c r="F102" s="15">
        <v>2422248.9316999996</v>
      </c>
      <c r="G102" s="154">
        <f t="shared" si="13"/>
        <v>0.4105092054819105</v>
      </c>
      <c r="H102" s="15">
        <f t="shared" si="23"/>
        <v>2298227.782300001</v>
      </c>
      <c r="I102" s="10">
        <f t="shared" si="24"/>
        <v>287278.47278750013</v>
      </c>
      <c r="J102" s="15">
        <f t="shared" si="20"/>
        <v>2652263.5358500006</v>
      </c>
      <c r="K102" s="15">
        <f t="shared" si="16"/>
        <v>331532.94198125007</v>
      </c>
      <c r="L102" s="15">
        <f t="shared" si="21"/>
        <v>2947293.3304750007</v>
      </c>
      <c r="M102" s="15">
        <f t="shared" si="17"/>
        <v>368411.66630937508</v>
      </c>
      <c r="N102" s="60">
        <f t="shared" si="22"/>
        <v>3242323.1250999998</v>
      </c>
      <c r="O102" s="15">
        <f t="shared" si="17"/>
        <v>405290.39063749998</v>
      </c>
      <c r="P102" s="12">
        <f t="shared" si="25"/>
        <v>3478346.9608000005</v>
      </c>
      <c r="Q102" s="10">
        <f t="shared" si="19"/>
        <v>434793.37010000006</v>
      </c>
    </row>
    <row r="103" spans="1:17" x14ac:dyDescent="0.25">
      <c r="A103" s="13">
        <v>100</v>
      </c>
      <c r="B103" s="2" t="s">
        <v>119</v>
      </c>
      <c r="C103" s="160" t="s">
        <v>108</v>
      </c>
      <c r="D103" s="29" t="s">
        <v>117</v>
      </c>
      <c r="E103" s="148">
        <v>9088223.2474999987</v>
      </c>
      <c r="F103" s="15">
        <v>1820787.9794999997</v>
      </c>
      <c r="G103" s="154">
        <f t="shared" si="13"/>
        <v>0.2003458684843448</v>
      </c>
      <c r="H103" s="15">
        <f t="shared" si="23"/>
        <v>5449790.6184999999</v>
      </c>
      <c r="I103" s="10">
        <f t="shared" si="24"/>
        <v>681223.82731249998</v>
      </c>
      <c r="J103" s="15">
        <f t="shared" si="20"/>
        <v>5995084.0133499997</v>
      </c>
      <c r="K103" s="15">
        <f t="shared" si="16"/>
        <v>749385.50166874996</v>
      </c>
      <c r="L103" s="15">
        <f t="shared" si="21"/>
        <v>6449495.175725</v>
      </c>
      <c r="M103" s="15">
        <f t="shared" si="17"/>
        <v>806186.896965625</v>
      </c>
      <c r="N103" s="60">
        <f t="shared" si="22"/>
        <v>6903906.3380999994</v>
      </c>
      <c r="O103" s="15">
        <f t="shared" si="17"/>
        <v>862988.29226249992</v>
      </c>
      <c r="P103" s="12">
        <f t="shared" si="25"/>
        <v>7267435.2679999992</v>
      </c>
      <c r="Q103" s="10">
        <f t="shared" si="19"/>
        <v>908429.4084999999</v>
      </c>
    </row>
    <row r="104" spans="1:17" x14ac:dyDescent="0.25">
      <c r="A104" s="1">
        <v>101</v>
      </c>
      <c r="B104" s="2" t="s">
        <v>110</v>
      </c>
      <c r="C104" s="160" t="s">
        <v>108</v>
      </c>
      <c r="D104" s="29" t="s">
        <v>111</v>
      </c>
      <c r="E104" s="148">
        <v>8347781.5200000005</v>
      </c>
      <c r="F104" s="15">
        <v>3388223.7355999998</v>
      </c>
      <c r="G104" s="154">
        <f t="shared" si="13"/>
        <v>0.40588313523567154</v>
      </c>
      <c r="H104" s="15">
        <f t="shared" si="23"/>
        <v>3290001.4804000012</v>
      </c>
      <c r="I104" s="10">
        <f t="shared" si="24"/>
        <v>411250.18505000015</v>
      </c>
      <c r="J104" s="15">
        <f t="shared" si="20"/>
        <v>3790868.3716000007</v>
      </c>
      <c r="K104" s="15">
        <f t="shared" si="16"/>
        <v>473858.54645000008</v>
      </c>
      <c r="L104" s="15">
        <f t="shared" si="21"/>
        <v>4208257.4476000015</v>
      </c>
      <c r="M104" s="15">
        <f t="shared" si="17"/>
        <v>526032.18095000018</v>
      </c>
      <c r="N104" s="60">
        <f t="shared" si="22"/>
        <v>4625646.5236000009</v>
      </c>
      <c r="O104" s="15">
        <f t="shared" si="17"/>
        <v>578205.81545000011</v>
      </c>
      <c r="P104" s="12">
        <f t="shared" si="25"/>
        <v>4959557.7844000012</v>
      </c>
      <c r="Q104" s="10">
        <f t="shared" si="19"/>
        <v>619944.72305000015</v>
      </c>
    </row>
    <row r="105" spans="1:17" x14ac:dyDescent="0.25">
      <c r="A105" s="1">
        <v>102</v>
      </c>
      <c r="B105" s="2" t="s">
        <v>107</v>
      </c>
      <c r="C105" s="160" t="s">
        <v>108</v>
      </c>
      <c r="D105" s="29" t="s">
        <v>108</v>
      </c>
      <c r="E105" s="148">
        <v>6779861.1050000014</v>
      </c>
      <c r="F105" s="15">
        <v>3567528.939100001</v>
      </c>
      <c r="G105" s="154">
        <f t="shared" si="13"/>
        <v>0.52619498893111916</v>
      </c>
      <c r="H105" s="15">
        <f t="shared" si="23"/>
        <v>1856359.9449000005</v>
      </c>
      <c r="I105" s="10">
        <f t="shared" si="24"/>
        <v>232044.99311250006</v>
      </c>
      <c r="J105" s="15">
        <f t="shared" si="20"/>
        <v>2263151.6112000002</v>
      </c>
      <c r="K105" s="15">
        <f t="shared" si="16"/>
        <v>282893.95140000002</v>
      </c>
      <c r="L105" s="15">
        <f t="shared" si="21"/>
        <v>2602144.6664500004</v>
      </c>
      <c r="M105" s="15">
        <f t="shared" si="17"/>
        <v>325268.08330625005</v>
      </c>
      <c r="N105" s="60">
        <f t="shared" si="22"/>
        <v>2941137.7216999996</v>
      </c>
      <c r="O105" s="15">
        <f t="shared" si="17"/>
        <v>367642.21521249996</v>
      </c>
      <c r="P105" s="12">
        <f t="shared" si="25"/>
        <v>3212332.1659000004</v>
      </c>
      <c r="Q105" s="10">
        <f t="shared" si="19"/>
        <v>401541.52073750005</v>
      </c>
    </row>
    <row r="106" spans="1:17" s="63" customFormat="1" x14ac:dyDescent="0.25">
      <c r="A106" s="13">
        <v>103</v>
      </c>
      <c r="B106" s="29" t="s">
        <v>112</v>
      </c>
      <c r="C106" s="160" t="s">
        <v>108</v>
      </c>
      <c r="D106" s="29" t="s">
        <v>111</v>
      </c>
      <c r="E106" s="148">
        <v>9343031.8900000006</v>
      </c>
      <c r="F106" s="15">
        <v>3965696.2375999996</v>
      </c>
      <c r="G106" s="154">
        <f t="shared" si="13"/>
        <v>0.42445496111862241</v>
      </c>
      <c r="H106" s="15">
        <f t="shared" si="23"/>
        <v>3508729.2744000014</v>
      </c>
      <c r="I106" s="10">
        <f t="shared" si="24"/>
        <v>438591.15930000017</v>
      </c>
      <c r="J106" s="15">
        <f t="shared" si="20"/>
        <v>4069311.1878000004</v>
      </c>
      <c r="K106" s="15">
        <f t="shared" si="16"/>
        <v>508663.89847500005</v>
      </c>
      <c r="L106" s="15">
        <f t="shared" si="21"/>
        <v>4536462.7823000019</v>
      </c>
      <c r="M106" s="15">
        <f t="shared" si="17"/>
        <v>567057.84778750024</v>
      </c>
      <c r="N106" s="60">
        <f t="shared" si="22"/>
        <v>5003614.3767999997</v>
      </c>
      <c r="O106" s="15">
        <f t="shared" si="17"/>
        <v>625451.79709999997</v>
      </c>
      <c r="P106" s="12">
        <f t="shared" si="25"/>
        <v>5377335.652400001</v>
      </c>
      <c r="Q106" s="10">
        <f t="shared" si="19"/>
        <v>672166.95655000012</v>
      </c>
    </row>
    <row r="107" spans="1:17" x14ac:dyDescent="0.25">
      <c r="A107" s="1">
        <v>104</v>
      </c>
      <c r="B107" s="2" t="s">
        <v>109</v>
      </c>
      <c r="C107" s="160" t="s">
        <v>108</v>
      </c>
      <c r="D107" s="29" t="s">
        <v>108</v>
      </c>
      <c r="E107" s="148">
        <v>10907317.547499999</v>
      </c>
      <c r="F107" s="15">
        <v>4412298.8605999993</v>
      </c>
      <c r="G107" s="154">
        <f t="shared" si="13"/>
        <v>0.40452648796415719</v>
      </c>
      <c r="H107" s="15">
        <f t="shared" si="23"/>
        <v>4313555.1774000013</v>
      </c>
      <c r="I107" s="10">
        <f t="shared" si="24"/>
        <v>539194.39717500017</v>
      </c>
      <c r="J107" s="15">
        <f t="shared" si="20"/>
        <v>4967994.23025</v>
      </c>
      <c r="K107" s="15">
        <f t="shared" si="16"/>
        <v>620999.27878125</v>
      </c>
      <c r="L107" s="15">
        <f t="shared" si="21"/>
        <v>5513360.1076250011</v>
      </c>
      <c r="M107" s="15">
        <f t="shared" si="17"/>
        <v>689170.01345312514</v>
      </c>
      <c r="N107" s="60">
        <f t="shared" si="22"/>
        <v>6058725.9850000003</v>
      </c>
      <c r="O107" s="15">
        <f t="shared" si="17"/>
        <v>757340.74812500004</v>
      </c>
      <c r="P107" s="12">
        <f t="shared" si="25"/>
        <v>6495018.6869000001</v>
      </c>
      <c r="Q107" s="10">
        <f t="shared" si="19"/>
        <v>811877.33586250001</v>
      </c>
    </row>
    <row r="108" spans="1:17" x14ac:dyDescent="0.25">
      <c r="A108" s="1">
        <v>105</v>
      </c>
      <c r="B108" s="2" t="s">
        <v>113</v>
      </c>
      <c r="C108" s="160" t="s">
        <v>108</v>
      </c>
      <c r="D108" s="29" t="s">
        <v>108</v>
      </c>
      <c r="E108" s="148">
        <v>10420070.622499999</v>
      </c>
      <c r="F108" s="15">
        <v>3560363.550999999</v>
      </c>
      <c r="G108" s="154">
        <f t="shared" si="13"/>
        <v>0.34168324572696529</v>
      </c>
      <c r="H108" s="15">
        <f t="shared" si="23"/>
        <v>4775692.9470000006</v>
      </c>
      <c r="I108" s="10">
        <f t="shared" si="24"/>
        <v>596961.61837500008</v>
      </c>
      <c r="J108" s="15">
        <f t="shared" si="20"/>
        <v>5400897.1843499988</v>
      </c>
      <c r="K108" s="15">
        <f t="shared" si="16"/>
        <v>675112.14804374985</v>
      </c>
      <c r="L108" s="15">
        <f t="shared" si="21"/>
        <v>5921900.7154750004</v>
      </c>
      <c r="M108" s="15">
        <f t="shared" si="17"/>
        <v>740237.58943437506</v>
      </c>
      <c r="N108" s="60">
        <f t="shared" si="22"/>
        <v>6442904.2466000002</v>
      </c>
      <c r="O108" s="15">
        <f t="shared" si="17"/>
        <v>805363.03082500002</v>
      </c>
      <c r="P108" s="12">
        <f t="shared" si="25"/>
        <v>6859707.0714999996</v>
      </c>
      <c r="Q108" s="10">
        <f t="shared" si="19"/>
        <v>857463.38393749995</v>
      </c>
    </row>
    <row r="109" spans="1:17" x14ac:dyDescent="0.25">
      <c r="A109" s="13">
        <v>106</v>
      </c>
      <c r="B109" s="163" t="s">
        <v>1404</v>
      </c>
      <c r="C109" s="160" t="s">
        <v>108</v>
      </c>
      <c r="D109" s="29" t="s">
        <v>121</v>
      </c>
      <c r="E109" s="148">
        <v>12611326.777500002</v>
      </c>
      <c r="F109" s="15">
        <v>6723542.1482999986</v>
      </c>
      <c r="G109" s="154">
        <f t="shared" si="13"/>
        <v>0.533135194014284</v>
      </c>
      <c r="H109" s="15">
        <f t="shared" si="23"/>
        <v>3365519.2737000035</v>
      </c>
      <c r="I109" s="10">
        <f t="shared" si="24"/>
        <v>420689.90921250044</v>
      </c>
      <c r="J109" s="15">
        <f t="shared" si="20"/>
        <v>4122198.8803500021</v>
      </c>
      <c r="K109" s="15">
        <f t="shared" si="16"/>
        <v>515274.86004375026</v>
      </c>
      <c r="L109" s="15">
        <f t="shared" si="21"/>
        <v>4752765.2192250034</v>
      </c>
      <c r="M109" s="15">
        <f t="shared" si="17"/>
        <v>594095.65240312542</v>
      </c>
      <c r="N109" s="60">
        <f t="shared" si="22"/>
        <v>5383331.5581000028</v>
      </c>
      <c r="O109" s="15">
        <f t="shared" si="17"/>
        <v>672916.44476250035</v>
      </c>
      <c r="P109" s="12">
        <f t="shared" si="25"/>
        <v>5887784.6292000031</v>
      </c>
      <c r="Q109" s="10">
        <f t="shared" si="19"/>
        <v>735973.07865000039</v>
      </c>
    </row>
    <row r="110" spans="1:17" x14ac:dyDescent="0.25">
      <c r="A110" s="1">
        <v>107</v>
      </c>
      <c r="B110" s="2" t="s">
        <v>116</v>
      </c>
      <c r="C110" s="160" t="s">
        <v>108</v>
      </c>
      <c r="D110" s="29" t="s">
        <v>117</v>
      </c>
      <c r="E110" s="148">
        <v>11320277.032500001</v>
      </c>
      <c r="F110" s="15">
        <v>4369011.8192000007</v>
      </c>
      <c r="G110" s="154">
        <f t="shared" si="13"/>
        <v>0.38594566251839652</v>
      </c>
      <c r="H110" s="15">
        <f t="shared" si="23"/>
        <v>4687209.8067999994</v>
      </c>
      <c r="I110" s="10">
        <f t="shared" si="24"/>
        <v>585901.22584999993</v>
      </c>
      <c r="J110" s="15">
        <f t="shared" si="20"/>
        <v>5366426.42875</v>
      </c>
      <c r="K110" s="15">
        <f t="shared" si="16"/>
        <v>670803.30359375</v>
      </c>
      <c r="L110" s="15">
        <f t="shared" si="21"/>
        <v>5932440.280375001</v>
      </c>
      <c r="M110" s="15">
        <f t="shared" si="17"/>
        <v>741555.03504687513</v>
      </c>
      <c r="N110" s="60">
        <f t="shared" si="22"/>
        <v>6498454.1320000002</v>
      </c>
      <c r="O110" s="15">
        <f t="shared" si="17"/>
        <v>812306.76650000003</v>
      </c>
      <c r="P110" s="12">
        <f t="shared" si="25"/>
        <v>6951265.2132999999</v>
      </c>
      <c r="Q110" s="10">
        <f t="shared" si="19"/>
        <v>868908.15166249999</v>
      </c>
    </row>
    <row r="111" spans="1:17" x14ac:dyDescent="0.25">
      <c r="A111" s="1">
        <v>108</v>
      </c>
      <c r="B111" s="2" t="s">
        <v>115</v>
      </c>
      <c r="C111" s="160" t="s">
        <v>108</v>
      </c>
      <c r="D111" s="29" t="s">
        <v>1302</v>
      </c>
      <c r="E111" s="148">
        <v>14323371.180000003</v>
      </c>
      <c r="F111" s="15">
        <v>6441914.5939000016</v>
      </c>
      <c r="G111" s="154">
        <f t="shared" si="13"/>
        <v>0.44974849237272924</v>
      </c>
      <c r="H111" s="15">
        <f t="shared" si="23"/>
        <v>5016782.3501000023</v>
      </c>
      <c r="I111" s="10">
        <f t="shared" si="24"/>
        <v>627097.79376250028</v>
      </c>
      <c r="J111" s="15">
        <f t="shared" si="20"/>
        <v>5876184.6209000004</v>
      </c>
      <c r="K111" s="15">
        <f t="shared" si="16"/>
        <v>734523.07761250006</v>
      </c>
      <c r="L111" s="15">
        <f t="shared" si="21"/>
        <v>6592353.1799000027</v>
      </c>
      <c r="M111" s="15">
        <f t="shared" si="17"/>
        <v>824044.14748750033</v>
      </c>
      <c r="N111" s="60">
        <f t="shared" si="22"/>
        <v>7308521.7389000012</v>
      </c>
      <c r="O111" s="15">
        <f t="shared" si="17"/>
        <v>913565.21736250015</v>
      </c>
      <c r="P111" s="12">
        <f t="shared" si="25"/>
        <v>7881456.5861000018</v>
      </c>
      <c r="Q111" s="10">
        <f t="shared" si="19"/>
        <v>985182.07326250023</v>
      </c>
    </row>
    <row r="112" spans="1:17" x14ac:dyDescent="0.25">
      <c r="A112" s="13">
        <v>109</v>
      </c>
      <c r="B112" s="2" t="s">
        <v>126</v>
      </c>
      <c r="C112" s="2" t="s">
        <v>124</v>
      </c>
      <c r="D112" s="29" t="s">
        <v>131</v>
      </c>
      <c r="E112" s="148">
        <v>4000247.9274999998</v>
      </c>
      <c r="F112" s="15">
        <v>849813.7877000001</v>
      </c>
      <c r="G112" s="154">
        <f t="shared" si="13"/>
        <v>0.21244027947815247</v>
      </c>
      <c r="H112" s="15">
        <f t="shared" si="23"/>
        <v>2350384.5543</v>
      </c>
      <c r="I112" s="10">
        <f t="shared" si="24"/>
        <v>293798.06928749999</v>
      </c>
      <c r="J112" s="15">
        <f t="shared" si="20"/>
        <v>2590399.4299499993</v>
      </c>
      <c r="K112" s="15">
        <f t="shared" si="16"/>
        <v>323799.92874374992</v>
      </c>
      <c r="L112" s="15">
        <f t="shared" si="21"/>
        <v>2790411.8263249998</v>
      </c>
      <c r="M112" s="15">
        <f t="shared" si="17"/>
        <v>348801.47829062497</v>
      </c>
      <c r="N112" s="60">
        <f t="shared" si="22"/>
        <v>2990424.2226999993</v>
      </c>
      <c r="O112" s="15">
        <f t="shared" si="17"/>
        <v>373803.02783749992</v>
      </c>
      <c r="P112" s="12">
        <f t="shared" si="25"/>
        <v>3150434.1397999995</v>
      </c>
      <c r="Q112" s="10">
        <f t="shared" si="19"/>
        <v>393804.26747499994</v>
      </c>
    </row>
    <row r="113" spans="1:17" x14ac:dyDescent="0.25">
      <c r="A113" s="1">
        <v>110</v>
      </c>
      <c r="B113" s="2" t="s">
        <v>140</v>
      </c>
      <c r="C113" s="2" t="s">
        <v>124</v>
      </c>
      <c r="D113" s="29" t="s">
        <v>124</v>
      </c>
      <c r="E113" s="148">
        <v>6107230.3124999991</v>
      </c>
      <c r="F113" s="15">
        <v>1336086.1025000003</v>
      </c>
      <c r="G113" s="154">
        <f t="shared" si="13"/>
        <v>0.21877119973113843</v>
      </c>
      <c r="H113" s="15">
        <f t="shared" si="23"/>
        <v>3549698.147499999</v>
      </c>
      <c r="I113" s="10">
        <f t="shared" si="24"/>
        <v>443712.26843749988</v>
      </c>
      <c r="J113" s="15">
        <f t="shared" si="20"/>
        <v>3916131.9662499987</v>
      </c>
      <c r="K113" s="15">
        <f t="shared" si="16"/>
        <v>489516.49578124983</v>
      </c>
      <c r="L113" s="15">
        <f t="shared" si="21"/>
        <v>4221493.4818749996</v>
      </c>
      <c r="M113" s="15">
        <f t="shared" si="17"/>
        <v>527686.68523437495</v>
      </c>
      <c r="N113" s="60">
        <f t="shared" si="22"/>
        <v>4526854.9974999987</v>
      </c>
      <c r="O113" s="15">
        <f t="shared" si="17"/>
        <v>565856.87468749983</v>
      </c>
      <c r="P113" s="12">
        <f t="shared" si="25"/>
        <v>4771144.209999999</v>
      </c>
      <c r="Q113" s="10">
        <f t="shared" si="19"/>
        <v>596393.02624999988</v>
      </c>
    </row>
    <row r="114" spans="1:17" x14ac:dyDescent="0.25">
      <c r="A114" s="1">
        <v>111</v>
      </c>
      <c r="B114" s="2" t="s">
        <v>129</v>
      </c>
      <c r="C114" s="2" t="s">
        <v>124</v>
      </c>
      <c r="D114" s="29" t="s">
        <v>128</v>
      </c>
      <c r="E114" s="148">
        <v>5739362.0899999999</v>
      </c>
      <c r="F114" s="15">
        <v>2971941.5171000003</v>
      </c>
      <c r="G114" s="154">
        <f t="shared" si="13"/>
        <v>0.51781739337864297</v>
      </c>
      <c r="H114" s="15">
        <f t="shared" si="23"/>
        <v>1619548.1549</v>
      </c>
      <c r="I114" s="10">
        <f t="shared" si="24"/>
        <v>202443.5193625</v>
      </c>
      <c r="J114" s="15">
        <f t="shared" si="20"/>
        <v>1963909.8802999998</v>
      </c>
      <c r="K114" s="15">
        <f t="shared" si="16"/>
        <v>245488.73503749998</v>
      </c>
      <c r="L114" s="15">
        <f t="shared" si="21"/>
        <v>2250877.9848000002</v>
      </c>
      <c r="M114" s="15">
        <f t="shared" si="17"/>
        <v>281359.74810000003</v>
      </c>
      <c r="N114" s="60">
        <f t="shared" si="22"/>
        <v>2537846.0892999996</v>
      </c>
      <c r="O114" s="15">
        <f t="shared" si="17"/>
        <v>317230.76116249996</v>
      </c>
      <c r="P114" s="12">
        <f t="shared" si="25"/>
        <v>2767420.5728999996</v>
      </c>
      <c r="Q114" s="10">
        <f t="shared" si="19"/>
        <v>345927.57161249995</v>
      </c>
    </row>
    <row r="115" spans="1:17" x14ac:dyDescent="0.25">
      <c r="A115" s="13">
        <v>112</v>
      </c>
      <c r="B115" s="2" t="s">
        <v>132</v>
      </c>
      <c r="C115" s="2" t="s">
        <v>124</v>
      </c>
      <c r="D115" s="49" t="s">
        <v>133</v>
      </c>
      <c r="E115" s="148">
        <v>9070535.4125000015</v>
      </c>
      <c r="F115" s="15">
        <v>2784166.8248999999</v>
      </c>
      <c r="G115" s="156">
        <f t="shared" si="13"/>
        <v>0.30694624939815252</v>
      </c>
      <c r="H115" s="15">
        <f t="shared" si="23"/>
        <v>4472261.5051000025</v>
      </c>
      <c r="I115" s="10">
        <f t="shared" si="24"/>
        <v>559032.68813750031</v>
      </c>
      <c r="J115" s="15">
        <f t="shared" si="20"/>
        <v>5016493.629850002</v>
      </c>
      <c r="K115" s="15">
        <f t="shared" si="16"/>
        <v>627061.70373125025</v>
      </c>
      <c r="L115" s="15">
        <f t="shared" si="21"/>
        <v>5470020.400475001</v>
      </c>
      <c r="M115" s="15">
        <f t="shared" si="17"/>
        <v>683752.55005937512</v>
      </c>
      <c r="N115" s="60">
        <f t="shared" si="22"/>
        <v>5923547.1711000018</v>
      </c>
      <c r="O115" s="15">
        <f t="shared" si="17"/>
        <v>740443.39638750022</v>
      </c>
      <c r="P115" s="12">
        <f t="shared" si="25"/>
        <v>6286368.5876000021</v>
      </c>
      <c r="Q115" s="10">
        <f t="shared" si="19"/>
        <v>785796.07345000026</v>
      </c>
    </row>
    <row r="116" spans="1:17" x14ac:dyDescent="0.25">
      <c r="A116" s="1">
        <v>113</v>
      </c>
      <c r="B116" s="2" t="s">
        <v>130</v>
      </c>
      <c r="C116" s="2" t="s">
        <v>124</v>
      </c>
      <c r="D116" s="29" t="s">
        <v>131</v>
      </c>
      <c r="E116" s="148">
        <v>7489675.3925000019</v>
      </c>
      <c r="F116" s="15">
        <v>2812632.9617999997</v>
      </c>
      <c r="G116" s="154">
        <f t="shared" si="13"/>
        <v>0.37553469468336492</v>
      </c>
      <c r="H116" s="15">
        <f t="shared" si="23"/>
        <v>3179107.3522000024</v>
      </c>
      <c r="I116" s="10">
        <f t="shared" si="24"/>
        <v>397388.4190250003</v>
      </c>
      <c r="J116" s="15">
        <f t="shared" si="20"/>
        <v>3628487.8757500015</v>
      </c>
      <c r="K116" s="15">
        <f t="shared" si="16"/>
        <v>453560.98446875019</v>
      </c>
      <c r="L116" s="15">
        <f t="shared" si="21"/>
        <v>4002971.6453750022</v>
      </c>
      <c r="M116" s="15">
        <f t="shared" si="17"/>
        <v>500371.45567187527</v>
      </c>
      <c r="N116" s="60">
        <f t="shared" si="22"/>
        <v>4377455.4150000019</v>
      </c>
      <c r="O116" s="15">
        <f t="shared" si="17"/>
        <v>547181.92687500024</v>
      </c>
      <c r="P116" s="12">
        <f t="shared" si="25"/>
        <v>4677042.4307000022</v>
      </c>
      <c r="Q116" s="10">
        <f t="shared" si="19"/>
        <v>584630.30383750028</v>
      </c>
    </row>
    <row r="117" spans="1:17" x14ac:dyDescent="0.25">
      <c r="A117" s="1">
        <v>114</v>
      </c>
      <c r="B117" s="2" t="s">
        <v>123</v>
      </c>
      <c r="C117" s="2" t="s">
        <v>124</v>
      </c>
      <c r="D117" s="29" t="s">
        <v>125</v>
      </c>
      <c r="E117" s="148">
        <v>9356189.0799999982</v>
      </c>
      <c r="F117" s="15">
        <v>1787200.8459999997</v>
      </c>
      <c r="G117" s="154">
        <f t="shared" si="13"/>
        <v>0.1910180342357938</v>
      </c>
      <c r="H117" s="15">
        <f t="shared" si="23"/>
        <v>5697750.4179999987</v>
      </c>
      <c r="I117" s="10">
        <f t="shared" si="24"/>
        <v>712218.80224999983</v>
      </c>
      <c r="J117" s="15">
        <f t="shared" si="20"/>
        <v>6259121.7627999987</v>
      </c>
      <c r="K117" s="15">
        <f t="shared" si="16"/>
        <v>782390.22034999984</v>
      </c>
      <c r="L117" s="15">
        <f t="shared" si="21"/>
        <v>6726931.2167999996</v>
      </c>
      <c r="M117" s="15">
        <f t="shared" si="17"/>
        <v>840866.40209999995</v>
      </c>
      <c r="N117" s="60">
        <f t="shared" si="22"/>
        <v>7194740.6707999976</v>
      </c>
      <c r="O117" s="15">
        <f t="shared" si="17"/>
        <v>899342.5838499997</v>
      </c>
      <c r="P117" s="12">
        <f t="shared" si="25"/>
        <v>7568988.2339999983</v>
      </c>
      <c r="Q117" s="10">
        <f t="shared" si="19"/>
        <v>946123.52924999979</v>
      </c>
    </row>
    <row r="118" spans="1:17" x14ac:dyDescent="0.25">
      <c r="A118" s="13">
        <v>115</v>
      </c>
      <c r="B118" s="2" t="s">
        <v>134</v>
      </c>
      <c r="C118" s="2" t="s">
        <v>124</v>
      </c>
      <c r="D118" s="29" t="s">
        <v>133</v>
      </c>
      <c r="E118" s="148">
        <v>7292173.5625</v>
      </c>
      <c r="F118" s="15">
        <v>3463296.4650999997</v>
      </c>
      <c r="G118" s="154">
        <f t="shared" si="13"/>
        <v>0.47493335634659062</v>
      </c>
      <c r="H118" s="15">
        <f t="shared" si="23"/>
        <v>2370442.3849000009</v>
      </c>
      <c r="I118" s="10">
        <f t="shared" si="24"/>
        <v>296305.29811250011</v>
      </c>
      <c r="J118" s="15">
        <f t="shared" si="20"/>
        <v>2807972.7986500002</v>
      </c>
      <c r="K118" s="15">
        <f t="shared" si="16"/>
        <v>350996.59983125003</v>
      </c>
      <c r="L118" s="15">
        <f t="shared" si="21"/>
        <v>3172581.4767750008</v>
      </c>
      <c r="M118" s="15">
        <f t="shared" si="17"/>
        <v>396572.6845968751</v>
      </c>
      <c r="N118" s="60">
        <f t="shared" si="22"/>
        <v>3537190.1549000004</v>
      </c>
      <c r="O118" s="15">
        <f t="shared" si="17"/>
        <v>442148.76936250005</v>
      </c>
      <c r="P118" s="12">
        <f t="shared" si="25"/>
        <v>3828877.0974000003</v>
      </c>
      <c r="Q118" s="10">
        <f t="shared" si="19"/>
        <v>478609.63717500004</v>
      </c>
    </row>
    <row r="119" spans="1:17" x14ac:dyDescent="0.25">
      <c r="A119" s="1">
        <v>116</v>
      </c>
      <c r="B119" s="2" t="s">
        <v>135</v>
      </c>
      <c r="C119" s="2" t="s">
        <v>124</v>
      </c>
      <c r="D119" s="29" t="s">
        <v>124</v>
      </c>
      <c r="E119" s="148">
        <v>9547515.1199999992</v>
      </c>
      <c r="F119" s="15">
        <v>4284384.9180999994</v>
      </c>
      <c r="G119" s="154">
        <f t="shared" si="13"/>
        <v>0.44874345463199433</v>
      </c>
      <c r="H119" s="15">
        <f t="shared" si="23"/>
        <v>3353627.1779000005</v>
      </c>
      <c r="I119" s="10">
        <f t="shared" si="24"/>
        <v>419203.39723750006</v>
      </c>
      <c r="J119" s="15">
        <f t="shared" si="20"/>
        <v>3926478.0850999998</v>
      </c>
      <c r="K119" s="15">
        <f t="shared" si="16"/>
        <v>490809.76063749997</v>
      </c>
      <c r="L119" s="15">
        <f t="shared" si="21"/>
        <v>4403853.8410999998</v>
      </c>
      <c r="M119" s="15">
        <f t="shared" si="17"/>
        <v>550481.73013749998</v>
      </c>
      <c r="N119" s="60">
        <f t="shared" si="22"/>
        <v>4881229.597099999</v>
      </c>
      <c r="O119" s="15">
        <f t="shared" si="17"/>
        <v>610153.69963749987</v>
      </c>
      <c r="P119" s="12">
        <f t="shared" si="25"/>
        <v>5263130.2018999998</v>
      </c>
      <c r="Q119" s="10">
        <f t="shared" si="19"/>
        <v>657891.27523749997</v>
      </c>
    </row>
    <row r="120" spans="1:17" x14ac:dyDescent="0.25">
      <c r="A120" s="1">
        <v>117</v>
      </c>
      <c r="B120" s="2" t="s">
        <v>139</v>
      </c>
      <c r="C120" s="2" t="s">
        <v>124</v>
      </c>
      <c r="D120" s="29" t="s">
        <v>128</v>
      </c>
      <c r="E120" s="148">
        <v>11233719.667499997</v>
      </c>
      <c r="F120" s="15">
        <v>3857183.6798999999</v>
      </c>
      <c r="G120" s="154">
        <f t="shared" si="13"/>
        <v>0.34335765837731602</v>
      </c>
      <c r="H120" s="15">
        <f t="shared" si="23"/>
        <v>5129792.0540999975</v>
      </c>
      <c r="I120" s="10">
        <f t="shared" si="24"/>
        <v>641224.00676249969</v>
      </c>
      <c r="J120" s="15">
        <f t="shared" si="20"/>
        <v>5803815.2341499981</v>
      </c>
      <c r="K120" s="15">
        <f t="shared" si="16"/>
        <v>725476.90426874976</v>
      </c>
      <c r="L120" s="15">
        <f t="shared" si="21"/>
        <v>6365501.2175249979</v>
      </c>
      <c r="M120" s="15">
        <f t="shared" si="17"/>
        <v>795687.65219062474</v>
      </c>
      <c r="N120" s="60">
        <f t="shared" si="22"/>
        <v>6927187.2008999959</v>
      </c>
      <c r="O120" s="15">
        <f t="shared" si="17"/>
        <v>865898.40011249948</v>
      </c>
      <c r="P120" s="12">
        <f t="shared" si="25"/>
        <v>7376535.9875999968</v>
      </c>
      <c r="Q120" s="10">
        <f t="shared" si="19"/>
        <v>922066.99844999961</v>
      </c>
    </row>
    <row r="121" spans="1:17" x14ac:dyDescent="0.25">
      <c r="A121" s="13">
        <v>118</v>
      </c>
      <c r="B121" s="2" t="s">
        <v>127</v>
      </c>
      <c r="C121" s="2" t="s">
        <v>124</v>
      </c>
      <c r="D121" s="29" t="s">
        <v>125</v>
      </c>
      <c r="E121" s="148">
        <v>12450788.465000002</v>
      </c>
      <c r="F121" s="15">
        <v>5039452.5758000007</v>
      </c>
      <c r="G121" s="154">
        <f t="shared" si="13"/>
        <v>0.40474967428498515</v>
      </c>
      <c r="H121" s="15">
        <f t="shared" si="23"/>
        <v>4921178.1962000011</v>
      </c>
      <c r="I121" s="10">
        <f t="shared" si="24"/>
        <v>615147.27452500013</v>
      </c>
      <c r="J121" s="15">
        <f t="shared" si="20"/>
        <v>5668225.5041000014</v>
      </c>
      <c r="K121" s="15">
        <f t="shared" si="16"/>
        <v>708528.18801250018</v>
      </c>
      <c r="L121" s="15">
        <f t="shared" si="21"/>
        <v>6290764.9273500005</v>
      </c>
      <c r="M121" s="15">
        <f t="shared" si="17"/>
        <v>786345.61591875006</v>
      </c>
      <c r="N121" s="60">
        <f t="shared" si="22"/>
        <v>6913304.3506000014</v>
      </c>
      <c r="O121" s="15">
        <f t="shared" si="17"/>
        <v>864163.04382500018</v>
      </c>
      <c r="P121" s="12">
        <f t="shared" si="25"/>
        <v>7411335.889200001</v>
      </c>
      <c r="Q121" s="10">
        <f t="shared" si="19"/>
        <v>926416.98615000013</v>
      </c>
    </row>
    <row r="122" spans="1:17" x14ac:dyDescent="0.25">
      <c r="A122" s="1">
        <v>119</v>
      </c>
      <c r="B122" s="2" t="s">
        <v>141</v>
      </c>
      <c r="C122" s="2" t="s">
        <v>124</v>
      </c>
      <c r="D122" s="29" t="s">
        <v>125</v>
      </c>
      <c r="E122" s="148">
        <v>5533360.2975000003</v>
      </c>
      <c r="F122" s="15">
        <v>2866034.8584000003</v>
      </c>
      <c r="G122" s="154">
        <f t="shared" si="13"/>
        <v>0.51795558292036203</v>
      </c>
      <c r="H122" s="15">
        <f t="shared" si="23"/>
        <v>1560653.3796000006</v>
      </c>
      <c r="I122" s="10">
        <f t="shared" si="24"/>
        <v>195081.67245000007</v>
      </c>
      <c r="J122" s="15">
        <f t="shared" si="20"/>
        <v>1892654.9974499997</v>
      </c>
      <c r="K122" s="15">
        <f t="shared" si="16"/>
        <v>236581.87468124996</v>
      </c>
      <c r="L122" s="15">
        <f t="shared" si="21"/>
        <v>2169323.012325</v>
      </c>
      <c r="M122" s="15">
        <f t="shared" si="17"/>
        <v>271165.376540625</v>
      </c>
      <c r="N122" s="60">
        <f t="shared" si="22"/>
        <v>2445991.0271999994</v>
      </c>
      <c r="O122" s="15">
        <f t="shared" si="17"/>
        <v>305748.87839999993</v>
      </c>
      <c r="P122" s="12">
        <f t="shared" si="25"/>
        <v>2667325.4391000001</v>
      </c>
      <c r="Q122" s="10">
        <f t="shared" si="19"/>
        <v>333415.67988750001</v>
      </c>
    </row>
    <row r="123" spans="1:17" x14ac:dyDescent="0.25">
      <c r="A123" s="1">
        <v>120</v>
      </c>
      <c r="B123" s="2" t="s">
        <v>77</v>
      </c>
      <c r="C123" s="2" t="s">
        <v>124</v>
      </c>
      <c r="D123" s="29" t="s">
        <v>128</v>
      </c>
      <c r="E123" s="148">
        <v>3375933.8274999997</v>
      </c>
      <c r="F123" s="15">
        <v>1699522.4556999994</v>
      </c>
      <c r="G123" s="154">
        <f t="shared" si="13"/>
        <v>0.50342291719579013</v>
      </c>
      <c r="H123" s="15">
        <f t="shared" si="23"/>
        <v>1001224.6063000006</v>
      </c>
      <c r="I123" s="10">
        <f t="shared" si="24"/>
        <v>125153.07578750007</v>
      </c>
      <c r="J123" s="15">
        <f t="shared" si="20"/>
        <v>1203780.6359500005</v>
      </c>
      <c r="K123" s="15">
        <f t="shared" si="16"/>
        <v>150472.57949375006</v>
      </c>
      <c r="L123" s="15">
        <f t="shared" si="21"/>
        <v>1372577.3273250004</v>
      </c>
      <c r="M123" s="15">
        <f t="shared" si="17"/>
        <v>171572.16591562505</v>
      </c>
      <c r="N123" s="60">
        <f t="shared" si="22"/>
        <v>1541374.0187000004</v>
      </c>
      <c r="O123" s="15">
        <f t="shared" si="17"/>
        <v>192671.75233750005</v>
      </c>
      <c r="P123" s="12">
        <f t="shared" si="25"/>
        <v>1676411.3718000003</v>
      </c>
      <c r="Q123" s="10">
        <f t="shared" si="19"/>
        <v>209551.42147500004</v>
      </c>
    </row>
    <row r="124" spans="1:17" x14ac:dyDescent="0.25">
      <c r="A124" s="13">
        <v>121</v>
      </c>
      <c r="B124" s="2" t="s">
        <v>136</v>
      </c>
      <c r="C124" s="2" t="s">
        <v>124</v>
      </c>
      <c r="D124" s="29" t="s">
        <v>124</v>
      </c>
      <c r="E124" s="148">
        <v>13957049.27</v>
      </c>
      <c r="F124" s="15">
        <v>3148998.5455999994</v>
      </c>
      <c r="G124" s="154">
        <f t="shared" si="13"/>
        <v>0.22562065123382627</v>
      </c>
      <c r="H124" s="15">
        <f t="shared" si="23"/>
        <v>8016640.8704000022</v>
      </c>
      <c r="I124" s="10">
        <f t="shared" si="24"/>
        <v>1002080.1088000003</v>
      </c>
      <c r="J124" s="15">
        <f t="shared" si="20"/>
        <v>8854063.8266000003</v>
      </c>
      <c r="K124" s="15">
        <f t="shared" si="16"/>
        <v>1106757.978325</v>
      </c>
      <c r="L124" s="15">
        <f t="shared" si="21"/>
        <v>9551916.2901000008</v>
      </c>
      <c r="M124" s="15">
        <f t="shared" si="17"/>
        <v>1193989.5362625001</v>
      </c>
      <c r="N124" s="60">
        <f t="shared" si="22"/>
        <v>10249768.753599999</v>
      </c>
      <c r="O124" s="15">
        <f t="shared" si="17"/>
        <v>1281221.0941999999</v>
      </c>
      <c r="P124" s="12">
        <f t="shared" si="25"/>
        <v>10808050.724400001</v>
      </c>
      <c r="Q124" s="10">
        <f t="shared" si="19"/>
        <v>1351006.3405500001</v>
      </c>
    </row>
    <row r="125" spans="1:17" s="63" customFormat="1" x14ac:dyDescent="0.25">
      <c r="A125" s="1">
        <v>122</v>
      </c>
      <c r="B125" s="64" t="s">
        <v>180</v>
      </c>
      <c r="C125" s="29" t="s">
        <v>181</v>
      </c>
      <c r="D125" s="29" t="s">
        <v>181</v>
      </c>
      <c r="E125" s="148">
        <v>20887988.6675</v>
      </c>
      <c r="F125" s="15">
        <v>11117303</v>
      </c>
      <c r="G125" s="154">
        <f t="shared" si="13"/>
        <v>0.53223425083993903</v>
      </c>
      <c r="H125" s="15">
        <f t="shared" si="23"/>
        <v>5593087.9340000004</v>
      </c>
      <c r="I125" s="10">
        <f t="shared" si="24"/>
        <v>699135.99175000004</v>
      </c>
      <c r="J125" s="15">
        <f t="shared" si="20"/>
        <v>6846367.2540500015</v>
      </c>
      <c r="K125" s="15">
        <f t="shared" si="16"/>
        <v>855795.90675625019</v>
      </c>
      <c r="L125" s="15">
        <f t="shared" si="21"/>
        <v>7890766.6874250025</v>
      </c>
      <c r="M125" s="15">
        <f t="shared" si="17"/>
        <v>986345.83592812531</v>
      </c>
      <c r="N125" s="60">
        <f t="shared" si="22"/>
        <v>8935166.1207999997</v>
      </c>
      <c r="O125" s="15">
        <f t="shared" si="17"/>
        <v>1116895.7651</v>
      </c>
      <c r="P125" s="12">
        <f t="shared" si="25"/>
        <v>9770685.6675000004</v>
      </c>
      <c r="Q125" s="10">
        <f t="shared" si="19"/>
        <v>1221335.7084375001</v>
      </c>
    </row>
    <row r="126" spans="1:17" s="4" customFormat="1" x14ac:dyDescent="0.25">
      <c r="A126" s="233" t="s">
        <v>174</v>
      </c>
      <c r="B126" s="234"/>
      <c r="C126" s="234"/>
      <c r="D126" s="234"/>
      <c r="E126" s="19">
        <f>SUM(E4:E125)</f>
        <v>1110117168.98</v>
      </c>
      <c r="F126" s="19">
        <f>SUM(F4:F125)</f>
        <v>426308380.72949994</v>
      </c>
      <c r="G126" s="20">
        <f t="shared" ref="G126" si="26">IFERROR(F126/E126,0)</f>
        <v>0.38402106790331098</v>
      </c>
      <c r="H126" s="19">
        <f>(E126*0.9)-F126</f>
        <v>572797071.35250008</v>
      </c>
      <c r="I126" s="19">
        <f t="shared" si="24"/>
        <v>71599633.91906251</v>
      </c>
      <c r="J126" s="19">
        <f t="shared" ref="J126" si="27">(E126*0.85)-F126</f>
        <v>517291212.90350008</v>
      </c>
      <c r="K126" s="19">
        <f t="shared" si="16"/>
        <v>64661401.61293751</v>
      </c>
      <c r="L126" s="19">
        <f t="shared" ref="L126:N126" si="28">(E126*0.9)-F126</f>
        <v>572797071.35250008</v>
      </c>
      <c r="M126" s="19">
        <f t="shared" si="17"/>
        <v>71599633.91906251</v>
      </c>
      <c r="N126" s="19">
        <f t="shared" si="28"/>
        <v>-572797071.00688112</v>
      </c>
      <c r="O126" s="19">
        <f t="shared" si="17"/>
        <v>-71599633.87586014</v>
      </c>
      <c r="P126" s="21">
        <f t="shared" si="25"/>
        <v>683808788.25050008</v>
      </c>
      <c r="Q126" s="26">
        <f t="shared" si="19"/>
        <v>85476098.53131251</v>
      </c>
    </row>
    <row r="128" spans="1:17" x14ac:dyDescent="0.25">
      <c r="E128" s="27"/>
    </row>
    <row r="130" spans="5:6" x14ac:dyDescent="0.25">
      <c r="F130" s="27"/>
    </row>
    <row r="131" spans="5:6" x14ac:dyDescent="0.25">
      <c r="E131" s="27"/>
    </row>
    <row r="133" spans="5:6" x14ac:dyDescent="0.25">
      <c r="F133" s="57"/>
    </row>
  </sheetData>
  <mergeCells count="2">
    <mergeCell ref="A126:D126"/>
    <mergeCell ref="A2:O2"/>
  </mergeCells>
  <conditionalFormatting sqref="G4:G126">
    <cfRule type="cellIs" dxfId="26" priority="1" operator="greaterThan">
      <formula>0.795</formula>
    </cfRule>
    <cfRule type="cellIs" dxfId="25" priority="2" operator="lessThan">
      <formula>10%</formula>
    </cfRule>
  </conditionalFormatting>
  <pageMargins left="0.7" right="0.7" top="0.75" bottom="0.75" header="0.3" footer="0.3"/>
  <pageSetup orientation="portrait" r:id="rId1"/>
  <ignoredErrors>
    <ignoredError sqref="P4:P38 P67:P73 J4:J38 L86 L4:L38 L87:L90 M4:M38 N126 N4:N38 P39:P66 J39:J73 L39:L73 M39:M73 N39:N73 P74:P90 J74:J90 L74:L85 M74:M90 N74:N90 L91:L125 P91:P126 J91:J125 M91:M126 N91:N1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XFD1048576"/>
    </sheetView>
  </sheetViews>
  <sheetFormatPr defaultRowHeight="15" x14ac:dyDescent="0.25"/>
  <cols>
    <col min="1" max="1" width="21.625" customWidth="1"/>
  </cols>
  <sheetData>
    <row r="1" spans="1:2" x14ac:dyDescent="0.25">
      <c r="A1" t="s">
        <v>1304</v>
      </c>
      <c r="B1" t="s">
        <v>3</v>
      </c>
    </row>
    <row r="2" spans="1:2" x14ac:dyDescent="0.25">
      <c r="A2" t="s">
        <v>6</v>
      </c>
      <c r="B2" t="s">
        <v>3</v>
      </c>
    </row>
    <row r="3" spans="1:2" x14ac:dyDescent="0.25">
      <c r="A3" t="s">
        <v>1261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10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1162</v>
      </c>
      <c r="B15" t="s">
        <v>173</v>
      </c>
    </row>
    <row r="16" spans="1:2" x14ac:dyDescent="0.25">
      <c r="A16" t="s">
        <v>1082</v>
      </c>
      <c r="B16" t="s">
        <v>173</v>
      </c>
    </row>
    <row r="17" spans="1:2" x14ac:dyDescent="0.25">
      <c r="A17" t="s">
        <v>146</v>
      </c>
      <c r="B17" t="s">
        <v>173</v>
      </c>
    </row>
    <row r="18" spans="1:2" x14ac:dyDescent="0.25">
      <c r="A18" t="s">
        <v>147</v>
      </c>
      <c r="B18" t="s">
        <v>173</v>
      </c>
    </row>
    <row r="19" spans="1:2" x14ac:dyDescent="0.25">
      <c r="A19" t="s">
        <v>144</v>
      </c>
      <c r="B19" t="s">
        <v>173</v>
      </c>
    </row>
    <row r="20" spans="1:2" x14ac:dyDescent="0.25">
      <c r="A20" t="s">
        <v>152</v>
      </c>
      <c r="B20" t="s">
        <v>173</v>
      </c>
    </row>
    <row r="21" spans="1:2" x14ac:dyDescent="0.25">
      <c r="A21" t="s">
        <v>142</v>
      </c>
      <c r="B21" t="s">
        <v>173</v>
      </c>
    </row>
    <row r="22" spans="1:2" x14ac:dyDescent="0.25">
      <c r="A22" t="s">
        <v>148</v>
      </c>
      <c r="B22" t="s">
        <v>173</v>
      </c>
    </row>
    <row r="23" spans="1:2" x14ac:dyDescent="0.25">
      <c r="A23" t="s">
        <v>155</v>
      </c>
      <c r="B23" t="s">
        <v>173</v>
      </c>
    </row>
    <row r="24" spans="1:2" x14ac:dyDescent="0.25">
      <c r="A24" t="s">
        <v>154</v>
      </c>
      <c r="B24" t="s">
        <v>173</v>
      </c>
    </row>
    <row r="25" spans="1:2" x14ac:dyDescent="0.25">
      <c r="A25" t="s">
        <v>153</v>
      </c>
      <c r="B25" t="s">
        <v>173</v>
      </c>
    </row>
    <row r="26" spans="1:2" x14ac:dyDescent="0.25">
      <c r="A26" t="s">
        <v>149</v>
      </c>
      <c r="B26" t="s">
        <v>173</v>
      </c>
    </row>
    <row r="27" spans="1:2" x14ac:dyDescent="0.25">
      <c r="A27" t="s">
        <v>156</v>
      </c>
      <c r="B27" t="s">
        <v>173</v>
      </c>
    </row>
    <row r="28" spans="1:2" x14ac:dyDescent="0.25">
      <c r="A28" t="s">
        <v>157</v>
      </c>
      <c r="B28" t="s">
        <v>173</v>
      </c>
    </row>
    <row r="29" spans="1:2" x14ac:dyDescent="0.25">
      <c r="A29" t="s">
        <v>150</v>
      </c>
      <c r="B29" t="s">
        <v>173</v>
      </c>
    </row>
    <row r="30" spans="1:2" x14ac:dyDescent="0.25">
      <c r="A30" t="s">
        <v>1329</v>
      </c>
      <c r="B30" t="s">
        <v>173</v>
      </c>
    </row>
    <row r="31" spans="1:2" x14ac:dyDescent="0.25">
      <c r="A31" t="s">
        <v>151</v>
      </c>
      <c r="B31" t="s">
        <v>173</v>
      </c>
    </row>
    <row r="32" spans="1:2" x14ac:dyDescent="0.25">
      <c r="A32" t="s">
        <v>145</v>
      </c>
      <c r="B32" t="s">
        <v>173</v>
      </c>
    </row>
    <row r="33" spans="1:2" x14ac:dyDescent="0.25">
      <c r="A33" t="s">
        <v>159</v>
      </c>
      <c r="B33" t="s">
        <v>173</v>
      </c>
    </row>
    <row r="34" spans="1:2" x14ac:dyDescent="0.25">
      <c r="A34" t="s">
        <v>158</v>
      </c>
      <c r="B34" t="s">
        <v>173</v>
      </c>
    </row>
    <row r="35" spans="1:2" x14ac:dyDescent="0.25">
      <c r="A35" t="s">
        <v>38</v>
      </c>
      <c r="B35" t="s">
        <v>26</v>
      </c>
    </row>
    <row r="36" spans="1:2" x14ac:dyDescent="0.25">
      <c r="A36" t="s">
        <v>29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27</v>
      </c>
      <c r="B38" t="s">
        <v>26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36</v>
      </c>
      <c r="B40" t="s">
        <v>26</v>
      </c>
    </row>
    <row r="41" spans="1:2" x14ac:dyDescent="0.25">
      <c r="A41" t="s">
        <v>34</v>
      </c>
      <c r="B41" t="s">
        <v>26</v>
      </c>
    </row>
    <row r="42" spans="1:2" x14ac:dyDescent="0.25">
      <c r="A42" t="s">
        <v>32</v>
      </c>
      <c r="B42" t="s">
        <v>26</v>
      </c>
    </row>
    <row r="43" spans="1:2" x14ac:dyDescent="0.25">
      <c r="A43" t="s">
        <v>30</v>
      </c>
      <c r="B43" t="s">
        <v>26</v>
      </c>
    </row>
    <row r="44" spans="1:2" x14ac:dyDescent="0.25">
      <c r="A44" t="s">
        <v>179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57</v>
      </c>
      <c r="B46" t="s">
        <v>41</v>
      </c>
    </row>
    <row r="47" spans="1:2" x14ac:dyDescent="0.25">
      <c r="A47" t="s">
        <v>59</v>
      </c>
      <c r="B47" t="s">
        <v>41</v>
      </c>
    </row>
    <row r="48" spans="1:2" x14ac:dyDescent="0.25">
      <c r="A48" t="s">
        <v>52</v>
      </c>
      <c r="B48" t="s">
        <v>41</v>
      </c>
    </row>
    <row r="49" spans="1:2" x14ac:dyDescent="0.25">
      <c r="A49" t="s">
        <v>58</v>
      </c>
      <c r="B49" t="s">
        <v>41</v>
      </c>
    </row>
    <row r="50" spans="1:2" x14ac:dyDescent="0.25">
      <c r="A50" t="s">
        <v>1368</v>
      </c>
      <c r="B50" t="s">
        <v>41</v>
      </c>
    </row>
    <row r="51" spans="1:2" x14ac:dyDescent="0.25">
      <c r="A51" t="s">
        <v>47</v>
      </c>
      <c r="B51" t="s">
        <v>41</v>
      </c>
    </row>
    <row r="52" spans="1:2" x14ac:dyDescent="0.25">
      <c r="A52" t="s">
        <v>50</v>
      </c>
      <c r="B52" t="s">
        <v>41</v>
      </c>
    </row>
    <row r="53" spans="1:2" x14ac:dyDescent="0.25">
      <c r="A53" t="s">
        <v>43</v>
      </c>
      <c r="B53" t="s">
        <v>41</v>
      </c>
    </row>
    <row r="54" spans="1:2" x14ac:dyDescent="0.25">
      <c r="A54" t="s">
        <v>53</v>
      </c>
      <c r="B54" t="s">
        <v>41</v>
      </c>
    </row>
    <row r="55" spans="1:2" x14ac:dyDescent="0.25">
      <c r="A55" t="s">
        <v>55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166</v>
      </c>
      <c r="B57" t="s">
        <v>172</v>
      </c>
    </row>
    <row r="58" spans="1:2" x14ac:dyDescent="0.25">
      <c r="A58" t="s">
        <v>160</v>
      </c>
      <c r="B58" t="s">
        <v>172</v>
      </c>
    </row>
    <row r="59" spans="1:2" x14ac:dyDescent="0.25">
      <c r="A59" t="s">
        <v>163</v>
      </c>
      <c r="B59" t="s">
        <v>172</v>
      </c>
    </row>
    <row r="60" spans="1:2" x14ac:dyDescent="0.25">
      <c r="A60" t="s">
        <v>169</v>
      </c>
      <c r="B60" t="s">
        <v>172</v>
      </c>
    </row>
    <row r="61" spans="1:2" x14ac:dyDescent="0.25">
      <c r="A61" t="s">
        <v>170</v>
      </c>
      <c r="B61" t="s">
        <v>172</v>
      </c>
    </row>
    <row r="62" spans="1:2" x14ac:dyDescent="0.25">
      <c r="A62" t="s">
        <v>168</v>
      </c>
      <c r="B62" t="s">
        <v>172</v>
      </c>
    </row>
    <row r="63" spans="1:2" x14ac:dyDescent="0.25">
      <c r="A63" t="s">
        <v>167</v>
      </c>
      <c r="B63" t="s">
        <v>172</v>
      </c>
    </row>
    <row r="64" spans="1:2" x14ac:dyDescent="0.25">
      <c r="A64" t="s">
        <v>165</v>
      </c>
      <c r="B64" t="s">
        <v>172</v>
      </c>
    </row>
    <row r="65" spans="1:2" x14ac:dyDescent="0.25">
      <c r="A65" t="s">
        <v>162</v>
      </c>
      <c r="B65" t="s">
        <v>172</v>
      </c>
    </row>
    <row r="66" spans="1:2" x14ac:dyDescent="0.25">
      <c r="A66" t="s">
        <v>164</v>
      </c>
      <c r="B66" t="s">
        <v>172</v>
      </c>
    </row>
    <row r="67" spans="1:2" x14ac:dyDescent="0.25">
      <c r="A67" t="s">
        <v>161</v>
      </c>
      <c r="B67" t="s">
        <v>172</v>
      </c>
    </row>
    <row r="68" spans="1:2" x14ac:dyDescent="0.25">
      <c r="A68" t="s">
        <v>68</v>
      </c>
      <c r="B68" t="s">
        <v>66</v>
      </c>
    </row>
    <row r="69" spans="1:2" x14ac:dyDescent="0.25">
      <c r="A69" t="s">
        <v>81</v>
      </c>
      <c r="B69" t="s">
        <v>66</v>
      </c>
    </row>
    <row r="70" spans="1:2" x14ac:dyDescent="0.25">
      <c r="A70" t="s">
        <v>86</v>
      </c>
      <c r="B70" t="s">
        <v>66</v>
      </c>
    </row>
    <row r="71" spans="1:2" x14ac:dyDescent="0.25">
      <c r="A71" t="s">
        <v>79</v>
      </c>
      <c r="B71" t="s">
        <v>66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76</v>
      </c>
      <c r="B73" t="s">
        <v>66</v>
      </c>
    </row>
    <row r="74" spans="1:2" x14ac:dyDescent="0.25">
      <c r="A74" t="s">
        <v>70</v>
      </c>
      <c r="B74" t="s">
        <v>66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73</v>
      </c>
      <c r="B76" t="s">
        <v>66</v>
      </c>
    </row>
    <row r="77" spans="1:2" x14ac:dyDescent="0.25">
      <c r="A77" t="s">
        <v>85</v>
      </c>
      <c r="B77" t="s">
        <v>66</v>
      </c>
    </row>
    <row r="78" spans="1:2" x14ac:dyDescent="0.25">
      <c r="A78" t="s">
        <v>83</v>
      </c>
      <c r="B78" t="s">
        <v>66</v>
      </c>
    </row>
    <row r="79" spans="1:2" x14ac:dyDescent="0.25">
      <c r="A79" t="s">
        <v>78</v>
      </c>
      <c r="B79" t="s">
        <v>66</v>
      </c>
    </row>
    <row r="80" spans="1:2" x14ac:dyDescent="0.25">
      <c r="A80" t="s">
        <v>84</v>
      </c>
      <c r="B80" t="s">
        <v>66</v>
      </c>
    </row>
    <row r="81" spans="1:2" x14ac:dyDescent="0.25">
      <c r="A81" t="s">
        <v>74</v>
      </c>
      <c r="B81" t="s">
        <v>66</v>
      </c>
    </row>
    <row r="82" spans="1:2" x14ac:dyDescent="0.25">
      <c r="A82" t="s">
        <v>88</v>
      </c>
      <c r="B82" t="s">
        <v>66</v>
      </c>
    </row>
    <row r="83" spans="1:2" x14ac:dyDescent="0.25">
      <c r="A83" t="s">
        <v>72</v>
      </c>
      <c r="B83" t="s">
        <v>66</v>
      </c>
    </row>
    <row r="84" spans="1:2" x14ac:dyDescent="0.25">
      <c r="A84" t="s">
        <v>100</v>
      </c>
      <c r="B84" t="s">
        <v>90</v>
      </c>
    </row>
    <row r="85" spans="1:2" x14ac:dyDescent="0.25">
      <c r="A85" t="s">
        <v>1303</v>
      </c>
      <c r="B85" t="s">
        <v>90</v>
      </c>
    </row>
    <row r="86" spans="1:2" x14ac:dyDescent="0.25">
      <c r="A86" t="s">
        <v>97</v>
      </c>
      <c r="B86" t="s">
        <v>90</v>
      </c>
    </row>
    <row r="87" spans="1:2" x14ac:dyDescent="0.25">
      <c r="A87" t="s">
        <v>171</v>
      </c>
      <c r="B87" t="s">
        <v>90</v>
      </c>
    </row>
    <row r="88" spans="1:2" x14ac:dyDescent="0.25">
      <c r="A88" t="s">
        <v>92</v>
      </c>
      <c r="B88" t="s">
        <v>90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103</v>
      </c>
      <c r="B90" t="s">
        <v>90</v>
      </c>
    </row>
    <row r="91" spans="1:2" x14ac:dyDescent="0.25">
      <c r="A91" t="s">
        <v>101</v>
      </c>
      <c r="B91" t="s">
        <v>90</v>
      </c>
    </row>
    <row r="92" spans="1:2" x14ac:dyDescent="0.25">
      <c r="A92" t="s">
        <v>93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99</v>
      </c>
      <c r="B94" t="s">
        <v>90</v>
      </c>
    </row>
    <row r="95" spans="1:2" x14ac:dyDescent="0.25">
      <c r="A95" t="s">
        <v>104</v>
      </c>
      <c r="B95" t="s">
        <v>90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114</v>
      </c>
      <c r="B97" t="s">
        <v>108</v>
      </c>
    </row>
    <row r="98" spans="1:2" x14ac:dyDescent="0.25">
      <c r="A98" t="s">
        <v>120</v>
      </c>
      <c r="B98" t="s">
        <v>108</v>
      </c>
    </row>
    <row r="99" spans="1:2" x14ac:dyDescent="0.25">
      <c r="A99" t="s">
        <v>118</v>
      </c>
      <c r="B99" t="s">
        <v>108</v>
      </c>
    </row>
    <row r="100" spans="1:2" x14ac:dyDescent="0.25">
      <c r="A100" t="s">
        <v>119</v>
      </c>
      <c r="B100" t="s">
        <v>108</v>
      </c>
    </row>
    <row r="101" spans="1:2" x14ac:dyDescent="0.25">
      <c r="A101" t="s">
        <v>110</v>
      </c>
      <c r="B101" t="s">
        <v>108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112</v>
      </c>
      <c r="B103" t="s">
        <v>108</v>
      </c>
    </row>
    <row r="104" spans="1:2" x14ac:dyDescent="0.25">
      <c r="A104" t="s">
        <v>109</v>
      </c>
      <c r="B104" t="s">
        <v>108</v>
      </c>
    </row>
    <row r="105" spans="1:2" x14ac:dyDescent="0.25">
      <c r="A105" t="s">
        <v>113</v>
      </c>
      <c r="B105" t="s">
        <v>108</v>
      </c>
    </row>
    <row r="106" spans="1:2" x14ac:dyDescent="0.25">
      <c r="A106" t="s">
        <v>122</v>
      </c>
      <c r="B106" t="s">
        <v>108</v>
      </c>
    </row>
    <row r="107" spans="1:2" x14ac:dyDescent="0.25">
      <c r="A107" t="s">
        <v>116</v>
      </c>
      <c r="B107" t="s">
        <v>108</v>
      </c>
    </row>
    <row r="108" spans="1:2" x14ac:dyDescent="0.25">
      <c r="A108" t="s">
        <v>115</v>
      </c>
      <c r="B108" t="s">
        <v>108</v>
      </c>
    </row>
    <row r="109" spans="1:2" x14ac:dyDescent="0.25">
      <c r="A109" t="s">
        <v>126</v>
      </c>
      <c r="B109" t="s">
        <v>124</v>
      </c>
    </row>
    <row r="110" spans="1:2" x14ac:dyDescent="0.25">
      <c r="A110" t="s">
        <v>140</v>
      </c>
      <c r="B110" t="s">
        <v>124</v>
      </c>
    </row>
    <row r="111" spans="1:2" x14ac:dyDescent="0.25">
      <c r="A111" t="s">
        <v>129</v>
      </c>
      <c r="B111" t="s">
        <v>124</v>
      </c>
    </row>
    <row r="112" spans="1:2" x14ac:dyDescent="0.25">
      <c r="A112" t="s">
        <v>132</v>
      </c>
      <c r="B112" t="s">
        <v>124</v>
      </c>
    </row>
    <row r="113" spans="1:2" x14ac:dyDescent="0.25">
      <c r="A113" t="s">
        <v>130</v>
      </c>
      <c r="B113" t="s">
        <v>124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134</v>
      </c>
      <c r="B115" t="s">
        <v>124</v>
      </c>
    </row>
    <row r="116" spans="1:2" x14ac:dyDescent="0.25">
      <c r="A116" t="s">
        <v>135</v>
      </c>
      <c r="B116" t="s">
        <v>124</v>
      </c>
    </row>
    <row r="117" spans="1:2" x14ac:dyDescent="0.25">
      <c r="A117" t="s">
        <v>139</v>
      </c>
      <c r="B117" t="s">
        <v>124</v>
      </c>
    </row>
    <row r="118" spans="1:2" x14ac:dyDescent="0.25">
      <c r="A118" t="s">
        <v>127</v>
      </c>
      <c r="B118" t="s">
        <v>124</v>
      </c>
    </row>
    <row r="119" spans="1:2" x14ac:dyDescent="0.25">
      <c r="A119" t="s">
        <v>141</v>
      </c>
      <c r="B119" t="s">
        <v>124</v>
      </c>
    </row>
    <row r="120" spans="1:2" x14ac:dyDescent="0.25">
      <c r="A120" t="s">
        <v>77</v>
      </c>
      <c r="B120" t="s">
        <v>124</v>
      </c>
    </row>
    <row r="121" spans="1:2" x14ac:dyDescent="0.25">
      <c r="A121" t="s">
        <v>136</v>
      </c>
      <c r="B121" t="s">
        <v>124</v>
      </c>
    </row>
    <row r="122" spans="1:2" x14ac:dyDescent="0.25">
      <c r="A122" t="s">
        <v>180</v>
      </c>
      <c r="B12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showGridLines="0" zoomScale="90" zoomScaleNormal="90" workbookViewId="0">
      <selection activeCell="B7" sqref="B7"/>
    </sheetView>
  </sheetViews>
  <sheetFormatPr defaultRowHeight="15" x14ac:dyDescent="0.25"/>
  <cols>
    <col min="1" max="1" width="18.375" customWidth="1"/>
    <col min="2" max="3" width="14.25" bestFit="1" customWidth="1"/>
    <col min="4" max="4" width="16.375" customWidth="1"/>
    <col min="5" max="5" width="13.375" customWidth="1"/>
    <col min="6" max="12" width="15.25" customWidth="1"/>
    <col min="13" max="13" width="14.25" customWidth="1"/>
    <col min="14" max="14" width="14.75" customWidth="1"/>
  </cols>
  <sheetData>
    <row r="1" spans="1:14" ht="32.25" customHeight="1" x14ac:dyDescent="0.25">
      <c r="A1" s="40" t="str">
        <f>'Dealer Wise'!B1</f>
        <v xml:space="preserve">Up to 20.01.2020 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32.25" customHeight="1" x14ac:dyDescent="0.25">
      <c r="A2" s="238" t="s">
        <v>1429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6" t="s">
        <v>185</v>
      </c>
      <c r="N2" s="6">
        <f>'Dealer Wise'!Q2</f>
        <v>8</v>
      </c>
    </row>
    <row r="3" spans="1:14" ht="36.75" customHeight="1" x14ac:dyDescent="0.25">
      <c r="A3" s="22" t="s">
        <v>0</v>
      </c>
      <c r="B3" s="23" t="s">
        <v>1459</v>
      </c>
      <c r="C3" s="23" t="s">
        <v>1457</v>
      </c>
      <c r="D3" s="23" t="s">
        <v>1458</v>
      </c>
      <c r="E3" s="23" t="s">
        <v>182</v>
      </c>
      <c r="F3" s="23" t="s">
        <v>184</v>
      </c>
      <c r="G3" s="23" t="s">
        <v>1093</v>
      </c>
      <c r="H3" s="23" t="s">
        <v>1097</v>
      </c>
      <c r="I3" s="23" t="s">
        <v>1095</v>
      </c>
      <c r="J3" s="23" t="s">
        <v>1098</v>
      </c>
      <c r="K3" s="23" t="s">
        <v>1117</v>
      </c>
      <c r="L3" s="23" t="s">
        <v>1119</v>
      </c>
      <c r="M3" s="23" t="s">
        <v>175</v>
      </c>
      <c r="N3" s="24" t="s">
        <v>177</v>
      </c>
    </row>
    <row r="4" spans="1:14" x14ac:dyDescent="0.25">
      <c r="A4" s="2" t="s">
        <v>3</v>
      </c>
      <c r="B4" s="10">
        <f>SUMIFS('Dealer Wise'!E$4:E$124,'Dealer Wise'!$C$4:$C$124,'Region Wise'!$A4)</f>
        <v>92594984.564999998</v>
      </c>
      <c r="C4" s="10">
        <f>SUMIFS('Dealer Wise'!F$4:F$124,'Dealer Wise'!$C$4:$C$124,'Region Wise'!$A4)</f>
        <v>35142243.047199994</v>
      </c>
      <c r="D4" s="11">
        <f t="shared" ref="D4:D14" si="0">C4/B4</f>
        <v>0.3795264204891225</v>
      </c>
      <c r="E4" s="10">
        <f>(B4*0.8)-C4</f>
        <v>38933744.604800001</v>
      </c>
      <c r="F4" s="10">
        <f>E4/$N$2</f>
        <v>4866718.0756000001</v>
      </c>
      <c r="G4" s="10">
        <f>(B4*0.86)-C4</f>
        <v>44489443.6787</v>
      </c>
      <c r="H4" s="10">
        <f>G4/$N$2</f>
        <v>5561180.4598375</v>
      </c>
      <c r="I4" s="10">
        <f>(B4*0.91)-C4</f>
        <v>49119192.906950012</v>
      </c>
      <c r="J4" s="10">
        <f>I4/$N$2</f>
        <v>6139899.1133687515</v>
      </c>
      <c r="K4" s="61">
        <f>(B4*0.96)-C4</f>
        <v>53748942.135199994</v>
      </c>
      <c r="L4" s="10">
        <f>K4/$N$2</f>
        <v>6718617.7668999992</v>
      </c>
      <c r="M4" s="10">
        <f t="shared" ref="M4:M13" si="1">B4-C4</f>
        <v>57452741.517800003</v>
      </c>
      <c r="N4" s="10">
        <f>M4/$N$2</f>
        <v>7181592.6897250004</v>
      </c>
    </row>
    <row r="5" spans="1:14" x14ac:dyDescent="0.25">
      <c r="A5" s="2" t="s">
        <v>173</v>
      </c>
      <c r="B5" s="10">
        <f>SUMIFS('Dealer Wise'!E$4:E$124,'Dealer Wise'!$C$4:$C$124,'Region Wise'!$A5)</f>
        <v>146169775.4725</v>
      </c>
      <c r="C5" s="10">
        <f>SUMIFS('Dealer Wise'!F$4:F$124,'Dealer Wise'!$C$4:$C$124,'Region Wise'!$A5)</f>
        <v>45657321.708999999</v>
      </c>
      <c r="D5" s="11">
        <f t="shared" si="0"/>
        <v>0.31235815722785898</v>
      </c>
      <c r="E5" s="10">
        <f t="shared" ref="E5:E13" si="2">(B5*0.8)-C5</f>
        <v>71278498.669</v>
      </c>
      <c r="F5" s="10">
        <f t="shared" ref="F5:F13" si="3">E5/$N$2</f>
        <v>8909812.333625</v>
      </c>
      <c r="G5" s="10">
        <f t="shared" ref="G5:G13" si="4">(B5*0.86)-C5</f>
        <v>80048685.197349995</v>
      </c>
      <c r="H5" s="10">
        <f t="shared" ref="H5:H13" si="5">G5/$N$2</f>
        <v>10006085.649668749</v>
      </c>
      <c r="I5" s="10">
        <f t="shared" ref="I5:I13" si="6">(B5*0.91)-C5</f>
        <v>87357173.970975012</v>
      </c>
      <c r="J5" s="10">
        <f t="shared" ref="J5:J14" si="7">I5/$N$2</f>
        <v>10919646.746371876</v>
      </c>
      <c r="K5" s="61">
        <f t="shared" ref="K5:K13" si="8">(B5*0.96)-C5</f>
        <v>94665662.744599998</v>
      </c>
      <c r="L5" s="10">
        <f t="shared" ref="L5:L14" si="9">K5/$N$2</f>
        <v>11833207.843075</v>
      </c>
      <c r="M5" s="10">
        <f t="shared" si="1"/>
        <v>100512453.76350001</v>
      </c>
      <c r="N5" s="10">
        <f t="shared" ref="N5:N13" si="10">M5/$N$2</f>
        <v>12564056.720437501</v>
      </c>
    </row>
    <row r="6" spans="1:14" x14ac:dyDescent="0.25">
      <c r="A6" s="2" t="s">
        <v>26</v>
      </c>
      <c r="B6" s="10">
        <f>SUMIFS('Dealer Wise'!E$4:E$124,'Dealer Wise'!$C$4:$C$124,'Region Wise'!$A6)</f>
        <v>132756397.53500003</v>
      </c>
      <c r="C6" s="10">
        <f>SUMIFS('Dealer Wise'!F$4:F$124,'Dealer Wise'!$C$4:$C$124,'Region Wise'!$A6)</f>
        <v>45923606.152699992</v>
      </c>
      <c r="D6" s="11">
        <f t="shared" si="0"/>
        <v>0.34592386510482592</v>
      </c>
      <c r="E6" s="10">
        <f t="shared" si="2"/>
        <v>60281511.875300035</v>
      </c>
      <c r="F6" s="10">
        <f t="shared" si="3"/>
        <v>7535188.9844125044</v>
      </c>
      <c r="G6" s="10">
        <f t="shared" si="4"/>
        <v>68246895.727400035</v>
      </c>
      <c r="H6" s="10">
        <f t="shared" si="5"/>
        <v>8530861.9659250043</v>
      </c>
      <c r="I6" s="10">
        <f t="shared" si="6"/>
        <v>74884715.604150042</v>
      </c>
      <c r="J6" s="10">
        <f t="shared" si="7"/>
        <v>9360589.4505187552</v>
      </c>
      <c r="K6" s="61">
        <f t="shared" si="8"/>
        <v>81522535.480900034</v>
      </c>
      <c r="L6" s="10">
        <f t="shared" si="9"/>
        <v>10190316.935112504</v>
      </c>
      <c r="M6" s="10">
        <f t="shared" si="1"/>
        <v>86832791.382300034</v>
      </c>
      <c r="N6" s="10">
        <f t="shared" si="10"/>
        <v>10854098.922787504</v>
      </c>
    </row>
    <row r="7" spans="1:14" x14ac:dyDescent="0.25">
      <c r="A7" s="2" t="s">
        <v>41</v>
      </c>
      <c r="B7" s="10">
        <f>SUMIFS('Dealer Wise'!E$4:E$124,'Dealer Wise'!$C$4:$C$124,'Region Wise'!$A7)</f>
        <v>121078040.03249998</v>
      </c>
      <c r="C7" s="10">
        <f>SUMIFS('Dealer Wise'!F$4:F$124,'Dealer Wise'!$C$4:$C$124,'Region Wise'!$A7)</f>
        <v>42903987.840499997</v>
      </c>
      <c r="D7" s="11">
        <f t="shared" si="0"/>
        <v>0.35434987078568198</v>
      </c>
      <c r="E7" s="10">
        <f t="shared" si="2"/>
        <v>53958444.185499996</v>
      </c>
      <c r="F7" s="10">
        <f t="shared" si="3"/>
        <v>6744805.5231874995</v>
      </c>
      <c r="G7" s="10">
        <f t="shared" si="4"/>
        <v>61223126.587449983</v>
      </c>
      <c r="H7" s="10">
        <f t="shared" si="5"/>
        <v>7652890.8234312478</v>
      </c>
      <c r="I7" s="10">
        <f t="shared" si="6"/>
        <v>67277028.589074999</v>
      </c>
      <c r="J7" s="10">
        <f t="shared" si="7"/>
        <v>8409628.5736343749</v>
      </c>
      <c r="K7" s="61">
        <f t="shared" si="8"/>
        <v>73330930.590699986</v>
      </c>
      <c r="L7" s="10">
        <f t="shared" si="9"/>
        <v>9166366.3238374982</v>
      </c>
      <c r="M7" s="10">
        <f t="shared" si="1"/>
        <v>78174052.191999987</v>
      </c>
      <c r="N7" s="10">
        <f t="shared" si="10"/>
        <v>9771756.5239999983</v>
      </c>
    </row>
    <row r="8" spans="1:14" x14ac:dyDescent="0.25">
      <c r="A8" s="2" t="s">
        <v>172</v>
      </c>
      <c r="B8" s="10">
        <f>SUMIFS('Dealer Wise'!E$4:E$124,'Dealer Wise'!$C$4:$C$124,'Region Wise'!$A8)</f>
        <v>120603291.23999998</v>
      </c>
      <c r="C8" s="10">
        <f>SUMIFS('Dealer Wise'!F$4:F$124,'Dealer Wise'!$C$4:$C$124,'Region Wise'!$A8)</f>
        <v>52029843.891600005</v>
      </c>
      <c r="D8" s="11">
        <f t="shared" si="0"/>
        <v>0.43141313439001316</v>
      </c>
      <c r="E8" s="10">
        <f t="shared" si="2"/>
        <v>44452789.100399978</v>
      </c>
      <c r="F8" s="10">
        <f t="shared" si="3"/>
        <v>5556598.6375499973</v>
      </c>
      <c r="G8" s="10">
        <f t="shared" si="4"/>
        <v>51688986.574799977</v>
      </c>
      <c r="H8" s="10">
        <f t="shared" si="5"/>
        <v>6461123.3218499972</v>
      </c>
      <c r="I8" s="10">
        <f t="shared" si="6"/>
        <v>57719151.136799984</v>
      </c>
      <c r="J8" s="10">
        <f t="shared" si="7"/>
        <v>7214893.892099998</v>
      </c>
      <c r="K8" s="61">
        <f t="shared" si="8"/>
        <v>63749315.698799975</v>
      </c>
      <c r="L8" s="10">
        <f t="shared" si="9"/>
        <v>7968664.4623499969</v>
      </c>
      <c r="M8" s="10">
        <f t="shared" si="1"/>
        <v>68573447.348399967</v>
      </c>
      <c r="N8" s="10">
        <f t="shared" si="10"/>
        <v>8571680.9185499959</v>
      </c>
    </row>
    <row r="9" spans="1:14" x14ac:dyDescent="0.25">
      <c r="A9" s="2" t="s">
        <v>66</v>
      </c>
      <c r="B9" s="10">
        <f>SUMIFS('Dealer Wise'!E$4:E$124,'Dealer Wise'!$C$4:$C$124,'Region Wise'!$A9)</f>
        <v>162345102.53749999</v>
      </c>
      <c r="C9" s="10">
        <f>SUMIFS('Dealer Wise'!F$4:F$124,'Dealer Wise'!$C$4:$C$124,'Region Wise'!$A9)</f>
        <v>68343471.359399989</v>
      </c>
      <c r="D9" s="11">
        <f t="shared" si="0"/>
        <v>0.4209764895347759</v>
      </c>
      <c r="E9" s="10">
        <f t="shared" si="2"/>
        <v>61532610.670600012</v>
      </c>
      <c r="F9" s="10">
        <f t="shared" si="3"/>
        <v>7691576.3338250015</v>
      </c>
      <c r="G9" s="10">
        <f t="shared" si="4"/>
        <v>71273316.822850004</v>
      </c>
      <c r="H9" s="10">
        <f t="shared" si="5"/>
        <v>8909164.6028562505</v>
      </c>
      <c r="I9" s="10">
        <f t="shared" si="6"/>
        <v>79390571.949725017</v>
      </c>
      <c r="J9" s="10">
        <f t="shared" si="7"/>
        <v>9923821.4937156271</v>
      </c>
      <c r="K9" s="61">
        <f t="shared" si="8"/>
        <v>87507827.0766</v>
      </c>
      <c r="L9" s="10">
        <f t="shared" si="9"/>
        <v>10938478.384575</v>
      </c>
      <c r="M9" s="10">
        <f t="shared" si="1"/>
        <v>94001631.178100005</v>
      </c>
      <c r="N9" s="10">
        <f t="shared" si="10"/>
        <v>11750203.897262501</v>
      </c>
    </row>
    <row r="10" spans="1:14" x14ac:dyDescent="0.25">
      <c r="A10" s="2" t="s">
        <v>90</v>
      </c>
      <c r="B10" s="10">
        <f>SUMIFS('Dealer Wise'!E$4:E$124,'Dealer Wise'!$C$4:$C$124,'Region Wise'!$A10)</f>
        <v>100299108.34999999</v>
      </c>
      <c r="C10" s="10">
        <f>SUMIFS('Dealer Wise'!F$4:F$124,'Dealer Wise'!$C$4:$C$124,'Region Wise'!$A10)</f>
        <v>43566972.899000004</v>
      </c>
      <c r="D10" s="11">
        <f t="shared" si="0"/>
        <v>0.43437049058273114</v>
      </c>
      <c r="E10" s="10">
        <f t="shared" si="2"/>
        <v>36672313.780999988</v>
      </c>
      <c r="F10" s="10">
        <f t="shared" si="3"/>
        <v>4584039.2226249985</v>
      </c>
      <c r="G10" s="10">
        <f t="shared" si="4"/>
        <v>42690260.28199999</v>
      </c>
      <c r="H10" s="10">
        <f t="shared" si="5"/>
        <v>5336282.5352499988</v>
      </c>
      <c r="I10" s="10">
        <f t="shared" si="6"/>
        <v>47705215.699499995</v>
      </c>
      <c r="J10" s="10">
        <f t="shared" si="7"/>
        <v>5963151.9624374993</v>
      </c>
      <c r="K10" s="61">
        <f t="shared" si="8"/>
        <v>52720171.116999984</v>
      </c>
      <c r="L10" s="10">
        <f t="shared" si="9"/>
        <v>6590021.389624998</v>
      </c>
      <c r="M10" s="10">
        <f t="shared" si="1"/>
        <v>56732135.45099999</v>
      </c>
      <c r="N10" s="10">
        <f t="shared" si="10"/>
        <v>7091516.9313749988</v>
      </c>
    </row>
    <row r="11" spans="1:14" x14ac:dyDescent="0.25">
      <c r="A11" s="2" t="s">
        <v>108</v>
      </c>
      <c r="B11" s="10">
        <f>SUMIFS('Dealer Wise'!E$4:E$124,'Dealer Wise'!$C$4:$C$124,'Region Wise'!$A11)</f>
        <v>108228700.155</v>
      </c>
      <c r="C11" s="10">
        <f>SUMIFS('Dealer Wise'!F$4:F$124,'Dealer Wise'!$C$4:$C$124,'Region Wise'!$A11)</f>
        <v>44722915.291500002</v>
      </c>
      <c r="D11" s="11">
        <f t="shared" si="0"/>
        <v>0.41322602255640112</v>
      </c>
      <c r="E11" s="10">
        <f t="shared" si="2"/>
        <v>41860044.832500011</v>
      </c>
      <c r="F11" s="10">
        <f t="shared" si="3"/>
        <v>5232505.6040625013</v>
      </c>
      <c r="G11" s="10">
        <f t="shared" si="4"/>
        <v>48353766.841800004</v>
      </c>
      <c r="H11" s="10">
        <f t="shared" si="5"/>
        <v>6044220.8552250005</v>
      </c>
      <c r="I11" s="10">
        <f t="shared" si="6"/>
        <v>53765201.849550009</v>
      </c>
      <c r="J11" s="10">
        <f t="shared" si="7"/>
        <v>6720650.2311937511</v>
      </c>
      <c r="K11" s="61">
        <f t="shared" si="8"/>
        <v>59176636.857299998</v>
      </c>
      <c r="L11" s="10">
        <f t="shared" si="9"/>
        <v>7397079.6071624998</v>
      </c>
      <c r="M11" s="10">
        <f t="shared" si="1"/>
        <v>63505784.863499999</v>
      </c>
      <c r="N11" s="10">
        <f t="shared" si="10"/>
        <v>7938223.1079374999</v>
      </c>
    </row>
    <row r="12" spans="1:14" x14ac:dyDescent="0.25">
      <c r="A12" s="2" t="s">
        <v>124</v>
      </c>
      <c r="B12" s="10">
        <f>SUMIFS('Dealer Wise'!E$4:E$124,'Dealer Wise'!$C$4:$C$124,'Region Wise'!$A12)</f>
        <v>105153780.425</v>
      </c>
      <c r="C12" s="10">
        <f>SUMIFS('Dealer Wise'!F$4:F$124,'Dealer Wise'!$C$4:$C$124,'Region Wise'!$A12)</f>
        <v>36900715.538599998</v>
      </c>
      <c r="D12" s="11">
        <f t="shared" si="0"/>
        <v>0.35092143515390878</v>
      </c>
      <c r="E12" s="10">
        <f t="shared" si="2"/>
        <v>47222308.801400006</v>
      </c>
      <c r="F12" s="10">
        <f t="shared" si="3"/>
        <v>5902788.6001750007</v>
      </c>
      <c r="G12" s="10">
        <f t="shared" si="4"/>
        <v>53531535.626900002</v>
      </c>
      <c r="H12" s="10">
        <f t="shared" si="5"/>
        <v>6691441.9533625003</v>
      </c>
      <c r="I12" s="10">
        <f t="shared" si="6"/>
        <v>58789224.648149997</v>
      </c>
      <c r="J12" s="10">
        <f t="shared" si="7"/>
        <v>7348653.0810187496</v>
      </c>
      <c r="K12" s="61">
        <f t="shared" si="8"/>
        <v>64046913.669399992</v>
      </c>
      <c r="L12" s="10">
        <f t="shared" si="9"/>
        <v>8005864.208674999</v>
      </c>
      <c r="M12" s="10">
        <f t="shared" si="1"/>
        <v>68253064.886399999</v>
      </c>
      <c r="N12" s="10">
        <f t="shared" si="10"/>
        <v>8531633.1107999999</v>
      </c>
    </row>
    <row r="13" spans="1:14" x14ac:dyDescent="0.25">
      <c r="A13" s="46" t="s">
        <v>180</v>
      </c>
      <c r="B13" s="47">
        <f>SUMIF('Dealer Wise'!B125,'Region Wise'!A13,'Dealer Wise'!E125)</f>
        <v>20887988.6675</v>
      </c>
      <c r="C13" s="47">
        <f>SUMIF('Dealer Wise'!B125,'Region Wise'!A13,'Dealer Wise'!F125)</f>
        <v>11117303</v>
      </c>
      <c r="D13" s="48">
        <f t="shared" si="0"/>
        <v>0.53223425083993903</v>
      </c>
      <c r="E13" s="47">
        <f t="shared" si="2"/>
        <v>5593087.9340000004</v>
      </c>
      <c r="F13" s="47">
        <f t="shared" si="3"/>
        <v>699135.99175000004</v>
      </c>
      <c r="G13" s="47">
        <f t="shared" si="4"/>
        <v>6846367.2540500015</v>
      </c>
      <c r="H13" s="47">
        <f t="shared" si="5"/>
        <v>855795.90675625019</v>
      </c>
      <c r="I13" s="47">
        <f t="shared" si="6"/>
        <v>7890766.6874250025</v>
      </c>
      <c r="J13" s="47">
        <f t="shared" si="7"/>
        <v>986345.83592812531</v>
      </c>
      <c r="K13" s="61">
        <f t="shared" si="8"/>
        <v>8935166.1207999997</v>
      </c>
      <c r="L13" s="47">
        <f t="shared" si="9"/>
        <v>1116895.7651</v>
      </c>
      <c r="M13" s="47">
        <f t="shared" si="1"/>
        <v>9770685.6675000004</v>
      </c>
      <c r="N13" s="47">
        <f t="shared" si="10"/>
        <v>1221335.7084375001</v>
      </c>
    </row>
    <row r="14" spans="1:14" x14ac:dyDescent="0.25">
      <c r="A14" s="25" t="s">
        <v>174</v>
      </c>
      <c r="B14" s="30">
        <f>SUM(B4:B13)</f>
        <v>1110117168.98</v>
      </c>
      <c r="C14" s="30">
        <f>SUM(C4:C13)</f>
        <v>426308380.72949994</v>
      </c>
      <c r="D14" s="31">
        <f t="shared" si="0"/>
        <v>0.38402106790331098</v>
      </c>
      <c r="E14" s="32">
        <f>SUM(E4:E13)</f>
        <v>461785354.45450002</v>
      </c>
      <c r="F14" s="32">
        <f>SUM(F4:F13)</f>
        <v>57723169.306812502</v>
      </c>
      <c r="G14" s="32">
        <f>SUM(G4:G13)</f>
        <v>528392384.59330004</v>
      </c>
      <c r="H14" s="32">
        <f>SUM(H4:H13)</f>
        <v>66049048.074162506</v>
      </c>
      <c r="I14" s="32">
        <f>SUM(I4:I13)</f>
        <v>583898243.04230011</v>
      </c>
      <c r="J14" s="32">
        <f t="shared" si="7"/>
        <v>72987280.380287513</v>
      </c>
      <c r="K14" s="32">
        <f>SUM(K4:K13)</f>
        <v>639404101.49129999</v>
      </c>
      <c r="L14" s="32">
        <f t="shared" si="9"/>
        <v>79925512.686412498</v>
      </c>
      <c r="M14" s="30">
        <f>SUM(M4:M13)</f>
        <v>683808788.25049996</v>
      </c>
      <c r="N14" s="33">
        <f>M14/N2</f>
        <v>85476098.531312495</v>
      </c>
    </row>
    <row r="15" spans="1:14" x14ac:dyDescent="0.25">
      <c r="N15" s="27"/>
    </row>
    <row r="16" spans="1:14" x14ac:dyDescent="0.25">
      <c r="B16" s="27"/>
      <c r="C16" s="27"/>
      <c r="F16" s="28"/>
      <c r="G16" s="28"/>
      <c r="H16" s="28"/>
      <c r="I16" s="28"/>
      <c r="J16" s="28"/>
      <c r="K16" s="28"/>
      <c r="L16" s="28"/>
    </row>
  </sheetData>
  <mergeCells count="1">
    <mergeCell ref="A2:L2"/>
  </mergeCells>
  <pageMargins left="0.7" right="0.7" top="0.75" bottom="0.75" header="0.3" footer="0.3"/>
  <pageSetup scale="57" orientation="landscape" r:id="rId1"/>
  <ignoredErrors>
    <ignoredError sqref="M4:M13 G4:G13 I5:I13 K4:K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zoomScale="80" zoomScaleNormal="80" workbookViewId="0">
      <pane ySplit="3" topLeftCell="A4" activePane="bottomLeft" state="frozen"/>
      <selection activeCell="C1" sqref="C1"/>
      <selection pane="bottomLeft" activeCell="J17" sqref="J17"/>
    </sheetView>
  </sheetViews>
  <sheetFormatPr defaultRowHeight="15" x14ac:dyDescent="0.25"/>
  <cols>
    <col min="1" max="1" width="3" bestFit="1" customWidth="1"/>
    <col min="2" max="2" width="14.375" bestFit="1" customWidth="1"/>
    <col min="3" max="3" width="15.875" bestFit="1" customWidth="1"/>
    <col min="4" max="4" width="13.75" bestFit="1" customWidth="1"/>
    <col min="5" max="5" width="11.25" bestFit="1" customWidth="1"/>
    <col min="6" max="6" width="13.25" bestFit="1" customWidth="1"/>
    <col min="7" max="7" width="15.875" bestFit="1" customWidth="1"/>
    <col min="8" max="8" width="16.875" bestFit="1" customWidth="1"/>
    <col min="9" max="9" width="15.875" bestFit="1" customWidth="1"/>
    <col min="10" max="10" width="16.875" bestFit="1" customWidth="1"/>
    <col min="11" max="11" width="15.875" bestFit="1" customWidth="1"/>
    <col min="12" max="12" width="12.625" customWidth="1"/>
    <col min="13" max="13" width="15.875" bestFit="1" customWidth="1"/>
    <col min="14" max="14" width="12.625" customWidth="1"/>
    <col min="15" max="15" width="17" bestFit="1" customWidth="1"/>
    <col min="16" max="16" width="12.625" customWidth="1"/>
  </cols>
  <sheetData>
    <row r="1" spans="1:16" ht="32.25" customHeight="1" x14ac:dyDescent="0.25">
      <c r="B1" s="45" t="str">
        <f>'Dealer Wise'!B1</f>
        <v xml:space="preserve">Up to 20.01.2020 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0"/>
      <c r="P1" s="40"/>
    </row>
    <row r="2" spans="1:16" ht="32.25" customHeight="1" x14ac:dyDescent="0.25">
      <c r="A2" s="242" t="s">
        <v>1430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6" t="s">
        <v>185</v>
      </c>
      <c r="P2" s="6">
        <v>13</v>
      </c>
    </row>
    <row r="3" spans="1:16" ht="44.25" customHeight="1" x14ac:dyDescent="0.25">
      <c r="A3" s="37" t="s">
        <v>1262</v>
      </c>
      <c r="B3" s="37" t="s">
        <v>0</v>
      </c>
      <c r="C3" s="38" t="s">
        <v>1</v>
      </c>
      <c r="D3" s="39" t="s">
        <v>1455</v>
      </c>
      <c r="E3" s="39" t="s">
        <v>1456</v>
      </c>
      <c r="F3" s="39" t="s">
        <v>1458</v>
      </c>
      <c r="G3" s="39" t="s">
        <v>182</v>
      </c>
      <c r="H3" s="39" t="s">
        <v>184</v>
      </c>
      <c r="I3" s="39" t="s">
        <v>1093</v>
      </c>
      <c r="J3" s="39" t="s">
        <v>1097</v>
      </c>
      <c r="K3" s="39" t="s">
        <v>1095</v>
      </c>
      <c r="L3" s="39" t="s">
        <v>1098</v>
      </c>
      <c r="M3" s="39" t="s">
        <v>1117</v>
      </c>
      <c r="N3" s="39" t="s">
        <v>1119</v>
      </c>
      <c r="O3" s="23" t="s">
        <v>175</v>
      </c>
      <c r="P3" s="24" t="s">
        <v>177</v>
      </c>
    </row>
    <row r="4" spans="1:16" x14ac:dyDescent="0.25">
      <c r="A4" s="75">
        <v>1</v>
      </c>
      <c r="B4" s="2" t="s">
        <v>3</v>
      </c>
      <c r="C4" s="2" t="s">
        <v>3</v>
      </c>
      <c r="D4" s="8">
        <f>SUMIFS('Dealer Wise'!E$4:E$124,'Dealer Wise'!$D$4:$D$124,'Zone Wise'!$C4)</f>
        <v>18050111.6525</v>
      </c>
      <c r="E4" s="8">
        <f>SUMIFS('Dealer Wise'!F$4:F$124,'Dealer Wise'!$D$4:$D$124,'Zone Wise'!$C4)</f>
        <v>7999594.6086999988</v>
      </c>
      <c r="F4" s="9">
        <f t="shared" ref="F4:F34" si="0">E4/D4</f>
        <v>0.44318809560338807</v>
      </c>
      <c r="G4" s="50">
        <f>(D4*0.8)-E4</f>
        <v>6440494.7133000018</v>
      </c>
      <c r="H4" s="8">
        <f t="shared" ref="H4:H35" si="1">G4/$P$2</f>
        <v>495422.67025384627</v>
      </c>
      <c r="I4" s="50">
        <f>(D4*0.86)-E4</f>
        <v>7523501.4124500016</v>
      </c>
      <c r="J4" s="8">
        <f t="shared" ref="J4:J35" si="2">I4/$P$2</f>
        <v>578730.87788076932</v>
      </c>
      <c r="K4" s="8">
        <f>(D4*0.91)-E4</f>
        <v>8426006.9950750023</v>
      </c>
      <c r="L4" s="8">
        <f t="shared" ref="L4:L34" si="3">K4/$P$2</f>
        <v>648154.38423653867</v>
      </c>
      <c r="M4" s="62">
        <f>(D4*0.96)-E4</f>
        <v>9328512.5777000003</v>
      </c>
      <c r="N4" s="8">
        <f t="shared" ref="N4:N35" si="4">M4/$P$2</f>
        <v>717577.89059230767</v>
      </c>
      <c r="O4" s="8">
        <f t="shared" ref="O4:O34" si="5">D4-E4</f>
        <v>10050517.0438</v>
      </c>
      <c r="P4" s="35">
        <f t="shared" ref="P4:P35" si="6">O4/$P$2</f>
        <v>773116.69567692303</v>
      </c>
    </row>
    <row r="5" spans="1:16" x14ac:dyDescent="0.25">
      <c r="A5" s="75">
        <v>2</v>
      </c>
      <c r="B5" s="2" t="s">
        <v>3</v>
      </c>
      <c r="C5" s="2" t="s">
        <v>5</v>
      </c>
      <c r="D5" s="8">
        <f>SUMIFS('Dealer Wise'!E$4:E$124,'Dealer Wise'!$D$4:$D$124,'Zone Wise'!$C5)</f>
        <v>27324350.245000001</v>
      </c>
      <c r="E5" s="8">
        <f>SUMIFS('Dealer Wise'!F$4:F$124,'Dealer Wise'!$D$4:$D$124,'Zone Wise'!$C5)</f>
        <v>11529499.192</v>
      </c>
      <c r="F5" s="9">
        <f t="shared" si="0"/>
        <v>0.42194961961116523</v>
      </c>
      <c r="G5" s="50">
        <f t="shared" ref="G5:G53" si="7">(D5*0.8)-E5</f>
        <v>10329981.004000003</v>
      </c>
      <c r="H5" s="8">
        <f t="shared" si="1"/>
        <v>794613.92338461557</v>
      </c>
      <c r="I5" s="50">
        <f t="shared" ref="I5:I53" si="8">(D5*0.86)-E5</f>
        <v>11969442.018700002</v>
      </c>
      <c r="J5" s="8">
        <f t="shared" si="2"/>
        <v>920726.30913076934</v>
      </c>
      <c r="K5" s="8">
        <f t="shared" ref="K5:K53" si="9">(D5*0.91)-E5</f>
        <v>13335659.530950001</v>
      </c>
      <c r="L5" s="8">
        <f t="shared" si="3"/>
        <v>1025819.9639192309</v>
      </c>
      <c r="M5" s="62">
        <f t="shared" ref="M5:M53" si="10">(D5*0.96)-E5</f>
        <v>14701877.043199999</v>
      </c>
      <c r="N5" s="8">
        <f t="shared" si="4"/>
        <v>1130913.6187076923</v>
      </c>
      <c r="O5" s="34">
        <f t="shared" si="5"/>
        <v>15794851.053000001</v>
      </c>
      <c r="P5" s="8">
        <f t="shared" si="6"/>
        <v>1214988.5425384617</v>
      </c>
    </row>
    <row r="6" spans="1:16" x14ac:dyDescent="0.25">
      <c r="A6" s="75">
        <v>3</v>
      </c>
      <c r="B6" s="2" t="s">
        <v>3</v>
      </c>
      <c r="C6" s="2" t="s">
        <v>8</v>
      </c>
      <c r="D6" s="8">
        <f>SUMIFS('Dealer Wise'!E$4:E$124,'Dealer Wise'!$D$4:$D$124,'Zone Wise'!$C6)</f>
        <v>22085996.340000004</v>
      </c>
      <c r="E6" s="8">
        <f>SUMIFS('Dealer Wise'!F$4:F$124,'Dealer Wise'!$D$4:$D$124,'Zone Wise'!$C6)</f>
        <v>6646762.4635999985</v>
      </c>
      <c r="F6" s="9">
        <f t="shared" si="0"/>
        <v>0.3009491788949557</v>
      </c>
      <c r="G6" s="50">
        <f t="shared" si="7"/>
        <v>11022034.608400006</v>
      </c>
      <c r="H6" s="8">
        <f t="shared" si="1"/>
        <v>847848.81603076973</v>
      </c>
      <c r="I6" s="50">
        <f t="shared" si="8"/>
        <v>12347194.388800003</v>
      </c>
      <c r="J6" s="8">
        <f t="shared" si="2"/>
        <v>949784.18375384633</v>
      </c>
      <c r="K6" s="8">
        <f t="shared" si="9"/>
        <v>13451494.205800004</v>
      </c>
      <c r="L6" s="8">
        <f t="shared" si="3"/>
        <v>1034730.3235230773</v>
      </c>
      <c r="M6" s="62">
        <f t="shared" si="10"/>
        <v>14555794.022800006</v>
      </c>
      <c r="N6" s="8">
        <f t="shared" si="4"/>
        <v>1119676.4632923082</v>
      </c>
      <c r="O6" s="8">
        <f t="shared" si="5"/>
        <v>15439233.876400005</v>
      </c>
      <c r="P6" s="36">
        <f t="shared" si="6"/>
        <v>1187633.3751076928</v>
      </c>
    </row>
    <row r="7" spans="1:16" x14ac:dyDescent="0.25">
      <c r="A7" s="75">
        <v>4</v>
      </c>
      <c r="B7" s="2" t="s">
        <v>3</v>
      </c>
      <c r="C7" s="2" t="s">
        <v>13</v>
      </c>
      <c r="D7" s="8">
        <f>SUMIFS('Dealer Wise'!E$4:E$124,'Dealer Wise'!$D$4:$D$124,'Zone Wise'!$C7)</f>
        <v>25134526.327500001</v>
      </c>
      <c r="E7" s="8">
        <f>SUMIFS('Dealer Wise'!F$4:F$124,'Dealer Wise'!$D$4:$D$124,'Zone Wise'!$C7)</f>
        <v>8966386.7828999981</v>
      </c>
      <c r="F7" s="9">
        <f t="shared" si="0"/>
        <v>0.35673585672827107</v>
      </c>
      <c r="G7" s="50">
        <f t="shared" si="7"/>
        <v>11141234.279100005</v>
      </c>
      <c r="H7" s="8">
        <f t="shared" si="1"/>
        <v>857018.02146923111</v>
      </c>
      <c r="I7" s="50">
        <f t="shared" si="8"/>
        <v>12649305.858750001</v>
      </c>
      <c r="J7" s="8">
        <f t="shared" si="2"/>
        <v>973023.5275961539</v>
      </c>
      <c r="K7" s="8">
        <f t="shared" si="9"/>
        <v>13906032.175125003</v>
      </c>
      <c r="L7" s="8">
        <f t="shared" si="3"/>
        <v>1069694.7827019233</v>
      </c>
      <c r="M7" s="62">
        <f t="shared" si="10"/>
        <v>15162758.491500001</v>
      </c>
      <c r="N7" s="8">
        <f t="shared" si="4"/>
        <v>1166366.0378076923</v>
      </c>
      <c r="O7" s="8">
        <f t="shared" si="5"/>
        <v>16168139.544600002</v>
      </c>
      <c r="P7" s="8">
        <f t="shared" si="6"/>
        <v>1243703.0418923078</v>
      </c>
    </row>
    <row r="8" spans="1:16" x14ac:dyDescent="0.25">
      <c r="A8" s="75">
        <v>5</v>
      </c>
      <c r="B8" s="2" t="s">
        <v>173</v>
      </c>
      <c r="C8" s="2" t="s">
        <v>19</v>
      </c>
      <c r="D8" s="8">
        <f>SUMIFS('Dealer Wise'!E$4:E$124,'Dealer Wise'!$D$4:$D$124,'Zone Wise'!$C8)</f>
        <v>24576909.7575</v>
      </c>
      <c r="E8" s="8">
        <f>SUMIFS('Dealer Wise'!F$4:F$124,'Dealer Wise'!$D$4:$D$124,'Zone Wise'!$C8)</f>
        <v>5756292.7343999986</v>
      </c>
      <c r="F8" s="9">
        <f t="shared" si="0"/>
        <v>0.23421548075804699</v>
      </c>
      <c r="G8" s="50">
        <f t="shared" si="7"/>
        <v>13905235.071600003</v>
      </c>
      <c r="H8" s="8">
        <f t="shared" si="1"/>
        <v>1069633.4670461542</v>
      </c>
      <c r="I8" s="50">
        <f t="shared" si="8"/>
        <v>15379849.657050001</v>
      </c>
      <c r="J8" s="8">
        <f t="shared" si="2"/>
        <v>1183065.3582346155</v>
      </c>
      <c r="K8" s="8">
        <f t="shared" si="9"/>
        <v>16608695.144925004</v>
      </c>
      <c r="L8" s="8">
        <f t="shared" si="3"/>
        <v>1277591.9342250002</v>
      </c>
      <c r="M8" s="62">
        <f t="shared" si="10"/>
        <v>17837540.632799998</v>
      </c>
      <c r="N8" s="8">
        <f t="shared" si="4"/>
        <v>1372118.5102153844</v>
      </c>
      <c r="O8" s="8">
        <f t="shared" si="5"/>
        <v>18820617.023100004</v>
      </c>
      <c r="P8" s="8">
        <f t="shared" si="6"/>
        <v>1447739.7710076927</v>
      </c>
    </row>
    <row r="9" spans="1:16" x14ac:dyDescent="0.25">
      <c r="A9" s="75">
        <v>6</v>
      </c>
      <c r="B9" s="2" t="s">
        <v>173</v>
      </c>
      <c r="C9" s="2" t="s">
        <v>24</v>
      </c>
      <c r="D9" s="8">
        <f>SUMIFS('Dealer Wise'!E$4:E$124,'Dealer Wise'!$D$4:$D$124,'Zone Wise'!$C9)</f>
        <v>19853967.239999995</v>
      </c>
      <c r="E9" s="8">
        <f>SUMIFS('Dealer Wise'!F$4:F$124,'Dealer Wise'!$D$4:$D$124,'Zone Wise'!$C9)</f>
        <v>4972597.4869000008</v>
      </c>
      <c r="F9" s="9">
        <f t="shared" si="0"/>
        <v>0.25045863261432488</v>
      </c>
      <c r="G9" s="50">
        <f t="shared" si="7"/>
        <v>10910576.305099994</v>
      </c>
      <c r="H9" s="8">
        <f t="shared" si="1"/>
        <v>839275.10039230727</v>
      </c>
      <c r="I9" s="50">
        <f t="shared" si="8"/>
        <v>12101814.339499995</v>
      </c>
      <c r="J9" s="8">
        <f t="shared" si="2"/>
        <v>930908.79534615343</v>
      </c>
      <c r="K9" s="8">
        <f t="shared" si="9"/>
        <v>13094512.701499995</v>
      </c>
      <c r="L9" s="8">
        <f t="shared" si="3"/>
        <v>1007270.2078076919</v>
      </c>
      <c r="M9" s="62">
        <f t="shared" si="10"/>
        <v>14087211.063499991</v>
      </c>
      <c r="N9" s="8">
        <f t="shared" si="4"/>
        <v>1083631.6202692301</v>
      </c>
      <c r="O9" s="8">
        <f t="shared" si="5"/>
        <v>14881369.753099993</v>
      </c>
      <c r="P9" s="8">
        <f t="shared" si="6"/>
        <v>1144720.750238461</v>
      </c>
    </row>
    <row r="10" spans="1:16" x14ac:dyDescent="0.25">
      <c r="A10" s="75">
        <v>7</v>
      </c>
      <c r="B10" s="2" t="s">
        <v>173</v>
      </c>
      <c r="C10" s="2" t="s">
        <v>23</v>
      </c>
      <c r="D10" s="8">
        <f>SUMIFS('Dealer Wise'!E$4:E$124,'Dealer Wise'!$D$4:$D$124,'Zone Wise'!$C10)</f>
        <v>32360405.082500003</v>
      </c>
      <c r="E10" s="8">
        <f>SUMIFS('Dealer Wise'!F$4:F$124,'Dealer Wise'!$D$4:$D$124,'Zone Wise'!$C10)</f>
        <v>15372512.508299999</v>
      </c>
      <c r="F10" s="9">
        <f t="shared" si="0"/>
        <v>0.47504079349776779</v>
      </c>
      <c r="G10" s="50">
        <f t="shared" si="7"/>
        <v>10515811.557700004</v>
      </c>
      <c r="H10" s="8">
        <f t="shared" si="1"/>
        <v>808908.58136153885</v>
      </c>
      <c r="I10" s="50">
        <f t="shared" si="8"/>
        <v>12457435.862650003</v>
      </c>
      <c r="J10" s="8">
        <f t="shared" si="2"/>
        <v>958264.29712692334</v>
      </c>
      <c r="K10" s="8">
        <f t="shared" si="9"/>
        <v>14075456.116775006</v>
      </c>
      <c r="L10" s="8">
        <f t="shared" si="3"/>
        <v>1082727.3935980774</v>
      </c>
      <c r="M10" s="62">
        <f t="shared" si="10"/>
        <v>15693476.370900001</v>
      </c>
      <c r="N10" s="8">
        <f t="shared" si="4"/>
        <v>1207190.4900692308</v>
      </c>
      <c r="O10" s="8">
        <f t="shared" si="5"/>
        <v>16987892.574200004</v>
      </c>
      <c r="P10" s="8">
        <f t="shared" si="6"/>
        <v>1306760.9672461541</v>
      </c>
    </row>
    <row r="11" spans="1:16" x14ac:dyDescent="0.25">
      <c r="A11" s="75">
        <v>8</v>
      </c>
      <c r="B11" s="2" t="s">
        <v>173</v>
      </c>
      <c r="C11" s="2" t="s">
        <v>20</v>
      </c>
      <c r="D11" s="8">
        <f>SUMIFS('Dealer Wise'!E$4:E$124,'Dealer Wise'!$D$4:$D$124,'Zone Wise'!$C11)</f>
        <v>23184225.4375</v>
      </c>
      <c r="E11" s="8">
        <f>SUMIFS('Dealer Wise'!F$4:F$124,'Dealer Wise'!$D$4:$D$124,'Zone Wise'!$C11)</f>
        <v>6544957.3089000005</v>
      </c>
      <c r="F11" s="9">
        <f t="shared" si="0"/>
        <v>0.2823021768203508</v>
      </c>
      <c r="G11" s="50">
        <f t="shared" si="7"/>
        <v>12002423.041100001</v>
      </c>
      <c r="H11" s="8">
        <f t="shared" si="1"/>
        <v>923263.31085384625</v>
      </c>
      <c r="I11" s="50">
        <f t="shared" si="8"/>
        <v>13393476.567349998</v>
      </c>
      <c r="J11" s="8">
        <f t="shared" si="2"/>
        <v>1030267.4282576921</v>
      </c>
      <c r="K11" s="8">
        <f t="shared" si="9"/>
        <v>14552687.839225</v>
      </c>
      <c r="L11" s="8">
        <f t="shared" si="3"/>
        <v>1119437.5260942308</v>
      </c>
      <c r="M11" s="62">
        <f t="shared" si="10"/>
        <v>15711899.111099998</v>
      </c>
      <c r="N11" s="8">
        <f t="shared" si="4"/>
        <v>1208607.623930769</v>
      </c>
      <c r="O11" s="8">
        <f t="shared" si="5"/>
        <v>16639268.128599999</v>
      </c>
      <c r="P11" s="8">
        <f t="shared" si="6"/>
        <v>1279943.7021999999</v>
      </c>
    </row>
    <row r="12" spans="1:16" x14ac:dyDescent="0.25">
      <c r="A12" s="75">
        <v>9</v>
      </c>
      <c r="B12" s="2" t="s">
        <v>173</v>
      </c>
      <c r="C12" s="2" t="s">
        <v>21</v>
      </c>
      <c r="D12" s="8">
        <f>SUMIFS('Dealer Wise'!E$4:E$124,'Dealer Wise'!$D$4:$D$124,'Zone Wise'!$C12)</f>
        <v>29772310.477499992</v>
      </c>
      <c r="E12" s="8">
        <f>SUMIFS('Dealer Wise'!F$4:F$124,'Dealer Wise'!$D$4:$D$124,'Zone Wise'!$C12)</f>
        <v>6968985.0030000005</v>
      </c>
      <c r="F12" s="9">
        <f t="shared" si="0"/>
        <v>0.23407605561102535</v>
      </c>
      <c r="G12" s="50">
        <f t="shared" si="7"/>
        <v>16848863.378999993</v>
      </c>
      <c r="H12" s="8">
        <f t="shared" si="1"/>
        <v>1296066.4137692302</v>
      </c>
      <c r="I12" s="50">
        <f t="shared" si="8"/>
        <v>18635202.007649995</v>
      </c>
      <c r="J12" s="8">
        <f t="shared" si="2"/>
        <v>1433477.0775115381</v>
      </c>
      <c r="K12" s="8">
        <f t="shared" si="9"/>
        <v>20123817.531524993</v>
      </c>
      <c r="L12" s="8">
        <f t="shared" si="3"/>
        <v>1547985.9639634611</v>
      </c>
      <c r="M12" s="62">
        <f t="shared" si="10"/>
        <v>21612433.055399992</v>
      </c>
      <c r="N12" s="8">
        <f t="shared" si="4"/>
        <v>1662494.8504153839</v>
      </c>
      <c r="O12" s="8">
        <f t="shared" si="5"/>
        <v>22803325.474499993</v>
      </c>
      <c r="P12" s="8">
        <f t="shared" si="6"/>
        <v>1754101.9595769225</v>
      </c>
    </row>
    <row r="13" spans="1:16" x14ac:dyDescent="0.25">
      <c r="A13" s="75">
        <v>10</v>
      </c>
      <c r="B13" s="2" t="s">
        <v>173</v>
      </c>
      <c r="C13" s="2" t="s">
        <v>22</v>
      </c>
      <c r="D13" s="8">
        <f>SUMIFS('Dealer Wise'!E$4:E$124,'Dealer Wise'!$D$4:$D$124,'Zone Wise'!$C13)</f>
        <v>16421957.477499999</v>
      </c>
      <c r="E13" s="8">
        <f>SUMIFS('Dealer Wise'!F$4:F$124,'Dealer Wise'!$D$4:$D$124,'Zone Wise'!$C13)</f>
        <v>6041976.6675000004</v>
      </c>
      <c r="F13" s="9">
        <f t="shared" si="0"/>
        <v>0.36792061334820864</v>
      </c>
      <c r="G13" s="50">
        <f t="shared" si="7"/>
        <v>7095589.3145000003</v>
      </c>
      <c r="H13" s="8">
        <f t="shared" si="1"/>
        <v>545814.56265384622</v>
      </c>
      <c r="I13" s="50">
        <f t="shared" si="8"/>
        <v>8080906.7631499991</v>
      </c>
      <c r="J13" s="8">
        <f t="shared" si="2"/>
        <v>621608.21254999994</v>
      </c>
      <c r="K13" s="8">
        <f t="shared" si="9"/>
        <v>8902004.6370249987</v>
      </c>
      <c r="L13" s="8">
        <f t="shared" si="3"/>
        <v>684769.58746346144</v>
      </c>
      <c r="M13" s="62">
        <f t="shared" si="10"/>
        <v>9723102.5108999982</v>
      </c>
      <c r="N13" s="8">
        <f t="shared" si="4"/>
        <v>747930.96237692295</v>
      </c>
      <c r="O13" s="8">
        <f t="shared" si="5"/>
        <v>10379980.809999999</v>
      </c>
      <c r="P13" s="8">
        <f t="shared" si="6"/>
        <v>798460.06230769225</v>
      </c>
    </row>
    <row r="14" spans="1:16" x14ac:dyDescent="0.25">
      <c r="A14" s="75">
        <v>11</v>
      </c>
      <c r="B14" s="2" t="s">
        <v>26</v>
      </c>
      <c r="C14" s="2" t="s">
        <v>28</v>
      </c>
      <c r="D14" s="8">
        <f>SUMIFS('Dealer Wise'!E$4:E$124,'Dealer Wise'!$D$4:$D$124,'Zone Wise'!$C14)</f>
        <v>20147530.234999999</v>
      </c>
      <c r="E14" s="8">
        <f>SUMIFS('Dealer Wise'!F$4:F$124,'Dealer Wise'!$D$4:$D$124,'Zone Wise'!$C14)</f>
        <v>7753534.385900002</v>
      </c>
      <c r="F14" s="9">
        <f t="shared" si="0"/>
        <v>0.38483795757907208</v>
      </c>
      <c r="G14" s="50">
        <f t="shared" si="7"/>
        <v>8364489.802099999</v>
      </c>
      <c r="H14" s="8">
        <f t="shared" si="1"/>
        <v>643422.29246923071</v>
      </c>
      <c r="I14" s="50">
        <f t="shared" si="8"/>
        <v>9573341.6161999963</v>
      </c>
      <c r="J14" s="8">
        <f t="shared" si="2"/>
        <v>736410.89355384582</v>
      </c>
      <c r="K14" s="8">
        <f t="shared" si="9"/>
        <v>10580718.127949998</v>
      </c>
      <c r="L14" s="8">
        <f t="shared" si="3"/>
        <v>813901.39445769216</v>
      </c>
      <c r="M14" s="62">
        <f t="shared" si="10"/>
        <v>11588094.639699996</v>
      </c>
      <c r="N14" s="8">
        <f t="shared" si="4"/>
        <v>891391.89536153816</v>
      </c>
      <c r="O14" s="8">
        <f t="shared" si="5"/>
        <v>12393995.849099997</v>
      </c>
      <c r="P14" s="8">
        <f t="shared" si="6"/>
        <v>953384.29608461517</v>
      </c>
    </row>
    <row r="15" spans="1:16" x14ac:dyDescent="0.25">
      <c r="A15" s="75">
        <v>12</v>
      </c>
      <c r="B15" s="2" t="s">
        <v>26</v>
      </c>
      <c r="C15" s="2" t="s">
        <v>31</v>
      </c>
      <c r="D15" s="8">
        <f>SUMIFS('Dealer Wise'!E$4:E$124,'Dealer Wise'!$D$4:$D$124,'Zone Wise'!$C15)</f>
        <v>24518113.522500008</v>
      </c>
      <c r="E15" s="8">
        <f>SUMIFS('Dealer Wise'!F$4:F$124,'Dealer Wise'!$D$4:$D$124,'Zone Wise'!$C15)</f>
        <v>7990419.4584999979</v>
      </c>
      <c r="F15" s="9">
        <f t="shared" si="0"/>
        <v>0.32589862393643282</v>
      </c>
      <c r="G15" s="50">
        <f t="shared" si="7"/>
        <v>11624071.35950001</v>
      </c>
      <c r="H15" s="8">
        <f t="shared" si="1"/>
        <v>894159.33534615464</v>
      </c>
      <c r="I15" s="50">
        <f t="shared" si="8"/>
        <v>13095158.170850009</v>
      </c>
      <c r="J15" s="8">
        <f t="shared" si="2"/>
        <v>1007319.8592961545</v>
      </c>
      <c r="K15" s="8">
        <f t="shared" si="9"/>
        <v>14321063.84697501</v>
      </c>
      <c r="L15" s="8">
        <f t="shared" si="3"/>
        <v>1101620.2959211546</v>
      </c>
      <c r="M15" s="62">
        <f t="shared" si="10"/>
        <v>15546969.523100011</v>
      </c>
      <c r="N15" s="8">
        <f t="shared" si="4"/>
        <v>1195920.7325461546</v>
      </c>
      <c r="O15" s="8">
        <f t="shared" si="5"/>
        <v>16527694.06400001</v>
      </c>
      <c r="P15" s="8">
        <f t="shared" si="6"/>
        <v>1271361.0818461548</v>
      </c>
    </row>
    <row r="16" spans="1:16" x14ac:dyDescent="0.25">
      <c r="A16" s="75">
        <v>13</v>
      </c>
      <c r="B16" s="2" t="s">
        <v>26</v>
      </c>
      <c r="C16" s="2" t="s">
        <v>33</v>
      </c>
      <c r="D16" s="8">
        <f>SUMIFS('Dealer Wise'!E$4:E$124,'Dealer Wise'!$D$4:$D$124,'Zone Wise'!$C16)</f>
        <v>24534221.565000005</v>
      </c>
      <c r="E16" s="8">
        <f>SUMIFS('Dealer Wise'!F$4:F$124,'Dealer Wise'!$D$4:$D$124,'Zone Wise'!$C16)</f>
        <v>5226642.0905999988</v>
      </c>
      <c r="F16" s="9">
        <f t="shared" si="0"/>
        <v>0.21303476357514495</v>
      </c>
      <c r="G16" s="50">
        <f t="shared" si="7"/>
        <v>14400735.161400005</v>
      </c>
      <c r="H16" s="8">
        <f t="shared" si="1"/>
        <v>1107748.8585692311</v>
      </c>
      <c r="I16" s="50">
        <f t="shared" si="8"/>
        <v>15872788.455300007</v>
      </c>
      <c r="J16" s="8">
        <f t="shared" si="2"/>
        <v>1220983.7273307699</v>
      </c>
      <c r="K16" s="8">
        <f t="shared" si="9"/>
        <v>17099499.533550005</v>
      </c>
      <c r="L16" s="8">
        <f t="shared" si="3"/>
        <v>1315346.1179653851</v>
      </c>
      <c r="M16" s="62">
        <f t="shared" si="10"/>
        <v>18326210.611800004</v>
      </c>
      <c r="N16" s="8">
        <f t="shared" si="4"/>
        <v>1409708.5086000003</v>
      </c>
      <c r="O16" s="8">
        <f t="shared" si="5"/>
        <v>19307579.474400006</v>
      </c>
      <c r="P16" s="8">
        <f t="shared" si="6"/>
        <v>1485198.4211076929</v>
      </c>
    </row>
    <row r="17" spans="1:16" x14ac:dyDescent="0.25">
      <c r="A17" s="75">
        <v>14</v>
      </c>
      <c r="B17" s="2" t="s">
        <v>26</v>
      </c>
      <c r="C17" s="2" t="s">
        <v>35</v>
      </c>
      <c r="D17" s="8">
        <f>SUMIFS('Dealer Wise'!E$4:E$124,'Dealer Wise'!$D$4:$D$124,'Zone Wise'!$C17)</f>
        <v>22877599.625</v>
      </c>
      <c r="E17" s="8">
        <f>SUMIFS('Dealer Wise'!F$4:F$124,'Dealer Wise'!$D$4:$D$124,'Zone Wise'!$C17)</f>
        <v>9449208.5849999972</v>
      </c>
      <c r="F17" s="9">
        <f t="shared" si="0"/>
        <v>0.41303321764028805</v>
      </c>
      <c r="G17" s="50">
        <f t="shared" si="7"/>
        <v>8852871.1150000021</v>
      </c>
      <c r="H17" s="8">
        <f t="shared" si="1"/>
        <v>680990.08576923097</v>
      </c>
      <c r="I17" s="50">
        <f t="shared" si="8"/>
        <v>10225527.092500001</v>
      </c>
      <c r="J17" s="8">
        <f t="shared" si="2"/>
        <v>786579.00711538468</v>
      </c>
      <c r="K17" s="8">
        <f t="shared" si="9"/>
        <v>11369407.073750004</v>
      </c>
      <c r="L17" s="8">
        <f t="shared" si="3"/>
        <v>874569.77490384644</v>
      </c>
      <c r="M17" s="62">
        <f t="shared" si="10"/>
        <v>12513287.055000003</v>
      </c>
      <c r="N17" s="8">
        <f t="shared" si="4"/>
        <v>962560.54269230796</v>
      </c>
      <c r="O17" s="8">
        <f t="shared" si="5"/>
        <v>13428391.040000003</v>
      </c>
      <c r="P17" s="8">
        <f t="shared" si="6"/>
        <v>1032953.1569230772</v>
      </c>
    </row>
    <row r="18" spans="1:16" x14ac:dyDescent="0.25">
      <c r="A18" s="75">
        <v>15</v>
      </c>
      <c r="B18" s="2" t="s">
        <v>26</v>
      </c>
      <c r="C18" s="2" t="s">
        <v>37</v>
      </c>
      <c r="D18" s="8">
        <f>SUMIFS('Dealer Wise'!E$4:E$124,'Dealer Wise'!$D$4:$D$124,'Zone Wise'!$C18)</f>
        <v>40678932.587499999</v>
      </c>
      <c r="E18" s="8">
        <f>SUMIFS('Dealer Wise'!F$4:F$124,'Dealer Wise'!$D$4:$D$124,'Zone Wise'!$C18)</f>
        <v>15503801.632699998</v>
      </c>
      <c r="F18" s="9">
        <f t="shared" si="0"/>
        <v>0.38112606812756128</v>
      </c>
      <c r="G18" s="50">
        <f t="shared" si="7"/>
        <v>17039344.437300004</v>
      </c>
      <c r="H18" s="8">
        <f t="shared" si="1"/>
        <v>1310718.802869231</v>
      </c>
      <c r="I18" s="50">
        <f t="shared" si="8"/>
        <v>19480080.392549999</v>
      </c>
      <c r="J18" s="8">
        <f t="shared" si="2"/>
        <v>1498467.722503846</v>
      </c>
      <c r="K18" s="8">
        <f t="shared" si="9"/>
        <v>21514027.021925002</v>
      </c>
      <c r="L18" s="8">
        <f t="shared" si="3"/>
        <v>1654925.1555326926</v>
      </c>
      <c r="M18" s="62">
        <f t="shared" si="10"/>
        <v>23547973.651299998</v>
      </c>
      <c r="N18" s="8">
        <f t="shared" si="4"/>
        <v>1811382.5885615384</v>
      </c>
      <c r="O18" s="8">
        <f t="shared" si="5"/>
        <v>25175130.954800002</v>
      </c>
      <c r="P18" s="8">
        <f t="shared" si="6"/>
        <v>1936548.5349846156</v>
      </c>
    </row>
    <row r="19" spans="1:16" x14ac:dyDescent="0.25">
      <c r="A19" s="75">
        <v>16</v>
      </c>
      <c r="B19" s="2" t="s">
        <v>41</v>
      </c>
      <c r="C19" s="2" t="s">
        <v>42</v>
      </c>
      <c r="D19" s="8">
        <f>SUMIFS('Dealer Wise'!E$4:E$124,'Dealer Wise'!$D$4:$D$124,'Zone Wise'!$C19)</f>
        <v>22386666.695</v>
      </c>
      <c r="E19" s="8">
        <f>SUMIFS('Dealer Wise'!F$4:F$124,'Dealer Wise'!$D$4:$D$124,'Zone Wise'!$C19)</f>
        <v>8905438.3192999996</v>
      </c>
      <c r="F19" s="9">
        <f t="shared" si="0"/>
        <v>0.39780099648729772</v>
      </c>
      <c r="G19" s="50">
        <f t="shared" si="7"/>
        <v>9003895.0367000028</v>
      </c>
      <c r="H19" s="8">
        <f t="shared" si="1"/>
        <v>692607.31051538489</v>
      </c>
      <c r="I19" s="50">
        <f t="shared" si="8"/>
        <v>10347095.038400002</v>
      </c>
      <c r="J19" s="8">
        <f t="shared" si="2"/>
        <v>795930.38756923086</v>
      </c>
      <c r="K19" s="8">
        <f t="shared" si="9"/>
        <v>11466428.373150002</v>
      </c>
      <c r="L19" s="8">
        <f t="shared" si="3"/>
        <v>882032.95178076939</v>
      </c>
      <c r="M19" s="62">
        <f t="shared" si="10"/>
        <v>12585761.707899999</v>
      </c>
      <c r="N19" s="8">
        <f t="shared" si="4"/>
        <v>968135.51599230757</v>
      </c>
      <c r="O19" s="8">
        <f t="shared" si="5"/>
        <v>13481228.375700001</v>
      </c>
      <c r="P19" s="8">
        <f t="shared" si="6"/>
        <v>1037017.5673615385</v>
      </c>
    </row>
    <row r="20" spans="1:16" x14ac:dyDescent="0.25">
      <c r="A20" s="75">
        <v>17</v>
      </c>
      <c r="B20" s="2" t="s">
        <v>41</v>
      </c>
      <c r="C20" s="2" t="s">
        <v>44</v>
      </c>
      <c r="D20" s="8">
        <f>SUMIFS('Dealer Wise'!E$4:E$124,'Dealer Wise'!$D$4:$D$124,'Zone Wise'!$C20)</f>
        <v>14207253.387500001</v>
      </c>
      <c r="E20" s="8">
        <f>SUMIFS('Dealer Wise'!F$4:F$124,'Dealer Wise'!$D$4:$D$124,'Zone Wise'!$C20)</f>
        <v>2271479.4086999996</v>
      </c>
      <c r="F20" s="9">
        <f t="shared" si="0"/>
        <v>0.15988167077378379</v>
      </c>
      <c r="G20" s="50">
        <f t="shared" si="7"/>
        <v>9094323.3013000004</v>
      </c>
      <c r="H20" s="8">
        <f t="shared" si="1"/>
        <v>699563.33086923079</v>
      </c>
      <c r="I20" s="50">
        <f t="shared" si="8"/>
        <v>9946758.5045500025</v>
      </c>
      <c r="J20" s="8">
        <f t="shared" si="2"/>
        <v>765135.26958076947</v>
      </c>
      <c r="K20" s="8">
        <f t="shared" si="9"/>
        <v>10657121.173925001</v>
      </c>
      <c r="L20" s="8">
        <f t="shared" si="3"/>
        <v>819778.55184038472</v>
      </c>
      <c r="M20" s="62">
        <f t="shared" si="10"/>
        <v>11367483.8433</v>
      </c>
      <c r="N20" s="8">
        <f t="shared" si="4"/>
        <v>874421.83409999998</v>
      </c>
      <c r="O20" s="8">
        <f t="shared" si="5"/>
        <v>11935773.978800002</v>
      </c>
      <c r="P20" s="8">
        <f t="shared" si="6"/>
        <v>918136.45990769251</v>
      </c>
    </row>
    <row r="21" spans="1:16" x14ac:dyDescent="0.25">
      <c r="A21" s="75">
        <v>18</v>
      </c>
      <c r="B21" s="2" t="s">
        <v>41</v>
      </c>
      <c r="C21" s="2" t="s">
        <v>46</v>
      </c>
      <c r="D21" s="8">
        <f>SUMIFS('Dealer Wise'!E$4:E$124,'Dealer Wise'!$D$4:$D$124,'Zone Wise'!$C21)</f>
        <v>15734218.320000002</v>
      </c>
      <c r="E21" s="8">
        <f>SUMIFS('Dealer Wise'!F$4:F$124,'Dealer Wise'!$D$4:$D$124,'Zone Wise'!$C21)</f>
        <v>6615785.8729999997</v>
      </c>
      <c r="F21" s="9">
        <f t="shared" si="0"/>
        <v>0.4204712136598851</v>
      </c>
      <c r="G21" s="50">
        <f t="shared" si="7"/>
        <v>5971588.7830000035</v>
      </c>
      <c r="H21" s="8">
        <f t="shared" si="1"/>
        <v>459352.98330769257</v>
      </c>
      <c r="I21" s="50">
        <f t="shared" si="8"/>
        <v>6915641.8822000027</v>
      </c>
      <c r="J21" s="8">
        <f t="shared" si="2"/>
        <v>531972.45247692324</v>
      </c>
      <c r="K21" s="8">
        <f t="shared" si="9"/>
        <v>7702352.7982000019</v>
      </c>
      <c r="L21" s="8">
        <f t="shared" si="3"/>
        <v>592488.6767846155</v>
      </c>
      <c r="M21" s="62">
        <f t="shared" si="10"/>
        <v>8489063.7142000012</v>
      </c>
      <c r="N21" s="8">
        <f t="shared" si="4"/>
        <v>653004.90109230776</v>
      </c>
      <c r="O21" s="8">
        <f t="shared" si="5"/>
        <v>9118432.4470000025</v>
      </c>
      <c r="P21" s="8">
        <f t="shared" si="6"/>
        <v>701417.88053846173</v>
      </c>
    </row>
    <row r="22" spans="1:16" x14ac:dyDescent="0.25">
      <c r="A22" s="75">
        <v>19</v>
      </c>
      <c r="B22" s="2" t="s">
        <v>41</v>
      </c>
      <c r="C22" s="2" t="s">
        <v>51</v>
      </c>
      <c r="D22" s="8">
        <f>SUMIFS('Dealer Wise'!E$4:E$124,'Dealer Wise'!$D$4:$D$124,'Zone Wise'!$C22)</f>
        <v>11256993.005000001</v>
      </c>
      <c r="E22" s="8">
        <f>SUMIFS('Dealer Wise'!F$4:F$124,'Dealer Wise'!$D$4:$D$124,'Zone Wise'!$C22)</f>
        <v>3240987.8125999994</v>
      </c>
      <c r="F22" s="9">
        <f t="shared" si="0"/>
        <v>0.28790884130073235</v>
      </c>
      <c r="G22" s="50">
        <f t="shared" si="7"/>
        <v>5764606.5914000012</v>
      </c>
      <c r="H22" s="8">
        <f t="shared" si="1"/>
        <v>443431.27626153856</v>
      </c>
      <c r="I22" s="50">
        <f t="shared" si="8"/>
        <v>6440026.1717000008</v>
      </c>
      <c r="J22" s="8">
        <f t="shared" si="2"/>
        <v>495386.62859230774</v>
      </c>
      <c r="K22" s="8">
        <f t="shared" si="9"/>
        <v>7002875.8219500016</v>
      </c>
      <c r="L22" s="8">
        <f t="shared" si="3"/>
        <v>538682.75553461548</v>
      </c>
      <c r="M22" s="62">
        <f t="shared" si="10"/>
        <v>7565725.4722000007</v>
      </c>
      <c r="N22" s="8">
        <f t="shared" si="4"/>
        <v>581978.88247692317</v>
      </c>
      <c r="O22" s="8">
        <f t="shared" si="5"/>
        <v>8016005.192400001</v>
      </c>
      <c r="P22" s="8">
        <f t="shared" si="6"/>
        <v>616615.78403076925</v>
      </c>
    </row>
    <row r="23" spans="1:16" x14ac:dyDescent="0.25">
      <c r="A23" s="75">
        <v>20</v>
      </c>
      <c r="B23" s="2" t="s">
        <v>41</v>
      </c>
      <c r="C23" s="2" t="s">
        <v>49</v>
      </c>
      <c r="D23" s="8">
        <f>SUMIFS('Dealer Wise'!E$4:E$124,'Dealer Wise'!$D$4:$D$124,'Zone Wise'!$C23)</f>
        <v>12008638.130000001</v>
      </c>
      <c r="E23" s="8">
        <f>SUMIFS('Dealer Wise'!F$4:F$124,'Dealer Wise'!$D$4:$D$124,'Zone Wise'!$C23)</f>
        <v>2407548.4904</v>
      </c>
      <c r="F23" s="9">
        <f t="shared" si="0"/>
        <v>0.2004847231082314</v>
      </c>
      <c r="G23" s="50">
        <f t="shared" si="7"/>
        <v>7199362.0136000011</v>
      </c>
      <c r="H23" s="8">
        <f t="shared" si="1"/>
        <v>553797.07796923083</v>
      </c>
      <c r="I23" s="50">
        <f t="shared" si="8"/>
        <v>7919880.3014000002</v>
      </c>
      <c r="J23" s="8">
        <f t="shared" si="2"/>
        <v>609221.56164615392</v>
      </c>
      <c r="K23" s="8">
        <f t="shared" si="9"/>
        <v>8520312.2079000007</v>
      </c>
      <c r="L23" s="8">
        <f t="shared" si="3"/>
        <v>655408.63137692318</v>
      </c>
      <c r="M23" s="62">
        <f t="shared" si="10"/>
        <v>9120744.1144000012</v>
      </c>
      <c r="N23" s="8">
        <f t="shared" si="4"/>
        <v>701595.70110769244</v>
      </c>
      <c r="O23" s="8">
        <f t="shared" si="5"/>
        <v>9601089.6396000013</v>
      </c>
      <c r="P23" s="8">
        <f t="shared" si="6"/>
        <v>738545.35689230775</v>
      </c>
    </row>
    <row r="24" spans="1:16" x14ac:dyDescent="0.25">
      <c r="A24" s="75">
        <v>21</v>
      </c>
      <c r="B24" s="2" t="s">
        <v>41</v>
      </c>
      <c r="C24" s="2" t="s">
        <v>54</v>
      </c>
      <c r="D24" s="8">
        <f>SUMIFS('Dealer Wise'!E$4:E$124,'Dealer Wise'!$D$4:$D$124,'Zone Wise'!$C24)</f>
        <v>20632798.109999999</v>
      </c>
      <c r="E24" s="8">
        <f>SUMIFS('Dealer Wise'!F$4:F$124,'Dealer Wise'!$D$4:$D$124,'Zone Wise'!$C24)</f>
        <v>8848144.3539999984</v>
      </c>
      <c r="F24" s="9">
        <f t="shared" si="0"/>
        <v>0.42883879863641039</v>
      </c>
      <c r="G24" s="50">
        <f t="shared" si="7"/>
        <v>7658094.1340000015</v>
      </c>
      <c r="H24" s="8">
        <f t="shared" si="1"/>
        <v>589084.16415384621</v>
      </c>
      <c r="I24" s="50">
        <f t="shared" si="8"/>
        <v>8896062.0206000023</v>
      </c>
      <c r="J24" s="8">
        <f t="shared" si="2"/>
        <v>684312.46312307706</v>
      </c>
      <c r="K24" s="8">
        <f t="shared" si="9"/>
        <v>9927701.9261000007</v>
      </c>
      <c r="L24" s="8">
        <f t="shared" si="3"/>
        <v>763669.37893076928</v>
      </c>
      <c r="M24" s="62">
        <f t="shared" si="10"/>
        <v>10959341.831599999</v>
      </c>
      <c r="N24" s="8">
        <f t="shared" si="4"/>
        <v>843026.2947384615</v>
      </c>
      <c r="O24" s="8">
        <f t="shared" si="5"/>
        <v>11784653.756000001</v>
      </c>
      <c r="P24" s="8">
        <f t="shared" si="6"/>
        <v>906511.82738461543</v>
      </c>
    </row>
    <row r="25" spans="1:16" x14ac:dyDescent="0.25">
      <c r="A25" s="75">
        <v>22</v>
      </c>
      <c r="B25" s="2" t="s">
        <v>41</v>
      </c>
      <c r="C25" s="2" t="s">
        <v>56</v>
      </c>
      <c r="D25" s="8">
        <f>SUMIFS('Dealer Wise'!E$4:E$124,'Dealer Wise'!$D$4:$D$124,'Zone Wise'!$C25)</f>
        <v>24851472.384999998</v>
      </c>
      <c r="E25" s="8">
        <f>SUMIFS('Dealer Wise'!F$4:F$124,'Dealer Wise'!$D$4:$D$124,'Zone Wise'!$C25)</f>
        <v>10614603.582500001</v>
      </c>
      <c r="F25" s="9">
        <f t="shared" si="0"/>
        <v>0.42712171810418881</v>
      </c>
      <c r="G25" s="50">
        <f t="shared" si="7"/>
        <v>9266574.3254999984</v>
      </c>
      <c r="H25" s="8">
        <f t="shared" si="1"/>
        <v>712813.40965384606</v>
      </c>
      <c r="I25" s="50">
        <f t="shared" si="8"/>
        <v>10757662.668599995</v>
      </c>
      <c r="J25" s="8">
        <f t="shared" si="2"/>
        <v>827512.51296923042</v>
      </c>
      <c r="K25" s="8">
        <f t="shared" si="9"/>
        <v>12000236.287849998</v>
      </c>
      <c r="L25" s="8">
        <f t="shared" si="3"/>
        <v>923095.09906538448</v>
      </c>
      <c r="M25" s="62">
        <f t="shared" si="10"/>
        <v>13242809.907099994</v>
      </c>
      <c r="N25" s="8">
        <f t="shared" si="4"/>
        <v>1018677.685161538</v>
      </c>
      <c r="O25" s="8">
        <f t="shared" si="5"/>
        <v>14236868.802499996</v>
      </c>
      <c r="P25" s="8">
        <f t="shared" si="6"/>
        <v>1095143.7540384613</v>
      </c>
    </row>
    <row r="26" spans="1:16" x14ac:dyDescent="0.25">
      <c r="A26" s="75">
        <v>23</v>
      </c>
      <c r="B26" s="2" t="s">
        <v>172</v>
      </c>
      <c r="C26" s="2" t="s">
        <v>61</v>
      </c>
      <c r="D26" s="8">
        <f>SUMIFS('Dealer Wise'!E$4:E$124,'Dealer Wise'!$D$4:$D$124,'Zone Wise'!$C26)</f>
        <v>25845221.289999995</v>
      </c>
      <c r="E26" s="8">
        <f>SUMIFS('Dealer Wise'!F$4:F$124,'Dealer Wise'!$D$4:$D$124,'Zone Wise'!$C26)</f>
        <v>11378929.689500002</v>
      </c>
      <c r="F26" s="9">
        <f t="shared" si="0"/>
        <v>0.44027209370046</v>
      </c>
      <c r="G26" s="50">
        <f t="shared" si="7"/>
        <v>9297247.3424999956</v>
      </c>
      <c r="H26" s="8">
        <f t="shared" si="1"/>
        <v>715172.87249999971</v>
      </c>
      <c r="I26" s="50">
        <f t="shared" si="8"/>
        <v>10847960.619899994</v>
      </c>
      <c r="J26" s="8">
        <f t="shared" si="2"/>
        <v>834458.5092230764</v>
      </c>
      <c r="K26" s="8">
        <f t="shared" si="9"/>
        <v>12140221.684399994</v>
      </c>
      <c r="L26" s="8">
        <f t="shared" si="3"/>
        <v>933863.20649230725</v>
      </c>
      <c r="M26" s="62">
        <f t="shared" si="10"/>
        <v>13432482.748899991</v>
      </c>
      <c r="N26" s="8">
        <f t="shared" si="4"/>
        <v>1033267.9037615377</v>
      </c>
      <c r="O26" s="8">
        <f t="shared" si="5"/>
        <v>14466291.600499993</v>
      </c>
      <c r="P26" s="8">
        <f t="shared" si="6"/>
        <v>1112791.6615769225</v>
      </c>
    </row>
    <row r="27" spans="1:16" x14ac:dyDescent="0.25">
      <c r="A27" s="75">
        <v>24</v>
      </c>
      <c r="B27" s="2" t="s">
        <v>172</v>
      </c>
      <c r="C27" s="2" t="s">
        <v>62</v>
      </c>
      <c r="D27" s="8">
        <f>SUMIFS('Dealer Wise'!E$4:E$124,'Dealer Wise'!$D$4:$D$124,'Zone Wise'!$C27)</f>
        <v>22499399.367499996</v>
      </c>
      <c r="E27" s="8">
        <f>SUMIFS('Dealer Wise'!F$4:F$124,'Dealer Wise'!$D$4:$D$124,'Zone Wise'!$C27)</f>
        <v>10168658.1854</v>
      </c>
      <c r="F27" s="9">
        <f t="shared" si="0"/>
        <v>0.45195242856520229</v>
      </c>
      <c r="G27" s="50">
        <f t="shared" si="7"/>
        <v>7830861.3085999992</v>
      </c>
      <c r="H27" s="8">
        <f t="shared" si="1"/>
        <v>602373.94681538455</v>
      </c>
      <c r="I27" s="50">
        <f t="shared" si="8"/>
        <v>9180825.2706499975</v>
      </c>
      <c r="J27" s="8">
        <f t="shared" si="2"/>
        <v>706217.32851153822</v>
      </c>
      <c r="K27" s="8">
        <f t="shared" si="9"/>
        <v>10305795.239024999</v>
      </c>
      <c r="L27" s="8">
        <f t="shared" si="3"/>
        <v>792753.47992499988</v>
      </c>
      <c r="M27" s="62">
        <f t="shared" si="10"/>
        <v>11430765.207399996</v>
      </c>
      <c r="N27" s="8">
        <f t="shared" si="4"/>
        <v>879289.63133846119</v>
      </c>
      <c r="O27" s="8">
        <f t="shared" si="5"/>
        <v>12330741.182099996</v>
      </c>
      <c r="P27" s="8">
        <f t="shared" si="6"/>
        <v>948518.55246923049</v>
      </c>
    </row>
    <row r="28" spans="1:16" x14ac:dyDescent="0.25">
      <c r="A28" s="75">
        <v>25</v>
      </c>
      <c r="B28" s="2" t="s">
        <v>172</v>
      </c>
      <c r="C28" s="2" t="s">
        <v>60</v>
      </c>
      <c r="D28" s="8">
        <f>SUMIFS('Dealer Wise'!E$4:E$124,'Dealer Wise'!$D$4:$D$124,'Zone Wise'!$C28)</f>
        <v>19313688.817500003</v>
      </c>
      <c r="E28" s="8">
        <f>SUMIFS('Dealer Wise'!F$4:F$124,'Dealer Wise'!$D$4:$D$124,'Zone Wise'!$C28)</f>
        <v>6371614.4282999989</v>
      </c>
      <c r="F28" s="9">
        <f t="shared" si="0"/>
        <v>0.32990147498528205</v>
      </c>
      <c r="G28" s="50">
        <f t="shared" si="7"/>
        <v>9079336.6257000044</v>
      </c>
      <c r="H28" s="8">
        <f t="shared" si="1"/>
        <v>698410.50966923113</v>
      </c>
      <c r="I28" s="50">
        <f t="shared" si="8"/>
        <v>10238157.954750003</v>
      </c>
      <c r="J28" s="8">
        <f t="shared" si="2"/>
        <v>787550.61190384638</v>
      </c>
      <c r="K28" s="8">
        <f t="shared" si="9"/>
        <v>11203842.395625005</v>
      </c>
      <c r="L28" s="8">
        <f t="shared" si="3"/>
        <v>861834.03043269261</v>
      </c>
      <c r="M28" s="62">
        <f t="shared" si="10"/>
        <v>12169526.836500002</v>
      </c>
      <c r="N28" s="8">
        <f t="shared" si="4"/>
        <v>936117.44896153861</v>
      </c>
      <c r="O28" s="8">
        <f t="shared" si="5"/>
        <v>12942074.389200004</v>
      </c>
      <c r="P28" s="8">
        <f t="shared" si="6"/>
        <v>995544.18378461571</v>
      </c>
    </row>
    <row r="29" spans="1:16" x14ac:dyDescent="0.25">
      <c r="A29" s="75">
        <v>26</v>
      </c>
      <c r="B29" s="2" t="s">
        <v>172</v>
      </c>
      <c r="C29" s="2" t="s">
        <v>63</v>
      </c>
      <c r="D29" s="8">
        <f>SUMIFS('Dealer Wise'!E$4:E$124,'Dealer Wise'!$D$4:$D$124,'Zone Wise'!$C29)</f>
        <v>22190422.555</v>
      </c>
      <c r="E29" s="8">
        <f>SUMIFS('Dealer Wise'!F$4:F$124,'Dealer Wise'!$D$4:$D$124,'Zone Wise'!$C29)</f>
        <v>9806776.9290000014</v>
      </c>
      <c r="F29" s="9">
        <f t="shared" si="0"/>
        <v>0.44193736755996632</v>
      </c>
      <c r="G29" s="50">
        <f t="shared" si="7"/>
        <v>7945561.1149999984</v>
      </c>
      <c r="H29" s="8">
        <f t="shared" si="1"/>
        <v>611197.00884615374</v>
      </c>
      <c r="I29" s="50">
        <f t="shared" si="8"/>
        <v>9276986.4682999998</v>
      </c>
      <c r="J29" s="8">
        <f t="shared" si="2"/>
        <v>713614.3437153846</v>
      </c>
      <c r="K29" s="8">
        <f t="shared" si="9"/>
        <v>10386507.596049998</v>
      </c>
      <c r="L29" s="8">
        <f t="shared" si="3"/>
        <v>798962.12277307676</v>
      </c>
      <c r="M29" s="62">
        <f t="shared" si="10"/>
        <v>11496028.723799996</v>
      </c>
      <c r="N29" s="8">
        <f t="shared" si="4"/>
        <v>884309.90183076891</v>
      </c>
      <c r="O29" s="8">
        <f t="shared" si="5"/>
        <v>12383645.625999998</v>
      </c>
      <c r="P29" s="8">
        <f t="shared" si="6"/>
        <v>952588.12507692294</v>
      </c>
    </row>
    <row r="30" spans="1:16" x14ac:dyDescent="0.25">
      <c r="A30" s="75">
        <v>27</v>
      </c>
      <c r="B30" s="2" t="s">
        <v>172</v>
      </c>
      <c r="C30" s="2" t="s">
        <v>64</v>
      </c>
      <c r="D30" s="8">
        <f>SUMIFS('Dealer Wise'!E$4:E$124,'Dealer Wise'!$D$4:$D$124,'Zone Wise'!$C30)</f>
        <v>15681989.102499999</v>
      </c>
      <c r="E30" s="8">
        <f>SUMIFS('Dealer Wise'!F$4:F$124,'Dealer Wise'!$D$4:$D$124,'Zone Wise'!$C30)</f>
        <v>7310798.6512000002</v>
      </c>
      <c r="F30" s="9">
        <f t="shared" si="0"/>
        <v>0.46619077487016769</v>
      </c>
      <c r="G30" s="50">
        <f t="shared" si="7"/>
        <v>5234792.6307999995</v>
      </c>
      <c r="H30" s="8">
        <f t="shared" si="1"/>
        <v>402676.35621538456</v>
      </c>
      <c r="I30" s="50">
        <f t="shared" si="8"/>
        <v>6175711.9769499991</v>
      </c>
      <c r="J30" s="8">
        <f t="shared" si="2"/>
        <v>475054.76745769224</v>
      </c>
      <c r="K30" s="8">
        <f t="shared" si="9"/>
        <v>6959811.4320749994</v>
      </c>
      <c r="L30" s="8">
        <f t="shared" si="3"/>
        <v>535370.11015961529</v>
      </c>
      <c r="M30" s="62">
        <f t="shared" si="10"/>
        <v>7743910.8871999979</v>
      </c>
      <c r="N30" s="8">
        <f t="shared" si="4"/>
        <v>595685.45286153827</v>
      </c>
      <c r="O30" s="8">
        <f t="shared" si="5"/>
        <v>8371190.4512999989</v>
      </c>
      <c r="P30" s="8">
        <f t="shared" si="6"/>
        <v>643937.72702307685</v>
      </c>
    </row>
    <row r="31" spans="1:16" x14ac:dyDescent="0.25">
      <c r="A31" s="75">
        <v>28</v>
      </c>
      <c r="B31" s="2" t="s">
        <v>172</v>
      </c>
      <c r="C31" s="29" t="s">
        <v>178</v>
      </c>
      <c r="D31" s="8">
        <f>SUMIFS('Dealer Wise'!E$4:E$124,'Dealer Wise'!$D$4:$D$124,'Zone Wise'!$C31)</f>
        <v>15072570.107499996</v>
      </c>
      <c r="E31" s="8">
        <f>SUMIFS('Dealer Wise'!F$4:F$124,'Dealer Wise'!$D$4:$D$124,'Zone Wise'!$C31)</f>
        <v>6993066.008200001</v>
      </c>
      <c r="F31" s="9">
        <f t="shared" si="0"/>
        <v>0.46395975990321014</v>
      </c>
      <c r="G31" s="50">
        <f t="shared" si="7"/>
        <v>5064990.0777999964</v>
      </c>
      <c r="H31" s="8">
        <f t="shared" si="1"/>
        <v>389614.6213692305</v>
      </c>
      <c r="I31" s="50">
        <f t="shared" si="8"/>
        <v>5969344.2842499949</v>
      </c>
      <c r="J31" s="8">
        <f t="shared" si="2"/>
        <v>459180.32955769193</v>
      </c>
      <c r="K31" s="8">
        <f t="shared" si="9"/>
        <v>6722972.7896249965</v>
      </c>
      <c r="L31" s="8">
        <f t="shared" si="3"/>
        <v>517151.75304807664</v>
      </c>
      <c r="M31" s="62">
        <f t="shared" si="10"/>
        <v>7476601.2949999943</v>
      </c>
      <c r="N31" s="8">
        <f t="shared" si="4"/>
        <v>575123.17653846112</v>
      </c>
      <c r="O31" s="8">
        <f t="shared" si="5"/>
        <v>8079504.0992999952</v>
      </c>
      <c r="P31" s="8">
        <f t="shared" si="6"/>
        <v>621500.31533076882</v>
      </c>
    </row>
    <row r="32" spans="1:16" x14ac:dyDescent="0.25">
      <c r="A32" s="75">
        <v>29</v>
      </c>
      <c r="B32" s="2" t="s">
        <v>66</v>
      </c>
      <c r="C32" s="29" t="s">
        <v>67</v>
      </c>
      <c r="D32" s="8">
        <f>SUMIFS('Dealer Wise'!E$4:E$124,'Dealer Wise'!$D$4:$D$124,'Zone Wise'!$C32)</f>
        <v>14029764.315000001</v>
      </c>
      <c r="E32" s="8">
        <f>SUMIFS('Dealer Wise'!F$4:F$124,'Dealer Wise'!$D$4:$D$124,'Zone Wise'!$C32)</f>
        <v>5040416.715400001</v>
      </c>
      <c r="F32" s="9">
        <f t="shared" si="0"/>
        <v>0.35926595787578636</v>
      </c>
      <c r="G32" s="50">
        <f t="shared" si="7"/>
        <v>6183394.7366000004</v>
      </c>
      <c r="H32" s="8">
        <f t="shared" si="1"/>
        <v>475645.7489692308</v>
      </c>
      <c r="I32" s="50">
        <f t="shared" si="8"/>
        <v>7025180.5954999998</v>
      </c>
      <c r="J32" s="8">
        <f t="shared" si="2"/>
        <v>540398.50734615384</v>
      </c>
      <c r="K32" s="8">
        <f t="shared" si="9"/>
        <v>7726668.8112500012</v>
      </c>
      <c r="L32" s="8">
        <f t="shared" si="3"/>
        <v>594359.13932692318</v>
      </c>
      <c r="M32" s="62">
        <f t="shared" si="10"/>
        <v>8428157.0269999988</v>
      </c>
      <c r="N32" s="8">
        <f t="shared" si="4"/>
        <v>648319.77130769216</v>
      </c>
      <c r="O32" s="8">
        <f t="shared" si="5"/>
        <v>8989347.5996000003</v>
      </c>
      <c r="P32" s="8">
        <f t="shared" si="6"/>
        <v>691488.27689230768</v>
      </c>
    </row>
    <row r="33" spans="1:16" x14ac:dyDescent="0.25">
      <c r="A33" s="75">
        <v>30</v>
      </c>
      <c r="B33" s="2" t="s">
        <v>66</v>
      </c>
      <c r="C33" s="2" t="s">
        <v>71</v>
      </c>
      <c r="D33" s="8">
        <f>SUMIFS('Dealer Wise'!E$4:E$124,'Dealer Wise'!$D$4:$D$124,'Zone Wise'!$C33)</f>
        <v>41656612.210000001</v>
      </c>
      <c r="E33" s="8">
        <f>SUMIFS('Dealer Wise'!F$4:F$124,'Dealer Wise'!$D$4:$D$124,'Zone Wise'!$C33)</f>
        <v>20243964.600699998</v>
      </c>
      <c r="F33" s="9">
        <f t="shared" si="0"/>
        <v>0.48597241894385912</v>
      </c>
      <c r="G33" s="50">
        <f t="shared" si="7"/>
        <v>13081325.167300005</v>
      </c>
      <c r="H33" s="8">
        <f t="shared" si="1"/>
        <v>1006255.7821000003</v>
      </c>
      <c r="I33" s="50">
        <f t="shared" si="8"/>
        <v>15580721.899900004</v>
      </c>
      <c r="J33" s="8">
        <f t="shared" si="2"/>
        <v>1198517.0692230773</v>
      </c>
      <c r="K33" s="8">
        <f t="shared" si="9"/>
        <v>17663552.510400005</v>
      </c>
      <c r="L33" s="8">
        <f t="shared" si="3"/>
        <v>1358734.808492308</v>
      </c>
      <c r="M33" s="62">
        <f t="shared" si="10"/>
        <v>19746383.120899998</v>
      </c>
      <c r="N33" s="8">
        <f t="shared" si="4"/>
        <v>1518952.5477615383</v>
      </c>
      <c r="O33" s="8">
        <f t="shared" si="5"/>
        <v>21412647.609300002</v>
      </c>
      <c r="P33" s="8">
        <f t="shared" si="6"/>
        <v>1647126.7391769232</v>
      </c>
    </row>
    <row r="34" spans="1:16" x14ac:dyDescent="0.25">
      <c r="A34" s="75">
        <v>31</v>
      </c>
      <c r="B34" s="2" t="s">
        <v>66</v>
      </c>
      <c r="C34" s="2" t="s">
        <v>75</v>
      </c>
      <c r="D34" s="8">
        <f>SUMIFS('Dealer Wise'!E$4:E$124,'Dealer Wise'!$D$4:$D$124,'Zone Wise'!$C34)</f>
        <v>25200450.934999999</v>
      </c>
      <c r="E34" s="8">
        <f>SUMIFS('Dealer Wise'!F$4:F$124,'Dealer Wise'!$D$4:$D$124,'Zone Wise'!$C34)</f>
        <v>11451433.022499999</v>
      </c>
      <c r="F34" s="9">
        <f t="shared" si="0"/>
        <v>0.45441381394471464</v>
      </c>
      <c r="G34" s="50">
        <f t="shared" si="7"/>
        <v>8708927.7255000006</v>
      </c>
      <c r="H34" s="8">
        <f t="shared" si="1"/>
        <v>669917.51734615385</v>
      </c>
      <c r="I34" s="50">
        <f t="shared" si="8"/>
        <v>10220954.7816</v>
      </c>
      <c r="J34" s="8">
        <f t="shared" si="2"/>
        <v>786227.29089230776</v>
      </c>
      <c r="K34" s="8">
        <f t="shared" si="9"/>
        <v>11480977.328350002</v>
      </c>
      <c r="L34" s="8">
        <f t="shared" si="3"/>
        <v>883152.10218076943</v>
      </c>
      <c r="M34" s="62">
        <f t="shared" si="10"/>
        <v>12740999.8751</v>
      </c>
      <c r="N34" s="8">
        <f t="shared" si="4"/>
        <v>980076.91346923076</v>
      </c>
      <c r="O34" s="8">
        <f t="shared" si="5"/>
        <v>13749017.9125</v>
      </c>
      <c r="P34" s="8">
        <f t="shared" si="6"/>
        <v>1057616.7625</v>
      </c>
    </row>
    <row r="35" spans="1:16" x14ac:dyDescent="0.25">
      <c r="A35" s="75">
        <v>32</v>
      </c>
      <c r="B35" s="2" t="s">
        <v>66</v>
      </c>
      <c r="C35" s="2" t="s">
        <v>66</v>
      </c>
      <c r="D35" s="8">
        <f>SUMIFS('Dealer Wise'!E$4:E$124,'Dealer Wise'!$D$4:$D$124,'Zone Wise'!$C35)</f>
        <v>19100254.399999999</v>
      </c>
      <c r="E35" s="8">
        <f>SUMIFS('Dealer Wise'!F$4:F$124,'Dealer Wise'!$D$4:$D$124,'Zone Wise'!$C35)</f>
        <v>4892495.0915000001</v>
      </c>
      <c r="F35" s="9">
        <f t="shared" ref="F35:F54" si="11">E35/D35</f>
        <v>0.256148163738594</v>
      </c>
      <c r="G35" s="50">
        <f t="shared" si="7"/>
        <v>10387708.4285</v>
      </c>
      <c r="H35" s="8">
        <f t="shared" si="1"/>
        <v>799054.49450000003</v>
      </c>
      <c r="I35" s="50">
        <f t="shared" si="8"/>
        <v>11533723.692499999</v>
      </c>
      <c r="J35" s="8">
        <f t="shared" si="2"/>
        <v>887209.51480769226</v>
      </c>
      <c r="K35" s="8">
        <f t="shared" si="9"/>
        <v>12488736.412500001</v>
      </c>
      <c r="L35" s="8">
        <f t="shared" ref="L35:L53" si="12">K35/$P$2</f>
        <v>960672.03173076932</v>
      </c>
      <c r="M35" s="62">
        <f t="shared" si="10"/>
        <v>13443749.1325</v>
      </c>
      <c r="N35" s="8">
        <f t="shared" si="4"/>
        <v>1034134.5486538461</v>
      </c>
      <c r="O35" s="8">
        <f t="shared" ref="O35:O53" si="13">D35-E35</f>
        <v>14207759.308499999</v>
      </c>
      <c r="P35" s="8">
        <f t="shared" si="6"/>
        <v>1092904.5621923076</v>
      </c>
    </row>
    <row r="36" spans="1:16" x14ac:dyDescent="0.25">
      <c r="A36" s="75">
        <v>33</v>
      </c>
      <c r="B36" s="2" t="s">
        <v>66</v>
      </c>
      <c r="C36" s="2" t="s">
        <v>138</v>
      </c>
      <c r="D36" s="8">
        <f>SUMIFS('Dealer Wise'!E$4:E$124,'Dealer Wise'!$D$4:$D$124,'Zone Wise'!$C36)</f>
        <v>14699504.07</v>
      </c>
      <c r="E36" s="8">
        <f>SUMIFS('Dealer Wise'!F$4:F$124,'Dealer Wise'!$D$4:$D$124,'Zone Wise'!$C36)</f>
        <v>6871975.7365999985</v>
      </c>
      <c r="F36" s="9">
        <f t="shared" si="11"/>
        <v>0.46749711445197067</v>
      </c>
      <c r="G36" s="50">
        <f t="shared" si="7"/>
        <v>4887627.5194000024</v>
      </c>
      <c r="H36" s="8">
        <f t="shared" ref="H36:H53" si="14">G36/$P$2</f>
        <v>375971.34764615406</v>
      </c>
      <c r="I36" s="50">
        <f t="shared" si="8"/>
        <v>5769597.7636000011</v>
      </c>
      <c r="J36" s="8">
        <f t="shared" ref="J36:J53" si="15">I36/$P$2</f>
        <v>443815.21258461545</v>
      </c>
      <c r="K36" s="8">
        <f t="shared" si="9"/>
        <v>6504572.9671000019</v>
      </c>
      <c r="L36" s="8">
        <f t="shared" si="12"/>
        <v>500351.76670000015</v>
      </c>
      <c r="M36" s="62">
        <f t="shared" si="10"/>
        <v>7239548.1706000008</v>
      </c>
      <c r="N36" s="8">
        <f t="shared" ref="N36:N53" si="16">M36/$P$2</f>
        <v>556888.32081538462</v>
      </c>
      <c r="O36" s="8">
        <f t="shared" si="13"/>
        <v>7827528.3334000017</v>
      </c>
      <c r="P36" s="8">
        <f t="shared" ref="P36:P53" si="17">O36/$P$2</f>
        <v>602117.56410769245</v>
      </c>
    </row>
    <row r="37" spans="1:16" x14ac:dyDescent="0.25">
      <c r="A37" s="75">
        <v>34</v>
      </c>
      <c r="B37" s="2" t="s">
        <v>66</v>
      </c>
      <c r="C37" s="2" t="s">
        <v>82</v>
      </c>
      <c r="D37" s="8">
        <f>SUMIFS('Dealer Wise'!E$4:E$124,'Dealer Wise'!$D$4:$D$124,'Zone Wise'!$C37)</f>
        <v>27388414.585000001</v>
      </c>
      <c r="E37" s="8">
        <f>SUMIFS('Dealer Wise'!F$4:F$124,'Dealer Wise'!$D$4:$D$124,'Zone Wise'!$C37)</f>
        <v>13008451.215599999</v>
      </c>
      <c r="F37" s="9">
        <f t="shared" si="11"/>
        <v>0.47496181917460917</v>
      </c>
      <c r="G37" s="50">
        <f t="shared" si="7"/>
        <v>8902280.4524000026</v>
      </c>
      <c r="H37" s="8">
        <f t="shared" si="14"/>
        <v>684790.80403076939</v>
      </c>
      <c r="I37" s="50">
        <f t="shared" si="8"/>
        <v>10545585.327500001</v>
      </c>
      <c r="J37" s="8">
        <f t="shared" si="15"/>
        <v>811198.8713461539</v>
      </c>
      <c r="K37" s="8">
        <f t="shared" si="9"/>
        <v>11915006.056750003</v>
      </c>
      <c r="L37" s="8">
        <f t="shared" si="12"/>
        <v>916538.92744230793</v>
      </c>
      <c r="M37" s="62">
        <f t="shared" si="10"/>
        <v>13284426.786000002</v>
      </c>
      <c r="N37" s="8">
        <f t="shared" si="16"/>
        <v>1021878.9835384617</v>
      </c>
      <c r="O37" s="8">
        <f t="shared" si="13"/>
        <v>14379963.369400002</v>
      </c>
      <c r="P37" s="8">
        <f t="shared" si="17"/>
        <v>1106151.0284153847</v>
      </c>
    </row>
    <row r="38" spans="1:16" x14ac:dyDescent="0.25">
      <c r="A38" s="75">
        <v>35</v>
      </c>
      <c r="B38" s="2" t="s">
        <v>66</v>
      </c>
      <c r="C38" s="2" t="s">
        <v>87</v>
      </c>
      <c r="D38" s="8">
        <f>SUMIFS('Dealer Wise'!E$4:E$124,'Dealer Wise'!$D$4:$D$124,'Zone Wise'!$C38)</f>
        <v>20270102.022499997</v>
      </c>
      <c r="E38" s="8">
        <f>SUMIFS('Dealer Wise'!F$4:F$124,'Dealer Wise'!$D$4:$D$124,'Zone Wise'!$C38)</f>
        <v>6834734.9770999998</v>
      </c>
      <c r="F38" s="9">
        <f t="shared" si="11"/>
        <v>0.33718305756494871</v>
      </c>
      <c r="G38" s="50">
        <f t="shared" si="7"/>
        <v>9381346.6408999991</v>
      </c>
      <c r="H38" s="8">
        <f t="shared" si="14"/>
        <v>721642.04929999996</v>
      </c>
      <c r="I38" s="50">
        <f t="shared" si="8"/>
        <v>10597552.762249999</v>
      </c>
      <c r="J38" s="8">
        <f t="shared" si="15"/>
        <v>815196.36632692302</v>
      </c>
      <c r="K38" s="8">
        <f t="shared" si="9"/>
        <v>11611057.863374997</v>
      </c>
      <c r="L38" s="8">
        <f t="shared" si="12"/>
        <v>893158.2971826921</v>
      </c>
      <c r="M38" s="62">
        <f t="shared" si="10"/>
        <v>12624562.964499995</v>
      </c>
      <c r="N38" s="8">
        <f t="shared" si="16"/>
        <v>971120.22803846118</v>
      </c>
      <c r="O38" s="8">
        <f t="shared" si="13"/>
        <v>13435367.045399997</v>
      </c>
      <c r="P38" s="8">
        <f t="shared" si="17"/>
        <v>1033489.7727230767</v>
      </c>
    </row>
    <row r="39" spans="1:16" x14ac:dyDescent="0.25">
      <c r="A39" s="75">
        <v>36</v>
      </c>
      <c r="B39" s="2" t="s">
        <v>90</v>
      </c>
      <c r="C39" s="2" t="s">
        <v>105</v>
      </c>
      <c r="D39" s="8">
        <f>SUMIFS('Dealer Wise'!E$4:E$124,'Dealer Wise'!$D$4:$D$124,'Zone Wise'!$C39)</f>
        <v>22004420.752500001</v>
      </c>
      <c r="E39" s="8">
        <f>SUMIFS('Dealer Wise'!F$4:F$124,'Dealer Wise'!$D$4:$D$124,'Zone Wise'!$C39)</f>
        <v>12413518.156299999</v>
      </c>
      <c r="F39" s="9">
        <f t="shared" si="11"/>
        <v>0.5641374656449275</v>
      </c>
      <c r="G39" s="50">
        <f t="shared" si="7"/>
        <v>5190018.4457000028</v>
      </c>
      <c r="H39" s="8">
        <f t="shared" si="14"/>
        <v>399232.18813076947</v>
      </c>
      <c r="I39" s="50">
        <f t="shared" si="8"/>
        <v>6510283.6908500027</v>
      </c>
      <c r="J39" s="8">
        <f t="shared" si="15"/>
        <v>500791.05314230791</v>
      </c>
      <c r="K39" s="8">
        <f t="shared" si="9"/>
        <v>7610504.7284750026</v>
      </c>
      <c r="L39" s="8">
        <f t="shared" si="12"/>
        <v>585423.4406519233</v>
      </c>
      <c r="M39" s="62">
        <f t="shared" si="10"/>
        <v>8710725.7661000025</v>
      </c>
      <c r="N39" s="8">
        <f t="shared" si="16"/>
        <v>670055.82816153869</v>
      </c>
      <c r="O39" s="8">
        <f t="shared" si="13"/>
        <v>9590902.5962000024</v>
      </c>
      <c r="P39" s="8">
        <f t="shared" si="17"/>
        <v>737761.73816923099</v>
      </c>
    </row>
    <row r="40" spans="1:16" x14ac:dyDescent="0.25">
      <c r="A40" s="75">
        <v>37</v>
      </c>
      <c r="B40" s="2" t="s">
        <v>90</v>
      </c>
      <c r="C40" s="2" t="s">
        <v>91</v>
      </c>
      <c r="D40" s="8">
        <f>SUMIFS('Dealer Wise'!E$4:E$124,'Dealer Wise'!$D$4:$D$124,'Zone Wise'!$C40)</f>
        <v>17278575.712500002</v>
      </c>
      <c r="E40" s="8">
        <f>SUMIFS('Dealer Wise'!F$4:F$124,'Dealer Wise'!$D$4:$D$124,'Zone Wise'!$C40)</f>
        <v>9143047.2009000033</v>
      </c>
      <c r="F40" s="9">
        <f t="shared" si="11"/>
        <v>0.52915514293724819</v>
      </c>
      <c r="G40" s="50">
        <f t="shared" si="7"/>
        <v>4679813.3690999988</v>
      </c>
      <c r="H40" s="8">
        <f t="shared" si="14"/>
        <v>359985.64377692301</v>
      </c>
      <c r="I40" s="50">
        <f t="shared" si="8"/>
        <v>5716527.9118499979</v>
      </c>
      <c r="J40" s="8">
        <f t="shared" si="15"/>
        <v>439732.91629615368</v>
      </c>
      <c r="K40" s="8">
        <f t="shared" si="9"/>
        <v>6580456.6974749994</v>
      </c>
      <c r="L40" s="8">
        <f t="shared" si="12"/>
        <v>506188.97672884609</v>
      </c>
      <c r="M40" s="62">
        <f t="shared" si="10"/>
        <v>7444385.4830999989</v>
      </c>
      <c r="N40" s="8">
        <f t="shared" si="16"/>
        <v>572645.03716153838</v>
      </c>
      <c r="O40" s="8">
        <f t="shared" si="13"/>
        <v>8135528.5115999989</v>
      </c>
      <c r="P40" s="8">
        <f t="shared" si="17"/>
        <v>625809.88550769223</v>
      </c>
    </row>
    <row r="41" spans="1:16" x14ac:dyDescent="0.25">
      <c r="A41" s="75">
        <v>38</v>
      </c>
      <c r="B41" s="2" t="s">
        <v>90</v>
      </c>
      <c r="C41" s="2" t="s">
        <v>96</v>
      </c>
      <c r="D41" s="8">
        <f>SUMIFS('Dealer Wise'!E$4:E$124,'Dealer Wise'!$D$4:$D$124,'Zone Wise'!$C41)</f>
        <v>29297488.949999999</v>
      </c>
      <c r="E41" s="8">
        <f>SUMIFS('Dealer Wise'!F$4:F$124,'Dealer Wise'!$D$4:$D$124,'Zone Wise'!$C41)</f>
        <v>9854774.0836000014</v>
      </c>
      <c r="F41" s="9">
        <f t="shared" si="11"/>
        <v>0.3363692397126069</v>
      </c>
      <c r="G41" s="50">
        <f t="shared" si="7"/>
        <v>13583217.076399999</v>
      </c>
      <c r="H41" s="8">
        <f t="shared" si="14"/>
        <v>1044862.8520307691</v>
      </c>
      <c r="I41" s="50">
        <f t="shared" si="8"/>
        <v>15341066.413399996</v>
      </c>
      <c r="J41" s="8">
        <f t="shared" si="15"/>
        <v>1180082.0317999998</v>
      </c>
      <c r="K41" s="8">
        <f t="shared" si="9"/>
        <v>16805940.8609</v>
      </c>
      <c r="L41" s="8">
        <f t="shared" si="12"/>
        <v>1292764.6816076923</v>
      </c>
      <c r="M41" s="62">
        <f t="shared" si="10"/>
        <v>18270815.308399998</v>
      </c>
      <c r="N41" s="8">
        <f t="shared" si="16"/>
        <v>1405447.3314153845</v>
      </c>
      <c r="O41" s="8">
        <f t="shared" si="13"/>
        <v>19442714.866399996</v>
      </c>
      <c r="P41" s="8">
        <f t="shared" si="17"/>
        <v>1495593.4512615381</v>
      </c>
    </row>
    <row r="42" spans="1:16" x14ac:dyDescent="0.25">
      <c r="A42" s="75">
        <v>39</v>
      </c>
      <c r="B42" s="2" t="s">
        <v>90</v>
      </c>
      <c r="C42" s="2" t="s">
        <v>90</v>
      </c>
      <c r="D42" s="8">
        <f>SUMIFS('Dealer Wise'!E$4:E$124,'Dealer Wise'!$D$4:$D$124,'Zone Wise'!$C42)</f>
        <v>15277515.267499998</v>
      </c>
      <c r="E42" s="8">
        <f>SUMIFS('Dealer Wise'!F$4:F$124,'Dealer Wise'!$D$4:$D$124,'Zone Wise'!$C42)</f>
        <v>5514495.6801000005</v>
      </c>
      <c r="F42" s="9">
        <f t="shared" si="11"/>
        <v>0.36095501025818244</v>
      </c>
      <c r="G42" s="50">
        <f t="shared" si="7"/>
        <v>6707516.5338999992</v>
      </c>
      <c r="H42" s="8">
        <f t="shared" si="14"/>
        <v>515962.81029999995</v>
      </c>
      <c r="I42" s="50">
        <f t="shared" si="8"/>
        <v>7624167.4499499975</v>
      </c>
      <c r="J42" s="8">
        <f t="shared" si="15"/>
        <v>586474.41922692291</v>
      </c>
      <c r="K42" s="8">
        <f t="shared" si="9"/>
        <v>8388043.2133249985</v>
      </c>
      <c r="L42" s="8">
        <f t="shared" si="12"/>
        <v>645234.09333269217</v>
      </c>
      <c r="M42" s="62">
        <f t="shared" si="10"/>
        <v>9151918.9766999967</v>
      </c>
      <c r="N42" s="8">
        <f t="shared" si="16"/>
        <v>703993.76743846131</v>
      </c>
      <c r="O42" s="8">
        <f t="shared" si="13"/>
        <v>9763019.5873999968</v>
      </c>
      <c r="P42" s="8">
        <f t="shared" si="17"/>
        <v>751001.50672307669</v>
      </c>
    </row>
    <row r="43" spans="1:16" x14ac:dyDescent="0.25">
      <c r="A43" s="75">
        <v>40</v>
      </c>
      <c r="B43" s="2" t="s">
        <v>90</v>
      </c>
      <c r="C43" s="2" t="s">
        <v>102</v>
      </c>
      <c r="D43" s="8">
        <f>SUMIFS('Dealer Wise'!E$4:E$124,'Dealer Wise'!$D$4:$D$124,'Zone Wise'!$C43)</f>
        <v>16441107.667500004</v>
      </c>
      <c r="E43" s="8">
        <f>SUMIFS('Dealer Wise'!F$4:F$124,'Dealer Wise'!$D$4:$D$124,'Zone Wise'!$C43)</f>
        <v>6641137.7781000007</v>
      </c>
      <c r="F43" s="9">
        <f t="shared" si="11"/>
        <v>0.40393493628339194</v>
      </c>
      <c r="G43" s="50">
        <f t="shared" si="7"/>
        <v>6511748.3559000026</v>
      </c>
      <c r="H43" s="8">
        <f t="shared" si="14"/>
        <v>500903.71968461561</v>
      </c>
      <c r="I43" s="50">
        <f t="shared" si="8"/>
        <v>7498214.8159500025</v>
      </c>
      <c r="J43" s="8">
        <f t="shared" si="15"/>
        <v>576785.75507307716</v>
      </c>
      <c r="K43" s="8">
        <f t="shared" si="9"/>
        <v>8320270.1993250027</v>
      </c>
      <c r="L43" s="8">
        <f t="shared" si="12"/>
        <v>640020.78456346178</v>
      </c>
      <c r="M43" s="62">
        <f t="shared" si="10"/>
        <v>9142325.5827000029</v>
      </c>
      <c r="N43" s="8">
        <f t="shared" si="16"/>
        <v>703255.81405384641</v>
      </c>
      <c r="O43" s="8">
        <f t="shared" si="13"/>
        <v>9799969.8894000035</v>
      </c>
      <c r="P43" s="8">
        <f t="shared" si="17"/>
        <v>753843.8376461541</v>
      </c>
    </row>
    <row r="44" spans="1:16" x14ac:dyDescent="0.25">
      <c r="A44" s="75">
        <v>41</v>
      </c>
      <c r="B44" s="2" t="s">
        <v>108</v>
      </c>
      <c r="C44" s="2" t="s">
        <v>121</v>
      </c>
      <c r="D44" s="8">
        <f>SUMIFS('Dealer Wise'!E$4:E$124,'Dealer Wise'!$D$4:$D$124,'Zone Wise'!$C44)</f>
        <v>19212157.167500004</v>
      </c>
      <c r="E44" s="8">
        <f>SUMIFS('Dealer Wise'!F$4:F$124,'Dealer Wise'!$D$4:$D$124,'Zone Wise'!$C44)</f>
        <v>9835946.0887000002</v>
      </c>
      <c r="F44" s="9">
        <f t="shared" si="11"/>
        <v>0.51196469001090883</v>
      </c>
      <c r="G44" s="50">
        <f t="shared" si="7"/>
        <v>5533779.6453000046</v>
      </c>
      <c r="H44" s="8">
        <f t="shared" si="14"/>
        <v>425675.35733076959</v>
      </c>
      <c r="I44" s="50">
        <f t="shared" si="8"/>
        <v>6686509.0753500033</v>
      </c>
      <c r="J44" s="8">
        <f t="shared" si="15"/>
        <v>514346.85195000027</v>
      </c>
      <c r="K44" s="8">
        <f t="shared" si="9"/>
        <v>7647116.9337250032</v>
      </c>
      <c r="L44" s="8">
        <f t="shared" si="12"/>
        <v>588239.7641326926</v>
      </c>
      <c r="M44" s="62">
        <f t="shared" si="10"/>
        <v>8607724.7921000049</v>
      </c>
      <c r="N44" s="8">
        <f t="shared" si="16"/>
        <v>662132.67631538503</v>
      </c>
      <c r="O44" s="8">
        <f t="shared" si="13"/>
        <v>9376211.078800004</v>
      </c>
      <c r="P44" s="8">
        <f t="shared" si="17"/>
        <v>721247.00606153882</v>
      </c>
    </row>
    <row r="45" spans="1:16" x14ac:dyDescent="0.25">
      <c r="A45" s="75">
        <v>42</v>
      </c>
      <c r="B45" s="2" t="s">
        <v>108</v>
      </c>
      <c r="C45" s="2" t="s">
        <v>111</v>
      </c>
      <c r="D45" s="8">
        <f>SUMIFS('Dealer Wise'!E$4:E$124,'Dealer Wise'!$D$4:$D$124,'Zone Wise'!$C45)</f>
        <v>17690813.41</v>
      </c>
      <c r="E45" s="8">
        <f>SUMIFS('Dealer Wise'!F$4:F$124,'Dealer Wise'!$D$4:$D$124,'Zone Wise'!$C45)</f>
        <v>7353919.973199999</v>
      </c>
      <c r="F45" s="9">
        <f t="shared" si="11"/>
        <v>0.41569145537666935</v>
      </c>
      <c r="G45" s="50">
        <f t="shared" si="7"/>
        <v>6798730.7548000012</v>
      </c>
      <c r="H45" s="8">
        <f t="shared" si="14"/>
        <v>522979.28883076931</v>
      </c>
      <c r="I45" s="50">
        <f t="shared" si="8"/>
        <v>7860179.5594000015</v>
      </c>
      <c r="J45" s="8">
        <f t="shared" si="15"/>
        <v>604629.1968769232</v>
      </c>
      <c r="K45" s="8">
        <f t="shared" si="9"/>
        <v>8744720.2299000025</v>
      </c>
      <c r="L45" s="8">
        <f t="shared" si="12"/>
        <v>672670.78691538482</v>
      </c>
      <c r="M45" s="62">
        <f t="shared" si="10"/>
        <v>9629260.9003999997</v>
      </c>
      <c r="N45" s="8">
        <f t="shared" si="16"/>
        <v>740712.37695384608</v>
      </c>
      <c r="O45" s="8">
        <f t="shared" si="13"/>
        <v>10336893.436800001</v>
      </c>
      <c r="P45" s="8">
        <f t="shared" si="17"/>
        <v>795145.64898461546</v>
      </c>
    </row>
    <row r="46" spans="1:16" x14ac:dyDescent="0.25">
      <c r="A46" s="75">
        <v>43</v>
      </c>
      <c r="B46" s="2" t="s">
        <v>108</v>
      </c>
      <c r="C46" s="29" t="s">
        <v>1302</v>
      </c>
      <c r="D46" s="8">
        <f>SUMIFS('Dealer Wise'!E$4:E$124,'Dealer Wise'!$D$4:$D$124,'Zone Wise'!$C46)</f>
        <v>16909384.130000003</v>
      </c>
      <c r="E46" s="8">
        <f>SUMIFS('Dealer Wise'!F$4:F$124,'Dealer Wise'!$D$4:$D$124,'Zone Wise'!$C46)</f>
        <v>7380809.148500002</v>
      </c>
      <c r="F46" s="9">
        <f t="shared" si="11"/>
        <v>0.43649189655614035</v>
      </c>
      <c r="G46" s="50">
        <f t="shared" si="7"/>
        <v>6146698.1555000013</v>
      </c>
      <c r="H46" s="8">
        <f t="shared" si="14"/>
        <v>472822.93503846164</v>
      </c>
      <c r="I46" s="50">
        <f t="shared" si="8"/>
        <v>7161261.2033000002</v>
      </c>
      <c r="J46" s="8">
        <f t="shared" si="15"/>
        <v>550866.24640769232</v>
      </c>
      <c r="K46" s="8">
        <f t="shared" si="9"/>
        <v>8006730.4098000014</v>
      </c>
      <c r="L46" s="8">
        <f t="shared" si="12"/>
        <v>615902.33921538468</v>
      </c>
      <c r="M46" s="62">
        <f t="shared" si="10"/>
        <v>8852199.6163000017</v>
      </c>
      <c r="N46" s="8">
        <f t="shared" si="16"/>
        <v>680938.43202307704</v>
      </c>
      <c r="O46" s="8">
        <f t="shared" si="13"/>
        <v>9528574.9814999998</v>
      </c>
      <c r="P46" s="8">
        <f t="shared" si="17"/>
        <v>732967.30626923079</v>
      </c>
    </row>
    <row r="47" spans="1:16" x14ac:dyDescent="0.25">
      <c r="A47" s="75">
        <v>44</v>
      </c>
      <c r="B47" s="2" t="s">
        <v>108</v>
      </c>
      <c r="C47" s="2" t="s">
        <v>108</v>
      </c>
      <c r="D47" s="8">
        <f>SUMIFS('Dealer Wise'!E$4:E$124,'Dealer Wise'!$D$4:$D$124,'Zone Wise'!$C47)</f>
        <v>34007845.167500004</v>
      </c>
      <c r="E47" s="8">
        <f>SUMIFS('Dealer Wise'!F$4:F$124,'Dealer Wise'!$D$4:$D$124,'Zone Wise'!$C47)</f>
        <v>13962440.282399999</v>
      </c>
      <c r="F47" s="9">
        <f t="shared" si="11"/>
        <v>0.41056527438390505</v>
      </c>
      <c r="G47" s="50">
        <f t="shared" si="7"/>
        <v>13243835.851600004</v>
      </c>
      <c r="H47" s="8">
        <f t="shared" si="14"/>
        <v>1018756.6039692311</v>
      </c>
      <c r="I47" s="50">
        <f t="shared" si="8"/>
        <v>15284306.561650002</v>
      </c>
      <c r="J47" s="8">
        <f t="shared" si="15"/>
        <v>1175715.8893576926</v>
      </c>
      <c r="K47" s="8">
        <f t="shared" si="9"/>
        <v>16984698.820025004</v>
      </c>
      <c r="L47" s="8">
        <f t="shared" si="12"/>
        <v>1306515.2938480773</v>
      </c>
      <c r="M47" s="62">
        <f t="shared" si="10"/>
        <v>18685091.078400001</v>
      </c>
      <c r="N47" s="8">
        <f t="shared" si="16"/>
        <v>1437314.6983384616</v>
      </c>
      <c r="O47" s="8">
        <f t="shared" si="13"/>
        <v>20045404.885100007</v>
      </c>
      <c r="P47" s="8">
        <f t="shared" si="17"/>
        <v>1541954.2219307697</v>
      </c>
    </row>
    <row r="48" spans="1:16" x14ac:dyDescent="0.25">
      <c r="A48" s="75">
        <v>45</v>
      </c>
      <c r="B48" s="2" t="s">
        <v>108</v>
      </c>
      <c r="C48" s="2" t="s">
        <v>117</v>
      </c>
      <c r="D48" s="8">
        <f>SUMIFS('Dealer Wise'!E$4:E$124,'Dealer Wise'!$D$4:$D$124,'Zone Wise'!$C48)</f>
        <v>20408500.280000001</v>
      </c>
      <c r="E48" s="8">
        <f>SUMIFS('Dealer Wise'!F$4:F$124,'Dealer Wise'!$D$4:$D$124,'Zone Wise'!$C48)</f>
        <v>6189799.7987000002</v>
      </c>
      <c r="F48" s="9">
        <f t="shared" si="11"/>
        <v>0.30329518160459362</v>
      </c>
      <c r="G48" s="50">
        <f t="shared" si="7"/>
        <v>10137000.425300002</v>
      </c>
      <c r="H48" s="8">
        <f t="shared" si="14"/>
        <v>779769.2634846156</v>
      </c>
      <c r="I48" s="50">
        <f t="shared" si="8"/>
        <v>11361510.4421</v>
      </c>
      <c r="J48" s="8">
        <f t="shared" si="15"/>
        <v>873962.34169999999</v>
      </c>
      <c r="K48" s="8">
        <f t="shared" si="9"/>
        <v>12381935.456100002</v>
      </c>
      <c r="L48" s="8">
        <f t="shared" si="12"/>
        <v>952456.57354615396</v>
      </c>
      <c r="M48" s="62">
        <f t="shared" si="10"/>
        <v>13402360.470100001</v>
      </c>
      <c r="N48" s="8">
        <f t="shared" si="16"/>
        <v>1030950.8053923077</v>
      </c>
      <c r="O48" s="8">
        <f t="shared" si="13"/>
        <v>14218700.4813</v>
      </c>
      <c r="P48" s="8">
        <f t="shared" si="17"/>
        <v>1093746.1908692308</v>
      </c>
    </row>
    <row r="49" spans="1:16" x14ac:dyDescent="0.25">
      <c r="A49" s="75">
        <v>46</v>
      </c>
      <c r="B49" s="2" t="s">
        <v>124</v>
      </c>
      <c r="C49" s="2" t="s">
        <v>131</v>
      </c>
      <c r="D49" s="8">
        <f>SUMIFS('Dealer Wise'!E$4:E$124,'Dealer Wise'!$D$4:$D$124,'Zone Wise'!$C49)</f>
        <v>11489923.320000002</v>
      </c>
      <c r="E49" s="8">
        <f>SUMIFS('Dealer Wise'!F$4:F$124,'Dealer Wise'!$D$4:$D$124,'Zone Wise'!$C49)</f>
        <v>3662446.7494999999</v>
      </c>
      <c r="F49" s="9">
        <f t="shared" si="11"/>
        <v>0.31875293224324142</v>
      </c>
      <c r="G49" s="50">
        <f t="shared" si="7"/>
        <v>5529491.9065000014</v>
      </c>
      <c r="H49" s="8">
        <f t="shared" si="14"/>
        <v>425345.53126923088</v>
      </c>
      <c r="I49" s="50">
        <f t="shared" si="8"/>
        <v>6218887.3057000013</v>
      </c>
      <c r="J49" s="8">
        <f t="shared" si="15"/>
        <v>478375.94659230777</v>
      </c>
      <c r="K49" s="8">
        <f t="shared" si="9"/>
        <v>6793383.4717000024</v>
      </c>
      <c r="L49" s="8">
        <f t="shared" si="12"/>
        <v>522567.95936153864</v>
      </c>
      <c r="M49" s="62">
        <f t="shared" si="10"/>
        <v>7367879.6377000017</v>
      </c>
      <c r="N49" s="8">
        <f t="shared" si="16"/>
        <v>566759.9721307694</v>
      </c>
      <c r="O49" s="8">
        <f t="shared" si="13"/>
        <v>7827476.5705000022</v>
      </c>
      <c r="P49" s="8">
        <f t="shared" si="17"/>
        <v>602113.58234615403</v>
      </c>
    </row>
    <row r="50" spans="1:16" x14ac:dyDescent="0.25">
      <c r="A50" s="75">
        <v>47</v>
      </c>
      <c r="B50" s="2" t="s">
        <v>124</v>
      </c>
      <c r="C50" s="2" t="s">
        <v>125</v>
      </c>
      <c r="D50" s="8">
        <f>SUMIFS('Dealer Wise'!E$4:E$124,'Dealer Wise'!$D$4:$D$124,'Zone Wise'!$C50)</f>
        <v>27340337.842500001</v>
      </c>
      <c r="E50" s="8">
        <f>SUMIFS('Dealer Wise'!F$4:F$124,'Dealer Wise'!$D$4:$D$124,'Zone Wise'!$C50)</f>
        <v>9692688.2802000009</v>
      </c>
      <c r="F50" s="9">
        <f t="shared" si="11"/>
        <v>0.35451969672199563</v>
      </c>
      <c r="G50" s="50">
        <f t="shared" si="7"/>
        <v>12179581.993800003</v>
      </c>
      <c r="H50" s="8">
        <f t="shared" si="14"/>
        <v>936890.92260000028</v>
      </c>
      <c r="I50" s="50">
        <f t="shared" si="8"/>
        <v>13820002.264350001</v>
      </c>
      <c r="J50" s="8">
        <f t="shared" si="15"/>
        <v>1063077.0972576924</v>
      </c>
      <c r="K50" s="8">
        <f t="shared" si="9"/>
        <v>15187019.156475</v>
      </c>
      <c r="L50" s="8">
        <f t="shared" si="12"/>
        <v>1168232.2428057692</v>
      </c>
      <c r="M50" s="62">
        <f t="shared" si="10"/>
        <v>16554036.048599999</v>
      </c>
      <c r="N50" s="8">
        <f t="shared" si="16"/>
        <v>1273387.388353846</v>
      </c>
      <c r="O50" s="8">
        <f t="shared" si="13"/>
        <v>17647649.5623</v>
      </c>
      <c r="P50" s="8">
        <f t="shared" si="17"/>
        <v>1357511.5047923077</v>
      </c>
    </row>
    <row r="51" spans="1:16" x14ac:dyDescent="0.25">
      <c r="A51" s="75">
        <v>48</v>
      </c>
      <c r="B51" s="2" t="s">
        <v>124</v>
      </c>
      <c r="C51" s="2" t="s">
        <v>133</v>
      </c>
      <c r="D51" s="8">
        <f>SUMIFS('Dealer Wise'!E$4:E$124,'Dealer Wise'!$D$4:$D$124,'Zone Wise'!$C51)</f>
        <v>16362708.975000001</v>
      </c>
      <c r="E51" s="8">
        <f>SUMIFS('Dealer Wise'!F$4:F$124,'Dealer Wise'!$D$4:$D$124,'Zone Wise'!$C51)</f>
        <v>6247463.2899999991</v>
      </c>
      <c r="F51" s="9">
        <f t="shared" si="11"/>
        <v>0.38181106194244946</v>
      </c>
      <c r="G51" s="50">
        <f t="shared" si="7"/>
        <v>6842703.8900000025</v>
      </c>
      <c r="H51" s="8">
        <f t="shared" si="14"/>
        <v>526361.83769230789</v>
      </c>
      <c r="I51" s="50">
        <f t="shared" si="8"/>
        <v>7824466.4285000023</v>
      </c>
      <c r="J51" s="8">
        <f t="shared" si="15"/>
        <v>601882.03296153864</v>
      </c>
      <c r="K51" s="8">
        <f t="shared" si="9"/>
        <v>8642601.8772500027</v>
      </c>
      <c r="L51" s="8">
        <f t="shared" si="12"/>
        <v>664815.52901923098</v>
      </c>
      <c r="M51" s="62">
        <f t="shared" si="10"/>
        <v>9460737.3260000013</v>
      </c>
      <c r="N51" s="8">
        <f t="shared" si="16"/>
        <v>727749.02507692319</v>
      </c>
      <c r="O51" s="8">
        <f t="shared" si="13"/>
        <v>10115245.685000002</v>
      </c>
      <c r="P51" s="8">
        <f t="shared" si="17"/>
        <v>778095.82192307711</v>
      </c>
    </row>
    <row r="52" spans="1:16" x14ac:dyDescent="0.25">
      <c r="A52" s="75">
        <v>49</v>
      </c>
      <c r="B52" s="2" t="s">
        <v>124</v>
      </c>
      <c r="C52" s="2" t="s">
        <v>128</v>
      </c>
      <c r="D52" s="8">
        <f>SUMIFS('Dealer Wise'!E$4:E$124,'Dealer Wise'!$D$4:$D$124,'Zone Wise'!$C52)</f>
        <v>20349015.584999997</v>
      </c>
      <c r="E52" s="8">
        <f>SUMIFS('Dealer Wise'!F$4:F$124,'Dealer Wise'!$D$4:$D$124,'Zone Wise'!$C52)</f>
        <v>8528647.6526999995</v>
      </c>
      <c r="F52" s="9">
        <f t="shared" si="11"/>
        <v>0.41911843927166564</v>
      </c>
      <c r="G52" s="50">
        <f t="shared" si="7"/>
        <v>7750564.815299999</v>
      </c>
      <c r="H52" s="8">
        <f t="shared" si="14"/>
        <v>596197.29348461528</v>
      </c>
      <c r="I52" s="50">
        <f t="shared" si="8"/>
        <v>8971505.7503999993</v>
      </c>
      <c r="J52" s="8">
        <f t="shared" si="15"/>
        <v>690115.82695384615</v>
      </c>
      <c r="K52" s="8">
        <f t="shared" si="9"/>
        <v>9988956.529649999</v>
      </c>
      <c r="L52" s="8">
        <f t="shared" si="12"/>
        <v>768381.27151153842</v>
      </c>
      <c r="M52" s="62">
        <f t="shared" si="10"/>
        <v>11006407.308899999</v>
      </c>
      <c r="N52" s="8">
        <f t="shared" si="16"/>
        <v>846646.71606923069</v>
      </c>
      <c r="O52" s="8">
        <f t="shared" si="13"/>
        <v>11820367.932299998</v>
      </c>
      <c r="P52" s="8">
        <f t="shared" si="17"/>
        <v>909259.07171538449</v>
      </c>
    </row>
    <row r="53" spans="1:16" x14ac:dyDescent="0.25">
      <c r="A53" s="75">
        <v>50</v>
      </c>
      <c r="B53" s="2" t="s">
        <v>124</v>
      </c>
      <c r="C53" s="2" t="s">
        <v>124</v>
      </c>
      <c r="D53" s="8">
        <f>SUMIFS('Dealer Wise'!E$4:E$124,'Dealer Wise'!$D$4:$D$124,'Zone Wise'!$C53)</f>
        <v>29611794.702499997</v>
      </c>
      <c r="E53" s="8">
        <f>SUMIFS('Dealer Wise'!F$4:F$124,'Dealer Wise'!$D$4:$D$124,'Zone Wise'!$C53)</f>
        <v>8769469.5661999993</v>
      </c>
      <c r="F53" s="9">
        <f t="shared" si="11"/>
        <v>0.2961478577811304</v>
      </c>
      <c r="G53" s="50">
        <f t="shared" si="7"/>
        <v>14919966.195799999</v>
      </c>
      <c r="H53" s="8">
        <f t="shared" si="14"/>
        <v>1147689.7073692307</v>
      </c>
      <c r="I53" s="50">
        <f t="shared" si="8"/>
        <v>16696673.877949998</v>
      </c>
      <c r="J53" s="8">
        <f t="shared" si="15"/>
        <v>1284359.5290730768</v>
      </c>
      <c r="K53" s="8">
        <f t="shared" si="9"/>
        <v>18177263.613074999</v>
      </c>
      <c r="L53" s="8">
        <f t="shared" si="12"/>
        <v>1398251.0471596154</v>
      </c>
      <c r="M53" s="62">
        <f t="shared" si="10"/>
        <v>19657853.348199997</v>
      </c>
      <c r="N53" s="8">
        <f t="shared" si="16"/>
        <v>1512142.5652461536</v>
      </c>
      <c r="O53" s="8">
        <f t="shared" si="13"/>
        <v>20842325.136299998</v>
      </c>
      <c r="P53" s="8">
        <f t="shared" si="17"/>
        <v>1603255.7797153844</v>
      </c>
    </row>
    <row r="54" spans="1:16" x14ac:dyDescent="0.25">
      <c r="A54" s="240" t="s">
        <v>174</v>
      </c>
      <c r="B54" s="240"/>
      <c r="C54" s="241"/>
      <c r="D54" s="21">
        <f>SUM(D4:D53)</f>
        <v>1089229180.3125002</v>
      </c>
      <c r="E54" s="21">
        <f>SUM(E4:E53)</f>
        <v>415191077.72950011</v>
      </c>
      <c r="F54" s="20">
        <f t="shared" si="11"/>
        <v>0.38117880537352261</v>
      </c>
      <c r="G54" s="19">
        <f t="shared" ref="G54:P54" si="18">SUM(G4:G53)</f>
        <v>456192266.5205</v>
      </c>
      <c r="H54" s="19">
        <f t="shared" si="18"/>
        <v>35091712.809269235</v>
      </c>
      <c r="I54" s="19">
        <f t="shared" si="18"/>
        <v>521546017.33924991</v>
      </c>
      <c r="J54" s="19">
        <f t="shared" si="18"/>
        <v>40118924.410711534</v>
      </c>
      <c r="K54" s="19">
        <f t="shared" si="18"/>
        <v>576007476.35487509</v>
      </c>
      <c r="L54" s="19">
        <f t="shared" si="18"/>
        <v>44308267.411913462</v>
      </c>
      <c r="M54" s="19">
        <f t="shared" si="18"/>
        <v>630468935.37049997</v>
      </c>
      <c r="N54" s="19">
        <f t="shared" si="18"/>
        <v>48497610.413115382</v>
      </c>
      <c r="O54" s="19">
        <f t="shared" si="18"/>
        <v>674038102.58299994</v>
      </c>
      <c r="P54" s="26">
        <f t="shared" si="18"/>
        <v>51849084.81407693</v>
      </c>
    </row>
    <row r="58" spans="1:16" x14ac:dyDescent="0.25">
      <c r="D58" s="27"/>
    </row>
  </sheetData>
  <mergeCells count="2">
    <mergeCell ref="A54:C54"/>
    <mergeCell ref="A2:N2"/>
  </mergeCells>
  <pageMargins left="0.7" right="0.7" top="0.75" bottom="0.75" header="0.3" footer="0.3"/>
  <pageSetup orientation="portrait" r:id="rId1"/>
  <ignoredErrors>
    <ignoredError sqref="K54 O4:O29 F54 I4:I29 K4:K29 M4:M29 O30:O53 I30:I53 K30:K53 M30:M53 O5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zoomScale="90" zoomScaleNormal="90" workbookViewId="0">
      <pane ySplit="3" topLeftCell="A4" activePane="bottomLeft" state="frozen"/>
      <selection pane="bottomLeft" activeCell="H4" sqref="H4:I534"/>
    </sheetView>
  </sheetViews>
  <sheetFormatPr defaultRowHeight="15" x14ac:dyDescent="0.25"/>
  <cols>
    <col min="1" max="1" width="4.875" style="3" customWidth="1"/>
    <col min="2" max="2" width="28" style="63" customWidth="1"/>
    <col min="3" max="3" width="14.25" style="63" customWidth="1"/>
    <col min="4" max="4" width="9" style="153"/>
    <col min="5" max="5" width="23.375" style="63" customWidth="1"/>
    <col min="6" max="6" width="10.125" customWidth="1"/>
    <col min="7" max="7" width="16.25" customWidth="1"/>
    <col min="8" max="8" width="10.125" bestFit="1" customWidth="1"/>
    <col min="9" max="9" width="12.125" bestFit="1" customWidth="1"/>
    <col min="10" max="10" width="8.75" bestFit="1" customWidth="1"/>
    <col min="11" max="11" width="8.125" customWidth="1"/>
    <col min="12" max="12" width="11.875" customWidth="1"/>
    <col min="13" max="13" width="10.25" customWidth="1"/>
    <col min="14" max="14" width="8.125" bestFit="1" customWidth="1"/>
  </cols>
  <sheetData>
    <row r="1" spans="1:16" s="5" customFormat="1" x14ac:dyDescent="0.25">
      <c r="A1" s="244" t="s">
        <v>1081</v>
      </c>
      <c r="B1" s="247" t="s">
        <v>186</v>
      </c>
      <c r="C1" s="247" t="s">
        <v>0</v>
      </c>
      <c r="D1" s="250" t="s">
        <v>187</v>
      </c>
      <c r="E1" s="247" t="s">
        <v>188</v>
      </c>
      <c r="F1" s="247" t="s">
        <v>1463</v>
      </c>
      <c r="G1" s="247"/>
      <c r="H1" s="247"/>
      <c r="I1" s="247"/>
      <c r="J1" s="247"/>
      <c r="K1" s="247"/>
      <c r="L1" s="253" t="s">
        <v>189</v>
      </c>
      <c r="M1" s="253"/>
      <c r="N1" s="255" t="s">
        <v>190</v>
      </c>
    </row>
    <row r="2" spans="1:16" s="5" customFormat="1" x14ac:dyDescent="0.25">
      <c r="A2" s="245"/>
      <c r="B2" s="248"/>
      <c r="C2" s="248"/>
      <c r="D2" s="251"/>
      <c r="E2" s="248"/>
      <c r="F2" s="248" t="s">
        <v>1460</v>
      </c>
      <c r="G2" s="248"/>
      <c r="H2" s="258" t="s">
        <v>1461</v>
      </c>
      <c r="I2" s="258"/>
      <c r="J2" s="248" t="s">
        <v>191</v>
      </c>
      <c r="K2" s="248"/>
      <c r="L2" s="254"/>
      <c r="M2" s="254"/>
      <c r="N2" s="256"/>
    </row>
    <row r="3" spans="1:16" s="5" customFormat="1" x14ac:dyDescent="0.25">
      <c r="A3" s="246"/>
      <c r="B3" s="249"/>
      <c r="C3" s="249"/>
      <c r="D3" s="252"/>
      <c r="E3" s="249"/>
      <c r="F3" s="149" t="s">
        <v>192</v>
      </c>
      <c r="G3" s="149" t="s">
        <v>193</v>
      </c>
      <c r="H3" s="145" t="s">
        <v>192</v>
      </c>
      <c r="I3" s="145" t="s">
        <v>193</v>
      </c>
      <c r="J3" s="149" t="s">
        <v>192</v>
      </c>
      <c r="K3" s="149" t="s">
        <v>193</v>
      </c>
      <c r="L3" s="149" t="s">
        <v>194</v>
      </c>
      <c r="M3" s="149" t="s">
        <v>195</v>
      </c>
      <c r="N3" s="257"/>
    </row>
    <row r="4" spans="1:16" x14ac:dyDescent="0.25">
      <c r="A4" s="159">
        <v>1</v>
      </c>
      <c r="B4" s="164" t="s">
        <v>17</v>
      </c>
      <c r="C4" s="165" t="s">
        <v>1330</v>
      </c>
      <c r="D4" s="166" t="s">
        <v>202</v>
      </c>
      <c r="E4" s="167" t="s">
        <v>1431</v>
      </c>
      <c r="F4" s="223">
        <v>646</v>
      </c>
      <c r="G4" s="223">
        <v>1133219.125</v>
      </c>
      <c r="H4" s="8">
        <v>375</v>
      </c>
      <c r="I4" s="8">
        <v>639405</v>
      </c>
      <c r="J4" s="51">
        <f t="shared" ref="J4:J67" si="0">IFERROR(H4/F4,0)</f>
        <v>0.58049535603715174</v>
      </c>
      <c r="K4" s="51">
        <f t="shared" ref="K4:K67" si="1">IFERROR(I4/G4,0)</f>
        <v>0.56423774175184349</v>
      </c>
      <c r="L4" s="55">
        <f>IF((J4*0.3)&gt;30%,30%,(J4*0.3))</f>
        <v>0.17414860681114552</v>
      </c>
      <c r="M4" s="55">
        <f>IF((K4*0.7)&gt;70%,70%,(K4*0.7))</f>
        <v>0.39496641922629044</v>
      </c>
      <c r="N4" s="52">
        <f>L4+M4</f>
        <v>0.56911502603743602</v>
      </c>
      <c r="O4" s="53"/>
      <c r="P4" s="53"/>
    </row>
    <row r="5" spans="1:16" x14ac:dyDescent="0.25">
      <c r="A5" s="159">
        <v>2</v>
      </c>
      <c r="B5" s="164" t="s">
        <v>17</v>
      </c>
      <c r="C5" s="165" t="s">
        <v>1330</v>
      </c>
      <c r="D5" s="166" t="s">
        <v>198</v>
      </c>
      <c r="E5" s="167" t="s">
        <v>992</v>
      </c>
      <c r="F5" s="223">
        <v>773</v>
      </c>
      <c r="G5" s="223">
        <v>1374463.05</v>
      </c>
      <c r="H5" s="8">
        <v>334</v>
      </c>
      <c r="I5" s="8">
        <v>624570</v>
      </c>
      <c r="J5" s="51">
        <f t="shared" si="0"/>
        <v>0.43208279430789132</v>
      </c>
      <c r="K5" s="51">
        <f t="shared" si="1"/>
        <v>0.45441017857846377</v>
      </c>
      <c r="L5" s="55">
        <f t="shared" ref="L5:L68" si="2">IF((J5*0.3)&gt;30%,30%,(J5*0.3))</f>
        <v>0.1296248382923674</v>
      </c>
      <c r="M5" s="55">
        <f t="shared" ref="M5:M68" si="3">IF((K5*0.7)&gt;70%,70%,(K5*0.7))</f>
        <v>0.31808712500492464</v>
      </c>
      <c r="N5" s="52">
        <f t="shared" ref="N5:N68" si="4">L5+M5</f>
        <v>0.44771196329729201</v>
      </c>
      <c r="O5" s="53"/>
      <c r="P5" s="53"/>
    </row>
    <row r="6" spans="1:16" x14ac:dyDescent="0.25">
      <c r="A6" s="159">
        <v>3</v>
      </c>
      <c r="B6" s="164" t="s">
        <v>17</v>
      </c>
      <c r="C6" s="165" t="s">
        <v>1330</v>
      </c>
      <c r="D6" s="166" t="s">
        <v>196</v>
      </c>
      <c r="E6" s="167" t="s">
        <v>993</v>
      </c>
      <c r="F6" s="223">
        <v>1784</v>
      </c>
      <c r="G6" s="223">
        <v>3144318.95</v>
      </c>
      <c r="H6" s="8">
        <v>806</v>
      </c>
      <c r="I6" s="8">
        <v>1250885</v>
      </c>
      <c r="J6" s="51">
        <f t="shared" si="0"/>
        <v>0.4517937219730942</v>
      </c>
      <c r="K6" s="51">
        <f t="shared" si="1"/>
        <v>0.39782382763682417</v>
      </c>
      <c r="L6" s="55">
        <f t="shared" si="2"/>
        <v>0.13553811659192824</v>
      </c>
      <c r="M6" s="55">
        <f t="shared" si="3"/>
        <v>0.27847667934577691</v>
      </c>
      <c r="N6" s="52">
        <f t="shared" si="4"/>
        <v>0.41401479593770518</v>
      </c>
      <c r="O6" s="53"/>
      <c r="P6" s="53"/>
    </row>
    <row r="7" spans="1:16" x14ac:dyDescent="0.25">
      <c r="A7" s="159">
        <v>4</v>
      </c>
      <c r="B7" s="164" t="s">
        <v>17</v>
      </c>
      <c r="C7" s="165" t="s">
        <v>1330</v>
      </c>
      <c r="D7" s="166" t="s">
        <v>199</v>
      </c>
      <c r="E7" s="167" t="s">
        <v>1120</v>
      </c>
      <c r="F7" s="223">
        <v>512</v>
      </c>
      <c r="G7" s="223">
        <v>903334.02500000002</v>
      </c>
      <c r="H7" s="8">
        <v>332</v>
      </c>
      <c r="I7" s="8">
        <v>436800</v>
      </c>
      <c r="J7" s="51">
        <f t="shared" si="0"/>
        <v>0.6484375</v>
      </c>
      <c r="K7" s="51">
        <f t="shared" si="1"/>
        <v>0.48354206518458109</v>
      </c>
      <c r="L7" s="55">
        <f t="shared" si="2"/>
        <v>0.19453124999999999</v>
      </c>
      <c r="M7" s="55">
        <f t="shared" si="3"/>
        <v>0.33847944562920673</v>
      </c>
      <c r="N7" s="52">
        <f t="shared" si="4"/>
        <v>0.53301069562920667</v>
      </c>
      <c r="O7" s="53"/>
      <c r="P7" s="53"/>
    </row>
    <row r="8" spans="1:16" x14ac:dyDescent="0.25">
      <c r="A8" s="159">
        <v>5</v>
      </c>
      <c r="B8" s="164" t="s">
        <v>17</v>
      </c>
      <c r="C8" s="165" t="s">
        <v>1330</v>
      </c>
      <c r="D8" s="166" t="s">
        <v>201</v>
      </c>
      <c r="E8" s="167" t="s">
        <v>886</v>
      </c>
      <c r="F8" s="223">
        <v>328</v>
      </c>
      <c r="G8" s="223">
        <v>595797.55000000005</v>
      </c>
      <c r="H8" s="8">
        <v>87</v>
      </c>
      <c r="I8" s="8">
        <v>87810</v>
      </c>
      <c r="J8" s="51">
        <f t="shared" si="0"/>
        <v>0.2652439024390244</v>
      </c>
      <c r="K8" s="51">
        <f t="shared" si="1"/>
        <v>0.14738227775525428</v>
      </c>
      <c r="L8" s="55">
        <f t="shared" si="2"/>
        <v>7.9573170731707318E-2</v>
      </c>
      <c r="M8" s="55">
        <f t="shared" si="3"/>
        <v>0.103167594428678</v>
      </c>
      <c r="N8" s="52">
        <f t="shared" si="4"/>
        <v>0.18274076516038532</v>
      </c>
      <c r="O8" s="53"/>
      <c r="P8" s="53"/>
    </row>
    <row r="9" spans="1:16" x14ac:dyDescent="0.25">
      <c r="A9" s="159">
        <v>6</v>
      </c>
      <c r="B9" s="164" t="s">
        <v>17</v>
      </c>
      <c r="C9" s="165" t="s">
        <v>1330</v>
      </c>
      <c r="D9" s="166" t="s">
        <v>197</v>
      </c>
      <c r="E9" s="167" t="s">
        <v>1432</v>
      </c>
      <c r="F9" s="223">
        <v>1665</v>
      </c>
      <c r="G9" s="223">
        <v>2956030.0249999999</v>
      </c>
      <c r="H9" s="8">
        <v>477</v>
      </c>
      <c r="I9" s="8">
        <v>812240</v>
      </c>
      <c r="J9" s="51">
        <f t="shared" si="0"/>
        <v>0.2864864864864865</v>
      </c>
      <c r="K9" s="51">
        <f t="shared" si="1"/>
        <v>0.27477393434121156</v>
      </c>
      <c r="L9" s="55">
        <f t="shared" si="2"/>
        <v>8.5945945945945942E-2</v>
      </c>
      <c r="M9" s="55">
        <f t="shared" si="3"/>
        <v>0.19234175403884807</v>
      </c>
      <c r="N9" s="52">
        <f t="shared" si="4"/>
        <v>0.27828769998479402</v>
      </c>
      <c r="O9" s="53"/>
      <c r="P9" s="53"/>
    </row>
    <row r="10" spans="1:16" x14ac:dyDescent="0.25">
      <c r="A10" s="159">
        <v>7</v>
      </c>
      <c r="B10" s="164" t="s">
        <v>17</v>
      </c>
      <c r="C10" s="165" t="s">
        <v>1330</v>
      </c>
      <c r="D10" s="166" t="s">
        <v>200</v>
      </c>
      <c r="E10" s="167" t="s">
        <v>1433</v>
      </c>
      <c r="F10" s="223">
        <v>705</v>
      </c>
      <c r="G10" s="223">
        <v>1257405.5</v>
      </c>
      <c r="H10" s="8">
        <v>412</v>
      </c>
      <c r="I10" s="8">
        <v>642025</v>
      </c>
      <c r="J10" s="51">
        <f t="shared" si="0"/>
        <v>0.58439716312056733</v>
      </c>
      <c r="K10" s="51">
        <f t="shared" si="1"/>
        <v>0.51059503079953128</v>
      </c>
      <c r="L10" s="55">
        <f t="shared" si="2"/>
        <v>0.1753191489361702</v>
      </c>
      <c r="M10" s="55">
        <f t="shared" si="3"/>
        <v>0.35741652155967185</v>
      </c>
      <c r="N10" s="52">
        <f t="shared" si="4"/>
        <v>0.53273567049584203</v>
      </c>
      <c r="O10" s="53"/>
      <c r="P10" s="53"/>
    </row>
    <row r="11" spans="1:16" x14ac:dyDescent="0.25">
      <c r="A11" s="159">
        <v>8</v>
      </c>
      <c r="B11" s="164" t="s">
        <v>1261</v>
      </c>
      <c r="C11" s="165" t="s">
        <v>1330</v>
      </c>
      <c r="D11" s="166" t="s">
        <v>233</v>
      </c>
      <c r="E11" s="167" t="s">
        <v>1306</v>
      </c>
      <c r="F11" s="223">
        <v>770</v>
      </c>
      <c r="G11" s="223">
        <v>1313054.625</v>
      </c>
      <c r="H11" s="8">
        <v>294</v>
      </c>
      <c r="I11" s="8">
        <v>551770</v>
      </c>
      <c r="J11" s="51">
        <f t="shared" si="0"/>
        <v>0.38181818181818183</v>
      </c>
      <c r="K11" s="51">
        <f t="shared" si="1"/>
        <v>0.42021861809443001</v>
      </c>
      <c r="L11" s="55">
        <f t="shared" si="2"/>
        <v>0.11454545454545455</v>
      </c>
      <c r="M11" s="55">
        <f t="shared" si="3"/>
        <v>0.29415303266610099</v>
      </c>
      <c r="N11" s="52">
        <f t="shared" si="4"/>
        <v>0.40869848721155555</v>
      </c>
      <c r="O11" s="53"/>
      <c r="P11" s="53"/>
    </row>
    <row r="12" spans="1:16" x14ac:dyDescent="0.25">
      <c r="A12" s="159">
        <v>9</v>
      </c>
      <c r="B12" s="164" t="s">
        <v>1261</v>
      </c>
      <c r="C12" s="165" t="s">
        <v>1330</v>
      </c>
      <c r="D12" s="166" t="s">
        <v>234</v>
      </c>
      <c r="E12" s="167" t="s">
        <v>1305</v>
      </c>
      <c r="F12" s="223">
        <v>765</v>
      </c>
      <c r="G12" s="223">
        <v>1298610.6000000001</v>
      </c>
      <c r="H12" s="8">
        <v>402</v>
      </c>
      <c r="I12" s="8">
        <v>626105</v>
      </c>
      <c r="J12" s="51">
        <f t="shared" si="0"/>
        <v>0.52549019607843139</v>
      </c>
      <c r="K12" s="51">
        <f t="shared" si="1"/>
        <v>0.48213452131069928</v>
      </c>
      <c r="L12" s="55">
        <f t="shared" si="2"/>
        <v>0.15764705882352942</v>
      </c>
      <c r="M12" s="55">
        <f t="shared" si="3"/>
        <v>0.33749416491748946</v>
      </c>
      <c r="N12" s="52">
        <f t="shared" si="4"/>
        <v>0.49514122374101888</v>
      </c>
      <c r="O12" s="53"/>
      <c r="P12" s="53"/>
    </row>
    <row r="13" spans="1:16" x14ac:dyDescent="0.25">
      <c r="A13" s="159">
        <v>10</v>
      </c>
      <c r="B13" s="164" t="s">
        <v>1261</v>
      </c>
      <c r="C13" s="165" t="s">
        <v>1330</v>
      </c>
      <c r="D13" s="166" t="s">
        <v>235</v>
      </c>
      <c r="E13" s="167" t="s">
        <v>1434</v>
      </c>
      <c r="F13" s="223">
        <v>721</v>
      </c>
      <c r="G13" s="223">
        <v>1224005.3999999999</v>
      </c>
      <c r="H13" s="8">
        <v>325</v>
      </c>
      <c r="I13" s="8">
        <v>429695</v>
      </c>
      <c r="J13" s="51">
        <f t="shared" si="0"/>
        <v>0.45076282940360612</v>
      </c>
      <c r="K13" s="51">
        <f t="shared" si="1"/>
        <v>0.35105645775745764</v>
      </c>
      <c r="L13" s="55">
        <f t="shared" si="2"/>
        <v>0.13522884882108183</v>
      </c>
      <c r="M13" s="55">
        <f t="shared" si="3"/>
        <v>0.24573952043022032</v>
      </c>
      <c r="N13" s="52">
        <f t="shared" si="4"/>
        <v>0.38096836925130217</v>
      </c>
      <c r="O13" s="53"/>
      <c r="P13" s="53"/>
    </row>
    <row r="14" spans="1:16" x14ac:dyDescent="0.25">
      <c r="A14" s="159">
        <v>11</v>
      </c>
      <c r="B14" s="168" t="s">
        <v>1304</v>
      </c>
      <c r="C14" s="165" t="s">
        <v>1330</v>
      </c>
      <c r="D14" s="166" t="s">
        <v>209</v>
      </c>
      <c r="E14" s="169" t="s">
        <v>210</v>
      </c>
      <c r="F14" s="223">
        <v>308</v>
      </c>
      <c r="G14" s="223">
        <v>554150.52500000002</v>
      </c>
      <c r="H14" s="8">
        <v>113</v>
      </c>
      <c r="I14" s="8">
        <v>203385</v>
      </c>
      <c r="J14" s="51">
        <f t="shared" si="0"/>
        <v>0.36688311688311687</v>
      </c>
      <c r="K14" s="51">
        <f t="shared" si="1"/>
        <v>0.36702121684356426</v>
      </c>
      <c r="L14" s="55">
        <f t="shared" si="2"/>
        <v>0.11006493506493506</v>
      </c>
      <c r="M14" s="55">
        <f t="shared" si="3"/>
        <v>0.25691485179049495</v>
      </c>
      <c r="N14" s="52">
        <f t="shared" si="4"/>
        <v>0.36697978685542998</v>
      </c>
      <c r="O14" s="53"/>
      <c r="P14" s="53"/>
    </row>
    <row r="15" spans="1:16" x14ac:dyDescent="0.25">
      <c r="A15" s="159">
        <v>12</v>
      </c>
      <c r="B15" s="168" t="s">
        <v>1304</v>
      </c>
      <c r="C15" s="165" t="s">
        <v>1330</v>
      </c>
      <c r="D15" s="166" t="s">
        <v>208</v>
      </c>
      <c r="E15" s="169" t="s">
        <v>1435</v>
      </c>
      <c r="F15" s="223">
        <v>1013</v>
      </c>
      <c r="G15" s="223">
        <v>1813458.925</v>
      </c>
      <c r="H15" s="8">
        <v>345</v>
      </c>
      <c r="I15" s="8">
        <v>713165</v>
      </c>
      <c r="J15" s="51">
        <f t="shared" si="0"/>
        <v>0.3405725567620928</v>
      </c>
      <c r="K15" s="51">
        <f t="shared" si="1"/>
        <v>0.39326228466961277</v>
      </c>
      <c r="L15" s="55">
        <f t="shared" si="2"/>
        <v>0.10217176702862783</v>
      </c>
      <c r="M15" s="55">
        <f t="shared" si="3"/>
        <v>0.27528359926872892</v>
      </c>
      <c r="N15" s="52">
        <f t="shared" si="4"/>
        <v>0.37745536629735676</v>
      </c>
      <c r="O15" s="53"/>
      <c r="P15" s="53"/>
    </row>
    <row r="16" spans="1:16" x14ac:dyDescent="0.25">
      <c r="A16" s="159">
        <v>13</v>
      </c>
      <c r="B16" s="164" t="s">
        <v>4</v>
      </c>
      <c r="C16" s="165" t="s">
        <v>1330</v>
      </c>
      <c r="D16" s="166" t="s">
        <v>218</v>
      </c>
      <c r="E16" s="165" t="s">
        <v>219</v>
      </c>
      <c r="F16" s="223">
        <v>894</v>
      </c>
      <c r="G16" s="223">
        <v>1587106.9750000001</v>
      </c>
      <c r="H16" s="8">
        <v>371</v>
      </c>
      <c r="I16" s="8">
        <v>586080</v>
      </c>
      <c r="J16" s="51">
        <f t="shared" si="0"/>
        <v>0.41498881431767337</v>
      </c>
      <c r="K16" s="51">
        <f t="shared" si="1"/>
        <v>0.36927567532112948</v>
      </c>
      <c r="L16" s="55">
        <f t="shared" si="2"/>
        <v>0.12449664429530201</v>
      </c>
      <c r="M16" s="55">
        <f t="shared" si="3"/>
        <v>0.2584929727247906</v>
      </c>
      <c r="N16" s="52">
        <f t="shared" si="4"/>
        <v>0.3829896170200926</v>
      </c>
      <c r="O16" s="53"/>
      <c r="P16" s="53"/>
    </row>
    <row r="17" spans="1:16" x14ac:dyDescent="0.25">
      <c r="A17" s="159">
        <v>14</v>
      </c>
      <c r="B17" s="164" t="s">
        <v>4</v>
      </c>
      <c r="C17" s="165" t="s">
        <v>1330</v>
      </c>
      <c r="D17" s="166" t="s">
        <v>216</v>
      </c>
      <c r="E17" s="165" t="s">
        <v>217</v>
      </c>
      <c r="F17" s="223">
        <v>860</v>
      </c>
      <c r="G17" s="223">
        <v>1526969.625</v>
      </c>
      <c r="H17" s="8">
        <v>305</v>
      </c>
      <c r="I17" s="8">
        <v>456770</v>
      </c>
      <c r="J17" s="51">
        <f t="shared" si="0"/>
        <v>0.35465116279069769</v>
      </c>
      <c r="K17" s="51">
        <f t="shared" si="1"/>
        <v>0.29913496150913937</v>
      </c>
      <c r="L17" s="55">
        <f t="shared" si="2"/>
        <v>0.1063953488372093</v>
      </c>
      <c r="M17" s="55">
        <f t="shared" si="3"/>
        <v>0.20939447305639755</v>
      </c>
      <c r="N17" s="52">
        <f t="shared" si="4"/>
        <v>0.31578982189360683</v>
      </c>
      <c r="O17" s="53"/>
      <c r="P17" s="53"/>
    </row>
    <row r="18" spans="1:16" x14ac:dyDescent="0.25">
      <c r="A18" s="159">
        <v>15</v>
      </c>
      <c r="B18" s="164" t="s">
        <v>4</v>
      </c>
      <c r="C18" s="165" t="s">
        <v>1330</v>
      </c>
      <c r="D18" s="166" t="s">
        <v>214</v>
      </c>
      <c r="E18" s="165" t="s">
        <v>215</v>
      </c>
      <c r="F18" s="223">
        <v>1746</v>
      </c>
      <c r="G18" s="223">
        <v>3107653.9249999998</v>
      </c>
      <c r="H18" s="8">
        <v>631</v>
      </c>
      <c r="I18" s="8">
        <v>1231300</v>
      </c>
      <c r="J18" s="51">
        <f t="shared" si="0"/>
        <v>0.36139747995418098</v>
      </c>
      <c r="K18" s="51">
        <f t="shared" si="1"/>
        <v>0.3962152896416869</v>
      </c>
      <c r="L18" s="55">
        <f t="shared" si="2"/>
        <v>0.10841924398625429</v>
      </c>
      <c r="M18" s="55">
        <f t="shared" si="3"/>
        <v>0.27735070274918083</v>
      </c>
      <c r="N18" s="52">
        <f t="shared" si="4"/>
        <v>0.38576994673543513</v>
      </c>
      <c r="O18" s="53"/>
      <c r="P18" s="53"/>
    </row>
    <row r="19" spans="1:16" x14ac:dyDescent="0.25">
      <c r="A19" s="159">
        <v>16</v>
      </c>
      <c r="B19" s="164" t="s">
        <v>4</v>
      </c>
      <c r="C19" s="165" t="s">
        <v>1330</v>
      </c>
      <c r="D19" s="166" t="s">
        <v>212</v>
      </c>
      <c r="E19" s="165" t="s">
        <v>213</v>
      </c>
      <c r="F19" s="223">
        <v>1126</v>
      </c>
      <c r="G19" s="223">
        <v>1996270.8</v>
      </c>
      <c r="H19" s="8">
        <v>443</v>
      </c>
      <c r="I19" s="8">
        <v>884960</v>
      </c>
      <c r="J19" s="51">
        <f t="shared" si="0"/>
        <v>0.39342806394316165</v>
      </c>
      <c r="K19" s="51">
        <f t="shared" si="1"/>
        <v>0.44330658946671964</v>
      </c>
      <c r="L19" s="55">
        <f t="shared" si="2"/>
        <v>0.11802841918294849</v>
      </c>
      <c r="M19" s="55">
        <f t="shared" si="3"/>
        <v>0.31031461262670373</v>
      </c>
      <c r="N19" s="52">
        <f t="shared" si="4"/>
        <v>0.42834303180965222</v>
      </c>
      <c r="O19" s="53"/>
      <c r="P19" s="53"/>
    </row>
    <row r="20" spans="1:16" x14ac:dyDescent="0.25">
      <c r="A20" s="159">
        <v>17</v>
      </c>
      <c r="B20" s="164" t="s">
        <v>4</v>
      </c>
      <c r="C20" s="165" t="s">
        <v>1330</v>
      </c>
      <c r="D20" s="166" t="s">
        <v>220</v>
      </c>
      <c r="E20" s="165" t="s">
        <v>221</v>
      </c>
      <c r="F20" s="223">
        <v>473</v>
      </c>
      <c r="G20" s="223">
        <v>815032.47499999998</v>
      </c>
      <c r="H20" s="8">
        <v>161</v>
      </c>
      <c r="I20" s="8">
        <v>299095</v>
      </c>
      <c r="J20" s="51">
        <f t="shared" si="0"/>
        <v>0.34038054968287529</v>
      </c>
      <c r="K20" s="51">
        <f t="shared" si="1"/>
        <v>0.36697310742127176</v>
      </c>
      <c r="L20" s="55">
        <f t="shared" si="2"/>
        <v>0.10211416490486258</v>
      </c>
      <c r="M20" s="55">
        <f t="shared" si="3"/>
        <v>0.25688117519489023</v>
      </c>
      <c r="N20" s="52">
        <f t="shared" si="4"/>
        <v>0.35899534009975281</v>
      </c>
      <c r="O20" s="53"/>
      <c r="P20" s="53"/>
    </row>
    <row r="21" spans="1:16" x14ac:dyDescent="0.25">
      <c r="A21" s="159">
        <v>18</v>
      </c>
      <c r="B21" s="164" t="s">
        <v>4</v>
      </c>
      <c r="C21" s="165" t="s">
        <v>1330</v>
      </c>
      <c r="D21" s="166" t="s">
        <v>211</v>
      </c>
      <c r="E21" s="165" t="s">
        <v>997</v>
      </c>
      <c r="F21" s="223">
        <v>828</v>
      </c>
      <c r="G21" s="223">
        <v>1475839.425</v>
      </c>
      <c r="H21" s="8">
        <v>365</v>
      </c>
      <c r="I21" s="8">
        <v>636845</v>
      </c>
      <c r="J21" s="51">
        <f t="shared" si="0"/>
        <v>0.44082125603864736</v>
      </c>
      <c r="K21" s="51">
        <f t="shared" si="1"/>
        <v>0.43151374682919857</v>
      </c>
      <c r="L21" s="55">
        <f t="shared" si="2"/>
        <v>0.13224637681159421</v>
      </c>
      <c r="M21" s="55">
        <f t="shared" si="3"/>
        <v>0.30205962278043896</v>
      </c>
      <c r="N21" s="52">
        <f t="shared" si="4"/>
        <v>0.4343059995920332</v>
      </c>
      <c r="O21" s="53"/>
      <c r="P21" s="53"/>
    </row>
    <row r="22" spans="1:16" x14ac:dyDescent="0.25">
      <c r="A22" s="159">
        <v>19</v>
      </c>
      <c r="B22" s="164" t="s">
        <v>7</v>
      </c>
      <c r="C22" s="165" t="s">
        <v>1330</v>
      </c>
      <c r="D22" s="166" t="s">
        <v>248</v>
      </c>
      <c r="E22" s="165" t="s">
        <v>249</v>
      </c>
      <c r="F22" s="223">
        <v>741</v>
      </c>
      <c r="G22" s="223">
        <v>1325571.575</v>
      </c>
      <c r="H22" s="8">
        <v>436</v>
      </c>
      <c r="I22" s="8">
        <v>657465</v>
      </c>
      <c r="J22" s="51">
        <f t="shared" si="0"/>
        <v>0.58839406207827261</v>
      </c>
      <c r="K22" s="51">
        <f t="shared" si="1"/>
        <v>0.4959860428509868</v>
      </c>
      <c r="L22" s="55">
        <f t="shared" si="2"/>
        <v>0.17651821862348177</v>
      </c>
      <c r="M22" s="55">
        <f t="shared" si="3"/>
        <v>0.34719022999569071</v>
      </c>
      <c r="N22" s="52">
        <f t="shared" si="4"/>
        <v>0.52370844861917254</v>
      </c>
      <c r="O22" s="53"/>
      <c r="P22" s="53"/>
    </row>
    <row r="23" spans="1:16" x14ac:dyDescent="0.25">
      <c r="A23" s="159">
        <v>20</v>
      </c>
      <c r="B23" s="164" t="s">
        <v>7</v>
      </c>
      <c r="C23" s="165" t="s">
        <v>1330</v>
      </c>
      <c r="D23" s="166" t="s">
        <v>244</v>
      </c>
      <c r="E23" s="165" t="s">
        <v>245</v>
      </c>
      <c r="F23" s="223">
        <v>972</v>
      </c>
      <c r="G23" s="223">
        <v>1766416.2749999999</v>
      </c>
      <c r="H23" s="8">
        <v>435</v>
      </c>
      <c r="I23" s="8">
        <v>706340</v>
      </c>
      <c r="J23" s="51">
        <f t="shared" si="0"/>
        <v>0.44753086419753085</v>
      </c>
      <c r="K23" s="51">
        <f t="shared" si="1"/>
        <v>0.39987176861807394</v>
      </c>
      <c r="L23" s="55">
        <f t="shared" si="2"/>
        <v>0.13425925925925924</v>
      </c>
      <c r="M23" s="55">
        <f t="shared" si="3"/>
        <v>0.27991023803265175</v>
      </c>
      <c r="N23" s="52">
        <f t="shared" si="4"/>
        <v>0.41416949729191099</v>
      </c>
      <c r="O23" s="53"/>
      <c r="P23" s="53"/>
    </row>
    <row r="24" spans="1:16" x14ac:dyDescent="0.25">
      <c r="A24" s="159">
        <v>21</v>
      </c>
      <c r="B24" s="164" t="s">
        <v>7</v>
      </c>
      <c r="C24" s="165" t="s">
        <v>1330</v>
      </c>
      <c r="D24" s="166" t="s">
        <v>242</v>
      </c>
      <c r="E24" s="165" t="s">
        <v>243</v>
      </c>
      <c r="F24" s="223">
        <v>714</v>
      </c>
      <c r="G24" s="223">
        <v>1274918.2250000001</v>
      </c>
      <c r="H24" s="8">
        <v>394</v>
      </c>
      <c r="I24" s="8">
        <v>549920</v>
      </c>
      <c r="J24" s="51">
        <f t="shared" si="0"/>
        <v>0.55182072829131656</v>
      </c>
      <c r="K24" s="51">
        <f t="shared" si="1"/>
        <v>0.43133746872274881</v>
      </c>
      <c r="L24" s="55">
        <f t="shared" si="2"/>
        <v>0.16554621848739495</v>
      </c>
      <c r="M24" s="55">
        <f t="shared" si="3"/>
        <v>0.30193622810592413</v>
      </c>
      <c r="N24" s="52">
        <f t="shared" si="4"/>
        <v>0.46748244659331906</v>
      </c>
      <c r="O24" s="53"/>
      <c r="P24" s="53"/>
    </row>
    <row r="25" spans="1:16" x14ac:dyDescent="0.25">
      <c r="A25" s="159">
        <v>22</v>
      </c>
      <c r="B25" s="164" t="s">
        <v>7</v>
      </c>
      <c r="C25" s="165" t="s">
        <v>1330</v>
      </c>
      <c r="D25" s="166" t="s">
        <v>246</v>
      </c>
      <c r="E25" s="165" t="s">
        <v>1406</v>
      </c>
      <c r="F25" s="223">
        <v>2210</v>
      </c>
      <c r="G25" s="223">
        <v>4031395.95</v>
      </c>
      <c r="H25" s="8">
        <v>1068</v>
      </c>
      <c r="I25" s="8">
        <v>1520770</v>
      </c>
      <c r="J25" s="51">
        <f t="shared" si="0"/>
        <v>0.4832579185520362</v>
      </c>
      <c r="K25" s="51">
        <f t="shared" si="1"/>
        <v>0.37723161377884501</v>
      </c>
      <c r="L25" s="55">
        <f t="shared" si="2"/>
        <v>0.14497737556561086</v>
      </c>
      <c r="M25" s="55">
        <f t="shared" si="3"/>
        <v>0.26406212964519149</v>
      </c>
      <c r="N25" s="52">
        <f t="shared" si="4"/>
        <v>0.40903950521080235</v>
      </c>
      <c r="O25" s="53"/>
      <c r="P25" s="53"/>
    </row>
    <row r="26" spans="1:16" x14ac:dyDescent="0.25">
      <c r="A26" s="159">
        <v>23</v>
      </c>
      <c r="B26" s="164" t="s">
        <v>15</v>
      </c>
      <c r="C26" s="165" t="s">
        <v>1330</v>
      </c>
      <c r="D26" s="166" t="s">
        <v>224</v>
      </c>
      <c r="E26" s="165" t="s">
        <v>1369</v>
      </c>
      <c r="F26" s="223">
        <v>750</v>
      </c>
      <c r="G26" s="223">
        <v>1336465.3</v>
      </c>
      <c r="H26" s="8">
        <v>392</v>
      </c>
      <c r="I26" s="8">
        <v>558420</v>
      </c>
      <c r="J26" s="51">
        <f t="shared" si="0"/>
        <v>0.52266666666666661</v>
      </c>
      <c r="K26" s="51">
        <f t="shared" si="1"/>
        <v>0.4178335195085125</v>
      </c>
      <c r="L26" s="55">
        <f t="shared" si="2"/>
        <v>0.15679999999999997</v>
      </c>
      <c r="M26" s="55">
        <f t="shared" si="3"/>
        <v>0.29248346365595873</v>
      </c>
      <c r="N26" s="52">
        <f t="shared" si="4"/>
        <v>0.44928346365595873</v>
      </c>
      <c r="O26" s="53"/>
      <c r="P26" s="53"/>
    </row>
    <row r="27" spans="1:16" x14ac:dyDescent="0.25">
      <c r="A27" s="159">
        <v>24</v>
      </c>
      <c r="B27" s="164" t="s">
        <v>15</v>
      </c>
      <c r="C27" s="165" t="s">
        <v>1330</v>
      </c>
      <c r="D27" s="166" t="s">
        <v>222</v>
      </c>
      <c r="E27" s="165" t="s">
        <v>223</v>
      </c>
      <c r="F27" s="223">
        <v>743</v>
      </c>
      <c r="G27" s="223">
        <v>1312608.1499999999</v>
      </c>
      <c r="H27" s="8">
        <v>401</v>
      </c>
      <c r="I27" s="8">
        <v>542520</v>
      </c>
      <c r="J27" s="51">
        <f t="shared" si="0"/>
        <v>0.5397039030955586</v>
      </c>
      <c r="K27" s="51">
        <f t="shared" si="1"/>
        <v>0.41331451431259209</v>
      </c>
      <c r="L27" s="55">
        <f t="shared" si="2"/>
        <v>0.16191117092866758</v>
      </c>
      <c r="M27" s="55">
        <f t="shared" si="3"/>
        <v>0.28932016001881444</v>
      </c>
      <c r="N27" s="52">
        <f t="shared" si="4"/>
        <v>0.45123133094748202</v>
      </c>
      <c r="O27" s="53"/>
      <c r="P27" s="53"/>
    </row>
    <row r="28" spans="1:16" x14ac:dyDescent="0.25">
      <c r="A28" s="159">
        <v>25</v>
      </c>
      <c r="B28" s="164" t="s">
        <v>15</v>
      </c>
      <c r="C28" s="165" t="s">
        <v>1330</v>
      </c>
      <c r="D28" s="166" t="s">
        <v>226</v>
      </c>
      <c r="E28" s="165" t="s">
        <v>227</v>
      </c>
      <c r="F28" s="223">
        <v>867</v>
      </c>
      <c r="G28" s="223">
        <v>1545411.325</v>
      </c>
      <c r="H28" s="8">
        <v>436</v>
      </c>
      <c r="I28" s="8">
        <v>756450</v>
      </c>
      <c r="J28" s="51">
        <f t="shared" si="0"/>
        <v>0.50288350634371393</v>
      </c>
      <c r="K28" s="51">
        <f t="shared" si="1"/>
        <v>0.48948133598024463</v>
      </c>
      <c r="L28" s="55">
        <f t="shared" si="2"/>
        <v>0.15086505190311417</v>
      </c>
      <c r="M28" s="55">
        <f t="shared" si="3"/>
        <v>0.34263693518617122</v>
      </c>
      <c r="N28" s="52">
        <f t="shared" si="4"/>
        <v>0.49350198708928539</v>
      </c>
      <c r="O28" s="53"/>
      <c r="P28" s="53"/>
    </row>
    <row r="29" spans="1:16" x14ac:dyDescent="0.25">
      <c r="A29" s="159">
        <v>26</v>
      </c>
      <c r="B29" s="164" t="s">
        <v>15</v>
      </c>
      <c r="C29" s="165" t="s">
        <v>1330</v>
      </c>
      <c r="D29" s="166" t="s">
        <v>228</v>
      </c>
      <c r="E29" s="165" t="s">
        <v>229</v>
      </c>
      <c r="F29" s="223">
        <v>1037</v>
      </c>
      <c r="G29" s="223">
        <v>1832926.7</v>
      </c>
      <c r="H29" s="8">
        <v>526</v>
      </c>
      <c r="I29" s="8">
        <v>922035</v>
      </c>
      <c r="J29" s="51">
        <f t="shared" si="0"/>
        <v>0.50723240115718415</v>
      </c>
      <c r="K29" s="51">
        <f t="shared" si="1"/>
        <v>0.50303975603607065</v>
      </c>
      <c r="L29" s="55">
        <f t="shared" si="2"/>
        <v>0.15216972034715523</v>
      </c>
      <c r="M29" s="55">
        <f t="shared" si="3"/>
        <v>0.35212782922524943</v>
      </c>
      <c r="N29" s="52">
        <f t="shared" si="4"/>
        <v>0.50429754957240469</v>
      </c>
      <c r="O29" s="53"/>
      <c r="P29" s="53"/>
    </row>
    <row r="30" spans="1:16" x14ac:dyDescent="0.25">
      <c r="A30" s="159">
        <v>27</v>
      </c>
      <c r="B30" s="164" t="s">
        <v>6</v>
      </c>
      <c r="C30" s="165" t="s">
        <v>1330</v>
      </c>
      <c r="D30" s="166" t="s">
        <v>232</v>
      </c>
      <c r="E30" s="165" t="s">
        <v>1370</v>
      </c>
      <c r="F30" s="223">
        <v>899</v>
      </c>
      <c r="G30" s="223">
        <v>1415805.7</v>
      </c>
      <c r="H30" s="8">
        <v>475</v>
      </c>
      <c r="I30" s="8">
        <v>599630</v>
      </c>
      <c r="J30" s="51">
        <f t="shared" si="0"/>
        <v>0.52836484983314791</v>
      </c>
      <c r="K30" s="51">
        <f t="shared" si="1"/>
        <v>0.42352562925830856</v>
      </c>
      <c r="L30" s="55">
        <f t="shared" si="2"/>
        <v>0.15850945494994437</v>
      </c>
      <c r="M30" s="55">
        <f t="shared" si="3"/>
        <v>0.29646794048081598</v>
      </c>
      <c r="N30" s="52">
        <f t="shared" si="4"/>
        <v>0.45497739543076032</v>
      </c>
      <c r="O30" s="53"/>
      <c r="P30" s="53"/>
    </row>
    <row r="31" spans="1:16" x14ac:dyDescent="0.25">
      <c r="A31" s="159">
        <v>28</v>
      </c>
      <c r="B31" s="164" t="s">
        <v>6</v>
      </c>
      <c r="C31" s="165" t="s">
        <v>1330</v>
      </c>
      <c r="D31" s="166" t="s">
        <v>230</v>
      </c>
      <c r="E31" s="165" t="s">
        <v>1407</v>
      </c>
      <c r="F31" s="223">
        <v>942</v>
      </c>
      <c r="G31" s="223">
        <v>1647460.7</v>
      </c>
      <c r="H31" s="8">
        <v>386</v>
      </c>
      <c r="I31" s="8">
        <v>673735</v>
      </c>
      <c r="J31" s="51">
        <f t="shared" si="0"/>
        <v>0.40976645435244163</v>
      </c>
      <c r="K31" s="51">
        <f t="shared" si="1"/>
        <v>0.40895360963694005</v>
      </c>
      <c r="L31" s="55">
        <f t="shared" si="2"/>
        <v>0.12292993630573248</v>
      </c>
      <c r="M31" s="55">
        <f t="shared" si="3"/>
        <v>0.28626752674585804</v>
      </c>
      <c r="N31" s="52">
        <f t="shared" si="4"/>
        <v>0.40919746305159055</v>
      </c>
      <c r="O31" s="53"/>
      <c r="P31" s="53"/>
    </row>
    <row r="32" spans="1:16" x14ac:dyDescent="0.25">
      <c r="A32" s="159">
        <v>29</v>
      </c>
      <c r="B32" s="164" t="s">
        <v>9</v>
      </c>
      <c r="C32" s="165" t="s">
        <v>1330</v>
      </c>
      <c r="D32" s="166" t="s">
        <v>251</v>
      </c>
      <c r="E32" s="165" t="s">
        <v>1125</v>
      </c>
      <c r="F32" s="223">
        <v>1092</v>
      </c>
      <c r="G32" s="223">
        <v>2035704.425</v>
      </c>
      <c r="H32" s="8">
        <v>490</v>
      </c>
      <c r="I32" s="8">
        <v>785450</v>
      </c>
      <c r="J32" s="51">
        <f t="shared" si="0"/>
        <v>0.44871794871794873</v>
      </c>
      <c r="K32" s="51">
        <f t="shared" si="1"/>
        <v>0.38583695665936374</v>
      </c>
      <c r="L32" s="55">
        <f t="shared" si="2"/>
        <v>0.13461538461538461</v>
      </c>
      <c r="M32" s="55">
        <f t="shared" si="3"/>
        <v>0.27008586966155462</v>
      </c>
      <c r="N32" s="52">
        <f t="shared" si="4"/>
        <v>0.40470125427693926</v>
      </c>
      <c r="O32" s="53"/>
      <c r="P32" s="53"/>
    </row>
    <row r="33" spans="1:16" x14ac:dyDescent="0.25">
      <c r="A33" s="159">
        <v>30</v>
      </c>
      <c r="B33" s="164" t="s">
        <v>9</v>
      </c>
      <c r="C33" s="165" t="s">
        <v>1330</v>
      </c>
      <c r="D33" s="166" t="s">
        <v>250</v>
      </c>
      <c r="E33" s="165" t="s">
        <v>1307</v>
      </c>
      <c r="F33" s="223">
        <v>1442</v>
      </c>
      <c r="G33" s="223">
        <v>2666122.1749999998</v>
      </c>
      <c r="H33" s="8">
        <v>414</v>
      </c>
      <c r="I33" s="8">
        <v>968940</v>
      </c>
      <c r="J33" s="51">
        <f t="shared" si="0"/>
        <v>0.28710124826629679</v>
      </c>
      <c r="K33" s="51">
        <f t="shared" si="1"/>
        <v>0.36342670605483413</v>
      </c>
      <c r="L33" s="55">
        <f t="shared" si="2"/>
        <v>8.6130374479889041E-2</v>
      </c>
      <c r="M33" s="55">
        <f t="shared" si="3"/>
        <v>0.25439869423838385</v>
      </c>
      <c r="N33" s="52">
        <f t="shared" si="4"/>
        <v>0.34052906871827288</v>
      </c>
      <c r="O33" s="53"/>
      <c r="P33" s="53"/>
    </row>
    <row r="34" spans="1:16" x14ac:dyDescent="0.25">
      <c r="A34" s="159">
        <v>31</v>
      </c>
      <c r="B34" s="164" t="s">
        <v>16</v>
      </c>
      <c r="C34" s="165" t="s">
        <v>1330</v>
      </c>
      <c r="D34" s="166" t="s">
        <v>240</v>
      </c>
      <c r="E34" s="165" t="s">
        <v>1126</v>
      </c>
      <c r="F34" s="223">
        <v>639</v>
      </c>
      <c r="G34" s="223">
        <v>1154864.6499999999</v>
      </c>
      <c r="H34" s="8">
        <v>259</v>
      </c>
      <c r="I34" s="8">
        <v>337810</v>
      </c>
      <c r="J34" s="51">
        <f t="shared" si="0"/>
        <v>0.40532081377151802</v>
      </c>
      <c r="K34" s="51">
        <f t="shared" si="1"/>
        <v>0.29251046865102331</v>
      </c>
      <c r="L34" s="55">
        <f t="shared" si="2"/>
        <v>0.12159624413145539</v>
      </c>
      <c r="M34" s="55">
        <f t="shared" si="3"/>
        <v>0.20475732805571631</v>
      </c>
      <c r="N34" s="52">
        <f t="shared" si="4"/>
        <v>0.3263535721871717</v>
      </c>
      <c r="O34" s="53"/>
      <c r="P34" s="53"/>
    </row>
    <row r="35" spans="1:16" x14ac:dyDescent="0.25">
      <c r="A35" s="159">
        <v>32</v>
      </c>
      <c r="B35" s="164" t="s">
        <v>16</v>
      </c>
      <c r="C35" s="165" t="s">
        <v>1330</v>
      </c>
      <c r="D35" s="166" t="s">
        <v>238</v>
      </c>
      <c r="E35" s="165" t="s">
        <v>239</v>
      </c>
      <c r="F35" s="223">
        <v>639</v>
      </c>
      <c r="G35" s="223">
        <v>1154864.6499999999</v>
      </c>
      <c r="H35" s="8">
        <v>452</v>
      </c>
      <c r="I35" s="8">
        <v>611940</v>
      </c>
      <c r="J35" s="51">
        <f t="shared" si="0"/>
        <v>0.70735524256651017</v>
      </c>
      <c r="K35" s="51">
        <f t="shared" si="1"/>
        <v>0.52988027644624858</v>
      </c>
      <c r="L35" s="55">
        <f t="shared" si="2"/>
        <v>0.21220657276995306</v>
      </c>
      <c r="M35" s="55">
        <f t="shared" si="3"/>
        <v>0.37091619351237398</v>
      </c>
      <c r="N35" s="52">
        <f t="shared" si="4"/>
        <v>0.58312276628232707</v>
      </c>
      <c r="O35" s="53"/>
      <c r="P35" s="53"/>
    </row>
    <row r="36" spans="1:16" x14ac:dyDescent="0.25">
      <c r="A36" s="159">
        <v>33</v>
      </c>
      <c r="B36" s="164" t="s">
        <v>16</v>
      </c>
      <c r="C36" s="165" t="s">
        <v>1330</v>
      </c>
      <c r="D36" s="166" t="s">
        <v>236</v>
      </c>
      <c r="E36" s="165" t="s">
        <v>237</v>
      </c>
      <c r="F36" s="223">
        <v>671</v>
      </c>
      <c r="G36" s="223">
        <v>1215129.8500000001</v>
      </c>
      <c r="H36" s="8">
        <v>296</v>
      </c>
      <c r="I36" s="8">
        <v>326175</v>
      </c>
      <c r="J36" s="51">
        <f t="shared" si="0"/>
        <v>0.44113263785394935</v>
      </c>
      <c r="K36" s="51">
        <f t="shared" si="1"/>
        <v>0.26842810256039712</v>
      </c>
      <c r="L36" s="55">
        <f t="shared" si="2"/>
        <v>0.13233979135618479</v>
      </c>
      <c r="M36" s="55">
        <f t="shared" si="3"/>
        <v>0.18789967179227798</v>
      </c>
      <c r="N36" s="52">
        <f t="shared" si="4"/>
        <v>0.32023946314846274</v>
      </c>
      <c r="O36" s="53"/>
      <c r="P36" s="53"/>
    </row>
    <row r="37" spans="1:16" x14ac:dyDescent="0.25">
      <c r="A37" s="159">
        <v>34</v>
      </c>
      <c r="B37" s="164" t="s">
        <v>16</v>
      </c>
      <c r="C37" s="165" t="s">
        <v>1330</v>
      </c>
      <c r="D37" s="166" t="s">
        <v>241</v>
      </c>
      <c r="E37" s="165" t="s">
        <v>1264</v>
      </c>
      <c r="F37" s="223">
        <v>1257</v>
      </c>
      <c r="G37" s="223">
        <v>2292756.125</v>
      </c>
      <c r="H37" s="8">
        <v>478</v>
      </c>
      <c r="I37" s="8">
        <v>810030</v>
      </c>
      <c r="J37" s="51">
        <f t="shared" si="0"/>
        <v>0.38027048528241847</v>
      </c>
      <c r="K37" s="51">
        <f t="shared" si="1"/>
        <v>0.35329967769685927</v>
      </c>
      <c r="L37" s="55">
        <f t="shared" si="2"/>
        <v>0.11408114558472554</v>
      </c>
      <c r="M37" s="55">
        <f t="shared" si="3"/>
        <v>0.24730977438780147</v>
      </c>
      <c r="N37" s="52">
        <f t="shared" si="4"/>
        <v>0.36139091997252704</v>
      </c>
      <c r="O37" s="53"/>
      <c r="P37" s="53"/>
    </row>
    <row r="38" spans="1:16" x14ac:dyDescent="0.25">
      <c r="A38" s="159">
        <v>35</v>
      </c>
      <c r="B38" s="164" t="s">
        <v>10</v>
      </c>
      <c r="C38" s="165" t="s">
        <v>1330</v>
      </c>
      <c r="D38" s="166" t="s">
        <v>252</v>
      </c>
      <c r="E38" s="165" t="s">
        <v>253</v>
      </c>
      <c r="F38" s="223">
        <v>1028</v>
      </c>
      <c r="G38" s="223">
        <v>1833623.05</v>
      </c>
      <c r="H38" s="8">
        <v>403</v>
      </c>
      <c r="I38" s="8">
        <v>535895</v>
      </c>
      <c r="J38" s="51">
        <f t="shared" si="0"/>
        <v>0.39202334630350194</v>
      </c>
      <c r="K38" s="51">
        <f t="shared" si="1"/>
        <v>0.29226017855741943</v>
      </c>
      <c r="L38" s="55">
        <f t="shared" si="2"/>
        <v>0.11760700389105058</v>
      </c>
      <c r="M38" s="55">
        <f t="shared" si="3"/>
        <v>0.2045821249901936</v>
      </c>
      <c r="N38" s="52">
        <f t="shared" si="4"/>
        <v>0.32218912888124418</v>
      </c>
      <c r="O38" s="53"/>
      <c r="P38" s="53"/>
    </row>
    <row r="39" spans="1:16" x14ac:dyDescent="0.25">
      <c r="A39" s="159">
        <v>36</v>
      </c>
      <c r="B39" s="164" t="s">
        <v>10</v>
      </c>
      <c r="C39" s="165" t="s">
        <v>1330</v>
      </c>
      <c r="D39" s="166" t="s">
        <v>255</v>
      </c>
      <c r="E39" s="165" t="s">
        <v>1308</v>
      </c>
      <c r="F39" s="223">
        <v>2174</v>
      </c>
      <c r="G39" s="223">
        <v>3843954.05</v>
      </c>
      <c r="H39" s="8">
        <v>862</v>
      </c>
      <c r="I39" s="8">
        <v>1402910</v>
      </c>
      <c r="J39" s="51">
        <f t="shared" si="0"/>
        <v>0.39650413983440663</v>
      </c>
      <c r="K39" s="51">
        <f t="shared" si="1"/>
        <v>0.36496534083179272</v>
      </c>
      <c r="L39" s="55">
        <f t="shared" si="2"/>
        <v>0.11895124195032199</v>
      </c>
      <c r="M39" s="55">
        <f t="shared" si="3"/>
        <v>0.25547573858225486</v>
      </c>
      <c r="N39" s="52">
        <f t="shared" si="4"/>
        <v>0.37442698053257684</v>
      </c>
      <c r="O39" s="53"/>
      <c r="P39" s="53"/>
    </row>
    <row r="40" spans="1:16" x14ac:dyDescent="0.25">
      <c r="A40" s="159">
        <v>37</v>
      </c>
      <c r="B40" s="164" t="s">
        <v>11</v>
      </c>
      <c r="C40" s="165" t="s">
        <v>1330</v>
      </c>
      <c r="D40" s="166" t="s">
        <v>257</v>
      </c>
      <c r="E40" s="165" t="s">
        <v>1386</v>
      </c>
      <c r="F40" s="223">
        <v>2038</v>
      </c>
      <c r="G40" s="223">
        <v>3437771.3</v>
      </c>
      <c r="H40" s="8">
        <v>587</v>
      </c>
      <c r="I40" s="8">
        <v>1268720</v>
      </c>
      <c r="J40" s="51">
        <f t="shared" si="0"/>
        <v>0.28802747791952893</v>
      </c>
      <c r="K40" s="51">
        <f t="shared" si="1"/>
        <v>0.36905305480908518</v>
      </c>
      <c r="L40" s="55">
        <f t="shared" si="2"/>
        <v>8.6408243375858673E-2</v>
      </c>
      <c r="M40" s="55">
        <f t="shared" si="3"/>
        <v>0.25833713836635963</v>
      </c>
      <c r="N40" s="52">
        <f t="shared" si="4"/>
        <v>0.3447453817422183</v>
      </c>
      <c r="O40" s="53"/>
      <c r="P40" s="53"/>
    </row>
    <row r="41" spans="1:16" x14ac:dyDescent="0.25">
      <c r="A41" s="159">
        <v>38</v>
      </c>
      <c r="B41" s="164" t="s">
        <v>11</v>
      </c>
      <c r="C41" s="165" t="s">
        <v>1330</v>
      </c>
      <c r="D41" s="166" t="s">
        <v>256</v>
      </c>
      <c r="E41" s="165" t="s">
        <v>1133</v>
      </c>
      <c r="F41" s="223">
        <v>1732</v>
      </c>
      <c r="G41" s="223">
        <v>2923829.9249999998</v>
      </c>
      <c r="H41" s="8">
        <v>646</v>
      </c>
      <c r="I41" s="8">
        <v>890315</v>
      </c>
      <c r="J41" s="51">
        <f t="shared" si="0"/>
        <v>0.37297921478060048</v>
      </c>
      <c r="K41" s="51">
        <f t="shared" si="1"/>
        <v>0.30450300559120247</v>
      </c>
      <c r="L41" s="55">
        <f t="shared" si="2"/>
        <v>0.11189376443418014</v>
      </c>
      <c r="M41" s="55">
        <f t="shared" si="3"/>
        <v>0.21315210391384171</v>
      </c>
      <c r="N41" s="52">
        <f t="shared" si="4"/>
        <v>0.32504586834802185</v>
      </c>
      <c r="O41" s="53"/>
      <c r="P41" s="53"/>
    </row>
    <row r="42" spans="1:16" x14ac:dyDescent="0.25">
      <c r="A42" s="159">
        <v>39</v>
      </c>
      <c r="B42" s="165" t="s">
        <v>12</v>
      </c>
      <c r="C42" s="165" t="s">
        <v>1330</v>
      </c>
      <c r="D42" s="166" t="s">
        <v>258</v>
      </c>
      <c r="E42" s="165" t="s">
        <v>1001</v>
      </c>
      <c r="F42" s="223">
        <v>1995</v>
      </c>
      <c r="G42" s="223">
        <v>3510954.125</v>
      </c>
      <c r="H42" s="8">
        <v>547</v>
      </c>
      <c r="I42" s="8">
        <v>892290</v>
      </c>
      <c r="J42" s="51">
        <f t="shared" si="0"/>
        <v>0.27418546365914787</v>
      </c>
      <c r="K42" s="51">
        <f t="shared" si="1"/>
        <v>0.25414459096642283</v>
      </c>
      <c r="L42" s="55">
        <f t="shared" si="2"/>
        <v>8.225563909774436E-2</v>
      </c>
      <c r="M42" s="55">
        <f t="shared" si="3"/>
        <v>0.17790121367649597</v>
      </c>
      <c r="N42" s="52">
        <f t="shared" si="4"/>
        <v>0.26015685277424033</v>
      </c>
      <c r="O42" s="53"/>
      <c r="P42" s="53"/>
    </row>
    <row r="43" spans="1:16" x14ac:dyDescent="0.25">
      <c r="A43" s="159">
        <v>40</v>
      </c>
      <c r="B43" s="165" t="s">
        <v>12</v>
      </c>
      <c r="C43" s="165" t="s">
        <v>1330</v>
      </c>
      <c r="D43" s="166" t="s">
        <v>259</v>
      </c>
      <c r="E43" s="165" t="s">
        <v>1099</v>
      </c>
      <c r="F43" s="223">
        <v>1005</v>
      </c>
      <c r="G43" s="223">
        <v>1775275.5</v>
      </c>
      <c r="H43" s="8">
        <v>323</v>
      </c>
      <c r="I43" s="8">
        <v>497350</v>
      </c>
      <c r="J43" s="51">
        <f t="shared" si="0"/>
        <v>0.32139303482587067</v>
      </c>
      <c r="K43" s="51">
        <f t="shared" si="1"/>
        <v>0.28015370008767654</v>
      </c>
      <c r="L43" s="55">
        <f t="shared" si="2"/>
        <v>9.6417910447761199E-2</v>
      </c>
      <c r="M43" s="55">
        <f t="shared" si="3"/>
        <v>0.19610759006137357</v>
      </c>
      <c r="N43" s="52">
        <f t="shared" si="4"/>
        <v>0.29252550050913478</v>
      </c>
      <c r="O43" s="53"/>
      <c r="P43" s="53"/>
    </row>
    <row r="44" spans="1:16" x14ac:dyDescent="0.25">
      <c r="A44" s="159">
        <v>41</v>
      </c>
      <c r="B44" s="165" t="s">
        <v>12</v>
      </c>
      <c r="C44" s="165" t="s">
        <v>1330</v>
      </c>
      <c r="D44" s="166" t="s">
        <v>260</v>
      </c>
      <c r="E44" s="165" t="s">
        <v>1002</v>
      </c>
      <c r="F44" s="223">
        <v>1123</v>
      </c>
      <c r="G44" s="223">
        <v>1985676.4750000001</v>
      </c>
      <c r="H44" s="8">
        <v>581</v>
      </c>
      <c r="I44" s="8">
        <v>681170</v>
      </c>
      <c r="J44" s="51">
        <f t="shared" si="0"/>
        <v>0.51736420302760466</v>
      </c>
      <c r="K44" s="51">
        <f t="shared" si="1"/>
        <v>0.34304178378303041</v>
      </c>
      <c r="L44" s="55">
        <f t="shared" si="2"/>
        <v>0.15520926090828138</v>
      </c>
      <c r="M44" s="55">
        <f t="shared" si="3"/>
        <v>0.24012924864812127</v>
      </c>
      <c r="N44" s="52">
        <f t="shared" si="4"/>
        <v>0.39533850955640265</v>
      </c>
      <c r="O44" s="53"/>
      <c r="P44" s="53"/>
    </row>
    <row r="45" spans="1:16" x14ac:dyDescent="0.25">
      <c r="A45" s="159">
        <v>42</v>
      </c>
      <c r="B45" s="165" t="s">
        <v>12</v>
      </c>
      <c r="C45" s="165" t="s">
        <v>1330</v>
      </c>
      <c r="D45" s="166" t="s">
        <v>261</v>
      </c>
      <c r="E45" s="165" t="s">
        <v>1003</v>
      </c>
      <c r="F45" s="223">
        <v>1250</v>
      </c>
      <c r="G45" s="223">
        <v>2200214.4249999998</v>
      </c>
      <c r="H45" s="8">
        <v>543</v>
      </c>
      <c r="I45" s="8">
        <v>904935</v>
      </c>
      <c r="J45" s="51">
        <f t="shared" si="0"/>
        <v>0.43440000000000001</v>
      </c>
      <c r="K45" s="51">
        <f t="shared" si="1"/>
        <v>0.41129400376511033</v>
      </c>
      <c r="L45" s="55">
        <f t="shared" si="2"/>
        <v>0.13031999999999999</v>
      </c>
      <c r="M45" s="55">
        <f t="shared" si="3"/>
        <v>0.28790580263557719</v>
      </c>
      <c r="N45" s="52">
        <f t="shared" si="4"/>
        <v>0.41822580263557718</v>
      </c>
      <c r="O45" s="53"/>
      <c r="P45" s="53"/>
    </row>
    <row r="46" spans="1:16" x14ac:dyDescent="0.25">
      <c r="A46" s="159">
        <v>43</v>
      </c>
      <c r="B46" s="165" t="s">
        <v>12</v>
      </c>
      <c r="C46" s="165" t="s">
        <v>1330</v>
      </c>
      <c r="D46" s="166" t="s">
        <v>1309</v>
      </c>
      <c r="E46" s="165" t="s">
        <v>1310</v>
      </c>
      <c r="F46" s="223">
        <v>305</v>
      </c>
      <c r="G46" s="223">
        <v>548188.30000000005</v>
      </c>
      <c r="H46" s="8">
        <v>53</v>
      </c>
      <c r="I46" s="8">
        <v>58745</v>
      </c>
      <c r="J46" s="51">
        <f t="shared" si="0"/>
        <v>0.17377049180327869</v>
      </c>
      <c r="K46" s="51">
        <f t="shared" si="1"/>
        <v>0.1071620828098666</v>
      </c>
      <c r="L46" s="55">
        <f t="shared" si="2"/>
        <v>5.2131147540983608E-2</v>
      </c>
      <c r="M46" s="55">
        <f t="shared" si="3"/>
        <v>7.5013457966906616E-2</v>
      </c>
      <c r="N46" s="52">
        <f t="shared" si="4"/>
        <v>0.12714460550789022</v>
      </c>
      <c r="O46" s="53"/>
      <c r="P46" s="53"/>
    </row>
    <row r="47" spans="1:16" x14ac:dyDescent="0.25">
      <c r="A47" s="159">
        <v>44</v>
      </c>
      <c r="B47" s="165" t="s">
        <v>12</v>
      </c>
      <c r="C47" s="165" t="s">
        <v>1330</v>
      </c>
      <c r="D47" s="166" t="s">
        <v>1130</v>
      </c>
      <c r="E47" s="165" t="s">
        <v>1311</v>
      </c>
      <c r="F47" s="223">
        <v>560</v>
      </c>
      <c r="G47" s="223">
        <v>992510.22499999998</v>
      </c>
      <c r="H47" s="8">
        <v>209</v>
      </c>
      <c r="I47" s="8">
        <v>373205</v>
      </c>
      <c r="J47" s="51">
        <f t="shared" si="0"/>
        <v>0.37321428571428572</v>
      </c>
      <c r="K47" s="51">
        <f t="shared" si="1"/>
        <v>0.37602131504489034</v>
      </c>
      <c r="L47" s="55">
        <f t="shared" si="2"/>
        <v>0.11196428571428571</v>
      </c>
      <c r="M47" s="55">
        <f t="shared" si="3"/>
        <v>0.2632149205314232</v>
      </c>
      <c r="N47" s="52">
        <f t="shared" si="4"/>
        <v>0.37517920624570888</v>
      </c>
      <c r="O47" s="53"/>
      <c r="P47" s="53"/>
    </row>
    <row r="48" spans="1:16" x14ac:dyDescent="0.25">
      <c r="A48" s="159">
        <v>45</v>
      </c>
      <c r="B48" s="165" t="s">
        <v>14</v>
      </c>
      <c r="C48" s="165" t="s">
        <v>1330</v>
      </c>
      <c r="D48" s="166" t="s">
        <v>262</v>
      </c>
      <c r="E48" s="165" t="s">
        <v>1100</v>
      </c>
      <c r="F48" s="223">
        <v>1233</v>
      </c>
      <c r="G48" s="223">
        <v>2258654.625</v>
      </c>
      <c r="H48" s="8">
        <v>368</v>
      </c>
      <c r="I48" s="8">
        <v>652430</v>
      </c>
      <c r="J48" s="51">
        <f t="shared" si="0"/>
        <v>0.29845904298459042</v>
      </c>
      <c r="K48" s="51">
        <f t="shared" si="1"/>
        <v>0.28885779737130018</v>
      </c>
      <c r="L48" s="55">
        <f t="shared" si="2"/>
        <v>8.9537712895377125E-2</v>
      </c>
      <c r="M48" s="55">
        <f t="shared" si="3"/>
        <v>0.20220045815991011</v>
      </c>
      <c r="N48" s="52">
        <f t="shared" si="4"/>
        <v>0.29173817105528721</v>
      </c>
      <c r="O48" s="53"/>
      <c r="P48" s="53"/>
    </row>
    <row r="49" spans="1:16" x14ac:dyDescent="0.25">
      <c r="A49" s="159">
        <v>46</v>
      </c>
      <c r="B49" s="165" t="s">
        <v>14</v>
      </c>
      <c r="C49" s="165" t="s">
        <v>1330</v>
      </c>
      <c r="D49" s="166" t="s">
        <v>263</v>
      </c>
      <c r="E49" s="165" t="s">
        <v>1004</v>
      </c>
      <c r="F49" s="223">
        <v>633</v>
      </c>
      <c r="G49" s="223">
        <v>1161340.3999999999</v>
      </c>
      <c r="H49" s="8">
        <v>81</v>
      </c>
      <c r="I49" s="8">
        <v>192025</v>
      </c>
      <c r="J49" s="51">
        <f t="shared" si="0"/>
        <v>0.12796208530805686</v>
      </c>
      <c r="K49" s="51">
        <f t="shared" si="1"/>
        <v>0.16534773094951319</v>
      </c>
      <c r="L49" s="55">
        <f t="shared" si="2"/>
        <v>3.8388625592417056E-2</v>
      </c>
      <c r="M49" s="55">
        <f t="shared" si="3"/>
        <v>0.11574341166465922</v>
      </c>
      <c r="N49" s="52">
        <f t="shared" si="4"/>
        <v>0.15413203725707628</v>
      </c>
      <c r="O49" s="53"/>
      <c r="P49" s="53"/>
    </row>
    <row r="50" spans="1:16" x14ac:dyDescent="0.25">
      <c r="A50" s="159">
        <v>47</v>
      </c>
      <c r="B50" s="165" t="s">
        <v>14</v>
      </c>
      <c r="C50" s="165" t="s">
        <v>1330</v>
      </c>
      <c r="D50" s="166" t="s">
        <v>264</v>
      </c>
      <c r="E50" s="165" t="s">
        <v>1005</v>
      </c>
      <c r="F50" s="223">
        <v>771</v>
      </c>
      <c r="G50" s="223">
        <v>1436734.325</v>
      </c>
      <c r="H50" s="8">
        <v>269</v>
      </c>
      <c r="I50" s="8">
        <v>368020</v>
      </c>
      <c r="J50" s="51">
        <f t="shared" si="0"/>
        <v>0.34889753566796367</v>
      </c>
      <c r="K50" s="51">
        <f t="shared" si="1"/>
        <v>0.2561503498567837</v>
      </c>
      <c r="L50" s="55">
        <f t="shared" si="2"/>
        <v>0.10466926070038909</v>
      </c>
      <c r="M50" s="55">
        <f t="shared" si="3"/>
        <v>0.17930524489974858</v>
      </c>
      <c r="N50" s="52">
        <f t="shared" si="4"/>
        <v>0.28397450560013771</v>
      </c>
      <c r="O50" s="53"/>
      <c r="P50" s="53"/>
    </row>
    <row r="51" spans="1:16" x14ac:dyDescent="0.25">
      <c r="A51" s="159">
        <v>48</v>
      </c>
      <c r="B51" s="165" t="s">
        <v>2</v>
      </c>
      <c r="C51" s="165" t="s">
        <v>1330</v>
      </c>
      <c r="D51" s="166" t="s">
        <v>204</v>
      </c>
      <c r="E51" s="165" t="s">
        <v>205</v>
      </c>
      <c r="F51" s="223">
        <v>1372</v>
      </c>
      <c r="G51" s="223">
        <v>2441081</v>
      </c>
      <c r="H51" s="8">
        <v>543</v>
      </c>
      <c r="I51" s="8">
        <v>830440</v>
      </c>
      <c r="J51" s="51">
        <f t="shared" si="0"/>
        <v>0.39577259475218657</v>
      </c>
      <c r="K51" s="51">
        <f t="shared" si="1"/>
        <v>0.34019354540058278</v>
      </c>
      <c r="L51" s="55">
        <f t="shared" si="2"/>
        <v>0.11873177842565596</v>
      </c>
      <c r="M51" s="55">
        <f t="shared" si="3"/>
        <v>0.23813548178040791</v>
      </c>
      <c r="N51" s="52">
        <f t="shared" si="4"/>
        <v>0.35686726020606385</v>
      </c>
      <c r="O51" s="53"/>
      <c r="P51" s="53"/>
    </row>
    <row r="52" spans="1:16" x14ac:dyDescent="0.25">
      <c r="A52" s="159">
        <v>49</v>
      </c>
      <c r="B52" s="165" t="s">
        <v>2</v>
      </c>
      <c r="C52" s="165" t="s">
        <v>1330</v>
      </c>
      <c r="D52" s="166" t="s">
        <v>203</v>
      </c>
      <c r="E52" s="165" t="s">
        <v>995</v>
      </c>
      <c r="F52" s="223">
        <v>1478</v>
      </c>
      <c r="G52" s="223">
        <v>2612242.0750000002</v>
      </c>
      <c r="H52" s="8">
        <v>1464</v>
      </c>
      <c r="I52" s="8">
        <v>1884650</v>
      </c>
      <c r="J52" s="51">
        <f t="shared" si="0"/>
        <v>0.99052774018944523</v>
      </c>
      <c r="K52" s="51">
        <f t="shared" si="1"/>
        <v>0.72146835778992646</v>
      </c>
      <c r="L52" s="55">
        <f t="shared" si="2"/>
        <v>0.29715832205683357</v>
      </c>
      <c r="M52" s="55">
        <f t="shared" si="3"/>
        <v>0.50502785045294851</v>
      </c>
      <c r="N52" s="52">
        <f t="shared" si="4"/>
        <v>0.80218617250978208</v>
      </c>
      <c r="O52" s="53"/>
      <c r="P52" s="53"/>
    </row>
    <row r="53" spans="1:16" x14ac:dyDescent="0.25">
      <c r="A53" s="159">
        <v>50</v>
      </c>
      <c r="B53" s="165" t="s">
        <v>2</v>
      </c>
      <c r="C53" s="165" t="s">
        <v>1330</v>
      </c>
      <c r="D53" s="166" t="s">
        <v>206</v>
      </c>
      <c r="E53" s="165" t="s">
        <v>1128</v>
      </c>
      <c r="F53" s="223">
        <v>1198</v>
      </c>
      <c r="G53" s="223">
        <v>2125925.7000000002</v>
      </c>
      <c r="H53" s="8">
        <v>518</v>
      </c>
      <c r="I53" s="8">
        <v>770915</v>
      </c>
      <c r="J53" s="51">
        <f t="shared" si="0"/>
        <v>0.43238731218697829</v>
      </c>
      <c r="K53" s="51">
        <f t="shared" si="1"/>
        <v>0.36262556118494638</v>
      </c>
      <c r="L53" s="55">
        <f t="shared" si="2"/>
        <v>0.12971619365609349</v>
      </c>
      <c r="M53" s="55">
        <f t="shared" si="3"/>
        <v>0.25383789282946245</v>
      </c>
      <c r="N53" s="52">
        <f t="shared" si="4"/>
        <v>0.38355408648555595</v>
      </c>
      <c r="O53" s="53"/>
      <c r="P53" s="53"/>
    </row>
    <row r="54" spans="1:16" x14ac:dyDescent="0.25">
      <c r="A54" s="159">
        <v>51</v>
      </c>
      <c r="B54" s="165" t="s">
        <v>2</v>
      </c>
      <c r="C54" s="165" t="s">
        <v>1330</v>
      </c>
      <c r="D54" s="166" t="s">
        <v>207</v>
      </c>
      <c r="E54" s="170" t="s">
        <v>1436</v>
      </c>
      <c r="F54" s="223">
        <v>1083</v>
      </c>
      <c r="G54" s="223">
        <v>1925588.65</v>
      </c>
      <c r="H54" s="8">
        <v>300</v>
      </c>
      <c r="I54" s="8">
        <v>457490</v>
      </c>
      <c r="J54" s="51">
        <f t="shared" si="0"/>
        <v>0.2770083102493075</v>
      </c>
      <c r="K54" s="51">
        <f t="shared" si="1"/>
        <v>0.23758449137098933</v>
      </c>
      <c r="L54" s="55">
        <f t="shared" si="2"/>
        <v>8.3102493074792241E-2</v>
      </c>
      <c r="M54" s="55">
        <f t="shared" si="3"/>
        <v>0.16630914395969251</v>
      </c>
      <c r="N54" s="52">
        <f t="shared" si="4"/>
        <v>0.24941163703448477</v>
      </c>
      <c r="O54" s="53"/>
      <c r="P54" s="53"/>
    </row>
    <row r="55" spans="1:16" x14ac:dyDescent="0.25">
      <c r="A55" s="159">
        <v>52</v>
      </c>
      <c r="B55" s="167" t="s">
        <v>1348</v>
      </c>
      <c r="C55" s="171" t="s">
        <v>173</v>
      </c>
      <c r="D55" s="166" t="s">
        <v>271</v>
      </c>
      <c r="E55" s="167" t="s">
        <v>1312</v>
      </c>
      <c r="F55" s="224">
        <v>2390</v>
      </c>
      <c r="G55" s="225">
        <v>4243866.7</v>
      </c>
      <c r="H55" s="8">
        <v>876</v>
      </c>
      <c r="I55" s="8">
        <v>1734260</v>
      </c>
      <c r="J55" s="51">
        <f t="shared" si="0"/>
        <v>0.36652719665271966</v>
      </c>
      <c r="K55" s="51">
        <f t="shared" si="1"/>
        <v>0.40865091262173714</v>
      </c>
      <c r="L55" s="55">
        <f t="shared" si="2"/>
        <v>0.10995815899581589</v>
      </c>
      <c r="M55" s="55">
        <f t="shared" si="3"/>
        <v>0.28605563883521595</v>
      </c>
      <c r="N55" s="52">
        <f t="shared" si="4"/>
        <v>0.39601379783103186</v>
      </c>
      <c r="O55" s="53"/>
      <c r="P55" s="53"/>
    </row>
    <row r="56" spans="1:16" x14ac:dyDescent="0.25">
      <c r="A56" s="159">
        <v>53</v>
      </c>
      <c r="B56" s="167" t="s">
        <v>1348</v>
      </c>
      <c r="C56" s="171" t="s">
        <v>173</v>
      </c>
      <c r="D56" s="166" t="s">
        <v>274</v>
      </c>
      <c r="E56" s="167" t="s">
        <v>1335</v>
      </c>
      <c r="F56" s="224">
        <v>1028</v>
      </c>
      <c r="G56" s="225">
        <v>1833623.05</v>
      </c>
      <c r="H56" s="8">
        <v>391</v>
      </c>
      <c r="I56" s="8">
        <v>743780</v>
      </c>
      <c r="J56" s="51">
        <f t="shared" si="0"/>
        <v>0.38035019455252916</v>
      </c>
      <c r="K56" s="51">
        <f t="shared" si="1"/>
        <v>0.40563408057070399</v>
      </c>
      <c r="L56" s="55">
        <f t="shared" si="2"/>
        <v>0.11410505836575874</v>
      </c>
      <c r="M56" s="55">
        <f t="shared" si="3"/>
        <v>0.28394385639949277</v>
      </c>
      <c r="N56" s="52">
        <f t="shared" si="4"/>
        <v>0.3980489147652515</v>
      </c>
      <c r="O56" s="53"/>
      <c r="P56" s="53"/>
    </row>
    <row r="57" spans="1:16" x14ac:dyDescent="0.25">
      <c r="A57" s="159">
        <v>54</v>
      </c>
      <c r="B57" s="167" t="s">
        <v>1348</v>
      </c>
      <c r="C57" s="171" t="s">
        <v>173</v>
      </c>
      <c r="D57" s="166" t="s">
        <v>276</v>
      </c>
      <c r="E57" s="167" t="s">
        <v>1371</v>
      </c>
      <c r="F57" s="224">
        <v>993</v>
      </c>
      <c r="G57" s="225">
        <v>1783370.7</v>
      </c>
      <c r="H57" s="8">
        <v>449</v>
      </c>
      <c r="I57" s="8">
        <v>808345</v>
      </c>
      <c r="J57" s="51">
        <f t="shared" si="0"/>
        <v>0.45216515609264851</v>
      </c>
      <c r="K57" s="51">
        <f t="shared" si="1"/>
        <v>0.4532680726446835</v>
      </c>
      <c r="L57" s="55">
        <f t="shared" si="2"/>
        <v>0.13564954682779454</v>
      </c>
      <c r="M57" s="55">
        <f t="shared" si="3"/>
        <v>0.31728765085127841</v>
      </c>
      <c r="N57" s="52">
        <f t="shared" si="4"/>
        <v>0.45293719767907292</v>
      </c>
      <c r="O57" s="53"/>
      <c r="P57" s="53"/>
    </row>
    <row r="58" spans="1:16" x14ac:dyDescent="0.25">
      <c r="A58" s="159">
        <v>55</v>
      </c>
      <c r="B58" s="167" t="s">
        <v>1348</v>
      </c>
      <c r="C58" s="171" t="s">
        <v>173</v>
      </c>
      <c r="D58" s="166" t="s">
        <v>273</v>
      </c>
      <c r="E58" s="167" t="s">
        <v>1018</v>
      </c>
      <c r="F58" s="224">
        <v>970</v>
      </c>
      <c r="G58" s="225">
        <v>1727554.5249999999</v>
      </c>
      <c r="H58" s="8">
        <v>358</v>
      </c>
      <c r="I58" s="8">
        <v>742155</v>
      </c>
      <c r="J58" s="51">
        <f t="shared" si="0"/>
        <v>0.36907216494845363</v>
      </c>
      <c r="K58" s="51">
        <f t="shared" si="1"/>
        <v>0.42959859689522684</v>
      </c>
      <c r="L58" s="55">
        <f t="shared" si="2"/>
        <v>0.11072164948453608</v>
      </c>
      <c r="M58" s="55">
        <f t="shared" si="3"/>
        <v>0.30071901782665877</v>
      </c>
      <c r="N58" s="52">
        <f t="shared" si="4"/>
        <v>0.41144066731119489</v>
      </c>
      <c r="O58" s="53"/>
      <c r="P58" s="53"/>
    </row>
    <row r="59" spans="1:16" x14ac:dyDescent="0.25">
      <c r="A59" s="159">
        <v>56</v>
      </c>
      <c r="B59" s="167" t="s">
        <v>1234</v>
      </c>
      <c r="C59" s="171" t="s">
        <v>173</v>
      </c>
      <c r="D59" s="166" t="s">
        <v>278</v>
      </c>
      <c r="E59" s="167" t="s">
        <v>1014</v>
      </c>
      <c r="F59" s="224">
        <v>1176</v>
      </c>
      <c r="G59" s="225">
        <v>2074782.175</v>
      </c>
      <c r="H59" s="8">
        <v>389</v>
      </c>
      <c r="I59" s="8">
        <v>797620</v>
      </c>
      <c r="J59" s="51">
        <f t="shared" si="0"/>
        <v>0.33078231292517007</v>
      </c>
      <c r="K59" s="51">
        <f t="shared" si="1"/>
        <v>0.38443553719078966</v>
      </c>
      <c r="L59" s="55">
        <f t="shared" si="2"/>
        <v>9.9234693877551017E-2</v>
      </c>
      <c r="M59" s="55">
        <f t="shared" si="3"/>
        <v>0.26910487603355276</v>
      </c>
      <c r="N59" s="52">
        <f t="shared" si="4"/>
        <v>0.36833956991110378</v>
      </c>
      <c r="O59" s="53"/>
      <c r="P59" s="53"/>
    </row>
    <row r="60" spans="1:16" x14ac:dyDescent="0.25">
      <c r="A60" s="159">
        <v>57</v>
      </c>
      <c r="B60" s="167" t="s">
        <v>1234</v>
      </c>
      <c r="C60" s="171" t="s">
        <v>173</v>
      </c>
      <c r="D60" s="166" t="s">
        <v>279</v>
      </c>
      <c r="E60" s="167" t="s">
        <v>1313</v>
      </c>
      <c r="F60" s="224">
        <v>977</v>
      </c>
      <c r="G60" s="225">
        <v>1727445.7</v>
      </c>
      <c r="H60" s="8">
        <v>278</v>
      </c>
      <c r="I60" s="8">
        <v>489150</v>
      </c>
      <c r="J60" s="51">
        <f t="shared" si="0"/>
        <v>0.28454452405322417</v>
      </c>
      <c r="K60" s="51">
        <f t="shared" si="1"/>
        <v>0.28316374864923394</v>
      </c>
      <c r="L60" s="55">
        <f t="shared" si="2"/>
        <v>8.5363357215967245E-2</v>
      </c>
      <c r="M60" s="55">
        <f t="shared" si="3"/>
        <v>0.19821462405446374</v>
      </c>
      <c r="N60" s="52">
        <f t="shared" si="4"/>
        <v>0.28357798127043099</v>
      </c>
      <c r="O60" s="53"/>
      <c r="P60" s="53"/>
    </row>
    <row r="61" spans="1:16" x14ac:dyDescent="0.25">
      <c r="A61" s="159">
        <v>58</v>
      </c>
      <c r="B61" s="167" t="s">
        <v>1234</v>
      </c>
      <c r="C61" s="171" t="s">
        <v>173</v>
      </c>
      <c r="D61" s="166" t="s">
        <v>277</v>
      </c>
      <c r="E61" s="167" t="s">
        <v>1314</v>
      </c>
      <c r="F61" s="224">
        <v>473</v>
      </c>
      <c r="G61" s="225">
        <v>832136.67500000005</v>
      </c>
      <c r="H61" s="8">
        <v>285</v>
      </c>
      <c r="I61" s="8">
        <v>469630</v>
      </c>
      <c r="J61" s="51">
        <f t="shared" si="0"/>
        <v>0.60253699788583515</v>
      </c>
      <c r="K61" s="51">
        <f t="shared" si="1"/>
        <v>0.56436642454197805</v>
      </c>
      <c r="L61" s="55">
        <f t="shared" si="2"/>
        <v>0.18076109936575055</v>
      </c>
      <c r="M61" s="55">
        <f t="shared" si="3"/>
        <v>0.39505649717938462</v>
      </c>
      <c r="N61" s="52">
        <f t="shared" si="4"/>
        <v>0.5758175965451352</v>
      </c>
      <c r="O61" s="53"/>
      <c r="P61" s="53"/>
    </row>
    <row r="62" spans="1:16" x14ac:dyDescent="0.25">
      <c r="A62" s="159">
        <v>59</v>
      </c>
      <c r="B62" s="167" t="s">
        <v>151</v>
      </c>
      <c r="C62" s="171" t="s">
        <v>173</v>
      </c>
      <c r="D62" s="166" t="s">
        <v>1197</v>
      </c>
      <c r="E62" s="167" t="s">
        <v>1315</v>
      </c>
      <c r="F62" s="224">
        <v>1217</v>
      </c>
      <c r="G62" s="225">
        <v>2157539.5249999999</v>
      </c>
      <c r="H62" s="8">
        <v>447</v>
      </c>
      <c r="I62" s="8">
        <v>891695</v>
      </c>
      <c r="J62" s="51">
        <f t="shared" si="0"/>
        <v>0.36729663105998356</v>
      </c>
      <c r="K62" s="51">
        <f t="shared" si="1"/>
        <v>0.41329254443206553</v>
      </c>
      <c r="L62" s="55">
        <f t="shared" si="2"/>
        <v>0.11018898931799506</v>
      </c>
      <c r="M62" s="55">
        <f t="shared" si="3"/>
        <v>0.28930478110244584</v>
      </c>
      <c r="N62" s="52">
        <f t="shared" si="4"/>
        <v>0.39949377042044087</v>
      </c>
      <c r="O62" s="53"/>
      <c r="P62" s="53"/>
    </row>
    <row r="63" spans="1:16" x14ac:dyDescent="0.25">
      <c r="A63" s="159">
        <v>60</v>
      </c>
      <c r="B63" s="167" t="s">
        <v>151</v>
      </c>
      <c r="C63" s="171" t="s">
        <v>173</v>
      </c>
      <c r="D63" s="166" t="s">
        <v>1198</v>
      </c>
      <c r="E63" s="167" t="s">
        <v>1316</v>
      </c>
      <c r="F63" s="224">
        <v>2095</v>
      </c>
      <c r="G63" s="225">
        <v>3721985.3250000002</v>
      </c>
      <c r="H63" s="8">
        <v>554</v>
      </c>
      <c r="I63" s="8">
        <v>1015635</v>
      </c>
      <c r="J63" s="51">
        <f t="shared" si="0"/>
        <v>0.26443914081145586</v>
      </c>
      <c r="K63" s="51">
        <f t="shared" si="1"/>
        <v>0.2728745310139018</v>
      </c>
      <c r="L63" s="55">
        <f t="shared" si="2"/>
        <v>7.9331742243436754E-2</v>
      </c>
      <c r="M63" s="55">
        <f t="shared" si="3"/>
        <v>0.19101217170973125</v>
      </c>
      <c r="N63" s="52">
        <f t="shared" si="4"/>
        <v>0.27034391395316804</v>
      </c>
      <c r="O63" s="53"/>
      <c r="P63" s="53"/>
    </row>
    <row r="64" spans="1:16" x14ac:dyDescent="0.25">
      <c r="A64" s="159">
        <v>61</v>
      </c>
      <c r="B64" s="167" t="s">
        <v>151</v>
      </c>
      <c r="C64" s="171" t="s">
        <v>173</v>
      </c>
      <c r="D64" s="166" t="s">
        <v>1199</v>
      </c>
      <c r="E64" s="167" t="s">
        <v>1317</v>
      </c>
      <c r="F64" s="224">
        <v>2211</v>
      </c>
      <c r="G64" s="225">
        <v>3903376.4</v>
      </c>
      <c r="H64" s="8">
        <v>814</v>
      </c>
      <c r="I64" s="8">
        <v>1542100</v>
      </c>
      <c r="J64" s="51">
        <f t="shared" si="0"/>
        <v>0.36815920398009949</v>
      </c>
      <c r="K64" s="51">
        <f t="shared" si="1"/>
        <v>0.39506822862381402</v>
      </c>
      <c r="L64" s="55">
        <f t="shared" si="2"/>
        <v>0.11044776119402984</v>
      </c>
      <c r="M64" s="55">
        <f t="shared" si="3"/>
        <v>0.27654776003666981</v>
      </c>
      <c r="N64" s="52">
        <f t="shared" si="4"/>
        <v>0.38699552123069964</v>
      </c>
      <c r="O64" s="53"/>
      <c r="P64" s="53"/>
    </row>
    <row r="65" spans="1:16" x14ac:dyDescent="0.25">
      <c r="A65" s="159">
        <v>62</v>
      </c>
      <c r="B65" s="172" t="s">
        <v>144</v>
      </c>
      <c r="C65" s="173" t="s">
        <v>173</v>
      </c>
      <c r="D65" s="166" t="s">
        <v>321</v>
      </c>
      <c r="E65" s="174" t="s">
        <v>322</v>
      </c>
      <c r="F65" s="224">
        <v>1614</v>
      </c>
      <c r="G65" s="225">
        <v>2860691.5</v>
      </c>
      <c r="H65" s="8">
        <v>909</v>
      </c>
      <c r="I65" s="8">
        <v>1396355</v>
      </c>
      <c r="J65" s="51">
        <f t="shared" si="0"/>
        <v>0.56319702602230481</v>
      </c>
      <c r="K65" s="51">
        <f t="shared" si="1"/>
        <v>0.48811799524695343</v>
      </c>
      <c r="L65" s="55">
        <f t="shared" si="2"/>
        <v>0.16895910780669143</v>
      </c>
      <c r="M65" s="55">
        <f t="shared" si="3"/>
        <v>0.34168259667286738</v>
      </c>
      <c r="N65" s="52">
        <f t="shared" si="4"/>
        <v>0.51064170447955881</v>
      </c>
      <c r="O65" s="53"/>
      <c r="P65" s="53"/>
    </row>
    <row r="66" spans="1:16" x14ac:dyDescent="0.25">
      <c r="A66" s="159">
        <v>63</v>
      </c>
      <c r="B66" s="172" t="s">
        <v>144</v>
      </c>
      <c r="C66" s="173" t="s">
        <v>173</v>
      </c>
      <c r="D66" s="166" t="s">
        <v>320</v>
      </c>
      <c r="E66" s="174" t="s">
        <v>1007</v>
      </c>
      <c r="F66" s="224">
        <v>1315</v>
      </c>
      <c r="G66" s="225">
        <v>2333432.2749999999</v>
      </c>
      <c r="H66" s="8">
        <v>428</v>
      </c>
      <c r="I66" s="8">
        <v>590875</v>
      </c>
      <c r="J66" s="51">
        <f t="shared" si="0"/>
        <v>0.32547528517110264</v>
      </c>
      <c r="K66" s="51">
        <f t="shared" si="1"/>
        <v>0.25322140536519322</v>
      </c>
      <c r="L66" s="55">
        <f t="shared" si="2"/>
        <v>9.7642585551330791E-2</v>
      </c>
      <c r="M66" s="55">
        <f t="shared" si="3"/>
        <v>0.17725498375563525</v>
      </c>
      <c r="N66" s="52">
        <f t="shared" si="4"/>
        <v>0.27489756930696607</v>
      </c>
      <c r="O66" s="53"/>
      <c r="P66" s="53"/>
    </row>
    <row r="67" spans="1:16" x14ac:dyDescent="0.25">
      <c r="A67" s="159">
        <v>64</v>
      </c>
      <c r="B67" s="175" t="s">
        <v>159</v>
      </c>
      <c r="C67" s="172" t="s">
        <v>173</v>
      </c>
      <c r="D67" s="166" t="s">
        <v>286</v>
      </c>
      <c r="E67" s="174" t="s">
        <v>287</v>
      </c>
      <c r="F67" s="224">
        <v>2983</v>
      </c>
      <c r="G67" s="225">
        <v>5285868.2750000004</v>
      </c>
      <c r="H67" s="8">
        <v>1168</v>
      </c>
      <c r="I67" s="8">
        <v>2485785</v>
      </c>
      <c r="J67" s="51">
        <f t="shared" si="0"/>
        <v>0.39155212872946699</v>
      </c>
      <c r="K67" s="51">
        <f t="shared" si="1"/>
        <v>0.47026994822340701</v>
      </c>
      <c r="L67" s="55">
        <f t="shared" si="2"/>
        <v>0.11746563861884009</v>
      </c>
      <c r="M67" s="55">
        <f t="shared" si="3"/>
        <v>0.3291889637563849</v>
      </c>
      <c r="N67" s="52">
        <f t="shared" si="4"/>
        <v>0.44665460237522497</v>
      </c>
      <c r="O67" s="53"/>
      <c r="P67" s="53"/>
    </row>
    <row r="68" spans="1:16" x14ac:dyDescent="0.25">
      <c r="A68" s="159">
        <v>65</v>
      </c>
      <c r="B68" s="175" t="s">
        <v>159</v>
      </c>
      <c r="C68" s="172" t="s">
        <v>173</v>
      </c>
      <c r="D68" s="166" t="s">
        <v>284</v>
      </c>
      <c r="E68" s="174" t="s">
        <v>285</v>
      </c>
      <c r="F68" s="224">
        <v>1295</v>
      </c>
      <c r="G68" s="225">
        <v>2281988.25</v>
      </c>
      <c r="H68" s="8">
        <v>692</v>
      </c>
      <c r="I68" s="8">
        <v>1113645</v>
      </c>
      <c r="J68" s="51">
        <f t="shared" ref="J68:J131" si="5">IFERROR(H68/F68,0)</f>
        <v>0.53436293436293436</v>
      </c>
      <c r="K68" s="51">
        <f t="shared" ref="K68:K131" si="6">IFERROR(I68/G68,0)</f>
        <v>0.48801522093726818</v>
      </c>
      <c r="L68" s="55">
        <f t="shared" si="2"/>
        <v>0.1603088803088803</v>
      </c>
      <c r="M68" s="55">
        <f t="shared" si="3"/>
        <v>0.3416106546560877</v>
      </c>
      <c r="N68" s="52">
        <f t="shared" si="4"/>
        <v>0.50191953496496799</v>
      </c>
      <c r="O68" s="53"/>
      <c r="P68" s="53"/>
    </row>
    <row r="69" spans="1:16" x14ac:dyDescent="0.25">
      <c r="A69" s="159">
        <v>66</v>
      </c>
      <c r="B69" s="175" t="s">
        <v>159</v>
      </c>
      <c r="C69" s="172" t="s">
        <v>173</v>
      </c>
      <c r="D69" s="166" t="s">
        <v>282</v>
      </c>
      <c r="E69" s="174" t="s">
        <v>283</v>
      </c>
      <c r="F69" s="224">
        <v>2932</v>
      </c>
      <c r="G69" s="225">
        <v>5192470.9249999998</v>
      </c>
      <c r="H69" s="8">
        <v>2257</v>
      </c>
      <c r="I69" s="8">
        <v>3231075</v>
      </c>
      <c r="J69" s="51">
        <f t="shared" si="5"/>
        <v>0.76978171896316505</v>
      </c>
      <c r="K69" s="51">
        <f t="shared" si="6"/>
        <v>0.62226154882128693</v>
      </c>
      <c r="L69" s="55">
        <f t="shared" ref="L69:L132" si="7">IF((J69*0.3)&gt;30%,30%,(J69*0.3))</f>
        <v>0.23093451568894952</v>
      </c>
      <c r="M69" s="55">
        <f t="shared" ref="M69:M132" si="8">IF((K69*0.7)&gt;70%,70%,(K69*0.7))</f>
        <v>0.43558308417490083</v>
      </c>
      <c r="N69" s="52">
        <f t="shared" ref="N69:N132" si="9">L69+M69</f>
        <v>0.6665175998638504</v>
      </c>
      <c r="O69" s="53"/>
      <c r="P69" s="53"/>
    </row>
    <row r="70" spans="1:16" x14ac:dyDescent="0.25">
      <c r="A70" s="159">
        <v>67</v>
      </c>
      <c r="B70" s="175" t="s">
        <v>159</v>
      </c>
      <c r="C70" s="172" t="s">
        <v>173</v>
      </c>
      <c r="D70" s="166" t="s">
        <v>1008</v>
      </c>
      <c r="E70" s="173" t="s">
        <v>1009</v>
      </c>
      <c r="F70" s="224">
        <v>1239</v>
      </c>
      <c r="G70" s="225">
        <v>2187159.7250000001</v>
      </c>
      <c r="H70" s="8">
        <v>919</v>
      </c>
      <c r="I70" s="8">
        <v>1196425</v>
      </c>
      <c r="J70" s="51">
        <f t="shared" si="5"/>
        <v>0.74172719935431797</v>
      </c>
      <c r="K70" s="51">
        <f t="shared" si="6"/>
        <v>0.5470222345101019</v>
      </c>
      <c r="L70" s="55">
        <f t="shared" si="7"/>
        <v>0.22251815980629538</v>
      </c>
      <c r="M70" s="55">
        <f t="shared" si="8"/>
        <v>0.38291556415707129</v>
      </c>
      <c r="N70" s="52">
        <f t="shared" si="9"/>
        <v>0.6054337239633667</v>
      </c>
      <c r="O70" s="53"/>
      <c r="P70" s="53"/>
    </row>
    <row r="71" spans="1:16" x14ac:dyDescent="0.25">
      <c r="A71" s="159">
        <v>68</v>
      </c>
      <c r="B71" s="175" t="s">
        <v>159</v>
      </c>
      <c r="C71" s="172" t="s">
        <v>173</v>
      </c>
      <c r="D71" s="166" t="s">
        <v>281</v>
      </c>
      <c r="E71" s="173" t="s">
        <v>1134</v>
      </c>
      <c r="F71" s="224">
        <v>442</v>
      </c>
      <c r="G71" s="225">
        <v>780116.47499999998</v>
      </c>
      <c r="H71" s="8">
        <v>241</v>
      </c>
      <c r="I71" s="8">
        <v>414430</v>
      </c>
      <c r="J71" s="51">
        <f t="shared" si="5"/>
        <v>0.54524886877828049</v>
      </c>
      <c r="K71" s="51">
        <f t="shared" si="6"/>
        <v>0.53124118420906319</v>
      </c>
      <c r="L71" s="55">
        <f t="shared" si="7"/>
        <v>0.16357466063348414</v>
      </c>
      <c r="M71" s="55">
        <f t="shared" si="8"/>
        <v>0.37186882894634421</v>
      </c>
      <c r="N71" s="52">
        <f t="shared" si="9"/>
        <v>0.53544348957982835</v>
      </c>
      <c r="O71" s="53"/>
      <c r="P71" s="53"/>
    </row>
    <row r="72" spans="1:16" x14ac:dyDescent="0.25">
      <c r="A72" s="159">
        <v>69</v>
      </c>
      <c r="B72" s="176" t="s">
        <v>159</v>
      </c>
      <c r="C72" s="177" t="s">
        <v>173</v>
      </c>
      <c r="D72" s="166" t="s">
        <v>280</v>
      </c>
      <c r="E72" s="178" t="s">
        <v>1135</v>
      </c>
      <c r="F72" s="224">
        <v>1047</v>
      </c>
      <c r="G72" s="225">
        <v>1866354.2250000001</v>
      </c>
      <c r="H72" s="8">
        <v>447</v>
      </c>
      <c r="I72" s="8">
        <v>864020</v>
      </c>
      <c r="J72" s="51">
        <f t="shared" si="5"/>
        <v>0.42693409742120342</v>
      </c>
      <c r="K72" s="51">
        <f t="shared" si="6"/>
        <v>0.46294534468664433</v>
      </c>
      <c r="L72" s="55">
        <f t="shared" si="7"/>
        <v>0.12808022922636103</v>
      </c>
      <c r="M72" s="55">
        <f t="shared" si="8"/>
        <v>0.32406174128065102</v>
      </c>
      <c r="N72" s="52">
        <f t="shared" si="9"/>
        <v>0.45214197050701205</v>
      </c>
      <c r="O72" s="53"/>
      <c r="P72" s="53"/>
    </row>
    <row r="73" spans="1:16" x14ac:dyDescent="0.25">
      <c r="A73" s="159">
        <v>70</v>
      </c>
      <c r="B73" s="179" t="s">
        <v>158</v>
      </c>
      <c r="C73" s="179" t="s">
        <v>173</v>
      </c>
      <c r="D73" s="166" t="s">
        <v>288</v>
      </c>
      <c r="E73" s="179" t="s">
        <v>1165</v>
      </c>
      <c r="F73" s="224">
        <v>5073</v>
      </c>
      <c r="G73" s="225">
        <v>8982425.75</v>
      </c>
      <c r="H73" s="8">
        <v>2904</v>
      </c>
      <c r="I73" s="8">
        <v>4179945</v>
      </c>
      <c r="J73" s="51">
        <f t="shared" si="5"/>
        <v>0.57244234180958009</v>
      </c>
      <c r="K73" s="51">
        <f t="shared" si="6"/>
        <v>0.46534701386204053</v>
      </c>
      <c r="L73" s="55">
        <f t="shared" si="7"/>
        <v>0.17173270254287401</v>
      </c>
      <c r="M73" s="55">
        <f t="shared" si="8"/>
        <v>0.32574290970342834</v>
      </c>
      <c r="N73" s="52">
        <f t="shared" si="9"/>
        <v>0.49747561224630232</v>
      </c>
      <c r="O73" s="53"/>
      <c r="P73" s="53"/>
    </row>
    <row r="74" spans="1:16" x14ac:dyDescent="0.25">
      <c r="A74" s="159">
        <v>71</v>
      </c>
      <c r="B74" s="179" t="s">
        <v>158</v>
      </c>
      <c r="C74" s="179" t="s">
        <v>173</v>
      </c>
      <c r="D74" s="166" t="s">
        <v>289</v>
      </c>
      <c r="E74" s="179" t="s">
        <v>290</v>
      </c>
      <c r="F74" s="224">
        <v>5407</v>
      </c>
      <c r="G74" s="225">
        <v>9555606.3499999996</v>
      </c>
      <c r="H74" s="8">
        <v>4592</v>
      </c>
      <c r="I74" s="8">
        <v>6318785</v>
      </c>
      <c r="J74" s="51">
        <f t="shared" si="5"/>
        <v>0.84926946550767524</v>
      </c>
      <c r="K74" s="51">
        <f t="shared" si="6"/>
        <v>0.66126468259128324</v>
      </c>
      <c r="L74" s="55">
        <f t="shared" si="7"/>
        <v>0.25478083965230258</v>
      </c>
      <c r="M74" s="55">
        <f t="shared" si="8"/>
        <v>0.46288527781389821</v>
      </c>
      <c r="N74" s="52">
        <f t="shared" si="9"/>
        <v>0.71766611746620079</v>
      </c>
      <c r="O74" s="53"/>
      <c r="P74" s="53"/>
    </row>
    <row r="75" spans="1:16" x14ac:dyDescent="0.25">
      <c r="A75" s="159">
        <v>72</v>
      </c>
      <c r="B75" s="179" t="s">
        <v>158</v>
      </c>
      <c r="C75" s="179" t="s">
        <v>173</v>
      </c>
      <c r="D75" s="166" t="s">
        <v>291</v>
      </c>
      <c r="E75" s="179" t="s">
        <v>1349</v>
      </c>
      <c r="F75" s="224">
        <v>794</v>
      </c>
      <c r="G75" s="225">
        <v>1405214.2250000001</v>
      </c>
      <c r="H75" s="8">
        <v>589</v>
      </c>
      <c r="I75" s="8">
        <v>1259985</v>
      </c>
      <c r="J75" s="51">
        <f t="shared" si="5"/>
        <v>0.74181360201511337</v>
      </c>
      <c r="K75" s="51">
        <f t="shared" si="6"/>
        <v>0.89664976171159949</v>
      </c>
      <c r="L75" s="55">
        <f t="shared" si="7"/>
        <v>0.22254408060453401</v>
      </c>
      <c r="M75" s="55">
        <f t="shared" si="8"/>
        <v>0.62765483319811965</v>
      </c>
      <c r="N75" s="52">
        <f t="shared" si="9"/>
        <v>0.85019891380265367</v>
      </c>
      <c r="O75" s="53"/>
      <c r="P75" s="53"/>
    </row>
    <row r="76" spans="1:16" x14ac:dyDescent="0.25">
      <c r="A76" s="159">
        <v>73</v>
      </c>
      <c r="B76" s="179" t="s">
        <v>147</v>
      </c>
      <c r="C76" s="179" t="s">
        <v>173</v>
      </c>
      <c r="D76" s="166" t="s">
        <v>339</v>
      </c>
      <c r="E76" s="179" t="s">
        <v>340</v>
      </c>
      <c r="F76" s="224">
        <v>813</v>
      </c>
      <c r="G76" s="225">
        <v>1445990.3999999999</v>
      </c>
      <c r="H76" s="8">
        <v>637</v>
      </c>
      <c r="I76" s="8">
        <v>746200</v>
      </c>
      <c r="J76" s="51">
        <f t="shared" si="5"/>
        <v>0.78351783517835183</v>
      </c>
      <c r="K76" s="51">
        <f t="shared" si="6"/>
        <v>0.51604768607039164</v>
      </c>
      <c r="L76" s="55">
        <f t="shared" si="7"/>
        <v>0.23505535055350554</v>
      </c>
      <c r="M76" s="55">
        <f t="shared" si="8"/>
        <v>0.36123338024927415</v>
      </c>
      <c r="N76" s="52">
        <f t="shared" si="9"/>
        <v>0.59628873080277967</v>
      </c>
      <c r="O76" s="53"/>
      <c r="P76" s="53"/>
    </row>
    <row r="77" spans="1:16" x14ac:dyDescent="0.25">
      <c r="A77" s="159">
        <v>74</v>
      </c>
      <c r="B77" s="179" t="s">
        <v>147</v>
      </c>
      <c r="C77" s="179" t="s">
        <v>173</v>
      </c>
      <c r="D77" s="166" t="s">
        <v>337</v>
      </c>
      <c r="E77" s="179" t="s">
        <v>1350</v>
      </c>
      <c r="F77" s="224">
        <v>1080</v>
      </c>
      <c r="G77" s="225">
        <v>1906464.425</v>
      </c>
      <c r="H77" s="8">
        <v>581</v>
      </c>
      <c r="I77" s="8">
        <v>896935</v>
      </c>
      <c r="J77" s="51">
        <f t="shared" si="5"/>
        <v>0.53796296296296298</v>
      </c>
      <c r="K77" s="51">
        <f t="shared" si="6"/>
        <v>0.47047035771464762</v>
      </c>
      <c r="L77" s="55">
        <f t="shared" si="7"/>
        <v>0.16138888888888889</v>
      </c>
      <c r="M77" s="55">
        <f t="shared" si="8"/>
        <v>0.32932925040025329</v>
      </c>
      <c r="N77" s="52">
        <f t="shared" si="9"/>
        <v>0.49071813928914221</v>
      </c>
      <c r="O77" s="53"/>
      <c r="P77" s="53"/>
    </row>
    <row r="78" spans="1:16" x14ac:dyDescent="0.25">
      <c r="A78" s="159">
        <v>75</v>
      </c>
      <c r="B78" s="179" t="s">
        <v>157</v>
      </c>
      <c r="C78" s="179" t="s">
        <v>173</v>
      </c>
      <c r="D78" s="166" t="s">
        <v>295</v>
      </c>
      <c r="E78" s="179" t="s">
        <v>1166</v>
      </c>
      <c r="F78" s="224">
        <v>1741</v>
      </c>
      <c r="G78" s="225">
        <v>3084989.7250000001</v>
      </c>
      <c r="H78" s="8">
        <v>719</v>
      </c>
      <c r="I78" s="8">
        <v>1744850</v>
      </c>
      <c r="J78" s="51">
        <f t="shared" si="5"/>
        <v>0.41298104537622055</v>
      </c>
      <c r="K78" s="51">
        <f t="shared" si="6"/>
        <v>0.56559345590689125</v>
      </c>
      <c r="L78" s="55">
        <f t="shared" si="7"/>
        <v>0.12389431361286615</v>
      </c>
      <c r="M78" s="55">
        <f t="shared" si="8"/>
        <v>0.39591541913482386</v>
      </c>
      <c r="N78" s="52">
        <f t="shared" si="9"/>
        <v>0.51980973274769005</v>
      </c>
      <c r="O78" s="53"/>
      <c r="P78" s="53"/>
    </row>
    <row r="79" spans="1:16" x14ac:dyDescent="0.25">
      <c r="A79" s="159">
        <v>76</v>
      </c>
      <c r="B79" s="179" t="s">
        <v>157</v>
      </c>
      <c r="C79" s="179" t="s">
        <v>173</v>
      </c>
      <c r="D79" s="166" t="s">
        <v>293</v>
      </c>
      <c r="E79" s="179" t="s">
        <v>294</v>
      </c>
      <c r="F79" s="224">
        <v>1581</v>
      </c>
      <c r="G79" s="225">
        <v>2803091.3</v>
      </c>
      <c r="H79" s="8">
        <v>807</v>
      </c>
      <c r="I79" s="8">
        <v>1276800</v>
      </c>
      <c r="J79" s="51">
        <f t="shared" si="5"/>
        <v>0.5104364326375711</v>
      </c>
      <c r="K79" s="51">
        <f t="shared" si="6"/>
        <v>0.45549711491737715</v>
      </c>
      <c r="L79" s="55">
        <f t="shared" si="7"/>
        <v>0.15313092979127133</v>
      </c>
      <c r="M79" s="55">
        <f t="shared" si="8"/>
        <v>0.318847980442164</v>
      </c>
      <c r="N79" s="52">
        <f t="shared" si="9"/>
        <v>0.4719789102334353</v>
      </c>
      <c r="O79" s="53"/>
      <c r="P79" s="53"/>
    </row>
    <row r="80" spans="1:16" x14ac:dyDescent="0.25">
      <c r="A80" s="159">
        <v>77</v>
      </c>
      <c r="B80" s="179" t="s">
        <v>157</v>
      </c>
      <c r="C80" s="179" t="s">
        <v>173</v>
      </c>
      <c r="D80" s="166" t="s">
        <v>296</v>
      </c>
      <c r="E80" s="179" t="s">
        <v>297</v>
      </c>
      <c r="F80" s="224">
        <v>1945</v>
      </c>
      <c r="G80" s="225">
        <v>3423805.2250000001</v>
      </c>
      <c r="H80" s="8">
        <v>977</v>
      </c>
      <c r="I80" s="8">
        <v>1486200</v>
      </c>
      <c r="J80" s="51">
        <f t="shared" si="5"/>
        <v>0.50231362467866325</v>
      </c>
      <c r="K80" s="51">
        <f t="shared" si="6"/>
        <v>0.43407843096565168</v>
      </c>
      <c r="L80" s="55">
        <f t="shared" si="7"/>
        <v>0.15069408740359896</v>
      </c>
      <c r="M80" s="55">
        <f t="shared" si="8"/>
        <v>0.30385490167595613</v>
      </c>
      <c r="N80" s="52">
        <f t="shared" si="9"/>
        <v>0.4545489890795551</v>
      </c>
      <c r="O80" s="53"/>
      <c r="P80" s="53"/>
    </row>
    <row r="81" spans="1:16" x14ac:dyDescent="0.25">
      <c r="A81" s="159">
        <v>78</v>
      </c>
      <c r="B81" s="169" t="s">
        <v>142</v>
      </c>
      <c r="C81" s="167" t="s">
        <v>173</v>
      </c>
      <c r="D81" s="166" t="s">
        <v>300</v>
      </c>
      <c r="E81" s="169" t="s">
        <v>301</v>
      </c>
      <c r="F81" s="224">
        <v>667</v>
      </c>
      <c r="G81" s="225">
        <v>1174908.1499999999</v>
      </c>
      <c r="H81" s="8">
        <v>379</v>
      </c>
      <c r="I81" s="8">
        <v>449015</v>
      </c>
      <c r="J81" s="51">
        <f t="shared" si="5"/>
        <v>0.56821589205397305</v>
      </c>
      <c r="K81" s="51">
        <f t="shared" si="6"/>
        <v>0.38217029986556822</v>
      </c>
      <c r="L81" s="55">
        <f t="shared" si="7"/>
        <v>0.17046476761619192</v>
      </c>
      <c r="M81" s="55">
        <f t="shared" si="8"/>
        <v>0.26751920990589773</v>
      </c>
      <c r="N81" s="52">
        <f t="shared" si="9"/>
        <v>0.43798397752208962</v>
      </c>
      <c r="O81" s="53"/>
      <c r="P81" s="53"/>
    </row>
    <row r="82" spans="1:16" x14ac:dyDescent="0.25">
      <c r="A82" s="159">
        <v>79</v>
      </c>
      <c r="B82" s="169" t="s">
        <v>142</v>
      </c>
      <c r="C82" s="167" t="s">
        <v>173</v>
      </c>
      <c r="D82" s="166" t="s">
        <v>304</v>
      </c>
      <c r="E82" s="169" t="s">
        <v>305</v>
      </c>
      <c r="F82" s="224">
        <v>915</v>
      </c>
      <c r="G82" s="225">
        <v>1619428.15</v>
      </c>
      <c r="H82" s="8">
        <v>591</v>
      </c>
      <c r="I82" s="8">
        <v>733330</v>
      </c>
      <c r="J82" s="51">
        <f t="shared" si="5"/>
        <v>0.64590163934426226</v>
      </c>
      <c r="K82" s="51">
        <f t="shared" si="6"/>
        <v>0.45283268664929655</v>
      </c>
      <c r="L82" s="55">
        <f t="shared" si="7"/>
        <v>0.19377049180327868</v>
      </c>
      <c r="M82" s="55">
        <f t="shared" si="8"/>
        <v>0.31698288065450758</v>
      </c>
      <c r="N82" s="52">
        <f t="shared" si="9"/>
        <v>0.51075337245778629</v>
      </c>
      <c r="O82" s="53"/>
      <c r="P82" s="53"/>
    </row>
    <row r="83" spans="1:16" x14ac:dyDescent="0.25">
      <c r="A83" s="159">
        <v>80</v>
      </c>
      <c r="B83" s="169" t="s">
        <v>142</v>
      </c>
      <c r="C83" s="167" t="s">
        <v>173</v>
      </c>
      <c r="D83" s="166" t="s">
        <v>298</v>
      </c>
      <c r="E83" s="169" t="s">
        <v>299</v>
      </c>
      <c r="F83" s="224">
        <v>392</v>
      </c>
      <c r="G83" s="225">
        <v>689416.97499999998</v>
      </c>
      <c r="H83" s="8">
        <v>249</v>
      </c>
      <c r="I83" s="8">
        <v>282835</v>
      </c>
      <c r="J83" s="51">
        <f t="shared" si="5"/>
        <v>0.63520408163265307</v>
      </c>
      <c r="K83" s="51">
        <f t="shared" si="6"/>
        <v>0.41025244555372314</v>
      </c>
      <c r="L83" s="55">
        <f t="shared" si="7"/>
        <v>0.19056122448979593</v>
      </c>
      <c r="M83" s="55">
        <f t="shared" si="8"/>
        <v>0.28717671188760618</v>
      </c>
      <c r="N83" s="52">
        <f t="shared" si="9"/>
        <v>0.47773793637740214</v>
      </c>
      <c r="O83" s="53"/>
      <c r="P83" s="53"/>
    </row>
    <row r="84" spans="1:16" x14ac:dyDescent="0.25">
      <c r="A84" s="159">
        <v>81</v>
      </c>
      <c r="B84" s="169" t="s">
        <v>142</v>
      </c>
      <c r="C84" s="167" t="s">
        <v>173</v>
      </c>
      <c r="D84" s="166" t="s">
        <v>302</v>
      </c>
      <c r="E84" s="169" t="s">
        <v>303</v>
      </c>
      <c r="F84" s="224">
        <v>640</v>
      </c>
      <c r="G84" s="225">
        <v>1144177.95</v>
      </c>
      <c r="H84" s="8">
        <v>429</v>
      </c>
      <c r="I84" s="8">
        <v>437145</v>
      </c>
      <c r="J84" s="51">
        <f t="shared" si="5"/>
        <v>0.67031249999999998</v>
      </c>
      <c r="K84" s="51">
        <f t="shared" si="6"/>
        <v>0.38206032549394964</v>
      </c>
      <c r="L84" s="55">
        <f t="shared" si="7"/>
        <v>0.20109374999999999</v>
      </c>
      <c r="M84" s="55">
        <f t="shared" si="8"/>
        <v>0.26744222784576471</v>
      </c>
      <c r="N84" s="52">
        <f t="shared" si="9"/>
        <v>0.46853597784576473</v>
      </c>
      <c r="O84" s="53"/>
      <c r="P84" s="53"/>
    </row>
    <row r="85" spans="1:16" x14ac:dyDescent="0.25">
      <c r="A85" s="159">
        <v>82</v>
      </c>
      <c r="B85" s="169" t="s">
        <v>155</v>
      </c>
      <c r="C85" s="167" t="s">
        <v>173</v>
      </c>
      <c r="D85" s="166" t="s">
        <v>314</v>
      </c>
      <c r="E85" s="169" t="s">
        <v>315</v>
      </c>
      <c r="F85" s="224">
        <v>769</v>
      </c>
      <c r="G85" s="225">
        <v>1384513.05</v>
      </c>
      <c r="H85" s="8">
        <v>791</v>
      </c>
      <c r="I85" s="8">
        <v>944630</v>
      </c>
      <c r="J85" s="51">
        <f t="shared" si="5"/>
        <v>1.0286085825747724</v>
      </c>
      <c r="K85" s="51">
        <f t="shared" si="6"/>
        <v>0.68228320419226096</v>
      </c>
      <c r="L85" s="55">
        <f t="shared" si="7"/>
        <v>0.3</v>
      </c>
      <c r="M85" s="55">
        <f t="shared" si="8"/>
        <v>0.47759824293458264</v>
      </c>
      <c r="N85" s="52">
        <f t="shared" si="9"/>
        <v>0.77759824293458268</v>
      </c>
      <c r="O85" s="53"/>
      <c r="P85" s="53"/>
    </row>
    <row r="86" spans="1:16" x14ac:dyDescent="0.25">
      <c r="A86" s="159">
        <v>83</v>
      </c>
      <c r="B86" s="169" t="s">
        <v>155</v>
      </c>
      <c r="C86" s="167" t="s">
        <v>173</v>
      </c>
      <c r="D86" s="166" t="s">
        <v>318</v>
      </c>
      <c r="E86" s="169" t="s">
        <v>319</v>
      </c>
      <c r="F86" s="224">
        <v>442</v>
      </c>
      <c r="G86" s="225">
        <v>791006.47499999998</v>
      </c>
      <c r="H86" s="8">
        <v>189</v>
      </c>
      <c r="I86" s="8">
        <v>210540</v>
      </c>
      <c r="J86" s="51">
        <f t="shared" si="5"/>
        <v>0.42760180995475111</v>
      </c>
      <c r="K86" s="51">
        <f t="shared" si="6"/>
        <v>0.26616722701290152</v>
      </c>
      <c r="L86" s="55">
        <f t="shared" si="7"/>
        <v>0.12828054298642533</v>
      </c>
      <c r="M86" s="55">
        <f t="shared" si="8"/>
        <v>0.18631705890903105</v>
      </c>
      <c r="N86" s="52">
        <f t="shared" si="9"/>
        <v>0.31459760189545638</v>
      </c>
      <c r="O86" s="53"/>
      <c r="P86" s="53"/>
    </row>
    <row r="87" spans="1:16" x14ac:dyDescent="0.25">
      <c r="A87" s="159">
        <v>84</v>
      </c>
      <c r="B87" s="169" t="s">
        <v>155</v>
      </c>
      <c r="C87" s="167" t="s">
        <v>173</v>
      </c>
      <c r="D87" s="166" t="s">
        <v>316</v>
      </c>
      <c r="E87" s="169" t="s">
        <v>317</v>
      </c>
      <c r="F87" s="224">
        <v>493</v>
      </c>
      <c r="G87" s="225">
        <v>884212.85</v>
      </c>
      <c r="H87" s="8">
        <v>221</v>
      </c>
      <c r="I87" s="8">
        <v>239420</v>
      </c>
      <c r="J87" s="51">
        <f t="shared" si="5"/>
        <v>0.44827586206896552</v>
      </c>
      <c r="K87" s="51">
        <f t="shared" si="6"/>
        <v>0.27077190746549318</v>
      </c>
      <c r="L87" s="55">
        <f t="shared" si="7"/>
        <v>0.13448275862068965</v>
      </c>
      <c r="M87" s="55">
        <f t="shared" si="8"/>
        <v>0.18954033522584521</v>
      </c>
      <c r="N87" s="52">
        <f t="shared" si="9"/>
        <v>0.32402309384653483</v>
      </c>
      <c r="O87" s="53"/>
      <c r="P87" s="53"/>
    </row>
    <row r="88" spans="1:16" x14ac:dyDescent="0.25">
      <c r="A88" s="159">
        <v>85</v>
      </c>
      <c r="B88" s="169" t="s">
        <v>146</v>
      </c>
      <c r="C88" s="167" t="s">
        <v>173</v>
      </c>
      <c r="D88" s="166" t="s">
        <v>334</v>
      </c>
      <c r="E88" s="169" t="s">
        <v>1336</v>
      </c>
      <c r="F88" s="224">
        <v>1161</v>
      </c>
      <c r="G88" s="225">
        <v>1957669.325</v>
      </c>
      <c r="H88" s="8">
        <v>560</v>
      </c>
      <c r="I88" s="8">
        <v>876610</v>
      </c>
      <c r="J88" s="51">
        <f t="shared" si="5"/>
        <v>0.48234280792420325</v>
      </c>
      <c r="K88" s="51">
        <f t="shared" si="6"/>
        <v>0.44778246704151631</v>
      </c>
      <c r="L88" s="55">
        <f t="shared" si="7"/>
        <v>0.14470284237726097</v>
      </c>
      <c r="M88" s="55">
        <f t="shared" si="8"/>
        <v>0.31344772692906142</v>
      </c>
      <c r="N88" s="52">
        <f t="shared" si="9"/>
        <v>0.45815056930632236</v>
      </c>
      <c r="O88" s="53"/>
      <c r="P88" s="53"/>
    </row>
    <row r="89" spans="1:16" x14ac:dyDescent="0.25">
      <c r="A89" s="159">
        <v>86</v>
      </c>
      <c r="B89" s="169" t="s">
        <v>148</v>
      </c>
      <c r="C89" s="167" t="s">
        <v>173</v>
      </c>
      <c r="D89" s="166" t="s">
        <v>345</v>
      </c>
      <c r="E89" s="169" t="s">
        <v>1337</v>
      </c>
      <c r="F89" s="224">
        <v>708</v>
      </c>
      <c r="G89" s="225">
        <v>1282175.5</v>
      </c>
      <c r="H89" s="8">
        <v>456</v>
      </c>
      <c r="I89" s="8">
        <v>501120</v>
      </c>
      <c r="J89" s="51">
        <f t="shared" si="5"/>
        <v>0.64406779661016944</v>
      </c>
      <c r="K89" s="51">
        <f t="shared" si="6"/>
        <v>0.39083573192593368</v>
      </c>
      <c r="L89" s="55">
        <f t="shared" si="7"/>
        <v>0.19322033898305083</v>
      </c>
      <c r="M89" s="55">
        <f t="shared" si="8"/>
        <v>0.27358501234815358</v>
      </c>
      <c r="N89" s="52">
        <f t="shared" si="9"/>
        <v>0.46680535133120438</v>
      </c>
      <c r="O89" s="53"/>
      <c r="P89" s="53"/>
    </row>
    <row r="90" spans="1:16" x14ac:dyDescent="0.25">
      <c r="A90" s="159">
        <v>87</v>
      </c>
      <c r="B90" s="169" t="s">
        <v>148</v>
      </c>
      <c r="C90" s="167" t="s">
        <v>173</v>
      </c>
      <c r="D90" s="166" t="s">
        <v>346</v>
      </c>
      <c r="E90" s="169" t="s">
        <v>347</v>
      </c>
      <c r="F90" s="224">
        <v>1518</v>
      </c>
      <c r="G90" s="225">
        <v>2725265.9</v>
      </c>
      <c r="H90" s="8">
        <v>970</v>
      </c>
      <c r="I90" s="8">
        <v>1309660</v>
      </c>
      <c r="J90" s="51">
        <f t="shared" si="5"/>
        <v>0.63899868247694336</v>
      </c>
      <c r="K90" s="51">
        <f t="shared" si="6"/>
        <v>0.48056228201438989</v>
      </c>
      <c r="L90" s="55">
        <f t="shared" si="7"/>
        <v>0.19169960474308301</v>
      </c>
      <c r="M90" s="55">
        <f t="shared" si="8"/>
        <v>0.33639359741007291</v>
      </c>
      <c r="N90" s="52">
        <f t="shared" si="9"/>
        <v>0.52809320215315592</v>
      </c>
      <c r="O90" s="53"/>
      <c r="P90" s="53"/>
    </row>
    <row r="91" spans="1:16" x14ac:dyDescent="0.25">
      <c r="A91" s="159">
        <v>88</v>
      </c>
      <c r="B91" s="169" t="s">
        <v>148</v>
      </c>
      <c r="C91" s="167" t="s">
        <v>173</v>
      </c>
      <c r="D91" s="166" t="s">
        <v>343</v>
      </c>
      <c r="E91" s="169" t="s">
        <v>344</v>
      </c>
      <c r="F91" s="224">
        <v>303</v>
      </c>
      <c r="G91" s="225">
        <v>559786.375</v>
      </c>
      <c r="H91" s="8">
        <v>113</v>
      </c>
      <c r="I91" s="8">
        <v>112835</v>
      </c>
      <c r="J91" s="51">
        <f t="shared" si="5"/>
        <v>0.37293729372937295</v>
      </c>
      <c r="K91" s="51">
        <f t="shared" si="6"/>
        <v>0.20156796420777479</v>
      </c>
      <c r="L91" s="55">
        <f t="shared" si="7"/>
        <v>0.11188118811881188</v>
      </c>
      <c r="M91" s="55">
        <f t="shared" si="8"/>
        <v>0.14109757494544234</v>
      </c>
      <c r="N91" s="52">
        <f t="shared" si="9"/>
        <v>0.25297876306425421</v>
      </c>
      <c r="O91" s="53"/>
      <c r="P91" s="53"/>
    </row>
    <row r="92" spans="1:16" x14ac:dyDescent="0.25">
      <c r="A92" s="159">
        <v>89</v>
      </c>
      <c r="B92" s="169" t="s">
        <v>1329</v>
      </c>
      <c r="C92" s="167" t="s">
        <v>173</v>
      </c>
      <c r="D92" s="166" t="s">
        <v>1351</v>
      </c>
      <c r="E92" s="169" t="s">
        <v>1352</v>
      </c>
      <c r="F92" s="224">
        <v>1090</v>
      </c>
      <c r="G92" s="225">
        <v>1928933.45</v>
      </c>
      <c r="H92" s="8">
        <v>784</v>
      </c>
      <c r="I92" s="8">
        <v>900520</v>
      </c>
      <c r="J92" s="51">
        <f t="shared" si="5"/>
        <v>0.7192660550458716</v>
      </c>
      <c r="K92" s="51">
        <f t="shared" si="6"/>
        <v>0.46684866188618379</v>
      </c>
      <c r="L92" s="55">
        <f t="shared" si="7"/>
        <v>0.21577981651376146</v>
      </c>
      <c r="M92" s="55">
        <f t="shared" si="8"/>
        <v>0.32679406332032862</v>
      </c>
      <c r="N92" s="52">
        <f t="shared" si="9"/>
        <v>0.54257387983409011</v>
      </c>
      <c r="O92" s="53"/>
      <c r="P92" s="53"/>
    </row>
    <row r="93" spans="1:16" x14ac:dyDescent="0.25">
      <c r="A93" s="159">
        <v>90</v>
      </c>
      <c r="B93" s="169" t="s">
        <v>1329</v>
      </c>
      <c r="C93" s="167" t="s">
        <v>173</v>
      </c>
      <c r="D93" s="166" t="s">
        <v>307</v>
      </c>
      <c r="E93" s="169" t="s">
        <v>1338</v>
      </c>
      <c r="F93" s="224">
        <v>1405</v>
      </c>
      <c r="G93" s="225">
        <v>2492161</v>
      </c>
      <c r="H93" s="8">
        <v>927</v>
      </c>
      <c r="I93" s="8">
        <v>1074745</v>
      </c>
      <c r="J93" s="51">
        <f t="shared" si="5"/>
        <v>0.65978647686832737</v>
      </c>
      <c r="K93" s="51">
        <f t="shared" si="6"/>
        <v>0.43125022821559283</v>
      </c>
      <c r="L93" s="55">
        <f t="shared" si="7"/>
        <v>0.19793594306049819</v>
      </c>
      <c r="M93" s="55">
        <f t="shared" si="8"/>
        <v>0.30187515975091495</v>
      </c>
      <c r="N93" s="52">
        <f t="shared" si="9"/>
        <v>0.49981110281141317</v>
      </c>
      <c r="O93" s="53"/>
      <c r="P93" s="53"/>
    </row>
    <row r="94" spans="1:16" x14ac:dyDescent="0.25">
      <c r="A94" s="159">
        <v>91</v>
      </c>
      <c r="B94" s="169" t="s">
        <v>1329</v>
      </c>
      <c r="C94" s="167" t="s">
        <v>173</v>
      </c>
      <c r="D94" s="166" t="s">
        <v>312</v>
      </c>
      <c r="E94" s="169" t="s">
        <v>313</v>
      </c>
      <c r="F94" s="224">
        <v>622</v>
      </c>
      <c r="G94" s="225">
        <v>1119726.7749999999</v>
      </c>
      <c r="H94" s="8">
        <v>242</v>
      </c>
      <c r="I94" s="8">
        <v>348755</v>
      </c>
      <c r="J94" s="51">
        <f t="shared" si="5"/>
        <v>0.38906752411575563</v>
      </c>
      <c r="K94" s="51">
        <f t="shared" si="6"/>
        <v>0.31146437486948547</v>
      </c>
      <c r="L94" s="55">
        <f t="shared" si="7"/>
        <v>0.11672025723472668</v>
      </c>
      <c r="M94" s="55">
        <f t="shared" si="8"/>
        <v>0.21802506240863981</v>
      </c>
      <c r="N94" s="52">
        <f t="shared" si="9"/>
        <v>0.33474531964336651</v>
      </c>
      <c r="O94" s="53"/>
      <c r="P94" s="53"/>
    </row>
    <row r="95" spans="1:16" x14ac:dyDescent="0.25">
      <c r="A95" s="159">
        <v>92</v>
      </c>
      <c r="B95" s="169" t="s">
        <v>1329</v>
      </c>
      <c r="C95" s="167" t="s">
        <v>173</v>
      </c>
      <c r="D95" s="166" t="s">
        <v>308</v>
      </c>
      <c r="E95" s="169" t="s">
        <v>309</v>
      </c>
      <c r="F95" s="224">
        <v>2079</v>
      </c>
      <c r="G95" s="225">
        <v>3680201.3</v>
      </c>
      <c r="H95" s="8">
        <v>769</v>
      </c>
      <c r="I95" s="8">
        <v>894950</v>
      </c>
      <c r="J95" s="51">
        <f t="shared" si="5"/>
        <v>0.36988936988936988</v>
      </c>
      <c r="K95" s="51">
        <f t="shared" si="6"/>
        <v>0.24317963259238021</v>
      </c>
      <c r="L95" s="55">
        <f t="shared" si="7"/>
        <v>0.11096681096681096</v>
      </c>
      <c r="M95" s="55">
        <f t="shared" si="8"/>
        <v>0.17022574281466613</v>
      </c>
      <c r="N95" s="52">
        <f t="shared" si="9"/>
        <v>0.28119255378147712</v>
      </c>
      <c r="O95" s="53"/>
      <c r="P95" s="53"/>
    </row>
    <row r="96" spans="1:16" x14ac:dyDescent="0.25">
      <c r="A96" s="159">
        <v>93</v>
      </c>
      <c r="B96" s="169" t="s">
        <v>149</v>
      </c>
      <c r="C96" s="167" t="s">
        <v>173</v>
      </c>
      <c r="D96" s="166" t="s">
        <v>1339</v>
      </c>
      <c r="E96" s="169" t="s">
        <v>1340</v>
      </c>
      <c r="F96" s="224">
        <v>2090</v>
      </c>
      <c r="G96" s="225">
        <v>3707205.3250000002</v>
      </c>
      <c r="H96" s="8">
        <v>468</v>
      </c>
      <c r="I96" s="8">
        <v>1058990</v>
      </c>
      <c r="J96" s="51">
        <f t="shared" si="5"/>
        <v>0.22392344497607655</v>
      </c>
      <c r="K96" s="51">
        <f t="shared" si="6"/>
        <v>0.28565722887226375</v>
      </c>
      <c r="L96" s="55">
        <f t="shared" si="7"/>
        <v>6.717703349282296E-2</v>
      </c>
      <c r="M96" s="55">
        <f t="shared" si="8"/>
        <v>0.1999600602105846</v>
      </c>
      <c r="N96" s="52">
        <f t="shared" si="9"/>
        <v>0.26713709370340755</v>
      </c>
      <c r="O96" s="53"/>
      <c r="P96" s="53"/>
    </row>
    <row r="97" spans="1:16" x14ac:dyDescent="0.25">
      <c r="A97" s="159">
        <v>94</v>
      </c>
      <c r="B97" s="169" t="s">
        <v>149</v>
      </c>
      <c r="C97" s="167" t="s">
        <v>173</v>
      </c>
      <c r="D97" s="166" t="s">
        <v>1080</v>
      </c>
      <c r="E97" s="169" t="s">
        <v>348</v>
      </c>
      <c r="F97" s="224">
        <v>1015</v>
      </c>
      <c r="G97" s="225">
        <v>1816211.875</v>
      </c>
      <c r="H97" s="8">
        <v>288</v>
      </c>
      <c r="I97" s="8">
        <v>475215</v>
      </c>
      <c r="J97" s="51">
        <f t="shared" si="5"/>
        <v>0.28374384236453204</v>
      </c>
      <c r="K97" s="51">
        <f t="shared" si="6"/>
        <v>0.26165174148528236</v>
      </c>
      <c r="L97" s="55">
        <f t="shared" si="7"/>
        <v>8.5123152709359606E-2</v>
      </c>
      <c r="M97" s="55">
        <f t="shared" si="8"/>
        <v>0.18315621903969764</v>
      </c>
      <c r="N97" s="52">
        <f t="shared" si="9"/>
        <v>0.26827937174905725</v>
      </c>
      <c r="O97" s="53"/>
      <c r="P97" s="53"/>
    </row>
    <row r="98" spans="1:16" x14ac:dyDescent="0.25">
      <c r="A98" s="159">
        <v>95</v>
      </c>
      <c r="B98" s="169" t="s">
        <v>149</v>
      </c>
      <c r="C98" s="167" t="s">
        <v>173</v>
      </c>
      <c r="D98" s="166" t="s">
        <v>1079</v>
      </c>
      <c r="E98" s="169" t="s">
        <v>1318</v>
      </c>
      <c r="F98" s="224">
        <v>1213</v>
      </c>
      <c r="G98" s="225">
        <v>2138089.5249999999</v>
      </c>
      <c r="H98" s="8">
        <v>245</v>
      </c>
      <c r="I98" s="8">
        <v>468755</v>
      </c>
      <c r="J98" s="51">
        <f t="shared" si="5"/>
        <v>0.2019785655399835</v>
      </c>
      <c r="K98" s="51">
        <f t="shared" si="6"/>
        <v>0.21924011811432453</v>
      </c>
      <c r="L98" s="55">
        <f t="shared" si="7"/>
        <v>6.0593569661995049E-2</v>
      </c>
      <c r="M98" s="55">
        <f t="shared" si="8"/>
        <v>0.15346808268002715</v>
      </c>
      <c r="N98" s="52">
        <f t="shared" si="9"/>
        <v>0.21406165234202221</v>
      </c>
      <c r="O98" s="53"/>
      <c r="P98" s="53"/>
    </row>
    <row r="99" spans="1:16" x14ac:dyDescent="0.25">
      <c r="A99" s="159">
        <v>96</v>
      </c>
      <c r="B99" s="169" t="s">
        <v>1082</v>
      </c>
      <c r="C99" s="167" t="s">
        <v>173</v>
      </c>
      <c r="D99" s="166" t="s">
        <v>1192</v>
      </c>
      <c r="E99" s="169" t="s">
        <v>1341</v>
      </c>
      <c r="F99" s="224">
        <v>924</v>
      </c>
      <c r="G99" s="225">
        <v>1632977.175</v>
      </c>
      <c r="H99" s="8">
        <v>397</v>
      </c>
      <c r="I99" s="8">
        <v>548330</v>
      </c>
      <c r="J99" s="51">
        <f t="shared" si="5"/>
        <v>0.42965367965367968</v>
      </c>
      <c r="K99" s="51">
        <f t="shared" si="6"/>
        <v>0.33578546497442624</v>
      </c>
      <c r="L99" s="55">
        <f t="shared" si="7"/>
        <v>0.1288961038961039</v>
      </c>
      <c r="M99" s="55">
        <f t="shared" si="8"/>
        <v>0.23504982548209835</v>
      </c>
      <c r="N99" s="52">
        <f t="shared" si="9"/>
        <v>0.36394592937820225</v>
      </c>
      <c r="O99" s="53"/>
      <c r="P99" s="53"/>
    </row>
    <row r="100" spans="1:16" x14ac:dyDescent="0.25">
      <c r="A100" s="159">
        <v>97</v>
      </c>
      <c r="B100" s="169" t="s">
        <v>1082</v>
      </c>
      <c r="C100" s="167" t="s">
        <v>173</v>
      </c>
      <c r="D100" s="166" t="s">
        <v>1193</v>
      </c>
      <c r="E100" s="169" t="s">
        <v>1319</v>
      </c>
      <c r="F100" s="224">
        <v>965</v>
      </c>
      <c r="G100" s="225">
        <v>1717974.5249999999</v>
      </c>
      <c r="H100" s="8">
        <v>322</v>
      </c>
      <c r="I100" s="8">
        <v>487855</v>
      </c>
      <c r="J100" s="51">
        <f t="shared" si="5"/>
        <v>0.33367875647668394</v>
      </c>
      <c r="K100" s="51">
        <f t="shared" si="6"/>
        <v>0.28397103269037127</v>
      </c>
      <c r="L100" s="55">
        <f t="shared" si="7"/>
        <v>0.10010362694300518</v>
      </c>
      <c r="M100" s="55">
        <f t="shared" si="8"/>
        <v>0.19877972288325987</v>
      </c>
      <c r="N100" s="52">
        <f t="shared" si="9"/>
        <v>0.29888334982626508</v>
      </c>
      <c r="O100" s="53"/>
      <c r="P100" s="53"/>
    </row>
    <row r="101" spans="1:16" x14ac:dyDescent="0.25">
      <c r="A101" s="159">
        <v>98</v>
      </c>
      <c r="B101" s="169" t="s">
        <v>150</v>
      </c>
      <c r="C101" s="167" t="s">
        <v>173</v>
      </c>
      <c r="D101" s="166" t="s">
        <v>1195</v>
      </c>
      <c r="E101" s="169" t="s">
        <v>397</v>
      </c>
      <c r="F101" s="224">
        <v>1604</v>
      </c>
      <c r="G101" s="225">
        <v>2846802.4750000001</v>
      </c>
      <c r="H101" s="8">
        <v>652</v>
      </c>
      <c r="I101" s="8">
        <v>1066270</v>
      </c>
      <c r="J101" s="51">
        <f t="shared" si="5"/>
        <v>0.40648379052369077</v>
      </c>
      <c r="K101" s="51">
        <f t="shared" si="6"/>
        <v>0.37455004671513081</v>
      </c>
      <c r="L101" s="55">
        <f t="shared" si="7"/>
        <v>0.12194513715710723</v>
      </c>
      <c r="M101" s="55">
        <f t="shared" si="8"/>
        <v>0.26218503270059157</v>
      </c>
      <c r="N101" s="52">
        <f t="shared" si="9"/>
        <v>0.38413016985769877</v>
      </c>
      <c r="O101" s="53"/>
      <c r="P101" s="53"/>
    </row>
    <row r="102" spans="1:16" x14ac:dyDescent="0.25">
      <c r="A102" s="159">
        <v>99</v>
      </c>
      <c r="B102" s="169" t="s">
        <v>150</v>
      </c>
      <c r="C102" s="167" t="s">
        <v>173</v>
      </c>
      <c r="D102" s="166" t="s">
        <v>1196</v>
      </c>
      <c r="E102" s="169" t="s">
        <v>1021</v>
      </c>
      <c r="F102" s="224">
        <v>1388</v>
      </c>
      <c r="G102" s="225">
        <v>2465729.8250000002</v>
      </c>
      <c r="H102" s="8">
        <v>516</v>
      </c>
      <c r="I102" s="8">
        <v>744620</v>
      </c>
      <c r="J102" s="51">
        <f t="shared" si="5"/>
        <v>0.37175792507204614</v>
      </c>
      <c r="K102" s="51">
        <f t="shared" si="6"/>
        <v>0.30198766809336053</v>
      </c>
      <c r="L102" s="55">
        <f t="shared" si="7"/>
        <v>0.11152737752161383</v>
      </c>
      <c r="M102" s="55">
        <f t="shared" si="8"/>
        <v>0.21139136766535235</v>
      </c>
      <c r="N102" s="52">
        <f t="shared" si="9"/>
        <v>0.32291874518696617</v>
      </c>
      <c r="O102" s="53"/>
      <c r="P102" s="53"/>
    </row>
    <row r="103" spans="1:16" x14ac:dyDescent="0.25">
      <c r="A103" s="159">
        <v>100</v>
      </c>
      <c r="B103" s="169" t="s">
        <v>150</v>
      </c>
      <c r="C103" s="167" t="s">
        <v>173</v>
      </c>
      <c r="D103" s="166" t="s">
        <v>1194</v>
      </c>
      <c r="E103" s="169" t="s">
        <v>1274</v>
      </c>
      <c r="F103" s="224">
        <v>2347</v>
      </c>
      <c r="G103" s="225">
        <v>4169594.35</v>
      </c>
      <c r="H103" s="8">
        <v>842</v>
      </c>
      <c r="I103" s="8">
        <v>1322605</v>
      </c>
      <c r="J103" s="51">
        <f t="shared" si="5"/>
        <v>0.3587558585428206</v>
      </c>
      <c r="K103" s="51">
        <f t="shared" si="6"/>
        <v>0.31720231969328144</v>
      </c>
      <c r="L103" s="55">
        <f t="shared" si="7"/>
        <v>0.10762675756284618</v>
      </c>
      <c r="M103" s="55">
        <f t="shared" si="8"/>
        <v>0.22204162378529699</v>
      </c>
      <c r="N103" s="52">
        <f t="shared" si="9"/>
        <v>0.32966838134814314</v>
      </c>
      <c r="O103" s="53"/>
      <c r="P103" s="53"/>
    </row>
    <row r="104" spans="1:16" x14ac:dyDescent="0.25">
      <c r="A104" s="159">
        <v>101</v>
      </c>
      <c r="B104" s="169" t="s">
        <v>145</v>
      </c>
      <c r="C104" s="167" t="s">
        <v>173</v>
      </c>
      <c r="D104" s="166" t="s">
        <v>323</v>
      </c>
      <c r="E104" s="169" t="s">
        <v>324</v>
      </c>
      <c r="F104" s="224">
        <v>1210</v>
      </c>
      <c r="G104" s="225">
        <v>2139899.5249999999</v>
      </c>
      <c r="H104" s="8">
        <v>365</v>
      </c>
      <c r="I104" s="8">
        <v>730915</v>
      </c>
      <c r="J104" s="51">
        <f t="shared" si="5"/>
        <v>0.30165289256198347</v>
      </c>
      <c r="K104" s="51">
        <f t="shared" si="6"/>
        <v>0.3415651022213298</v>
      </c>
      <c r="L104" s="55">
        <f t="shared" si="7"/>
        <v>9.0495867768595042E-2</v>
      </c>
      <c r="M104" s="55">
        <f t="shared" si="8"/>
        <v>0.23909557155493083</v>
      </c>
      <c r="N104" s="52">
        <f t="shared" si="9"/>
        <v>0.32959143932352586</v>
      </c>
      <c r="O104" s="53"/>
      <c r="P104" s="53"/>
    </row>
    <row r="105" spans="1:16" ht="17.25" customHeight="1" x14ac:dyDescent="0.25">
      <c r="A105" s="159">
        <v>102</v>
      </c>
      <c r="B105" s="169" t="s">
        <v>145</v>
      </c>
      <c r="C105" s="167" t="s">
        <v>173</v>
      </c>
      <c r="D105" s="166" t="s">
        <v>327</v>
      </c>
      <c r="E105" s="169" t="s">
        <v>1320</v>
      </c>
      <c r="F105" s="224">
        <v>1616</v>
      </c>
      <c r="G105" s="225">
        <v>2857263.65</v>
      </c>
      <c r="H105" s="8">
        <v>494</v>
      </c>
      <c r="I105" s="8">
        <v>995125</v>
      </c>
      <c r="J105" s="55">
        <f t="shared" si="5"/>
        <v>0.30569306930693069</v>
      </c>
      <c r="K105" s="55">
        <f t="shared" si="6"/>
        <v>0.34827902563349378</v>
      </c>
      <c r="L105" s="55">
        <f t="shared" si="7"/>
        <v>9.1707920792079206E-2</v>
      </c>
      <c r="M105" s="55">
        <f t="shared" si="8"/>
        <v>0.24379531794344564</v>
      </c>
      <c r="N105" s="151">
        <f t="shared" si="9"/>
        <v>0.33550323873552484</v>
      </c>
      <c r="O105" s="53"/>
      <c r="P105" s="53"/>
    </row>
    <row r="106" spans="1:16" x14ac:dyDescent="0.25">
      <c r="A106" s="159">
        <v>103</v>
      </c>
      <c r="B106" s="169" t="s">
        <v>145</v>
      </c>
      <c r="C106" s="167" t="s">
        <v>173</v>
      </c>
      <c r="D106" s="166" t="s">
        <v>331</v>
      </c>
      <c r="E106" s="169" t="s">
        <v>332</v>
      </c>
      <c r="F106" s="224">
        <v>801</v>
      </c>
      <c r="G106" s="225">
        <v>1411823.25</v>
      </c>
      <c r="H106" s="8">
        <v>225</v>
      </c>
      <c r="I106" s="8">
        <v>310330</v>
      </c>
      <c r="J106" s="51">
        <f t="shared" si="5"/>
        <v>0.2808988764044944</v>
      </c>
      <c r="K106" s="51">
        <f t="shared" si="6"/>
        <v>0.21980796817165321</v>
      </c>
      <c r="L106" s="55">
        <f t="shared" si="7"/>
        <v>8.4269662921348312E-2</v>
      </c>
      <c r="M106" s="55">
        <f t="shared" si="8"/>
        <v>0.15386557772015724</v>
      </c>
      <c r="N106" s="52">
        <f t="shared" si="9"/>
        <v>0.23813524064150554</v>
      </c>
      <c r="O106" s="53"/>
      <c r="P106" s="53"/>
    </row>
    <row r="107" spans="1:16" x14ac:dyDescent="0.25">
      <c r="A107" s="159">
        <v>104</v>
      </c>
      <c r="B107" s="169" t="s">
        <v>145</v>
      </c>
      <c r="C107" s="167" t="s">
        <v>173</v>
      </c>
      <c r="D107" s="166" t="s">
        <v>333</v>
      </c>
      <c r="E107" s="169" t="s">
        <v>1167</v>
      </c>
      <c r="F107" s="224">
        <v>772</v>
      </c>
      <c r="G107" s="225">
        <v>1373413.05</v>
      </c>
      <c r="H107" s="8">
        <v>281</v>
      </c>
      <c r="I107" s="8">
        <v>563170</v>
      </c>
      <c r="J107" s="51">
        <f t="shared" si="5"/>
        <v>0.3639896373056995</v>
      </c>
      <c r="K107" s="51">
        <f t="shared" si="6"/>
        <v>0.41005144082473949</v>
      </c>
      <c r="L107" s="55">
        <f t="shared" si="7"/>
        <v>0.10919689119170985</v>
      </c>
      <c r="M107" s="55">
        <f t="shared" si="8"/>
        <v>0.28703600857731765</v>
      </c>
      <c r="N107" s="52">
        <f t="shared" si="9"/>
        <v>0.39623289976902748</v>
      </c>
      <c r="O107" s="53"/>
      <c r="P107" s="53"/>
    </row>
    <row r="108" spans="1:16" x14ac:dyDescent="0.25">
      <c r="A108" s="159">
        <v>105</v>
      </c>
      <c r="B108" s="169" t="s">
        <v>145</v>
      </c>
      <c r="C108" s="167" t="s">
        <v>173</v>
      </c>
      <c r="D108" s="166" t="s">
        <v>325</v>
      </c>
      <c r="E108" s="169" t="s">
        <v>1365</v>
      </c>
      <c r="F108" s="224">
        <v>772</v>
      </c>
      <c r="G108" s="225">
        <v>1373413.05</v>
      </c>
      <c r="H108" s="8">
        <v>310</v>
      </c>
      <c r="I108" s="8">
        <v>460140</v>
      </c>
      <c r="J108" s="51">
        <f t="shared" si="5"/>
        <v>0.4015544041450777</v>
      </c>
      <c r="K108" s="51">
        <f t="shared" si="6"/>
        <v>0.33503395063852059</v>
      </c>
      <c r="L108" s="55">
        <f t="shared" si="7"/>
        <v>0.1204663212435233</v>
      </c>
      <c r="M108" s="55">
        <f t="shared" si="8"/>
        <v>0.23452376544696441</v>
      </c>
      <c r="N108" s="52">
        <f t="shared" si="9"/>
        <v>0.35499008669048771</v>
      </c>
      <c r="O108" s="53"/>
      <c r="P108" s="53"/>
    </row>
    <row r="109" spans="1:16" x14ac:dyDescent="0.25">
      <c r="A109" s="159">
        <v>106</v>
      </c>
      <c r="B109" s="169" t="s">
        <v>145</v>
      </c>
      <c r="C109" s="167" t="s">
        <v>173</v>
      </c>
      <c r="D109" s="166" t="s">
        <v>329</v>
      </c>
      <c r="E109" s="169" t="s">
        <v>1437</v>
      </c>
      <c r="F109" s="224">
        <v>740</v>
      </c>
      <c r="G109" s="225">
        <v>1323572.8500000001</v>
      </c>
      <c r="H109" s="8">
        <v>340</v>
      </c>
      <c r="I109" s="8">
        <v>555510</v>
      </c>
      <c r="J109" s="51">
        <f t="shared" si="5"/>
        <v>0.45945945945945948</v>
      </c>
      <c r="K109" s="51">
        <f t="shared" si="6"/>
        <v>0.41970489195211275</v>
      </c>
      <c r="L109" s="55">
        <f t="shared" si="7"/>
        <v>0.13783783783783785</v>
      </c>
      <c r="M109" s="55">
        <f t="shared" si="8"/>
        <v>0.29379342436647893</v>
      </c>
      <c r="N109" s="52">
        <f t="shared" si="9"/>
        <v>0.4316312622043168</v>
      </c>
      <c r="O109" s="53"/>
      <c r="P109" s="53"/>
    </row>
    <row r="110" spans="1:16" x14ac:dyDescent="0.25">
      <c r="A110" s="159">
        <v>107</v>
      </c>
      <c r="B110" s="180" t="s">
        <v>152</v>
      </c>
      <c r="C110" s="180" t="s">
        <v>173</v>
      </c>
      <c r="D110" s="166" t="s">
        <v>350</v>
      </c>
      <c r="E110" s="180" t="s">
        <v>351</v>
      </c>
      <c r="F110" s="224">
        <v>616</v>
      </c>
      <c r="G110" s="225">
        <v>1098576.7749999999</v>
      </c>
      <c r="H110" s="8">
        <v>497</v>
      </c>
      <c r="I110" s="8">
        <v>566010</v>
      </c>
      <c r="J110" s="51">
        <f t="shared" si="5"/>
        <v>0.80681818181818177</v>
      </c>
      <c r="K110" s="51">
        <f t="shared" si="6"/>
        <v>0.51522115966815341</v>
      </c>
      <c r="L110" s="55">
        <f t="shared" si="7"/>
        <v>0.24204545454545451</v>
      </c>
      <c r="M110" s="55">
        <f t="shared" si="8"/>
        <v>0.36065481176770736</v>
      </c>
      <c r="N110" s="52">
        <f t="shared" si="9"/>
        <v>0.60270026631316187</v>
      </c>
      <c r="O110" s="53"/>
      <c r="P110" s="53"/>
    </row>
    <row r="111" spans="1:16" x14ac:dyDescent="0.25">
      <c r="A111" s="159">
        <v>108</v>
      </c>
      <c r="B111" s="180" t="s">
        <v>152</v>
      </c>
      <c r="C111" s="180" t="s">
        <v>173</v>
      </c>
      <c r="D111" s="166" t="s">
        <v>354</v>
      </c>
      <c r="E111" s="180" t="s">
        <v>353</v>
      </c>
      <c r="F111" s="224">
        <v>597</v>
      </c>
      <c r="G111" s="225">
        <v>1053850.6000000001</v>
      </c>
      <c r="H111" s="8">
        <v>298</v>
      </c>
      <c r="I111" s="8">
        <v>373515</v>
      </c>
      <c r="J111" s="51">
        <f t="shared" si="5"/>
        <v>0.49916247906197653</v>
      </c>
      <c r="K111" s="51">
        <f t="shared" si="6"/>
        <v>0.35442879664347104</v>
      </c>
      <c r="L111" s="55">
        <f t="shared" si="7"/>
        <v>0.14974874371859295</v>
      </c>
      <c r="M111" s="55">
        <f t="shared" si="8"/>
        <v>0.24810015765042973</v>
      </c>
      <c r="N111" s="52">
        <f t="shared" si="9"/>
        <v>0.39784890136902268</v>
      </c>
      <c r="O111" s="53"/>
      <c r="P111" s="53"/>
    </row>
    <row r="112" spans="1:16" x14ac:dyDescent="0.25">
      <c r="A112" s="159">
        <v>109</v>
      </c>
      <c r="B112" s="180" t="s">
        <v>152</v>
      </c>
      <c r="C112" s="180" t="s">
        <v>173</v>
      </c>
      <c r="D112" s="166" t="s">
        <v>352</v>
      </c>
      <c r="E112" s="180" t="s">
        <v>1387</v>
      </c>
      <c r="F112" s="224">
        <v>842</v>
      </c>
      <c r="G112" s="225">
        <v>1509581.575</v>
      </c>
      <c r="H112" s="8">
        <v>431</v>
      </c>
      <c r="I112" s="8">
        <v>652450</v>
      </c>
      <c r="J112" s="51">
        <f t="shared" si="5"/>
        <v>0.51187648456057011</v>
      </c>
      <c r="K112" s="51">
        <f t="shared" si="6"/>
        <v>0.43220585810342843</v>
      </c>
      <c r="L112" s="55">
        <f t="shared" si="7"/>
        <v>0.15356294536817103</v>
      </c>
      <c r="M112" s="55">
        <f t="shared" si="8"/>
        <v>0.3025441006723999</v>
      </c>
      <c r="N112" s="52">
        <f t="shared" si="9"/>
        <v>0.45610704604057095</v>
      </c>
      <c r="O112" s="53"/>
      <c r="P112" s="53"/>
    </row>
    <row r="113" spans="1:16" x14ac:dyDescent="0.25">
      <c r="A113" s="159">
        <v>110</v>
      </c>
      <c r="B113" s="180" t="s">
        <v>153</v>
      </c>
      <c r="C113" s="180" t="s">
        <v>173</v>
      </c>
      <c r="D113" s="166" t="s">
        <v>355</v>
      </c>
      <c r="E113" s="180" t="s">
        <v>356</v>
      </c>
      <c r="F113" s="224">
        <v>979</v>
      </c>
      <c r="G113" s="225">
        <v>1731235.7</v>
      </c>
      <c r="H113" s="8">
        <v>467</v>
      </c>
      <c r="I113" s="8">
        <v>771290</v>
      </c>
      <c r="J113" s="51">
        <f t="shared" si="5"/>
        <v>0.47701736465781408</v>
      </c>
      <c r="K113" s="51">
        <f t="shared" si="6"/>
        <v>0.44551414922878496</v>
      </c>
      <c r="L113" s="55">
        <f t="shared" si="7"/>
        <v>0.14310520939734422</v>
      </c>
      <c r="M113" s="55">
        <f t="shared" si="8"/>
        <v>0.31185990446014944</v>
      </c>
      <c r="N113" s="52">
        <f t="shared" si="9"/>
        <v>0.45496511385749366</v>
      </c>
      <c r="O113" s="53"/>
      <c r="P113" s="53"/>
    </row>
    <row r="114" spans="1:16" x14ac:dyDescent="0.25">
      <c r="A114" s="159">
        <v>111</v>
      </c>
      <c r="B114" s="180" t="s">
        <v>153</v>
      </c>
      <c r="C114" s="180" t="s">
        <v>173</v>
      </c>
      <c r="D114" s="166" t="s">
        <v>357</v>
      </c>
      <c r="E114" s="180" t="s">
        <v>1388</v>
      </c>
      <c r="F114" s="224">
        <v>1440</v>
      </c>
      <c r="G114" s="225">
        <v>2552186.2000000002</v>
      </c>
      <c r="H114" s="8">
        <v>658</v>
      </c>
      <c r="I114" s="8">
        <v>1011770</v>
      </c>
      <c r="J114" s="51">
        <f t="shared" si="5"/>
        <v>0.45694444444444443</v>
      </c>
      <c r="K114" s="51">
        <f t="shared" si="6"/>
        <v>0.39643267407370197</v>
      </c>
      <c r="L114" s="55">
        <f t="shared" si="7"/>
        <v>0.13708333333333333</v>
      </c>
      <c r="M114" s="55">
        <f t="shared" si="8"/>
        <v>0.27750287185159134</v>
      </c>
      <c r="N114" s="52">
        <f t="shared" si="9"/>
        <v>0.41458620518492467</v>
      </c>
      <c r="O114" s="53"/>
      <c r="P114" s="53"/>
    </row>
    <row r="115" spans="1:16" x14ac:dyDescent="0.25">
      <c r="A115" s="159">
        <v>112</v>
      </c>
      <c r="B115" s="180" t="s">
        <v>153</v>
      </c>
      <c r="C115" s="180" t="s">
        <v>173</v>
      </c>
      <c r="D115" s="166" t="s">
        <v>359</v>
      </c>
      <c r="E115" s="180" t="s">
        <v>360</v>
      </c>
      <c r="F115" s="224">
        <v>1475</v>
      </c>
      <c r="G115" s="225">
        <v>2603018.5499999998</v>
      </c>
      <c r="H115" s="8">
        <v>1044</v>
      </c>
      <c r="I115" s="8">
        <v>1454800</v>
      </c>
      <c r="J115" s="51">
        <f t="shared" si="5"/>
        <v>0.70779661016949158</v>
      </c>
      <c r="K115" s="51">
        <f t="shared" si="6"/>
        <v>0.55888960145904454</v>
      </c>
      <c r="L115" s="55">
        <f t="shared" si="7"/>
        <v>0.21233898305084747</v>
      </c>
      <c r="M115" s="55">
        <f t="shared" si="8"/>
        <v>0.39122272102133115</v>
      </c>
      <c r="N115" s="52">
        <f t="shared" si="9"/>
        <v>0.60356170407217857</v>
      </c>
      <c r="O115" s="53"/>
      <c r="P115" s="53"/>
    </row>
    <row r="116" spans="1:16" x14ac:dyDescent="0.25">
      <c r="A116" s="159">
        <v>113</v>
      </c>
      <c r="B116" s="180" t="s">
        <v>154</v>
      </c>
      <c r="C116" s="180" t="s">
        <v>173</v>
      </c>
      <c r="D116" s="166" t="s">
        <v>361</v>
      </c>
      <c r="E116" s="180" t="s">
        <v>1267</v>
      </c>
      <c r="F116" s="224">
        <v>2014</v>
      </c>
      <c r="G116" s="225">
        <v>3556132.7749999999</v>
      </c>
      <c r="H116" s="8">
        <v>796</v>
      </c>
      <c r="I116" s="8">
        <v>1173840</v>
      </c>
      <c r="J116" s="51">
        <f t="shared" si="5"/>
        <v>0.39523336643495532</v>
      </c>
      <c r="K116" s="51">
        <f t="shared" si="6"/>
        <v>0.33008891238601179</v>
      </c>
      <c r="L116" s="55">
        <f t="shared" si="7"/>
        <v>0.11857000993048659</v>
      </c>
      <c r="M116" s="55">
        <f t="shared" si="8"/>
        <v>0.23106223867020823</v>
      </c>
      <c r="N116" s="52">
        <f t="shared" si="9"/>
        <v>0.34963224860069481</v>
      </c>
      <c r="O116" s="53"/>
      <c r="P116" s="53"/>
    </row>
    <row r="117" spans="1:16" x14ac:dyDescent="0.25">
      <c r="A117" s="159">
        <v>114</v>
      </c>
      <c r="B117" s="180" t="s">
        <v>154</v>
      </c>
      <c r="C117" s="180" t="s">
        <v>173</v>
      </c>
      <c r="D117" s="166" t="s">
        <v>363</v>
      </c>
      <c r="E117" s="180" t="s">
        <v>1372</v>
      </c>
      <c r="F117" s="224">
        <v>619</v>
      </c>
      <c r="G117" s="225">
        <v>1103946.7749999999</v>
      </c>
      <c r="H117" s="8">
        <v>88</v>
      </c>
      <c r="I117" s="8">
        <v>121145</v>
      </c>
      <c r="J117" s="51">
        <f t="shared" si="5"/>
        <v>0.1421647819063005</v>
      </c>
      <c r="K117" s="51">
        <f t="shared" si="6"/>
        <v>0.10973808044323514</v>
      </c>
      <c r="L117" s="55">
        <f t="shared" si="7"/>
        <v>4.2649434571890146E-2</v>
      </c>
      <c r="M117" s="55">
        <f t="shared" si="8"/>
        <v>7.6816656310264603E-2</v>
      </c>
      <c r="N117" s="52">
        <f t="shared" si="9"/>
        <v>0.11946609088215475</v>
      </c>
      <c r="O117" s="53"/>
      <c r="P117" s="53"/>
    </row>
    <row r="118" spans="1:16" x14ac:dyDescent="0.25">
      <c r="A118" s="159">
        <v>115</v>
      </c>
      <c r="B118" s="180" t="s">
        <v>154</v>
      </c>
      <c r="C118" s="180" t="s">
        <v>173</v>
      </c>
      <c r="D118" s="166" t="s">
        <v>364</v>
      </c>
      <c r="E118" s="180" t="s">
        <v>1268</v>
      </c>
      <c r="F118" s="224">
        <v>464</v>
      </c>
      <c r="G118" s="225">
        <v>814017.65</v>
      </c>
      <c r="H118" s="8">
        <v>398</v>
      </c>
      <c r="I118" s="8">
        <v>492990</v>
      </c>
      <c r="J118" s="51">
        <f t="shared" si="5"/>
        <v>0.85775862068965514</v>
      </c>
      <c r="K118" s="51">
        <f t="shared" si="6"/>
        <v>0.60562568882873724</v>
      </c>
      <c r="L118" s="55">
        <f t="shared" si="7"/>
        <v>0.25732758620689655</v>
      </c>
      <c r="M118" s="55">
        <f t="shared" si="8"/>
        <v>0.42393798218011602</v>
      </c>
      <c r="N118" s="52">
        <f t="shared" si="9"/>
        <v>0.68126556838701258</v>
      </c>
      <c r="O118" s="53"/>
      <c r="P118" s="53"/>
    </row>
    <row r="119" spans="1:16" x14ac:dyDescent="0.25">
      <c r="A119" s="159">
        <v>116</v>
      </c>
      <c r="B119" s="181" t="s">
        <v>1389</v>
      </c>
      <c r="C119" s="182" t="s">
        <v>26</v>
      </c>
      <c r="D119" s="166" t="s">
        <v>367</v>
      </c>
      <c r="E119" s="183" t="s">
        <v>1438</v>
      </c>
      <c r="F119" s="226">
        <v>1791</v>
      </c>
      <c r="G119" s="225">
        <v>2994579.0249999999</v>
      </c>
      <c r="H119" s="8">
        <v>1236</v>
      </c>
      <c r="I119" s="8">
        <v>2127565</v>
      </c>
      <c r="J119" s="51">
        <f t="shared" si="5"/>
        <v>0.69011725293132331</v>
      </c>
      <c r="K119" s="51">
        <f t="shared" si="6"/>
        <v>0.71047215058884616</v>
      </c>
      <c r="L119" s="55">
        <f t="shared" si="7"/>
        <v>0.20703517587939699</v>
      </c>
      <c r="M119" s="55">
        <f t="shared" si="8"/>
        <v>0.49733050541219226</v>
      </c>
      <c r="N119" s="52">
        <f t="shared" si="9"/>
        <v>0.70436568129158927</v>
      </c>
      <c r="O119" s="53"/>
      <c r="P119" s="53"/>
    </row>
    <row r="120" spans="1:16" x14ac:dyDescent="0.25">
      <c r="A120" s="159">
        <v>117</v>
      </c>
      <c r="B120" s="181" t="s">
        <v>1389</v>
      </c>
      <c r="C120" s="182" t="s">
        <v>26</v>
      </c>
      <c r="D120" s="166" t="s">
        <v>366</v>
      </c>
      <c r="E120" s="183" t="s">
        <v>1138</v>
      </c>
      <c r="F120" s="226">
        <v>1870</v>
      </c>
      <c r="G120" s="225">
        <v>2791822.3</v>
      </c>
      <c r="H120" s="8">
        <v>988</v>
      </c>
      <c r="I120" s="8">
        <v>1779950</v>
      </c>
      <c r="J120" s="51">
        <f t="shared" si="5"/>
        <v>0.52834224598930479</v>
      </c>
      <c r="K120" s="51">
        <f t="shared" si="6"/>
        <v>0.63755848644091717</v>
      </c>
      <c r="L120" s="55">
        <f t="shared" si="7"/>
        <v>0.15850267379679142</v>
      </c>
      <c r="M120" s="55">
        <f t="shared" si="8"/>
        <v>0.44629094050864199</v>
      </c>
      <c r="N120" s="52">
        <f t="shared" si="9"/>
        <v>0.60479361430543344</v>
      </c>
      <c r="O120" s="53"/>
      <c r="P120" s="53"/>
    </row>
    <row r="121" spans="1:16" x14ac:dyDescent="0.25">
      <c r="A121" s="159">
        <v>118</v>
      </c>
      <c r="B121" s="181" t="s">
        <v>1389</v>
      </c>
      <c r="C121" s="182" t="s">
        <v>26</v>
      </c>
      <c r="D121" s="166" t="s">
        <v>368</v>
      </c>
      <c r="E121" s="183" t="s">
        <v>1139</v>
      </c>
      <c r="F121" s="226">
        <v>2903</v>
      </c>
      <c r="G121" s="225">
        <v>6169739.8250000002</v>
      </c>
      <c r="H121" s="8">
        <v>1202</v>
      </c>
      <c r="I121" s="8">
        <v>2948355</v>
      </c>
      <c r="J121" s="51">
        <f t="shared" si="5"/>
        <v>0.41405442645539098</v>
      </c>
      <c r="K121" s="51">
        <f t="shared" si="6"/>
        <v>0.47787347337616459</v>
      </c>
      <c r="L121" s="55">
        <f t="shared" si="7"/>
        <v>0.12421632793661729</v>
      </c>
      <c r="M121" s="55">
        <f t="shared" si="8"/>
        <v>0.33451143136331518</v>
      </c>
      <c r="N121" s="52">
        <f t="shared" si="9"/>
        <v>0.45872775929993248</v>
      </c>
      <c r="O121" s="53"/>
      <c r="P121" s="53"/>
    </row>
    <row r="122" spans="1:16" x14ac:dyDescent="0.25">
      <c r="A122" s="159">
        <v>119</v>
      </c>
      <c r="B122" s="181" t="s">
        <v>1389</v>
      </c>
      <c r="C122" s="182" t="s">
        <v>26</v>
      </c>
      <c r="D122" s="166" t="s">
        <v>369</v>
      </c>
      <c r="E122" s="183" t="s">
        <v>1140</v>
      </c>
      <c r="F122" s="226">
        <v>1178</v>
      </c>
      <c r="G122" s="225">
        <v>2209764.35</v>
      </c>
      <c r="H122" s="8">
        <v>794</v>
      </c>
      <c r="I122" s="8">
        <v>1313780</v>
      </c>
      <c r="J122" s="51">
        <f t="shared" si="5"/>
        <v>0.67402376910016981</v>
      </c>
      <c r="K122" s="51">
        <f t="shared" si="6"/>
        <v>0.59453398277513159</v>
      </c>
      <c r="L122" s="55">
        <f t="shared" si="7"/>
        <v>0.20220713073005095</v>
      </c>
      <c r="M122" s="55">
        <f t="shared" si="8"/>
        <v>0.41617378794259208</v>
      </c>
      <c r="N122" s="52">
        <f t="shared" si="9"/>
        <v>0.618380918672643</v>
      </c>
      <c r="O122" s="53"/>
      <c r="P122" s="53"/>
    </row>
    <row r="123" spans="1:16" x14ac:dyDescent="0.25">
      <c r="A123" s="159">
        <v>120</v>
      </c>
      <c r="B123" s="184" t="s">
        <v>32</v>
      </c>
      <c r="C123" s="182" t="s">
        <v>26</v>
      </c>
      <c r="D123" s="166" t="s">
        <v>408</v>
      </c>
      <c r="E123" s="183" t="s">
        <v>1083</v>
      </c>
      <c r="F123" s="226">
        <v>2458</v>
      </c>
      <c r="G123" s="225">
        <v>5874267.9749999996</v>
      </c>
      <c r="H123" s="8">
        <v>925</v>
      </c>
      <c r="I123" s="8">
        <v>2205545</v>
      </c>
      <c r="J123" s="51">
        <f t="shared" si="5"/>
        <v>0.37632221318144832</v>
      </c>
      <c r="K123" s="51">
        <f t="shared" si="6"/>
        <v>0.37545869704726914</v>
      </c>
      <c r="L123" s="55">
        <f t="shared" si="7"/>
        <v>0.11289666395443448</v>
      </c>
      <c r="M123" s="55">
        <f t="shared" si="8"/>
        <v>0.26282108793308839</v>
      </c>
      <c r="N123" s="52">
        <f t="shared" si="9"/>
        <v>0.37571775188752288</v>
      </c>
      <c r="O123" s="53"/>
      <c r="P123" s="53"/>
    </row>
    <row r="124" spans="1:16" x14ac:dyDescent="0.25">
      <c r="A124" s="159">
        <v>121</v>
      </c>
      <c r="B124" s="184" t="s">
        <v>32</v>
      </c>
      <c r="C124" s="182" t="s">
        <v>26</v>
      </c>
      <c r="D124" s="166" t="s">
        <v>406</v>
      </c>
      <c r="E124" s="183" t="s">
        <v>1085</v>
      </c>
      <c r="F124" s="226">
        <v>2914</v>
      </c>
      <c r="G124" s="225">
        <v>6329287.5250000004</v>
      </c>
      <c r="H124" s="8">
        <v>1271</v>
      </c>
      <c r="I124" s="8">
        <v>2695910</v>
      </c>
      <c r="J124" s="51">
        <f t="shared" si="5"/>
        <v>0.43617021276595747</v>
      </c>
      <c r="K124" s="51">
        <f t="shared" si="6"/>
        <v>0.42594209685552242</v>
      </c>
      <c r="L124" s="55">
        <f t="shared" si="7"/>
        <v>0.13085106382978723</v>
      </c>
      <c r="M124" s="55">
        <f t="shared" si="8"/>
        <v>0.29815946779886565</v>
      </c>
      <c r="N124" s="52">
        <f t="shared" si="9"/>
        <v>0.42901053162865288</v>
      </c>
      <c r="O124" s="53"/>
      <c r="P124" s="53"/>
    </row>
    <row r="125" spans="1:16" x14ac:dyDescent="0.25">
      <c r="A125" s="159">
        <v>122</v>
      </c>
      <c r="B125" s="184" t="s">
        <v>32</v>
      </c>
      <c r="C125" s="182" t="s">
        <v>26</v>
      </c>
      <c r="D125" s="166" t="s">
        <v>410</v>
      </c>
      <c r="E125" s="183" t="s">
        <v>1084</v>
      </c>
      <c r="F125" s="226">
        <v>2201</v>
      </c>
      <c r="G125" s="225">
        <v>3000661.45</v>
      </c>
      <c r="H125" s="8">
        <v>873</v>
      </c>
      <c r="I125" s="8">
        <v>1266725</v>
      </c>
      <c r="J125" s="51">
        <f t="shared" si="5"/>
        <v>0.396637891867333</v>
      </c>
      <c r="K125" s="51">
        <f t="shared" si="6"/>
        <v>0.42214858993839505</v>
      </c>
      <c r="L125" s="55">
        <f t="shared" si="7"/>
        <v>0.1189913675601999</v>
      </c>
      <c r="M125" s="55">
        <f t="shared" si="8"/>
        <v>0.29550401295687651</v>
      </c>
      <c r="N125" s="52">
        <f t="shared" si="9"/>
        <v>0.41449538051707641</v>
      </c>
      <c r="O125" s="53"/>
      <c r="P125" s="53"/>
    </row>
    <row r="126" spans="1:16" x14ac:dyDescent="0.25">
      <c r="A126" s="159">
        <v>123</v>
      </c>
      <c r="B126" s="184" t="s">
        <v>32</v>
      </c>
      <c r="C126" s="182" t="s">
        <v>26</v>
      </c>
      <c r="D126" s="166" t="s">
        <v>404</v>
      </c>
      <c r="E126" s="183" t="s">
        <v>405</v>
      </c>
      <c r="F126" s="226">
        <v>1391</v>
      </c>
      <c r="G126" s="225">
        <v>2729477.7749999999</v>
      </c>
      <c r="H126" s="8">
        <v>639</v>
      </c>
      <c r="I126" s="8">
        <v>1094400</v>
      </c>
      <c r="J126" s="51">
        <f t="shared" si="5"/>
        <v>0.45938173975557151</v>
      </c>
      <c r="K126" s="51">
        <f t="shared" si="6"/>
        <v>0.40095582020263931</v>
      </c>
      <c r="L126" s="55">
        <f t="shared" si="7"/>
        <v>0.13781452192667146</v>
      </c>
      <c r="M126" s="55">
        <f t="shared" si="8"/>
        <v>0.2806690741418475</v>
      </c>
      <c r="N126" s="52">
        <f t="shared" si="9"/>
        <v>0.41848359606851893</v>
      </c>
      <c r="O126" s="53"/>
      <c r="P126" s="53"/>
    </row>
    <row r="127" spans="1:16" x14ac:dyDescent="0.25">
      <c r="A127" s="159">
        <v>124</v>
      </c>
      <c r="B127" s="184" t="s">
        <v>32</v>
      </c>
      <c r="C127" s="182" t="s">
        <v>26</v>
      </c>
      <c r="D127" s="166" t="s">
        <v>409</v>
      </c>
      <c r="E127" s="183" t="s">
        <v>1282</v>
      </c>
      <c r="F127" s="226">
        <v>1532</v>
      </c>
      <c r="G127" s="225">
        <v>2490084.65</v>
      </c>
      <c r="H127" s="8">
        <v>665</v>
      </c>
      <c r="I127" s="8">
        <v>888620</v>
      </c>
      <c r="J127" s="51">
        <f t="shared" si="5"/>
        <v>0.43407310704960833</v>
      </c>
      <c r="K127" s="51">
        <f t="shared" si="6"/>
        <v>0.35686337008663543</v>
      </c>
      <c r="L127" s="55">
        <f t="shared" si="7"/>
        <v>0.1302219321148825</v>
      </c>
      <c r="M127" s="55">
        <f t="shared" si="8"/>
        <v>0.2498043590606448</v>
      </c>
      <c r="N127" s="52">
        <f t="shared" si="9"/>
        <v>0.38002629117552733</v>
      </c>
      <c r="O127" s="53"/>
      <c r="P127" s="53"/>
    </row>
    <row r="128" spans="1:16" x14ac:dyDescent="0.25">
      <c r="A128" s="159">
        <v>125</v>
      </c>
      <c r="B128" s="184" t="s">
        <v>32</v>
      </c>
      <c r="C128" s="182" t="s">
        <v>26</v>
      </c>
      <c r="D128" s="166" t="s">
        <v>403</v>
      </c>
      <c r="E128" s="183" t="s">
        <v>1103</v>
      </c>
      <c r="F128" s="226">
        <v>1271</v>
      </c>
      <c r="G128" s="225">
        <v>1819131.0249999999</v>
      </c>
      <c r="H128" s="8">
        <v>910</v>
      </c>
      <c r="I128" s="8">
        <v>1055185</v>
      </c>
      <c r="J128" s="51">
        <f t="shared" si="5"/>
        <v>0.71597167584579069</v>
      </c>
      <c r="K128" s="51">
        <f t="shared" si="6"/>
        <v>0.58004892748173542</v>
      </c>
      <c r="L128" s="55">
        <f t="shared" si="7"/>
        <v>0.21479150275373721</v>
      </c>
      <c r="M128" s="55">
        <f t="shared" si="8"/>
        <v>0.40603424923721476</v>
      </c>
      <c r="N128" s="52">
        <f t="shared" si="9"/>
        <v>0.62082575199095191</v>
      </c>
      <c r="O128" s="53"/>
      <c r="P128" s="53"/>
    </row>
    <row r="129" spans="1:16" x14ac:dyDescent="0.25">
      <c r="A129" s="159">
        <v>126</v>
      </c>
      <c r="B129" s="184" t="s">
        <v>32</v>
      </c>
      <c r="C129" s="182" t="s">
        <v>26</v>
      </c>
      <c r="D129" s="166" t="s">
        <v>413</v>
      </c>
      <c r="E129" s="183" t="s">
        <v>1104</v>
      </c>
      <c r="F129" s="226">
        <v>611</v>
      </c>
      <c r="G129" s="225">
        <v>1031682.55</v>
      </c>
      <c r="H129" s="8">
        <v>215</v>
      </c>
      <c r="I129" s="8">
        <v>568565</v>
      </c>
      <c r="J129" s="51">
        <f t="shared" si="5"/>
        <v>0.35188216039279868</v>
      </c>
      <c r="K129" s="51">
        <f t="shared" si="6"/>
        <v>0.55110460092593405</v>
      </c>
      <c r="L129" s="55">
        <f t="shared" si="7"/>
        <v>0.1055646481178396</v>
      </c>
      <c r="M129" s="55">
        <f t="shared" si="8"/>
        <v>0.38577322064815384</v>
      </c>
      <c r="N129" s="52">
        <f t="shared" si="9"/>
        <v>0.49133786876599345</v>
      </c>
      <c r="O129" s="53"/>
      <c r="P129" s="53"/>
    </row>
    <row r="130" spans="1:16" x14ac:dyDescent="0.25">
      <c r="A130" s="159">
        <v>127</v>
      </c>
      <c r="B130" s="184" t="s">
        <v>32</v>
      </c>
      <c r="C130" s="182" t="s">
        <v>26</v>
      </c>
      <c r="D130" s="166" t="s">
        <v>411</v>
      </c>
      <c r="E130" s="183" t="s">
        <v>1366</v>
      </c>
      <c r="F130" s="226">
        <v>829</v>
      </c>
      <c r="G130" s="225">
        <v>1205788.7749999999</v>
      </c>
      <c r="H130" s="8">
        <v>284</v>
      </c>
      <c r="I130" s="8">
        <v>392285</v>
      </c>
      <c r="J130" s="51">
        <f t="shared" si="5"/>
        <v>0.34258142340168879</v>
      </c>
      <c r="K130" s="51">
        <f t="shared" si="6"/>
        <v>0.32533475856913663</v>
      </c>
      <c r="L130" s="55">
        <f t="shared" si="7"/>
        <v>0.10277442702050664</v>
      </c>
      <c r="M130" s="55">
        <f t="shared" si="8"/>
        <v>0.22773433099839563</v>
      </c>
      <c r="N130" s="52">
        <f t="shared" si="9"/>
        <v>0.33050875801890228</v>
      </c>
      <c r="O130" s="53"/>
      <c r="P130" s="53"/>
    </row>
    <row r="131" spans="1:16" x14ac:dyDescent="0.25">
      <c r="A131" s="159">
        <v>128</v>
      </c>
      <c r="B131" s="184" t="s">
        <v>32</v>
      </c>
      <c r="C131" s="182" t="s">
        <v>26</v>
      </c>
      <c r="D131" s="166" t="s">
        <v>412</v>
      </c>
      <c r="E131" s="183" t="s">
        <v>1321</v>
      </c>
      <c r="F131" s="226">
        <v>1194</v>
      </c>
      <c r="G131" s="225">
        <v>1908358.2250000001</v>
      </c>
      <c r="H131" s="8">
        <v>774</v>
      </c>
      <c r="I131" s="8">
        <v>1252895</v>
      </c>
      <c r="J131" s="51">
        <f t="shared" si="5"/>
        <v>0.64824120603015079</v>
      </c>
      <c r="K131" s="51">
        <f t="shared" si="6"/>
        <v>0.65653030106546162</v>
      </c>
      <c r="L131" s="55">
        <f t="shared" si="7"/>
        <v>0.19447236180904523</v>
      </c>
      <c r="M131" s="55">
        <f t="shared" si="8"/>
        <v>0.45957121074582308</v>
      </c>
      <c r="N131" s="52">
        <f t="shared" si="9"/>
        <v>0.65404357255486834</v>
      </c>
      <c r="O131" s="53"/>
      <c r="P131" s="53"/>
    </row>
    <row r="132" spans="1:16" x14ac:dyDescent="0.25">
      <c r="A132" s="159">
        <v>129</v>
      </c>
      <c r="B132" s="184" t="s">
        <v>32</v>
      </c>
      <c r="C132" s="182" t="s">
        <v>26</v>
      </c>
      <c r="D132" s="166" t="s">
        <v>407</v>
      </c>
      <c r="E132" s="183" t="s">
        <v>1087</v>
      </c>
      <c r="F132" s="226">
        <v>1247</v>
      </c>
      <c r="G132" s="225">
        <v>1545988.3250000002</v>
      </c>
      <c r="H132" s="8">
        <v>501</v>
      </c>
      <c r="I132" s="8">
        <v>600655</v>
      </c>
      <c r="J132" s="51">
        <f t="shared" ref="J132:J195" si="10">IFERROR(H132/F132,0)</f>
        <v>0.40176423416198875</v>
      </c>
      <c r="K132" s="51">
        <f t="shared" ref="K132:K195" si="11">IFERROR(I132/G132,0)</f>
        <v>0.38852492627976343</v>
      </c>
      <c r="L132" s="55">
        <f t="shared" si="7"/>
        <v>0.12052927024859662</v>
      </c>
      <c r="M132" s="55">
        <f t="shared" si="8"/>
        <v>0.27196744839583437</v>
      </c>
      <c r="N132" s="52">
        <f t="shared" si="9"/>
        <v>0.39249671864443098</v>
      </c>
      <c r="O132" s="53"/>
      <c r="P132" s="53"/>
    </row>
    <row r="133" spans="1:16" x14ac:dyDescent="0.25">
      <c r="A133" s="159">
        <v>130</v>
      </c>
      <c r="B133" s="185" t="s">
        <v>30</v>
      </c>
      <c r="C133" s="182" t="s">
        <v>26</v>
      </c>
      <c r="D133" s="166" t="s">
        <v>395</v>
      </c>
      <c r="E133" s="186" t="s">
        <v>348</v>
      </c>
      <c r="F133" s="226">
        <v>6213</v>
      </c>
      <c r="G133" s="225">
        <v>11337154.725</v>
      </c>
      <c r="H133" s="8">
        <v>2264</v>
      </c>
      <c r="I133" s="8">
        <v>4129980</v>
      </c>
      <c r="J133" s="51">
        <f t="shared" si="10"/>
        <v>0.36439723161113796</v>
      </c>
      <c r="K133" s="51">
        <f t="shared" si="11"/>
        <v>0.36428716906304726</v>
      </c>
      <c r="L133" s="55">
        <f t="shared" ref="L133:L196" si="12">IF((J133*0.3)&gt;30%,30%,(J133*0.3))</f>
        <v>0.10931916948334139</v>
      </c>
      <c r="M133" s="55">
        <f t="shared" ref="M133:M196" si="13">IF((K133*0.7)&gt;70%,70%,(K133*0.7))</f>
        <v>0.25500101834413308</v>
      </c>
      <c r="N133" s="52">
        <f t="shared" ref="N133:N196" si="14">L133+M133</f>
        <v>0.36432018782747444</v>
      </c>
      <c r="O133" s="53"/>
      <c r="P133" s="53"/>
    </row>
    <row r="134" spans="1:16" x14ac:dyDescent="0.25">
      <c r="A134" s="159">
        <v>131</v>
      </c>
      <c r="B134" s="185" t="s">
        <v>30</v>
      </c>
      <c r="C134" s="182" t="s">
        <v>26</v>
      </c>
      <c r="D134" s="166" t="s">
        <v>396</v>
      </c>
      <c r="E134" s="186" t="s">
        <v>1354</v>
      </c>
      <c r="F134" s="226">
        <v>1332</v>
      </c>
      <c r="G134" s="225">
        <v>2413030.125</v>
      </c>
      <c r="H134" s="8">
        <v>864</v>
      </c>
      <c r="I134" s="8">
        <v>1471635</v>
      </c>
      <c r="J134" s="51">
        <f t="shared" si="10"/>
        <v>0.64864864864864868</v>
      </c>
      <c r="K134" s="51">
        <f t="shared" si="11"/>
        <v>0.60987013164620152</v>
      </c>
      <c r="L134" s="55">
        <f t="shared" si="12"/>
        <v>0.19459459459459461</v>
      </c>
      <c r="M134" s="55">
        <f t="shared" si="13"/>
        <v>0.42690909215234102</v>
      </c>
      <c r="N134" s="52">
        <f t="shared" si="14"/>
        <v>0.62150368674693568</v>
      </c>
      <c r="O134" s="53"/>
      <c r="P134" s="53"/>
    </row>
    <row r="135" spans="1:16" x14ac:dyDescent="0.25">
      <c r="A135" s="159">
        <v>132</v>
      </c>
      <c r="B135" s="185" t="s">
        <v>30</v>
      </c>
      <c r="C135" s="182" t="s">
        <v>26</v>
      </c>
      <c r="D135" s="166" t="s">
        <v>399</v>
      </c>
      <c r="E135" s="186" t="s">
        <v>400</v>
      </c>
      <c r="F135" s="226">
        <v>1398</v>
      </c>
      <c r="G135" s="225">
        <v>2913152.15</v>
      </c>
      <c r="H135" s="8">
        <v>1065</v>
      </c>
      <c r="I135" s="8">
        <v>1729065</v>
      </c>
      <c r="J135" s="51">
        <f t="shared" si="10"/>
        <v>0.7618025751072961</v>
      </c>
      <c r="K135" s="51">
        <f t="shared" si="11"/>
        <v>0.59353748481691904</v>
      </c>
      <c r="L135" s="55">
        <f t="shared" si="12"/>
        <v>0.22854077253218882</v>
      </c>
      <c r="M135" s="55">
        <f t="shared" si="13"/>
        <v>0.4154762393718433</v>
      </c>
      <c r="N135" s="52">
        <f t="shared" si="14"/>
        <v>0.64401701190403216</v>
      </c>
      <c r="O135" s="53"/>
      <c r="P135" s="53"/>
    </row>
    <row r="136" spans="1:16" x14ac:dyDescent="0.25">
      <c r="A136" s="159">
        <v>133</v>
      </c>
      <c r="B136" s="185" t="s">
        <v>30</v>
      </c>
      <c r="C136" s="182" t="s">
        <v>26</v>
      </c>
      <c r="D136" s="166" t="s">
        <v>398</v>
      </c>
      <c r="E136" s="186" t="s">
        <v>362</v>
      </c>
      <c r="F136" s="226">
        <v>2636</v>
      </c>
      <c r="G136" s="225">
        <v>3685919.9</v>
      </c>
      <c r="H136" s="8">
        <v>832</v>
      </c>
      <c r="I136" s="8">
        <v>1284770</v>
      </c>
      <c r="J136" s="51">
        <f t="shared" si="10"/>
        <v>0.3156297420333839</v>
      </c>
      <c r="K136" s="51">
        <f t="shared" si="11"/>
        <v>0.34856156261019128</v>
      </c>
      <c r="L136" s="55">
        <f t="shared" si="12"/>
        <v>9.4688922610015172E-2</v>
      </c>
      <c r="M136" s="55">
        <f t="shared" si="13"/>
        <v>0.24399309382713388</v>
      </c>
      <c r="N136" s="52">
        <f t="shared" si="14"/>
        <v>0.33868201643714907</v>
      </c>
      <c r="O136" s="53"/>
      <c r="P136" s="53"/>
    </row>
    <row r="137" spans="1:16" x14ac:dyDescent="0.25">
      <c r="A137" s="159">
        <v>134</v>
      </c>
      <c r="B137" s="185" t="s">
        <v>30</v>
      </c>
      <c r="C137" s="182" t="s">
        <v>26</v>
      </c>
      <c r="D137" s="166" t="s">
        <v>394</v>
      </c>
      <c r="E137" s="186" t="s">
        <v>1390</v>
      </c>
      <c r="F137" s="226">
        <v>1370</v>
      </c>
      <c r="G137" s="225">
        <v>3097224.0750000002</v>
      </c>
      <c r="H137" s="8">
        <v>719</v>
      </c>
      <c r="I137" s="8">
        <v>1455310</v>
      </c>
      <c r="J137" s="51">
        <f t="shared" si="10"/>
        <v>0.52481751824817513</v>
      </c>
      <c r="K137" s="51">
        <f t="shared" si="11"/>
        <v>0.46987559335693202</v>
      </c>
      <c r="L137" s="55">
        <f t="shared" si="12"/>
        <v>0.15744525547445254</v>
      </c>
      <c r="M137" s="55">
        <f t="shared" si="13"/>
        <v>0.3289129153498524</v>
      </c>
      <c r="N137" s="52">
        <f t="shared" si="14"/>
        <v>0.48635817082430494</v>
      </c>
      <c r="O137" s="53"/>
      <c r="P137" s="53"/>
    </row>
    <row r="138" spans="1:16" x14ac:dyDescent="0.25">
      <c r="A138" s="159">
        <v>135</v>
      </c>
      <c r="B138" s="185" t="s">
        <v>30</v>
      </c>
      <c r="C138" s="182" t="s">
        <v>26</v>
      </c>
      <c r="D138" s="166" t="s">
        <v>401</v>
      </c>
      <c r="E138" s="186" t="s">
        <v>402</v>
      </c>
      <c r="F138" s="226">
        <v>1237</v>
      </c>
      <c r="G138" s="225">
        <v>2027986.8</v>
      </c>
      <c r="H138" s="8">
        <v>1044</v>
      </c>
      <c r="I138" s="8">
        <v>1649725</v>
      </c>
      <c r="J138" s="51">
        <f t="shared" si="10"/>
        <v>0.84397736459175421</v>
      </c>
      <c r="K138" s="51">
        <f t="shared" si="11"/>
        <v>0.81347916071248583</v>
      </c>
      <c r="L138" s="55">
        <f t="shared" si="12"/>
        <v>0.25319320937752626</v>
      </c>
      <c r="M138" s="55">
        <f t="shared" si="13"/>
        <v>0.56943541249874008</v>
      </c>
      <c r="N138" s="52">
        <f t="shared" si="14"/>
        <v>0.8226286218762664</v>
      </c>
      <c r="O138" s="53"/>
      <c r="P138" s="53"/>
    </row>
    <row r="139" spans="1:16" x14ac:dyDescent="0.25">
      <c r="A139" s="159">
        <v>136</v>
      </c>
      <c r="B139" s="185" t="s">
        <v>30</v>
      </c>
      <c r="C139" s="182" t="s">
        <v>26</v>
      </c>
      <c r="D139" s="166" t="s">
        <v>392</v>
      </c>
      <c r="E139" s="186" t="s">
        <v>393</v>
      </c>
      <c r="F139" s="226">
        <v>1429</v>
      </c>
      <c r="G139" s="225">
        <v>2429870.0750000002</v>
      </c>
      <c r="H139" s="8">
        <v>1059</v>
      </c>
      <c r="I139" s="8">
        <v>1586195</v>
      </c>
      <c r="J139" s="51">
        <f t="shared" si="10"/>
        <v>0.74107767669699087</v>
      </c>
      <c r="K139" s="51">
        <f t="shared" si="11"/>
        <v>0.65279004680939567</v>
      </c>
      <c r="L139" s="55">
        <f t="shared" si="12"/>
        <v>0.22232330300909725</v>
      </c>
      <c r="M139" s="55">
        <f t="shared" si="13"/>
        <v>0.45695303276657695</v>
      </c>
      <c r="N139" s="52">
        <f t="shared" si="14"/>
        <v>0.67927633577567414</v>
      </c>
      <c r="O139" s="53"/>
      <c r="P139" s="53"/>
    </row>
    <row r="140" spans="1:16" x14ac:dyDescent="0.25">
      <c r="A140" s="159">
        <v>137</v>
      </c>
      <c r="B140" s="185" t="s">
        <v>27</v>
      </c>
      <c r="C140" s="182" t="s">
        <v>26</v>
      </c>
      <c r="D140" s="166" t="s">
        <v>379</v>
      </c>
      <c r="E140" s="187" t="s">
        <v>1353</v>
      </c>
      <c r="F140" s="226">
        <v>2074</v>
      </c>
      <c r="G140" s="225">
        <v>4757146.3250000002</v>
      </c>
      <c r="H140" s="8">
        <v>1206</v>
      </c>
      <c r="I140" s="8">
        <v>2521075</v>
      </c>
      <c r="J140" s="51">
        <f t="shared" si="10"/>
        <v>0.58148505303760845</v>
      </c>
      <c r="K140" s="51">
        <f t="shared" si="11"/>
        <v>0.52995531937941809</v>
      </c>
      <c r="L140" s="55">
        <f t="shared" si="12"/>
        <v>0.17444551591128252</v>
      </c>
      <c r="M140" s="55">
        <f t="shared" si="13"/>
        <v>0.37096872356559263</v>
      </c>
      <c r="N140" s="52">
        <f t="shared" si="14"/>
        <v>0.54541423947687517</v>
      </c>
      <c r="O140" s="53"/>
      <c r="P140" s="53"/>
    </row>
    <row r="141" spans="1:16" x14ac:dyDescent="0.25">
      <c r="A141" s="159">
        <v>138</v>
      </c>
      <c r="B141" s="185" t="s">
        <v>27</v>
      </c>
      <c r="C141" s="182" t="s">
        <v>26</v>
      </c>
      <c r="D141" s="166" t="s">
        <v>1200</v>
      </c>
      <c r="E141" s="187" t="s">
        <v>1101</v>
      </c>
      <c r="F141" s="226">
        <v>2216</v>
      </c>
      <c r="G141" s="225">
        <v>3570168.0249999999</v>
      </c>
      <c r="H141" s="8">
        <v>1287</v>
      </c>
      <c r="I141" s="8">
        <v>1484275</v>
      </c>
      <c r="J141" s="51">
        <f t="shared" si="10"/>
        <v>0.58077617328519859</v>
      </c>
      <c r="K141" s="51">
        <f t="shared" si="11"/>
        <v>0.41574373799955816</v>
      </c>
      <c r="L141" s="55">
        <f t="shared" si="12"/>
        <v>0.17423285198555957</v>
      </c>
      <c r="M141" s="55">
        <f t="shared" si="13"/>
        <v>0.2910206165996907</v>
      </c>
      <c r="N141" s="52">
        <f t="shared" si="14"/>
        <v>0.4652534685852503</v>
      </c>
      <c r="O141" s="53"/>
      <c r="P141" s="53"/>
    </row>
    <row r="142" spans="1:16" x14ac:dyDescent="0.25">
      <c r="A142" s="159">
        <v>139</v>
      </c>
      <c r="B142" s="185" t="s">
        <v>27</v>
      </c>
      <c r="C142" s="182" t="s">
        <v>26</v>
      </c>
      <c r="D142" s="166" t="s">
        <v>381</v>
      </c>
      <c r="E142" s="187" t="s">
        <v>1281</v>
      </c>
      <c r="F142" s="226">
        <v>3258</v>
      </c>
      <c r="G142" s="225">
        <v>4557657.5250000004</v>
      </c>
      <c r="H142" s="8">
        <v>1731</v>
      </c>
      <c r="I142" s="8">
        <v>2202685</v>
      </c>
      <c r="J142" s="51">
        <f t="shared" si="10"/>
        <v>0.53130755064456725</v>
      </c>
      <c r="K142" s="51">
        <f t="shared" si="11"/>
        <v>0.48329322418757203</v>
      </c>
      <c r="L142" s="55">
        <f t="shared" si="12"/>
        <v>0.15939226519337016</v>
      </c>
      <c r="M142" s="55">
        <f t="shared" si="13"/>
        <v>0.33830525693130042</v>
      </c>
      <c r="N142" s="52">
        <f t="shared" si="14"/>
        <v>0.49769752212467055</v>
      </c>
      <c r="O142" s="53"/>
      <c r="P142" s="53"/>
    </row>
    <row r="143" spans="1:16" x14ac:dyDescent="0.25">
      <c r="A143" s="159">
        <v>140</v>
      </c>
      <c r="B143" s="185" t="s">
        <v>39</v>
      </c>
      <c r="C143" s="182" t="s">
        <v>26</v>
      </c>
      <c r="D143" s="166" t="s">
        <v>374</v>
      </c>
      <c r="E143" s="188" t="s">
        <v>375</v>
      </c>
      <c r="F143" s="226">
        <v>1313</v>
      </c>
      <c r="G143" s="225">
        <v>4500603.45</v>
      </c>
      <c r="H143" s="8">
        <v>2238</v>
      </c>
      <c r="I143" s="8">
        <v>4051810</v>
      </c>
      <c r="J143" s="51">
        <f t="shared" si="10"/>
        <v>1.7044935262757044</v>
      </c>
      <c r="K143" s="51">
        <f t="shared" si="11"/>
        <v>0.90028149447381323</v>
      </c>
      <c r="L143" s="55">
        <f t="shared" si="12"/>
        <v>0.3</v>
      </c>
      <c r="M143" s="55">
        <f t="shared" si="13"/>
        <v>0.63019704613166927</v>
      </c>
      <c r="N143" s="52">
        <f t="shared" si="14"/>
        <v>0.93019704613166931</v>
      </c>
      <c r="O143" s="53"/>
      <c r="P143" s="53"/>
    </row>
    <row r="144" spans="1:16" x14ac:dyDescent="0.25">
      <c r="A144" s="159">
        <v>141</v>
      </c>
      <c r="B144" s="185" t="s">
        <v>39</v>
      </c>
      <c r="C144" s="182" t="s">
        <v>26</v>
      </c>
      <c r="D144" s="166" t="s">
        <v>372</v>
      </c>
      <c r="E144" s="189" t="s">
        <v>373</v>
      </c>
      <c r="F144" s="226">
        <v>1178</v>
      </c>
      <c r="G144" s="225">
        <v>1432465.7250000001</v>
      </c>
      <c r="H144" s="8">
        <v>537</v>
      </c>
      <c r="I144" s="8">
        <v>889615</v>
      </c>
      <c r="J144" s="51">
        <f t="shared" si="10"/>
        <v>0.45585738539898135</v>
      </c>
      <c r="K144" s="51">
        <f t="shared" si="11"/>
        <v>0.62103754698912605</v>
      </c>
      <c r="L144" s="55">
        <f t="shared" si="12"/>
        <v>0.13675721561969439</v>
      </c>
      <c r="M144" s="55">
        <f t="shared" si="13"/>
        <v>0.43472628289238824</v>
      </c>
      <c r="N144" s="52">
        <f t="shared" si="14"/>
        <v>0.57148349851208269</v>
      </c>
      <c r="O144" s="53"/>
      <c r="P144" s="53"/>
    </row>
    <row r="145" spans="1:16" x14ac:dyDescent="0.25">
      <c r="A145" s="159">
        <v>142</v>
      </c>
      <c r="B145" s="185" t="s">
        <v>39</v>
      </c>
      <c r="C145" s="182" t="s">
        <v>26</v>
      </c>
      <c r="D145" s="166" t="s">
        <v>370</v>
      </c>
      <c r="E145" s="188" t="s">
        <v>371</v>
      </c>
      <c r="F145" s="226">
        <v>2594</v>
      </c>
      <c r="G145" s="225">
        <v>4021362.125</v>
      </c>
      <c r="H145" s="8">
        <v>2548</v>
      </c>
      <c r="I145" s="8">
        <v>3891035</v>
      </c>
      <c r="J145" s="51">
        <f t="shared" si="10"/>
        <v>0.98226676946800306</v>
      </c>
      <c r="K145" s="51">
        <f t="shared" si="11"/>
        <v>0.9675912984334879</v>
      </c>
      <c r="L145" s="55">
        <f t="shared" si="12"/>
        <v>0.2946800308404009</v>
      </c>
      <c r="M145" s="55">
        <f t="shared" si="13"/>
        <v>0.67731390890344145</v>
      </c>
      <c r="N145" s="52">
        <f t="shared" si="14"/>
        <v>0.97199393974384241</v>
      </c>
      <c r="O145" s="53"/>
      <c r="P145" s="53"/>
    </row>
    <row r="146" spans="1:16" x14ac:dyDescent="0.25">
      <c r="A146" s="159">
        <v>143</v>
      </c>
      <c r="B146" s="185" t="s">
        <v>39</v>
      </c>
      <c r="C146" s="182" t="s">
        <v>26</v>
      </c>
      <c r="D146" s="166" t="s">
        <v>376</v>
      </c>
      <c r="E146" s="188" t="s">
        <v>377</v>
      </c>
      <c r="F146" s="226">
        <v>1716</v>
      </c>
      <c r="G146" s="225">
        <v>2702401.4249999998</v>
      </c>
      <c r="H146" s="8">
        <v>1260</v>
      </c>
      <c r="I146" s="8">
        <v>1994905</v>
      </c>
      <c r="J146" s="51">
        <f t="shared" si="10"/>
        <v>0.73426573426573427</v>
      </c>
      <c r="K146" s="51">
        <f t="shared" si="11"/>
        <v>0.73819713886511151</v>
      </c>
      <c r="L146" s="55">
        <f t="shared" si="12"/>
        <v>0.22027972027972029</v>
      </c>
      <c r="M146" s="55">
        <f t="shared" si="13"/>
        <v>0.516737997205578</v>
      </c>
      <c r="N146" s="52">
        <f t="shared" si="14"/>
        <v>0.73701771748529832</v>
      </c>
      <c r="O146" s="53"/>
      <c r="P146" s="53"/>
    </row>
    <row r="147" spans="1:16" x14ac:dyDescent="0.25">
      <c r="A147" s="159">
        <v>144</v>
      </c>
      <c r="B147" s="185" t="s">
        <v>38</v>
      </c>
      <c r="C147" s="182" t="s">
        <v>26</v>
      </c>
      <c r="D147" s="166" t="s">
        <v>418</v>
      </c>
      <c r="E147" s="190" t="s">
        <v>419</v>
      </c>
      <c r="F147" s="226">
        <v>1681</v>
      </c>
      <c r="G147" s="225">
        <v>2956178.65</v>
      </c>
      <c r="H147" s="8">
        <v>860</v>
      </c>
      <c r="I147" s="8">
        <v>1454765</v>
      </c>
      <c r="J147" s="51">
        <f t="shared" si="10"/>
        <v>0.5116002379535991</v>
      </c>
      <c r="K147" s="51">
        <f t="shared" si="11"/>
        <v>0.49210997447667787</v>
      </c>
      <c r="L147" s="55">
        <f t="shared" si="12"/>
        <v>0.15348007138607972</v>
      </c>
      <c r="M147" s="55">
        <f t="shared" si="13"/>
        <v>0.3444769821336745</v>
      </c>
      <c r="N147" s="52">
        <f t="shared" si="14"/>
        <v>0.49795705351975422</v>
      </c>
      <c r="O147" s="53"/>
      <c r="P147" s="53"/>
    </row>
    <row r="148" spans="1:16" x14ac:dyDescent="0.25">
      <c r="A148" s="159">
        <v>145</v>
      </c>
      <c r="B148" s="185" t="s">
        <v>38</v>
      </c>
      <c r="C148" s="182" t="s">
        <v>26</v>
      </c>
      <c r="D148" s="166" t="s">
        <v>416</v>
      </c>
      <c r="E148" s="190" t="s">
        <v>417</v>
      </c>
      <c r="F148" s="226">
        <v>1491</v>
      </c>
      <c r="G148" s="225">
        <v>2609631.2000000002</v>
      </c>
      <c r="H148" s="8">
        <v>655</v>
      </c>
      <c r="I148" s="8">
        <v>972855</v>
      </c>
      <c r="J148" s="51">
        <f t="shared" si="10"/>
        <v>0.43930248155600266</v>
      </c>
      <c r="K148" s="51">
        <f t="shared" si="11"/>
        <v>0.37279405611030397</v>
      </c>
      <c r="L148" s="55">
        <f t="shared" si="12"/>
        <v>0.13179074446680078</v>
      </c>
      <c r="M148" s="55">
        <f t="shared" si="13"/>
        <v>0.26095583927721278</v>
      </c>
      <c r="N148" s="52">
        <f t="shared" si="14"/>
        <v>0.39274658374401356</v>
      </c>
      <c r="O148" s="53"/>
      <c r="P148" s="53"/>
    </row>
    <row r="149" spans="1:16" x14ac:dyDescent="0.25">
      <c r="A149" s="159">
        <v>146</v>
      </c>
      <c r="B149" s="185" t="s">
        <v>38</v>
      </c>
      <c r="C149" s="182" t="s">
        <v>26</v>
      </c>
      <c r="D149" s="166" t="s">
        <v>414</v>
      </c>
      <c r="E149" s="190" t="s">
        <v>415</v>
      </c>
      <c r="F149" s="226">
        <v>1086</v>
      </c>
      <c r="G149" s="225">
        <v>1914844.2250000001</v>
      </c>
      <c r="H149" s="8">
        <v>608</v>
      </c>
      <c r="I149" s="8">
        <v>753505</v>
      </c>
      <c r="J149" s="51">
        <f t="shared" si="10"/>
        <v>0.55985267034990793</v>
      </c>
      <c r="K149" s="51">
        <f t="shared" si="11"/>
        <v>0.39350720552738433</v>
      </c>
      <c r="L149" s="55">
        <f t="shared" si="12"/>
        <v>0.16795580110497238</v>
      </c>
      <c r="M149" s="55">
        <f t="shared" si="13"/>
        <v>0.27545504386916903</v>
      </c>
      <c r="N149" s="52">
        <f t="shared" si="14"/>
        <v>0.4434108449741414</v>
      </c>
      <c r="O149" s="53"/>
      <c r="P149" s="53"/>
    </row>
    <row r="150" spans="1:16" x14ac:dyDescent="0.25">
      <c r="A150" s="159">
        <v>147</v>
      </c>
      <c r="B150" s="185" t="s">
        <v>36</v>
      </c>
      <c r="C150" s="182" t="s">
        <v>26</v>
      </c>
      <c r="D150" s="166" t="s">
        <v>432</v>
      </c>
      <c r="E150" s="183" t="s">
        <v>1391</v>
      </c>
      <c r="F150" s="226">
        <v>912</v>
      </c>
      <c r="G150" s="225">
        <v>1464995.575</v>
      </c>
      <c r="H150" s="8">
        <v>599</v>
      </c>
      <c r="I150" s="8">
        <v>835510</v>
      </c>
      <c r="J150" s="51">
        <f t="shared" si="10"/>
        <v>0.6567982456140351</v>
      </c>
      <c r="K150" s="51">
        <f t="shared" si="11"/>
        <v>0.57031571580002893</v>
      </c>
      <c r="L150" s="55">
        <f t="shared" si="12"/>
        <v>0.19703947368421051</v>
      </c>
      <c r="M150" s="55">
        <f t="shared" si="13"/>
        <v>0.39922100106002023</v>
      </c>
      <c r="N150" s="52">
        <f t="shared" si="14"/>
        <v>0.59626047474423072</v>
      </c>
      <c r="O150" s="53"/>
      <c r="P150" s="53"/>
    </row>
    <row r="151" spans="1:16" x14ac:dyDescent="0.25">
      <c r="A151" s="159">
        <v>148</v>
      </c>
      <c r="B151" s="185" t="s">
        <v>36</v>
      </c>
      <c r="C151" s="182" t="s">
        <v>26</v>
      </c>
      <c r="D151" s="166" t="s">
        <v>438</v>
      </c>
      <c r="E151" s="183" t="s">
        <v>439</v>
      </c>
      <c r="F151" s="226">
        <v>448</v>
      </c>
      <c r="G151" s="225">
        <v>986766.1</v>
      </c>
      <c r="H151" s="8">
        <v>198</v>
      </c>
      <c r="I151" s="8">
        <v>388815</v>
      </c>
      <c r="J151" s="51">
        <f t="shared" si="10"/>
        <v>0.4419642857142857</v>
      </c>
      <c r="K151" s="51">
        <f t="shared" si="11"/>
        <v>0.39402954763038578</v>
      </c>
      <c r="L151" s="55">
        <f t="shared" si="12"/>
        <v>0.13258928571428572</v>
      </c>
      <c r="M151" s="55">
        <f t="shared" si="13"/>
        <v>0.27582068334127002</v>
      </c>
      <c r="N151" s="52">
        <f t="shared" si="14"/>
        <v>0.40840996905555571</v>
      </c>
      <c r="O151" s="53"/>
      <c r="P151" s="53"/>
    </row>
    <row r="152" spans="1:16" x14ac:dyDescent="0.25">
      <c r="A152" s="159">
        <v>149</v>
      </c>
      <c r="B152" s="185" t="s">
        <v>36</v>
      </c>
      <c r="C152" s="182" t="s">
        <v>26</v>
      </c>
      <c r="D152" s="166" t="s">
        <v>442</v>
      </c>
      <c r="E152" s="183" t="s">
        <v>1137</v>
      </c>
      <c r="F152" s="226">
        <v>1247</v>
      </c>
      <c r="G152" s="225">
        <v>3794665.7</v>
      </c>
      <c r="H152" s="8">
        <v>361</v>
      </c>
      <c r="I152" s="8">
        <v>1173765</v>
      </c>
      <c r="J152" s="51">
        <f t="shared" si="10"/>
        <v>0.28949478748997592</v>
      </c>
      <c r="K152" s="51">
        <f t="shared" si="11"/>
        <v>0.30931973796795853</v>
      </c>
      <c r="L152" s="55">
        <f t="shared" si="12"/>
        <v>8.6848436246992775E-2</v>
      </c>
      <c r="M152" s="55">
        <f t="shared" si="13"/>
        <v>0.21652381657757097</v>
      </c>
      <c r="N152" s="52">
        <f t="shared" si="14"/>
        <v>0.30337225282456376</v>
      </c>
      <c r="O152" s="53"/>
      <c r="P152" s="53"/>
    </row>
    <row r="153" spans="1:16" x14ac:dyDescent="0.25">
      <c r="A153" s="159">
        <v>150</v>
      </c>
      <c r="B153" s="185" t="s">
        <v>36</v>
      </c>
      <c r="C153" s="182" t="s">
        <v>26</v>
      </c>
      <c r="D153" s="166" t="s">
        <v>433</v>
      </c>
      <c r="E153" s="183" t="s">
        <v>1027</v>
      </c>
      <c r="F153" s="226">
        <v>2013</v>
      </c>
      <c r="G153" s="225">
        <v>3670678.5750000002</v>
      </c>
      <c r="H153" s="8">
        <v>647</v>
      </c>
      <c r="I153" s="8">
        <v>1453790</v>
      </c>
      <c r="J153" s="51">
        <f t="shared" si="10"/>
        <v>0.32141082960755091</v>
      </c>
      <c r="K153" s="51">
        <f t="shared" si="11"/>
        <v>0.39605483571930566</v>
      </c>
      <c r="L153" s="55">
        <f t="shared" si="12"/>
        <v>9.6423248882265264E-2</v>
      </c>
      <c r="M153" s="55">
        <f t="shared" si="13"/>
        <v>0.27723838500351394</v>
      </c>
      <c r="N153" s="52">
        <f t="shared" si="14"/>
        <v>0.37366163388577922</v>
      </c>
      <c r="O153" s="53"/>
      <c r="P153" s="53"/>
    </row>
    <row r="154" spans="1:16" x14ac:dyDescent="0.25">
      <c r="A154" s="159">
        <v>151</v>
      </c>
      <c r="B154" s="185" t="s">
        <v>36</v>
      </c>
      <c r="C154" s="182" t="s">
        <v>26</v>
      </c>
      <c r="D154" s="166" t="s">
        <v>436</v>
      </c>
      <c r="E154" s="183" t="s">
        <v>437</v>
      </c>
      <c r="F154" s="226">
        <v>2267</v>
      </c>
      <c r="G154" s="225">
        <v>3217207.375</v>
      </c>
      <c r="H154" s="8">
        <v>1195</v>
      </c>
      <c r="I154" s="8">
        <v>1578595</v>
      </c>
      <c r="J154" s="51">
        <f t="shared" si="10"/>
        <v>0.52712836347595937</v>
      </c>
      <c r="K154" s="51">
        <f t="shared" si="11"/>
        <v>0.49067244227612156</v>
      </c>
      <c r="L154" s="55">
        <f t="shared" si="12"/>
        <v>0.15813850904278781</v>
      </c>
      <c r="M154" s="55">
        <f t="shared" si="13"/>
        <v>0.34347070959328507</v>
      </c>
      <c r="N154" s="52">
        <f t="shared" si="14"/>
        <v>0.50160921863607288</v>
      </c>
      <c r="O154" s="53"/>
      <c r="P154" s="53"/>
    </row>
    <row r="155" spans="1:16" x14ac:dyDescent="0.25">
      <c r="A155" s="159">
        <v>152</v>
      </c>
      <c r="B155" s="185" t="s">
        <v>36</v>
      </c>
      <c r="C155" s="182" t="s">
        <v>26</v>
      </c>
      <c r="D155" s="166" t="s">
        <v>440</v>
      </c>
      <c r="E155" s="183" t="s">
        <v>441</v>
      </c>
      <c r="F155" s="226">
        <v>517</v>
      </c>
      <c r="G155" s="225">
        <v>1084759.7749999999</v>
      </c>
      <c r="H155" s="8">
        <v>379</v>
      </c>
      <c r="I155" s="8">
        <v>618705</v>
      </c>
      <c r="J155" s="51">
        <f t="shared" si="10"/>
        <v>0.73307543520309482</v>
      </c>
      <c r="K155" s="51">
        <f t="shared" si="11"/>
        <v>0.57036130418829367</v>
      </c>
      <c r="L155" s="55">
        <f t="shared" si="12"/>
        <v>0.21992263056092845</v>
      </c>
      <c r="M155" s="55">
        <f t="shared" si="13"/>
        <v>0.39925291293180554</v>
      </c>
      <c r="N155" s="52">
        <f t="shared" si="14"/>
        <v>0.61917554349273396</v>
      </c>
      <c r="O155" s="53"/>
      <c r="P155" s="53"/>
    </row>
    <row r="156" spans="1:16" x14ac:dyDescent="0.25">
      <c r="A156" s="159">
        <v>153</v>
      </c>
      <c r="B156" s="185" t="s">
        <v>36</v>
      </c>
      <c r="C156" s="182" t="s">
        <v>26</v>
      </c>
      <c r="D156" s="166" t="s">
        <v>434</v>
      </c>
      <c r="E156" s="183" t="s">
        <v>435</v>
      </c>
      <c r="F156" s="226">
        <v>726</v>
      </c>
      <c r="G156" s="225">
        <v>998870.32499999995</v>
      </c>
      <c r="H156" s="8">
        <v>437</v>
      </c>
      <c r="I156" s="8">
        <v>590905</v>
      </c>
      <c r="J156" s="51">
        <f t="shared" si="10"/>
        <v>0.60192837465564741</v>
      </c>
      <c r="K156" s="51">
        <f t="shared" si="11"/>
        <v>0.59157328555135524</v>
      </c>
      <c r="L156" s="55">
        <f t="shared" si="12"/>
        <v>0.18057851239669423</v>
      </c>
      <c r="M156" s="55">
        <f t="shared" si="13"/>
        <v>0.41410129988594863</v>
      </c>
      <c r="N156" s="52">
        <f t="shared" si="14"/>
        <v>0.59467981228264288</v>
      </c>
      <c r="O156" s="53"/>
      <c r="P156" s="53"/>
    </row>
    <row r="157" spans="1:16" x14ac:dyDescent="0.25">
      <c r="A157" s="159">
        <v>154</v>
      </c>
      <c r="B157" s="191" t="s">
        <v>1102</v>
      </c>
      <c r="C157" s="182" t="s">
        <v>26</v>
      </c>
      <c r="D157" s="166" t="s">
        <v>382</v>
      </c>
      <c r="E157" s="190" t="s">
        <v>383</v>
      </c>
      <c r="F157" s="226">
        <v>1273</v>
      </c>
      <c r="G157" s="225">
        <v>1964052.4</v>
      </c>
      <c r="H157" s="8">
        <v>513</v>
      </c>
      <c r="I157" s="8">
        <v>759595</v>
      </c>
      <c r="J157" s="51">
        <f t="shared" si="10"/>
        <v>0.40298507462686567</v>
      </c>
      <c r="K157" s="51">
        <f t="shared" si="11"/>
        <v>0.38674884641570667</v>
      </c>
      <c r="L157" s="55">
        <f t="shared" si="12"/>
        <v>0.1208955223880597</v>
      </c>
      <c r="M157" s="55">
        <f t="shared" si="13"/>
        <v>0.27072419249099466</v>
      </c>
      <c r="N157" s="52">
        <f t="shared" si="14"/>
        <v>0.39161971487905434</v>
      </c>
      <c r="O157" s="53"/>
      <c r="P157" s="53"/>
    </row>
    <row r="158" spans="1:16" x14ac:dyDescent="0.25">
      <c r="A158" s="159">
        <v>155</v>
      </c>
      <c r="B158" s="191" t="s">
        <v>1102</v>
      </c>
      <c r="C158" s="182" t="s">
        <v>26</v>
      </c>
      <c r="D158" s="166" t="s">
        <v>387</v>
      </c>
      <c r="E158" s="190" t="s">
        <v>388</v>
      </c>
      <c r="F158" s="226">
        <v>859</v>
      </c>
      <c r="G158" s="225">
        <v>1552651.55</v>
      </c>
      <c r="H158" s="8">
        <v>710</v>
      </c>
      <c r="I158" s="8">
        <v>867215</v>
      </c>
      <c r="J158" s="51">
        <f t="shared" si="10"/>
        <v>0.82654249126891732</v>
      </c>
      <c r="K158" s="51">
        <f t="shared" si="11"/>
        <v>0.55853806992302935</v>
      </c>
      <c r="L158" s="55">
        <f t="shared" si="12"/>
        <v>0.2479627473806752</v>
      </c>
      <c r="M158" s="55">
        <f t="shared" si="13"/>
        <v>0.3909766489461205</v>
      </c>
      <c r="N158" s="52">
        <f t="shared" si="14"/>
        <v>0.63893939632679575</v>
      </c>
      <c r="O158" s="53"/>
      <c r="P158" s="53"/>
    </row>
    <row r="159" spans="1:16" x14ac:dyDescent="0.25">
      <c r="A159" s="159">
        <v>156</v>
      </c>
      <c r="B159" s="191" t="s">
        <v>1102</v>
      </c>
      <c r="C159" s="182" t="s">
        <v>26</v>
      </c>
      <c r="D159" s="166" t="s">
        <v>389</v>
      </c>
      <c r="E159" s="190" t="s">
        <v>513</v>
      </c>
      <c r="F159" s="226">
        <v>894</v>
      </c>
      <c r="G159" s="225">
        <v>1886501</v>
      </c>
      <c r="H159" s="8">
        <v>328</v>
      </c>
      <c r="I159" s="8">
        <v>590670</v>
      </c>
      <c r="J159" s="51">
        <f t="shared" si="10"/>
        <v>0.36689038031319909</v>
      </c>
      <c r="K159" s="51">
        <f t="shared" si="11"/>
        <v>0.31310346509225279</v>
      </c>
      <c r="L159" s="55">
        <f t="shared" si="12"/>
        <v>0.11006711409395972</v>
      </c>
      <c r="M159" s="55">
        <f t="shared" si="13"/>
        <v>0.21917242556457694</v>
      </c>
      <c r="N159" s="52">
        <f t="shared" si="14"/>
        <v>0.3292395396585367</v>
      </c>
      <c r="O159" s="53"/>
      <c r="P159" s="53"/>
    </row>
    <row r="160" spans="1:16" x14ac:dyDescent="0.25">
      <c r="A160" s="159">
        <v>157</v>
      </c>
      <c r="B160" s="191" t="s">
        <v>1102</v>
      </c>
      <c r="C160" s="182" t="s">
        <v>26</v>
      </c>
      <c r="D160" s="166" t="s">
        <v>386</v>
      </c>
      <c r="E160" s="190" t="s">
        <v>1026</v>
      </c>
      <c r="F160" s="226">
        <v>1064</v>
      </c>
      <c r="G160" s="225">
        <v>1650577.1</v>
      </c>
      <c r="H160" s="8">
        <v>513</v>
      </c>
      <c r="I160" s="8">
        <v>809205</v>
      </c>
      <c r="J160" s="51">
        <f t="shared" si="10"/>
        <v>0.48214285714285715</v>
      </c>
      <c r="K160" s="51">
        <f t="shared" si="11"/>
        <v>0.49025580204644786</v>
      </c>
      <c r="L160" s="55">
        <f t="shared" si="12"/>
        <v>0.14464285714285713</v>
      </c>
      <c r="M160" s="55">
        <f t="shared" si="13"/>
        <v>0.34317906143251348</v>
      </c>
      <c r="N160" s="52">
        <f t="shared" si="14"/>
        <v>0.48782191857537061</v>
      </c>
      <c r="O160" s="53"/>
      <c r="P160" s="53"/>
    </row>
    <row r="161" spans="1:16" x14ac:dyDescent="0.25">
      <c r="A161" s="159">
        <v>158</v>
      </c>
      <c r="B161" s="191" t="s">
        <v>34</v>
      </c>
      <c r="C161" s="182" t="s">
        <v>26</v>
      </c>
      <c r="D161" s="166" t="s">
        <v>422</v>
      </c>
      <c r="E161" s="190" t="s">
        <v>423</v>
      </c>
      <c r="F161" s="226">
        <v>2019</v>
      </c>
      <c r="G161" s="225">
        <v>4519522.3499999996</v>
      </c>
      <c r="H161" s="8">
        <v>546</v>
      </c>
      <c r="I161" s="8">
        <v>1479715</v>
      </c>
      <c r="J161" s="51">
        <f t="shared" si="10"/>
        <v>0.27043090638930162</v>
      </c>
      <c r="K161" s="51">
        <f t="shared" si="11"/>
        <v>0.32740517369053396</v>
      </c>
      <c r="L161" s="55">
        <f t="shared" si="12"/>
        <v>8.112927191679048E-2</v>
      </c>
      <c r="M161" s="55">
        <f t="shared" si="13"/>
        <v>0.22918362158337374</v>
      </c>
      <c r="N161" s="52">
        <f t="shared" si="14"/>
        <v>0.31031289350016422</v>
      </c>
      <c r="O161" s="53"/>
      <c r="P161" s="53"/>
    </row>
    <row r="162" spans="1:16" x14ac:dyDescent="0.25">
      <c r="A162" s="159">
        <v>159</v>
      </c>
      <c r="B162" s="191" t="s">
        <v>34</v>
      </c>
      <c r="C162" s="182" t="s">
        <v>26</v>
      </c>
      <c r="D162" s="166" t="s">
        <v>428</v>
      </c>
      <c r="E162" s="190" t="s">
        <v>429</v>
      </c>
      <c r="F162" s="226">
        <v>2121</v>
      </c>
      <c r="G162" s="225">
        <v>3054034.3</v>
      </c>
      <c r="H162" s="8">
        <v>889</v>
      </c>
      <c r="I162" s="8">
        <v>1445600</v>
      </c>
      <c r="J162" s="51">
        <f t="shared" si="10"/>
        <v>0.41914191419141916</v>
      </c>
      <c r="K162" s="51">
        <f t="shared" si="11"/>
        <v>0.47334111473469703</v>
      </c>
      <c r="L162" s="55">
        <f t="shared" si="12"/>
        <v>0.12574257425742574</v>
      </c>
      <c r="M162" s="55">
        <f t="shared" si="13"/>
        <v>0.33133878031428793</v>
      </c>
      <c r="N162" s="52">
        <f t="shared" si="14"/>
        <v>0.45708135457171367</v>
      </c>
      <c r="O162" s="53"/>
      <c r="P162" s="53"/>
    </row>
    <row r="163" spans="1:16" x14ac:dyDescent="0.25">
      <c r="A163" s="159">
        <v>160</v>
      </c>
      <c r="B163" s="191" t="s">
        <v>34</v>
      </c>
      <c r="C163" s="182" t="s">
        <v>26</v>
      </c>
      <c r="D163" s="166" t="s">
        <v>420</v>
      </c>
      <c r="E163" s="190" t="s">
        <v>421</v>
      </c>
      <c r="F163" s="226">
        <v>2076</v>
      </c>
      <c r="G163" s="225">
        <v>2845214.3</v>
      </c>
      <c r="H163" s="8">
        <v>886</v>
      </c>
      <c r="I163" s="8">
        <v>1440245</v>
      </c>
      <c r="J163" s="51">
        <f t="shared" si="10"/>
        <v>0.42678227360308285</v>
      </c>
      <c r="K163" s="51">
        <f t="shared" si="11"/>
        <v>0.50619912883187745</v>
      </c>
      <c r="L163" s="55">
        <f t="shared" si="12"/>
        <v>0.12803468208092486</v>
      </c>
      <c r="M163" s="55">
        <f t="shared" si="13"/>
        <v>0.3543393901823142</v>
      </c>
      <c r="N163" s="52">
        <f t="shared" si="14"/>
        <v>0.48237407226323903</v>
      </c>
      <c r="O163" s="53"/>
      <c r="P163" s="53"/>
    </row>
    <row r="164" spans="1:16" x14ac:dyDescent="0.25">
      <c r="A164" s="159">
        <v>161</v>
      </c>
      <c r="B164" s="191" t="s">
        <v>34</v>
      </c>
      <c r="C164" s="182" t="s">
        <v>26</v>
      </c>
      <c r="D164" s="166" t="s">
        <v>424</v>
      </c>
      <c r="E164" s="190" t="s">
        <v>425</v>
      </c>
      <c r="F164" s="226">
        <v>1416</v>
      </c>
      <c r="G164" s="225">
        <v>2096713.0249999999</v>
      </c>
      <c r="H164" s="8">
        <v>592</v>
      </c>
      <c r="I164" s="8">
        <v>793200</v>
      </c>
      <c r="J164" s="51">
        <f t="shared" si="10"/>
        <v>0.41807909604519772</v>
      </c>
      <c r="K164" s="51">
        <f t="shared" si="11"/>
        <v>0.37830642083219762</v>
      </c>
      <c r="L164" s="55">
        <f t="shared" si="12"/>
        <v>0.12542372881355932</v>
      </c>
      <c r="M164" s="55">
        <f t="shared" si="13"/>
        <v>0.26481449458253831</v>
      </c>
      <c r="N164" s="52">
        <f t="shared" si="14"/>
        <v>0.39023822339609759</v>
      </c>
      <c r="O164" s="53"/>
      <c r="P164" s="53"/>
    </row>
    <row r="165" spans="1:16" x14ac:dyDescent="0.25">
      <c r="A165" s="159">
        <v>162</v>
      </c>
      <c r="B165" s="191" t="s">
        <v>34</v>
      </c>
      <c r="C165" s="182" t="s">
        <v>26</v>
      </c>
      <c r="D165" s="166" t="s">
        <v>430</v>
      </c>
      <c r="E165" s="190" t="s">
        <v>431</v>
      </c>
      <c r="F165" s="226">
        <v>1291</v>
      </c>
      <c r="G165" s="225">
        <v>1980853.7000000002</v>
      </c>
      <c r="H165" s="8">
        <v>624</v>
      </c>
      <c r="I165" s="8">
        <v>1008705</v>
      </c>
      <c r="J165" s="51">
        <f t="shared" si="10"/>
        <v>0.48334624322230829</v>
      </c>
      <c r="K165" s="51">
        <f t="shared" si="11"/>
        <v>0.50922741038371477</v>
      </c>
      <c r="L165" s="55">
        <f t="shared" si="12"/>
        <v>0.14500387296669248</v>
      </c>
      <c r="M165" s="55">
        <f t="shared" si="13"/>
        <v>0.35645918726860032</v>
      </c>
      <c r="N165" s="52">
        <f t="shared" si="14"/>
        <v>0.50146306023529275</v>
      </c>
      <c r="O165" s="53"/>
      <c r="P165" s="53"/>
    </row>
    <row r="166" spans="1:16" x14ac:dyDescent="0.25">
      <c r="A166" s="159">
        <v>163</v>
      </c>
      <c r="B166" s="192" t="s">
        <v>34</v>
      </c>
      <c r="C166" s="193" t="s">
        <v>26</v>
      </c>
      <c r="D166" s="166" t="s">
        <v>426</v>
      </c>
      <c r="E166" s="194" t="s">
        <v>1392</v>
      </c>
      <c r="F166" s="227">
        <v>1257</v>
      </c>
      <c r="G166" s="225">
        <v>1977133.45</v>
      </c>
      <c r="H166" s="8">
        <v>410</v>
      </c>
      <c r="I166" s="8">
        <v>601810</v>
      </c>
      <c r="J166" s="51">
        <f t="shared" si="10"/>
        <v>0.32617342879872713</v>
      </c>
      <c r="K166" s="51">
        <f t="shared" si="11"/>
        <v>0.30438511876879126</v>
      </c>
      <c r="L166" s="55">
        <f t="shared" si="12"/>
        <v>9.785202863961813E-2</v>
      </c>
      <c r="M166" s="55">
        <f t="shared" si="13"/>
        <v>0.21306958313815388</v>
      </c>
      <c r="N166" s="52">
        <f t="shared" si="14"/>
        <v>0.310921611777772</v>
      </c>
      <c r="O166" s="53"/>
      <c r="P166" s="53"/>
    </row>
    <row r="167" spans="1:16" x14ac:dyDescent="0.25">
      <c r="A167" s="159">
        <v>164</v>
      </c>
      <c r="B167" s="166" t="s">
        <v>59</v>
      </c>
      <c r="C167" s="166" t="s">
        <v>41</v>
      </c>
      <c r="D167" s="166" t="s">
        <v>443</v>
      </c>
      <c r="E167" s="195" t="s">
        <v>1141</v>
      </c>
      <c r="F167" s="223">
        <v>1023</v>
      </c>
      <c r="G167" s="223">
        <v>1833284.0249999999</v>
      </c>
      <c r="H167" s="8">
        <v>213</v>
      </c>
      <c r="I167" s="8">
        <v>292080</v>
      </c>
      <c r="J167" s="51">
        <f t="shared" si="10"/>
        <v>0.20821114369501467</v>
      </c>
      <c r="K167" s="51">
        <f t="shared" si="11"/>
        <v>0.15932064863762724</v>
      </c>
      <c r="L167" s="55">
        <f t="shared" si="12"/>
        <v>6.2463343108504397E-2</v>
      </c>
      <c r="M167" s="55">
        <f t="shared" si="13"/>
        <v>0.11152445404633905</v>
      </c>
      <c r="N167" s="52">
        <f t="shared" si="14"/>
        <v>0.17398779715484344</v>
      </c>
      <c r="O167" s="53"/>
      <c r="P167" s="53"/>
    </row>
    <row r="168" spans="1:16" x14ac:dyDescent="0.25">
      <c r="A168" s="159">
        <v>165</v>
      </c>
      <c r="B168" s="166" t="s">
        <v>59</v>
      </c>
      <c r="C168" s="166" t="s">
        <v>41</v>
      </c>
      <c r="D168" s="166" t="s">
        <v>446</v>
      </c>
      <c r="E168" s="195" t="s">
        <v>1142</v>
      </c>
      <c r="F168" s="223">
        <v>1849</v>
      </c>
      <c r="G168" s="223">
        <v>3292629.35</v>
      </c>
      <c r="H168" s="8">
        <v>739</v>
      </c>
      <c r="I168" s="8">
        <v>1178575</v>
      </c>
      <c r="J168" s="51">
        <f t="shared" si="10"/>
        <v>0.39967550027041643</v>
      </c>
      <c r="K168" s="51">
        <f t="shared" si="11"/>
        <v>0.35794341686227149</v>
      </c>
      <c r="L168" s="55">
        <f t="shared" si="12"/>
        <v>0.11990265008112493</v>
      </c>
      <c r="M168" s="55">
        <f t="shared" si="13"/>
        <v>0.25056039180359002</v>
      </c>
      <c r="N168" s="52">
        <f t="shared" si="14"/>
        <v>0.37046304188471496</v>
      </c>
      <c r="O168" s="53"/>
      <c r="P168" s="53"/>
    </row>
    <row r="169" spans="1:16" x14ac:dyDescent="0.25">
      <c r="A169" s="159">
        <v>166</v>
      </c>
      <c r="B169" s="166" t="s">
        <v>59</v>
      </c>
      <c r="C169" s="166" t="s">
        <v>41</v>
      </c>
      <c r="D169" s="166" t="s">
        <v>445</v>
      </c>
      <c r="E169" s="195" t="s">
        <v>1143</v>
      </c>
      <c r="F169" s="223">
        <v>1298</v>
      </c>
      <c r="G169" s="223">
        <v>2282973.25</v>
      </c>
      <c r="H169" s="8">
        <v>400</v>
      </c>
      <c r="I169" s="8">
        <v>639530</v>
      </c>
      <c r="J169" s="51">
        <f t="shared" si="10"/>
        <v>0.3081664098613251</v>
      </c>
      <c r="K169" s="51">
        <f t="shared" si="11"/>
        <v>0.28013030814092982</v>
      </c>
      <c r="L169" s="55">
        <f t="shared" si="12"/>
        <v>9.2449922958397532E-2</v>
      </c>
      <c r="M169" s="55">
        <f t="shared" si="13"/>
        <v>0.19609121569865087</v>
      </c>
      <c r="N169" s="52">
        <f t="shared" si="14"/>
        <v>0.28854113865704839</v>
      </c>
      <c r="O169" s="53"/>
      <c r="P169" s="53"/>
    </row>
    <row r="170" spans="1:16" x14ac:dyDescent="0.25">
      <c r="A170" s="159">
        <v>167</v>
      </c>
      <c r="B170" s="166" t="s">
        <v>59</v>
      </c>
      <c r="C170" s="166" t="s">
        <v>41</v>
      </c>
      <c r="D170" s="166" t="s">
        <v>444</v>
      </c>
      <c r="E170" s="195" t="s">
        <v>1144</v>
      </c>
      <c r="F170" s="223">
        <v>628</v>
      </c>
      <c r="G170" s="223">
        <v>1102078.925</v>
      </c>
      <c r="H170" s="8">
        <v>180</v>
      </c>
      <c r="I170" s="8">
        <v>281965</v>
      </c>
      <c r="J170" s="51">
        <f t="shared" si="10"/>
        <v>0.28662420382165604</v>
      </c>
      <c r="K170" s="51">
        <f t="shared" si="11"/>
        <v>0.25584828237233553</v>
      </c>
      <c r="L170" s="55">
        <f t="shared" si="12"/>
        <v>8.598726114649681E-2</v>
      </c>
      <c r="M170" s="55">
        <f t="shared" si="13"/>
        <v>0.17909379766063485</v>
      </c>
      <c r="N170" s="52">
        <f t="shared" si="14"/>
        <v>0.26508105880713168</v>
      </c>
      <c r="O170" s="53"/>
      <c r="P170" s="53"/>
    </row>
    <row r="171" spans="1:16" x14ac:dyDescent="0.25">
      <c r="A171" s="159">
        <v>168</v>
      </c>
      <c r="B171" s="166" t="s">
        <v>40</v>
      </c>
      <c r="C171" s="166" t="s">
        <v>41</v>
      </c>
      <c r="D171" s="166" t="s">
        <v>451</v>
      </c>
      <c r="E171" s="195" t="s">
        <v>1145</v>
      </c>
      <c r="F171" s="223">
        <v>1168</v>
      </c>
      <c r="G171" s="223">
        <v>2097783.4249999998</v>
      </c>
      <c r="H171" s="8">
        <v>387</v>
      </c>
      <c r="I171" s="8">
        <v>762985</v>
      </c>
      <c r="J171" s="51">
        <f t="shared" si="10"/>
        <v>0.33133561643835618</v>
      </c>
      <c r="K171" s="51">
        <f t="shared" si="11"/>
        <v>0.36371009080691924</v>
      </c>
      <c r="L171" s="55">
        <f t="shared" si="12"/>
        <v>9.9400684931506847E-2</v>
      </c>
      <c r="M171" s="55">
        <f t="shared" si="13"/>
        <v>0.25459706356484346</v>
      </c>
      <c r="N171" s="52">
        <f t="shared" si="14"/>
        <v>0.3539977484963503</v>
      </c>
      <c r="O171" s="53"/>
      <c r="P171" s="53"/>
    </row>
    <row r="172" spans="1:16" x14ac:dyDescent="0.25">
      <c r="A172" s="159">
        <v>169</v>
      </c>
      <c r="B172" s="166" t="s">
        <v>40</v>
      </c>
      <c r="C172" s="166" t="s">
        <v>41</v>
      </c>
      <c r="D172" s="166" t="s">
        <v>455</v>
      </c>
      <c r="E172" s="195" t="s">
        <v>1029</v>
      </c>
      <c r="F172" s="223">
        <v>1310</v>
      </c>
      <c r="G172" s="223">
        <v>2336558.5249999999</v>
      </c>
      <c r="H172" s="8">
        <v>752</v>
      </c>
      <c r="I172" s="8">
        <v>1129415</v>
      </c>
      <c r="J172" s="51">
        <f t="shared" si="10"/>
        <v>0.57404580152671758</v>
      </c>
      <c r="K172" s="51">
        <f t="shared" si="11"/>
        <v>0.48336687821675689</v>
      </c>
      <c r="L172" s="55">
        <f t="shared" si="12"/>
        <v>0.17221374045801527</v>
      </c>
      <c r="M172" s="55">
        <f t="shared" si="13"/>
        <v>0.3383568147517298</v>
      </c>
      <c r="N172" s="52">
        <f t="shared" si="14"/>
        <v>0.51057055520974504</v>
      </c>
      <c r="O172" s="53"/>
      <c r="P172" s="53"/>
    </row>
    <row r="173" spans="1:16" x14ac:dyDescent="0.25">
      <c r="A173" s="159">
        <v>170</v>
      </c>
      <c r="B173" s="166" t="s">
        <v>40</v>
      </c>
      <c r="C173" s="166" t="s">
        <v>41</v>
      </c>
      <c r="D173" s="166" t="s">
        <v>454</v>
      </c>
      <c r="E173" s="195" t="s">
        <v>1030</v>
      </c>
      <c r="F173" s="223">
        <v>1335</v>
      </c>
      <c r="G173" s="223">
        <v>2423669.7000000002</v>
      </c>
      <c r="H173" s="8">
        <v>550</v>
      </c>
      <c r="I173" s="8">
        <v>856710</v>
      </c>
      <c r="J173" s="51">
        <f t="shared" si="10"/>
        <v>0.41198501872659177</v>
      </c>
      <c r="K173" s="51">
        <f t="shared" si="11"/>
        <v>0.35347638335372183</v>
      </c>
      <c r="L173" s="55">
        <f t="shared" si="12"/>
        <v>0.12359550561797752</v>
      </c>
      <c r="M173" s="55">
        <f t="shared" si="13"/>
        <v>0.24743346834760527</v>
      </c>
      <c r="N173" s="52">
        <f t="shared" si="14"/>
        <v>0.37102897396558276</v>
      </c>
      <c r="O173" s="53"/>
      <c r="P173" s="53"/>
    </row>
    <row r="174" spans="1:16" x14ac:dyDescent="0.25">
      <c r="A174" s="159">
        <v>171</v>
      </c>
      <c r="B174" s="166" t="s">
        <v>40</v>
      </c>
      <c r="C174" s="166" t="s">
        <v>41</v>
      </c>
      <c r="D174" s="166" t="s">
        <v>449</v>
      </c>
      <c r="E174" s="195" t="s">
        <v>1031</v>
      </c>
      <c r="F174" s="223">
        <v>1956</v>
      </c>
      <c r="G174" s="223">
        <v>3539105.5750000002</v>
      </c>
      <c r="H174" s="8">
        <v>636</v>
      </c>
      <c r="I174" s="8">
        <v>1300940</v>
      </c>
      <c r="J174" s="51">
        <f t="shared" si="10"/>
        <v>0.32515337423312884</v>
      </c>
      <c r="K174" s="51">
        <f t="shared" si="11"/>
        <v>0.36759005133662903</v>
      </c>
      <c r="L174" s="55">
        <f t="shared" si="12"/>
        <v>9.7546012269938656E-2</v>
      </c>
      <c r="M174" s="55">
        <f t="shared" si="13"/>
        <v>0.25731303593564031</v>
      </c>
      <c r="N174" s="52">
        <f t="shared" si="14"/>
        <v>0.35485904820557895</v>
      </c>
      <c r="O174" s="53"/>
      <c r="P174" s="53"/>
    </row>
    <row r="175" spans="1:16" x14ac:dyDescent="0.25">
      <c r="A175" s="159">
        <v>172</v>
      </c>
      <c r="B175" s="166" t="s">
        <v>40</v>
      </c>
      <c r="C175" s="166" t="s">
        <v>41</v>
      </c>
      <c r="D175" s="166" t="s">
        <v>450</v>
      </c>
      <c r="E175" s="195" t="s">
        <v>1146</v>
      </c>
      <c r="F175" s="223">
        <v>1181</v>
      </c>
      <c r="G175" s="223">
        <v>2128193.4249999998</v>
      </c>
      <c r="H175" s="8">
        <v>430</v>
      </c>
      <c r="I175" s="8">
        <v>800820</v>
      </c>
      <c r="J175" s="51">
        <f t="shared" si="10"/>
        <v>0.3640982218458933</v>
      </c>
      <c r="K175" s="51">
        <f t="shared" si="11"/>
        <v>0.37629098492304575</v>
      </c>
      <c r="L175" s="55">
        <f t="shared" si="12"/>
        <v>0.10922946655376799</v>
      </c>
      <c r="M175" s="55">
        <f t="shared" si="13"/>
        <v>0.26340368944613202</v>
      </c>
      <c r="N175" s="52">
        <f t="shared" si="14"/>
        <v>0.37263315599989999</v>
      </c>
      <c r="O175" s="53"/>
      <c r="P175" s="53"/>
    </row>
    <row r="176" spans="1:16" x14ac:dyDescent="0.25">
      <c r="A176" s="159">
        <v>173</v>
      </c>
      <c r="B176" s="166" t="s">
        <v>40</v>
      </c>
      <c r="C176" s="166" t="s">
        <v>41</v>
      </c>
      <c r="D176" s="166" t="s">
        <v>447</v>
      </c>
      <c r="E176" s="195" t="s">
        <v>448</v>
      </c>
      <c r="F176" s="223">
        <v>842</v>
      </c>
      <c r="G176" s="223">
        <v>1528851.85</v>
      </c>
      <c r="H176" s="8">
        <v>235</v>
      </c>
      <c r="I176" s="8">
        <v>524805</v>
      </c>
      <c r="J176" s="51">
        <f t="shared" si="10"/>
        <v>0.27909738717339666</v>
      </c>
      <c r="K176" s="51">
        <f t="shared" si="11"/>
        <v>0.34326740030435254</v>
      </c>
      <c r="L176" s="55">
        <f t="shared" si="12"/>
        <v>8.372921615201899E-2</v>
      </c>
      <c r="M176" s="55">
        <f t="shared" si="13"/>
        <v>0.24028718021304676</v>
      </c>
      <c r="N176" s="52">
        <f t="shared" si="14"/>
        <v>0.32401639636506574</v>
      </c>
      <c r="O176" s="53"/>
      <c r="P176" s="53"/>
    </row>
    <row r="177" spans="1:16" x14ac:dyDescent="0.25">
      <c r="A177" s="159">
        <v>174</v>
      </c>
      <c r="B177" s="196" t="s">
        <v>1358</v>
      </c>
      <c r="C177" s="196" t="s">
        <v>41</v>
      </c>
      <c r="D177" s="166" t="s">
        <v>492</v>
      </c>
      <c r="E177" s="195" t="s">
        <v>493</v>
      </c>
      <c r="F177" s="223">
        <v>1786</v>
      </c>
      <c r="G177" s="223">
        <v>3399546.15</v>
      </c>
      <c r="H177" s="8">
        <v>752</v>
      </c>
      <c r="I177" s="8">
        <v>1780215</v>
      </c>
      <c r="J177" s="51">
        <f t="shared" si="10"/>
        <v>0.42105263157894735</v>
      </c>
      <c r="K177" s="51">
        <f t="shared" si="11"/>
        <v>0.52366254830810288</v>
      </c>
      <c r="L177" s="55">
        <f t="shared" si="12"/>
        <v>0.12631578947368419</v>
      </c>
      <c r="M177" s="55">
        <f t="shared" si="13"/>
        <v>0.36656378381567201</v>
      </c>
      <c r="N177" s="52">
        <f t="shared" si="14"/>
        <v>0.49287957328935617</v>
      </c>
      <c r="O177" s="53"/>
      <c r="P177" s="53"/>
    </row>
    <row r="178" spans="1:16" x14ac:dyDescent="0.25">
      <c r="A178" s="159">
        <v>175</v>
      </c>
      <c r="B178" s="196" t="s">
        <v>1358</v>
      </c>
      <c r="C178" s="196" t="s">
        <v>41</v>
      </c>
      <c r="D178" s="166" t="s">
        <v>491</v>
      </c>
      <c r="E178" s="195" t="s">
        <v>1034</v>
      </c>
      <c r="F178" s="223">
        <v>891</v>
      </c>
      <c r="G178" s="223">
        <v>1703469.05</v>
      </c>
      <c r="H178" s="8">
        <v>426</v>
      </c>
      <c r="I178" s="8">
        <v>851670</v>
      </c>
      <c r="J178" s="51">
        <f t="shared" si="10"/>
        <v>0.4781144781144781</v>
      </c>
      <c r="K178" s="51">
        <f t="shared" si="11"/>
        <v>0.49996212141335938</v>
      </c>
      <c r="L178" s="55">
        <f t="shared" si="12"/>
        <v>0.14343434343434341</v>
      </c>
      <c r="M178" s="55">
        <f t="shared" si="13"/>
        <v>0.34997348498935155</v>
      </c>
      <c r="N178" s="52">
        <f t="shared" si="14"/>
        <v>0.49340782842369496</v>
      </c>
      <c r="O178" s="53"/>
      <c r="P178" s="53"/>
    </row>
    <row r="179" spans="1:16" x14ac:dyDescent="0.25">
      <c r="A179" s="159">
        <v>176</v>
      </c>
      <c r="B179" s="196" t="s">
        <v>1358</v>
      </c>
      <c r="C179" s="196" t="s">
        <v>41</v>
      </c>
      <c r="D179" s="166" t="s">
        <v>489</v>
      </c>
      <c r="E179" s="195" t="s">
        <v>1035</v>
      </c>
      <c r="F179" s="223">
        <v>1165</v>
      </c>
      <c r="G179" s="223">
        <v>2107316.875</v>
      </c>
      <c r="H179" s="8">
        <v>468</v>
      </c>
      <c r="I179" s="8">
        <v>601835</v>
      </c>
      <c r="J179" s="51">
        <f t="shared" si="10"/>
        <v>0.40171673819742487</v>
      </c>
      <c r="K179" s="51">
        <f t="shared" si="11"/>
        <v>0.28559302454216812</v>
      </c>
      <c r="L179" s="55">
        <f t="shared" si="12"/>
        <v>0.12051502145922746</v>
      </c>
      <c r="M179" s="55">
        <f t="shared" si="13"/>
        <v>0.19991511717951768</v>
      </c>
      <c r="N179" s="52">
        <f t="shared" si="14"/>
        <v>0.32043013863874514</v>
      </c>
      <c r="O179" s="53"/>
      <c r="P179" s="53"/>
    </row>
    <row r="180" spans="1:16" x14ac:dyDescent="0.25">
      <c r="A180" s="159">
        <v>177</v>
      </c>
      <c r="B180" s="196" t="s">
        <v>1358</v>
      </c>
      <c r="C180" s="196" t="s">
        <v>41</v>
      </c>
      <c r="D180" s="166" t="s">
        <v>490</v>
      </c>
      <c r="E180" s="195" t="s">
        <v>1036</v>
      </c>
      <c r="F180" s="223">
        <v>2119</v>
      </c>
      <c r="G180" s="223">
        <v>4194173.7749999999</v>
      </c>
      <c r="H180" s="8">
        <v>1128</v>
      </c>
      <c r="I180" s="8">
        <v>2216440</v>
      </c>
      <c r="J180" s="51">
        <f t="shared" si="10"/>
        <v>0.5323265691363851</v>
      </c>
      <c r="K180" s="51">
        <f t="shared" si="11"/>
        <v>0.52845688302459526</v>
      </c>
      <c r="L180" s="55">
        <f t="shared" si="12"/>
        <v>0.15969797074091552</v>
      </c>
      <c r="M180" s="55">
        <f t="shared" si="13"/>
        <v>0.36991981811721664</v>
      </c>
      <c r="N180" s="52">
        <f t="shared" si="14"/>
        <v>0.52961778885813215</v>
      </c>
      <c r="O180" s="53"/>
      <c r="P180" s="53"/>
    </row>
    <row r="181" spans="1:16" x14ac:dyDescent="0.25">
      <c r="A181" s="159">
        <v>178</v>
      </c>
      <c r="B181" s="196" t="s">
        <v>179</v>
      </c>
      <c r="C181" s="196" t="s">
        <v>41</v>
      </c>
      <c r="D181" s="166" t="s">
        <v>495</v>
      </c>
      <c r="E181" s="195" t="s">
        <v>1037</v>
      </c>
      <c r="F181" s="223">
        <v>1052</v>
      </c>
      <c r="G181" s="223">
        <v>1849695.4</v>
      </c>
      <c r="H181" s="8">
        <v>502</v>
      </c>
      <c r="I181" s="8">
        <v>772500</v>
      </c>
      <c r="J181" s="51">
        <f t="shared" si="10"/>
        <v>0.47718631178707227</v>
      </c>
      <c r="K181" s="51">
        <f t="shared" si="11"/>
        <v>0.41763633082506452</v>
      </c>
      <c r="L181" s="55">
        <f t="shared" si="12"/>
        <v>0.14315589353612168</v>
      </c>
      <c r="M181" s="55">
        <f t="shared" si="13"/>
        <v>0.29234543157754517</v>
      </c>
      <c r="N181" s="52">
        <f t="shared" si="14"/>
        <v>0.43550132511366685</v>
      </c>
      <c r="O181" s="53"/>
      <c r="P181" s="53"/>
    </row>
    <row r="182" spans="1:16" x14ac:dyDescent="0.25">
      <c r="A182" s="159">
        <v>179</v>
      </c>
      <c r="B182" s="196" t="s">
        <v>179</v>
      </c>
      <c r="C182" s="196" t="s">
        <v>41</v>
      </c>
      <c r="D182" s="166" t="s">
        <v>494</v>
      </c>
      <c r="E182" s="195" t="s">
        <v>1239</v>
      </c>
      <c r="F182" s="223">
        <v>1207</v>
      </c>
      <c r="G182" s="223">
        <v>2151915.5</v>
      </c>
      <c r="H182" s="8">
        <v>445</v>
      </c>
      <c r="I182" s="8">
        <v>655385</v>
      </c>
      <c r="J182" s="51">
        <f t="shared" si="10"/>
        <v>0.36868268434134216</v>
      </c>
      <c r="K182" s="51">
        <f t="shared" si="11"/>
        <v>0.30455889183381041</v>
      </c>
      <c r="L182" s="55">
        <f t="shared" si="12"/>
        <v>0.11060480530240265</v>
      </c>
      <c r="M182" s="55">
        <f t="shared" si="13"/>
        <v>0.21319122428366727</v>
      </c>
      <c r="N182" s="52">
        <f t="shared" si="14"/>
        <v>0.3237960295860699</v>
      </c>
      <c r="O182" s="53"/>
      <c r="P182" s="53"/>
    </row>
    <row r="183" spans="1:16" x14ac:dyDescent="0.25">
      <c r="A183" s="159">
        <v>180</v>
      </c>
      <c r="B183" s="196" t="s">
        <v>179</v>
      </c>
      <c r="C183" s="196" t="s">
        <v>41</v>
      </c>
      <c r="D183" s="166" t="s">
        <v>496</v>
      </c>
      <c r="E183" s="195" t="s">
        <v>1038</v>
      </c>
      <c r="F183" s="223">
        <v>1160</v>
      </c>
      <c r="G183" s="223">
        <v>2052195.3</v>
      </c>
      <c r="H183" s="8">
        <v>805</v>
      </c>
      <c r="I183" s="8">
        <v>1449830</v>
      </c>
      <c r="J183" s="51">
        <f t="shared" si="10"/>
        <v>0.69396551724137934</v>
      </c>
      <c r="K183" s="51">
        <f t="shared" si="11"/>
        <v>0.70647759499303009</v>
      </c>
      <c r="L183" s="55">
        <f t="shared" si="12"/>
        <v>0.20818965517241381</v>
      </c>
      <c r="M183" s="55">
        <f t="shared" si="13"/>
        <v>0.49453431649512103</v>
      </c>
      <c r="N183" s="52">
        <f t="shared" si="14"/>
        <v>0.70272397166753486</v>
      </c>
      <c r="O183" s="53"/>
      <c r="P183" s="53"/>
    </row>
    <row r="184" spans="1:16" x14ac:dyDescent="0.25">
      <c r="A184" s="159">
        <v>181</v>
      </c>
      <c r="B184" s="196" t="s">
        <v>179</v>
      </c>
      <c r="C184" s="196" t="s">
        <v>41</v>
      </c>
      <c r="D184" s="166" t="s">
        <v>497</v>
      </c>
      <c r="E184" s="195" t="s">
        <v>1091</v>
      </c>
      <c r="F184" s="223">
        <v>1397</v>
      </c>
      <c r="G184" s="223">
        <v>2482356.9750000001</v>
      </c>
      <c r="H184" s="8">
        <v>1144</v>
      </c>
      <c r="I184" s="8">
        <v>1865245</v>
      </c>
      <c r="J184" s="51">
        <f t="shared" si="10"/>
        <v>0.81889763779527558</v>
      </c>
      <c r="K184" s="51">
        <f t="shared" si="11"/>
        <v>0.75140079319172048</v>
      </c>
      <c r="L184" s="55">
        <f t="shared" si="12"/>
        <v>0.24566929133858267</v>
      </c>
      <c r="M184" s="55">
        <f t="shared" si="13"/>
        <v>0.52598055523420428</v>
      </c>
      <c r="N184" s="52">
        <f t="shared" si="14"/>
        <v>0.77164984657278701</v>
      </c>
      <c r="O184" s="53"/>
      <c r="P184" s="53"/>
    </row>
    <row r="185" spans="1:16" x14ac:dyDescent="0.25">
      <c r="A185" s="159">
        <v>182</v>
      </c>
      <c r="B185" s="166" t="s">
        <v>48</v>
      </c>
      <c r="C185" s="166" t="s">
        <v>41</v>
      </c>
      <c r="D185" s="166" t="s">
        <v>479</v>
      </c>
      <c r="E185" s="195" t="s">
        <v>1323</v>
      </c>
      <c r="F185" s="223">
        <v>1085</v>
      </c>
      <c r="G185" s="223">
        <v>1758140.125</v>
      </c>
      <c r="H185" s="8">
        <v>313</v>
      </c>
      <c r="I185" s="8">
        <v>528625</v>
      </c>
      <c r="J185" s="51">
        <f t="shared" si="10"/>
        <v>0.28847926267281104</v>
      </c>
      <c r="K185" s="51">
        <f t="shared" si="11"/>
        <v>0.30067284881516482</v>
      </c>
      <c r="L185" s="55">
        <f t="shared" si="12"/>
        <v>8.6543778801843316E-2</v>
      </c>
      <c r="M185" s="55">
        <f t="shared" si="13"/>
        <v>0.21047099417061535</v>
      </c>
      <c r="N185" s="52">
        <f t="shared" si="14"/>
        <v>0.29701477297245865</v>
      </c>
      <c r="O185" s="53"/>
      <c r="P185" s="53"/>
    </row>
    <row r="186" spans="1:16" x14ac:dyDescent="0.25">
      <c r="A186" s="159">
        <v>183</v>
      </c>
      <c r="B186" s="166" t="s">
        <v>48</v>
      </c>
      <c r="C186" s="166" t="s">
        <v>41</v>
      </c>
      <c r="D186" s="166" t="s">
        <v>481</v>
      </c>
      <c r="E186" s="195" t="s">
        <v>1285</v>
      </c>
      <c r="F186" s="223">
        <v>1231</v>
      </c>
      <c r="G186" s="223">
        <v>1995653.075</v>
      </c>
      <c r="H186" s="8">
        <v>466</v>
      </c>
      <c r="I186" s="8">
        <v>727075</v>
      </c>
      <c r="J186" s="51">
        <f t="shared" si="10"/>
        <v>0.37855402112103981</v>
      </c>
      <c r="K186" s="51">
        <f t="shared" si="11"/>
        <v>0.36432935619333534</v>
      </c>
      <c r="L186" s="55">
        <f t="shared" si="12"/>
        <v>0.11356620633631194</v>
      </c>
      <c r="M186" s="55">
        <f t="shared" si="13"/>
        <v>0.2550305493353347</v>
      </c>
      <c r="N186" s="52">
        <f t="shared" si="14"/>
        <v>0.36859675567164663</v>
      </c>
      <c r="O186" s="53"/>
      <c r="P186" s="53"/>
    </row>
    <row r="187" spans="1:16" x14ac:dyDescent="0.25">
      <c r="A187" s="159">
        <v>184</v>
      </c>
      <c r="B187" s="196" t="s">
        <v>1355</v>
      </c>
      <c r="C187" s="196" t="s">
        <v>41</v>
      </c>
      <c r="D187" s="166" t="s">
        <v>485</v>
      </c>
      <c r="E187" s="195" t="s">
        <v>358</v>
      </c>
      <c r="F187" s="223">
        <v>1565</v>
      </c>
      <c r="G187" s="223">
        <v>2839090.6749999998</v>
      </c>
      <c r="H187" s="8">
        <v>350</v>
      </c>
      <c r="I187" s="8">
        <v>887755</v>
      </c>
      <c r="J187" s="51">
        <f t="shared" si="10"/>
        <v>0.22364217252396165</v>
      </c>
      <c r="K187" s="51">
        <f t="shared" si="11"/>
        <v>0.31268990730632445</v>
      </c>
      <c r="L187" s="55">
        <f t="shared" si="12"/>
        <v>6.7092651757188496E-2</v>
      </c>
      <c r="M187" s="55">
        <f t="shared" si="13"/>
        <v>0.21888293511442711</v>
      </c>
      <c r="N187" s="52">
        <f t="shared" si="14"/>
        <v>0.28597558687161562</v>
      </c>
      <c r="O187" s="53"/>
      <c r="P187" s="53"/>
    </row>
    <row r="188" spans="1:16" x14ac:dyDescent="0.25">
      <c r="A188" s="159">
        <v>185</v>
      </c>
      <c r="B188" s="196" t="s">
        <v>1355</v>
      </c>
      <c r="C188" s="196" t="s">
        <v>41</v>
      </c>
      <c r="D188" s="166" t="s">
        <v>483</v>
      </c>
      <c r="E188" s="197" t="s">
        <v>1356</v>
      </c>
      <c r="F188" s="223">
        <v>1237</v>
      </c>
      <c r="G188" s="223">
        <v>2249060.9750000001</v>
      </c>
      <c r="H188" s="8">
        <v>408</v>
      </c>
      <c r="I188" s="8">
        <v>716480</v>
      </c>
      <c r="J188" s="51">
        <f t="shared" si="10"/>
        <v>0.32983023443815684</v>
      </c>
      <c r="K188" s="51">
        <f t="shared" si="11"/>
        <v>0.31856850835269152</v>
      </c>
      <c r="L188" s="55">
        <f t="shared" si="12"/>
        <v>9.894907033144705E-2</v>
      </c>
      <c r="M188" s="55">
        <f t="shared" si="13"/>
        <v>0.22299795584688403</v>
      </c>
      <c r="N188" s="52">
        <f t="shared" si="14"/>
        <v>0.3219470261783311</v>
      </c>
      <c r="O188" s="53"/>
      <c r="P188" s="53"/>
    </row>
    <row r="189" spans="1:16" x14ac:dyDescent="0.25">
      <c r="A189" s="159">
        <v>186</v>
      </c>
      <c r="B189" s="196" t="s">
        <v>1355</v>
      </c>
      <c r="C189" s="196" t="s">
        <v>41</v>
      </c>
      <c r="D189" s="166" t="s">
        <v>486</v>
      </c>
      <c r="E189" s="197" t="s">
        <v>1393</v>
      </c>
      <c r="F189" s="223">
        <v>866</v>
      </c>
      <c r="G189" s="223">
        <v>1567992.05</v>
      </c>
      <c r="H189" s="8">
        <v>208</v>
      </c>
      <c r="I189" s="8">
        <v>366270</v>
      </c>
      <c r="J189" s="51">
        <f t="shared" si="10"/>
        <v>0.24018475750577367</v>
      </c>
      <c r="K189" s="51">
        <f t="shared" si="11"/>
        <v>0.23359174557039367</v>
      </c>
      <c r="L189" s="55">
        <f t="shared" si="12"/>
        <v>7.2055427251732099E-2</v>
      </c>
      <c r="M189" s="55">
        <f t="shared" si="13"/>
        <v>0.16351422189927556</v>
      </c>
      <c r="N189" s="52">
        <f t="shared" si="14"/>
        <v>0.23556964915100764</v>
      </c>
      <c r="O189" s="53"/>
      <c r="P189" s="53"/>
    </row>
    <row r="190" spans="1:16" x14ac:dyDescent="0.25">
      <c r="A190" s="159">
        <v>187</v>
      </c>
      <c r="B190" s="196" t="s">
        <v>1355</v>
      </c>
      <c r="C190" s="196" t="s">
        <v>41</v>
      </c>
      <c r="D190" s="166" t="s">
        <v>487</v>
      </c>
      <c r="E190" s="197" t="s">
        <v>1357</v>
      </c>
      <c r="F190" s="223">
        <v>597</v>
      </c>
      <c r="G190" s="223">
        <v>1093738.7250000001</v>
      </c>
      <c r="H190" s="8">
        <v>225</v>
      </c>
      <c r="I190" s="8">
        <v>407000</v>
      </c>
      <c r="J190" s="51">
        <f t="shared" si="10"/>
        <v>0.37688442211055279</v>
      </c>
      <c r="K190" s="51">
        <f t="shared" si="11"/>
        <v>0.37211812172052333</v>
      </c>
      <c r="L190" s="55">
        <f t="shared" si="12"/>
        <v>0.11306532663316583</v>
      </c>
      <c r="M190" s="55">
        <f t="shared" si="13"/>
        <v>0.26048268520436629</v>
      </c>
      <c r="N190" s="52">
        <f t="shared" si="14"/>
        <v>0.37354801183753211</v>
      </c>
      <c r="O190" s="53"/>
      <c r="P190" s="53"/>
    </row>
    <row r="191" spans="1:16" x14ac:dyDescent="0.25">
      <c r="A191" s="159">
        <v>188</v>
      </c>
      <c r="B191" s="196" t="s">
        <v>1355</v>
      </c>
      <c r="C191" s="196" t="s">
        <v>41</v>
      </c>
      <c r="D191" s="166" t="s">
        <v>482</v>
      </c>
      <c r="E191" s="197" t="s">
        <v>1322</v>
      </c>
      <c r="F191" s="223">
        <v>1134</v>
      </c>
      <c r="G191" s="223">
        <v>2053738.2250000001</v>
      </c>
      <c r="H191" s="8">
        <v>283</v>
      </c>
      <c r="I191" s="8">
        <v>381685</v>
      </c>
      <c r="J191" s="51">
        <f t="shared" si="10"/>
        <v>0.24955908289241621</v>
      </c>
      <c r="K191" s="51">
        <f t="shared" si="11"/>
        <v>0.18584890486712347</v>
      </c>
      <c r="L191" s="55">
        <f t="shared" si="12"/>
        <v>7.4867724867724861E-2</v>
      </c>
      <c r="M191" s="55">
        <f t="shared" si="13"/>
        <v>0.13009423340698642</v>
      </c>
      <c r="N191" s="52">
        <f t="shared" si="14"/>
        <v>0.20496195827471128</v>
      </c>
      <c r="O191" s="53"/>
      <c r="P191" s="53"/>
    </row>
    <row r="192" spans="1:16" x14ac:dyDescent="0.25">
      <c r="A192" s="159">
        <v>189</v>
      </c>
      <c r="B192" s="196" t="s">
        <v>50</v>
      </c>
      <c r="C192" s="196" t="s">
        <v>41</v>
      </c>
      <c r="D192" s="166" t="s">
        <v>475</v>
      </c>
      <c r="E192" s="197" t="s">
        <v>1170</v>
      </c>
      <c r="F192" s="223">
        <v>734</v>
      </c>
      <c r="G192" s="223">
        <v>1114700.3500000001</v>
      </c>
      <c r="H192" s="8">
        <v>185</v>
      </c>
      <c r="I192" s="8">
        <v>253090</v>
      </c>
      <c r="J192" s="51">
        <f t="shared" si="10"/>
        <v>0.25204359673024523</v>
      </c>
      <c r="K192" s="51">
        <f t="shared" si="11"/>
        <v>0.22704756484556587</v>
      </c>
      <c r="L192" s="55">
        <f t="shared" si="12"/>
        <v>7.5613079019073562E-2</v>
      </c>
      <c r="M192" s="55">
        <f t="shared" si="13"/>
        <v>0.1589332953918961</v>
      </c>
      <c r="N192" s="52">
        <f t="shared" si="14"/>
        <v>0.23454637441096965</v>
      </c>
      <c r="O192" s="53"/>
      <c r="P192" s="53"/>
    </row>
    <row r="193" spans="1:16" x14ac:dyDescent="0.25">
      <c r="A193" s="159">
        <v>190</v>
      </c>
      <c r="B193" s="196" t="s">
        <v>50</v>
      </c>
      <c r="C193" s="196" t="s">
        <v>41</v>
      </c>
      <c r="D193" s="166" t="s">
        <v>477</v>
      </c>
      <c r="E193" s="197" t="s">
        <v>1169</v>
      </c>
      <c r="F193" s="223">
        <v>3022</v>
      </c>
      <c r="G193" s="223">
        <v>4950849.8</v>
      </c>
      <c r="H193" s="8">
        <v>628</v>
      </c>
      <c r="I193" s="8">
        <v>1149850</v>
      </c>
      <c r="J193" s="51">
        <f t="shared" si="10"/>
        <v>0.20780939774983453</v>
      </c>
      <c r="K193" s="51">
        <f t="shared" si="11"/>
        <v>0.23225305683884817</v>
      </c>
      <c r="L193" s="55">
        <f t="shared" si="12"/>
        <v>6.2342819324950359E-2</v>
      </c>
      <c r="M193" s="55">
        <f t="shared" si="13"/>
        <v>0.16257713978719371</v>
      </c>
      <c r="N193" s="52">
        <f t="shared" si="14"/>
        <v>0.22491995911214407</v>
      </c>
      <c r="O193" s="53"/>
      <c r="P193" s="53"/>
    </row>
    <row r="194" spans="1:16" x14ac:dyDescent="0.25">
      <c r="A194" s="159">
        <v>191</v>
      </c>
      <c r="B194" s="196" t="s">
        <v>50</v>
      </c>
      <c r="C194" s="196" t="s">
        <v>41</v>
      </c>
      <c r="D194" s="166" t="s">
        <v>474</v>
      </c>
      <c r="E194" s="197" t="s">
        <v>478</v>
      </c>
      <c r="F194" s="223">
        <v>754</v>
      </c>
      <c r="G194" s="223">
        <v>1094253.675</v>
      </c>
      <c r="H194" s="8">
        <v>236</v>
      </c>
      <c r="I194" s="8">
        <v>312455</v>
      </c>
      <c r="J194" s="51">
        <f t="shared" si="10"/>
        <v>0.3129973474801061</v>
      </c>
      <c r="K194" s="51">
        <f t="shared" si="11"/>
        <v>0.28554165011143323</v>
      </c>
      <c r="L194" s="55">
        <f t="shared" si="12"/>
        <v>9.3899204244031823E-2</v>
      </c>
      <c r="M194" s="55">
        <f t="shared" si="13"/>
        <v>0.19987915507800325</v>
      </c>
      <c r="N194" s="52">
        <f t="shared" si="14"/>
        <v>0.29377835932203505</v>
      </c>
      <c r="O194" s="53"/>
      <c r="P194" s="53"/>
    </row>
    <row r="195" spans="1:16" x14ac:dyDescent="0.25">
      <c r="A195" s="159">
        <v>192</v>
      </c>
      <c r="B195" s="196" t="s">
        <v>50</v>
      </c>
      <c r="C195" s="196" t="s">
        <v>41</v>
      </c>
      <c r="D195" s="166" t="s">
        <v>1201</v>
      </c>
      <c r="E195" s="197" t="s">
        <v>476</v>
      </c>
      <c r="F195" s="223">
        <v>1296</v>
      </c>
      <c r="G195" s="223">
        <v>2141269.2999999998</v>
      </c>
      <c r="H195" s="8">
        <v>488</v>
      </c>
      <c r="I195" s="8">
        <v>760165</v>
      </c>
      <c r="J195" s="51">
        <f t="shared" si="10"/>
        <v>0.37654320987654322</v>
      </c>
      <c r="K195" s="51">
        <f t="shared" si="11"/>
        <v>0.35500672428264862</v>
      </c>
      <c r="L195" s="55">
        <f t="shared" si="12"/>
        <v>0.11296296296296296</v>
      </c>
      <c r="M195" s="55">
        <f t="shared" si="13"/>
        <v>0.24850470699785401</v>
      </c>
      <c r="N195" s="52">
        <f t="shared" si="14"/>
        <v>0.36146766996081697</v>
      </c>
      <c r="O195" s="53"/>
      <c r="P195" s="53"/>
    </row>
    <row r="196" spans="1:16" x14ac:dyDescent="0.25">
      <c r="A196" s="159">
        <v>193</v>
      </c>
      <c r="B196" s="196" t="s">
        <v>50</v>
      </c>
      <c r="C196" s="196" t="s">
        <v>41</v>
      </c>
      <c r="D196" s="166" t="s">
        <v>1202</v>
      </c>
      <c r="E196" s="197" t="s">
        <v>1286</v>
      </c>
      <c r="F196" s="223">
        <v>1072</v>
      </c>
      <c r="G196" s="223">
        <v>2303785.65</v>
      </c>
      <c r="H196" s="8">
        <v>372</v>
      </c>
      <c r="I196" s="8">
        <v>903305</v>
      </c>
      <c r="J196" s="51">
        <f t="shared" ref="J196:J259" si="15">IFERROR(H196/F196,0)</f>
        <v>0.34701492537313433</v>
      </c>
      <c r="K196" s="51">
        <f t="shared" ref="K196:K259" si="16">IFERROR(I196/G196,0)</f>
        <v>0.39209594000205705</v>
      </c>
      <c r="L196" s="55">
        <f t="shared" si="12"/>
        <v>0.10410447761194029</v>
      </c>
      <c r="M196" s="55">
        <f t="shared" si="13"/>
        <v>0.27446715800143989</v>
      </c>
      <c r="N196" s="52">
        <f t="shared" si="14"/>
        <v>0.3785716356133802</v>
      </c>
      <c r="O196" s="53"/>
      <c r="P196" s="53"/>
    </row>
    <row r="197" spans="1:16" x14ac:dyDescent="0.25">
      <c r="A197" s="159">
        <v>194</v>
      </c>
      <c r="B197" s="166" t="s">
        <v>1368</v>
      </c>
      <c r="C197" s="166" t="s">
        <v>41</v>
      </c>
      <c r="D197" s="166" t="s">
        <v>464</v>
      </c>
      <c r="E197" s="195" t="s">
        <v>465</v>
      </c>
      <c r="F197" s="223">
        <v>1887</v>
      </c>
      <c r="G197" s="223">
        <v>3208391.3</v>
      </c>
      <c r="H197" s="8">
        <v>713</v>
      </c>
      <c r="I197" s="8">
        <v>1468275</v>
      </c>
      <c r="J197" s="51">
        <f t="shared" si="15"/>
        <v>0.3778484366719661</v>
      </c>
      <c r="K197" s="51">
        <f t="shared" si="16"/>
        <v>0.4576358874929003</v>
      </c>
      <c r="L197" s="55">
        <f t="shared" ref="L197:L260" si="17">IF((J197*0.3)&gt;30%,30%,(J197*0.3))</f>
        <v>0.11335453100158982</v>
      </c>
      <c r="M197" s="55">
        <f t="shared" ref="M197:M260" si="18">IF((K197*0.7)&gt;70%,70%,(K197*0.7))</f>
        <v>0.32034512124503017</v>
      </c>
      <c r="N197" s="52">
        <f t="shared" ref="N197:N260" si="19">L197+M197</f>
        <v>0.43369965224661999</v>
      </c>
      <c r="O197" s="53"/>
      <c r="P197" s="53"/>
    </row>
    <row r="198" spans="1:16" x14ac:dyDescent="0.25">
      <c r="A198" s="159">
        <v>195</v>
      </c>
      <c r="B198" s="166" t="s">
        <v>1368</v>
      </c>
      <c r="C198" s="166" t="s">
        <v>41</v>
      </c>
      <c r="D198" s="166" t="s">
        <v>463</v>
      </c>
      <c r="E198" s="195" t="s">
        <v>1237</v>
      </c>
      <c r="F198" s="223">
        <v>1315</v>
      </c>
      <c r="G198" s="223">
        <v>2225993.3250000002</v>
      </c>
      <c r="H198" s="8">
        <v>401</v>
      </c>
      <c r="I198" s="8">
        <v>574970</v>
      </c>
      <c r="J198" s="51">
        <f t="shared" si="15"/>
        <v>0.30494296577946767</v>
      </c>
      <c r="K198" s="51">
        <f t="shared" si="16"/>
        <v>0.25829816897586605</v>
      </c>
      <c r="L198" s="55">
        <f t="shared" si="17"/>
        <v>9.1482889733840292E-2</v>
      </c>
      <c r="M198" s="55">
        <f t="shared" si="18"/>
        <v>0.18080871828310621</v>
      </c>
      <c r="N198" s="52">
        <f t="shared" si="19"/>
        <v>0.27229160801694652</v>
      </c>
      <c r="O198" s="53"/>
      <c r="P198" s="53"/>
    </row>
    <row r="199" spans="1:16" x14ac:dyDescent="0.25">
      <c r="A199" s="159">
        <v>196</v>
      </c>
      <c r="B199" s="166" t="s">
        <v>1368</v>
      </c>
      <c r="C199" s="166" t="s">
        <v>41</v>
      </c>
      <c r="D199" s="166" t="s">
        <v>461</v>
      </c>
      <c r="E199" s="195" t="s">
        <v>462</v>
      </c>
      <c r="F199" s="223">
        <v>1253</v>
      </c>
      <c r="G199" s="223">
        <v>2107797.9249999998</v>
      </c>
      <c r="H199" s="8">
        <v>515</v>
      </c>
      <c r="I199" s="8">
        <v>828575</v>
      </c>
      <c r="J199" s="51">
        <f t="shared" si="15"/>
        <v>0.41101356743814843</v>
      </c>
      <c r="K199" s="51">
        <f t="shared" si="16"/>
        <v>0.39309982715729264</v>
      </c>
      <c r="L199" s="55">
        <f t="shared" si="17"/>
        <v>0.12330407023144452</v>
      </c>
      <c r="M199" s="55">
        <f t="shared" si="18"/>
        <v>0.27516987901010481</v>
      </c>
      <c r="N199" s="52">
        <f t="shared" si="19"/>
        <v>0.39847394924154933</v>
      </c>
      <c r="O199" s="53"/>
      <c r="P199" s="53"/>
    </row>
    <row r="200" spans="1:16" x14ac:dyDescent="0.25">
      <c r="A200" s="159">
        <v>197</v>
      </c>
      <c r="B200" s="166" t="s">
        <v>1238</v>
      </c>
      <c r="C200" s="166" t="s">
        <v>41</v>
      </c>
      <c r="D200" s="166" t="s">
        <v>470</v>
      </c>
      <c r="E200" s="195" t="s">
        <v>471</v>
      </c>
      <c r="F200" s="223">
        <v>635</v>
      </c>
      <c r="G200" s="223">
        <v>1126716.075</v>
      </c>
      <c r="H200" s="8">
        <v>337</v>
      </c>
      <c r="I200" s="8">
        <v>518895</v>
      </c>
      <c r="J200" s="51">
        <f t="shared" si="15"/>
        <v>0.53070866141732287</v>
      </c>
      <c r="K200" s="51">
        <f t="shared" si="16"/>
        <v>0.4605374961034438</v>
      </c>
      <c r="L200" s="55">
        <f t="shared" si="17"/>
        <v>0.15921259842519686</v>
      </c>
      <c r="M200" s="55">
        <f t="shared" si="18"/>
        <v>0.32237624727241065</v>
      </c>
      <c r="N200" s="52">
        <f t="shared" si="19"/>
        <v>0.48158884569760751</v>
      </c>
      <c r="O200" s="53"/>
      <c r="P200" s="53"/>
    </row>
    <row r="201" spans="1:16" x14ac:dyDescent="0.25">
      <c r="A201" s="159">
        <v>198</v>
      </c>
      <c r="B201" s="166" t="s">
        <v>1238</v>
      </c>
      <c r="C201" s="166" t="s">
        <v>41</v>
      </c>
      <c r="D201" s="166" t="s">
        <v>466</v>
      </c>
      <c r="E201" s="195" t="s">
        <v>1032</v>
      </c>
      <c r="F201" s="223">
        <v>1078</v>
      </c>
      <c r="G201" s="223">
        <v>1938762.55</v>
      </c>
      <c r="H201" s="8">
        <v>483</v>
      </c>
      <c r="I201" s="8">
        <v>795415</v>
      </c>
      <c r="J201" s="51">
        <f t="shared" si="15"/>
        <v>0.44805194805194803</v>
      </c>
      <c r="K201" s="51">
        <f t="shared" si="16"/>
        <v>0.4102694267536785</v>
      </c>
      <c r="L201" s="55">
        <f t="shared" si="17"/>
        <v>0.1344155844155844</v>
      </c>
      <c r="M201" s="55">
        <f t="shared" si="18"/>
        <v>0.28718859872757491</v>
      </c>
      <c r="N201" s="52">
        <f t="shared" si="19"/>
        <v>0.42160418314315928</v>
      </c>
      <c r="O201" s="53"/>
      <c r="P201" s="53"/>
    </row>
    <row r="202" spans="1:16" x14ac:dyDescent="0.25">
      <c r="A202" s="159">
        <v>199</v>
      </c>
      <c r="B202" s="166" t="s">
        <v>1238</v>
      </c>
      <c r="C202" s="166" t="s">
        <v>41</v>
      </c>
      <c r="D202" s="166" t="s">
        <v>469</v>
      </c>
      <c r="E202" s="195" t="s">
        <v>1033</v>
      </c>
      <c r="F202" s="223">
        <v>699</v>
      </c>
      <c r="G202" s="223">
        <v>1242544.5249999999</v>
      </c>
      <c r="H202" s="8">
        <v>363</v>
      </c>
      <c r="I202" s="8">
        <v>520730</v>
      </c>
      <c r="J202" s="51">
        <f t="shared" si="15"/>
        <v>0.51931330472102999</v>
      </c>
      <c r="K202" s="51">
        <f t="shared" si="16"/>
        <v>0.41908357368521665</v>
      </c>
      <c r="L202" s="55">
        <f t="shared" si="17"/>
        <v>0.15579399141630898</v>
      </c>
      <c r="M202" s="55">
        <f t="shared" si="18"/>
        <v>0.29335850157965165</v>
      </c>
      <c r="N202" s="52">
        <f t="shared" si="19"/>
        <v>0.44915249299596061</v>
      </c>
      <c r="O202" s="53"/>
      <c r="P202" s="53"/>
    </row>
    <row r="203" spans="1:16" x14ac:dyDescent="0.25">
      <c r="A203" s="159">
        <v>200</v>
      </c>
      <c r="B203" s="166" t="s">
        <v>1238</v>
      </c>
      <c r="C203" s="166" t="s">
        <v>41</v>
      </c>
      <c r="D203" s="166" t="s">
        <v>467</v>
      </c>
      <c r="E203" s="195" t="s">
        <v>468</v>
      </c>
      <c r="F203" s="223">
        <v>1276</v>
      </c>
      <c r="G203" s="223">
        <v>2310011.1749999998</v>
      </c>
      <c r="H203" s="8">
        <v>710</v>
      </c>
      <c r="I203" s="8">
        <v>1425370</v>
      </c>
      <c r="J203" s="51">
        <f t="shared" si="15"/>
        <v>0.55642633228840122</v>
      </c>
      <c r="K203" s="51">
        <f t="shared" si="16"/>
        <v>0.61704030501064577</v>
      </c>
      <c r="L203" s="55">
        <f t="shared" si="17"/>
        <v>0.16692789968652036</v>
      </c>
      <c r="M203" s="55">
        <f t="shared" si="18"/>
        <v>0.43192821350745203</v>
      </c>
      <c r="N203" s="52">
        <f t="shared" si="19"/>
        <v>0.59885611319397236</v>
      </c>
      <c r="O203" s="53"/>
      <c r="P203" s="53"/>
    </row>
    <row r="204" spans="1:16" x14ac:dyDescent="0.25">
      <c r="A204" s="159">
        <v>201</v>
      </c>
      <c r="B204" s="166" t="s">
        <v>1238</v>
      </c>
      <c r="C204" s="166" t="s">
        <v>41</v>
      </c>
      <c r="D204" s="166" t="s">
        <v>472</v>
      </c>
      <c r="E204" s="195" t="s">
        <v>473</v>
      </c>
      <c r="F204" s="223">
        <v>1166</v>
      </c>
      <c r="G204" s="223">
        <v>2078272.45</v>
      </c>
      <c r="H204" s="8">
        <v>432</v>
      </c>
      <c r="I204" s="8">
        <v>1032330</v>
      </c>
      <c r="J204" s="51">
        <f t="shared" si="15"/>
        <v>0.3704974271012007</v>
      </c>
      <c r="K204" s="51">
        <f t="shared" si="16"/>
        <v>0.49672505642847742</v>
      </c>
      <c r="L204" s="55">
        <f t="shared" si="17"/>
        <v>0.11114922813036021</v>
      </c>
      <c r="M204" s="55">
        <f t="shared" si="18"/>
        <v>0.34770753949993416</v>
      </c>
      <c r="N204" s="52">
        <f t="shared" si="19"/>
        <v>0.45885676763029437</v>
      </c>
      <c r="O204" s="53"/>
      <c r="P204" s="53"/>
    </row>
    <row r="205" spans="1:16" x14ac:dyDescent="0.25">
      <c r="A205" s="159">
        <v>202</v>
      </c>
      <c r="B205" s="198" t="s">
        <v>1236</v>
      </c>
      <c r="C205" s="198" t="s">
        <v>41</v>
      </c>
      <c r="D205" s="166" t="s">
        <v>516</v>
      </c>
      <c r="E205" s="169" t="s">
        <v>517</v>
      </c>
      <c r="F205" s="223">
        <v>3558</v>
      </c>
      <c r="G205" s="223">
        <v>6188019.7249999996</v>
      </c>
      <c r="H205" s="8">
        <v>1369</v>
      </c>
      <c r="I205" s="8">
        <v>2113140</v>
      </c>
      <c r="J205" s="51">
        <f t="shared" si="15"/>
        <v>0.38476672287802138</v>
      </c>
      <c r="K205" s="51">
        <f t="shared" si="16"/>
        <v>0.34148889207039496</v>
      </c>
      <c r="L205" s="55">
        <f t="shared" si="17"/>
        <v>0.11543001686340641</v>
      </c>
      <c r="M205" s="55">
        <f t="shared" si="18"/>
        <v>0.23904222444927645</v>
      </c>
      <c r="N205" s="52">
        <f t="shared" si="19"/>
        <v>0.35447224131268285</v>
      </c>
      <c r="O205" s="53"/>
      <c r="P205" s="53"/>
    </row>
    <row r="206" spans="1:16" x14ac:dyDescent="0.25">
      <c r="A206" s="159">
        <v>203</v>
      </c>
      <c r="B206" s="198" t="s">
        <v>1236</v>
      </c>
      <c r="C206" s="198" t="s">
        <v>41</v>
      </c>
      <c r="D206" s="166" t="s">
        <v>518</v>
      </c>
      <c r="E206" s="169" t="s">
        <v>1307</v>
      </c>
      <c r="F206" s="223">
        <v>503</v>
      </c>
      <c r="G206" s="223">
        <v>879521.17500000005</v>
      </c>
      <c r="H206" s="8">
        <v>251</v>
      </c>
      <c r="I206" s="8">
        <v>302840</v>
      </c>
      <c r="J206" s="51">
        <f t="shared" si="15"/>
        <v>0.49900596421471172</v>
      </c>
      <c r="K206" s="51">
        <f t="shared" si="16"/>
        <v>0.34432371682239488</v>
      </c>
      <c r="L206" s="55">
        <f t="shared" si="17"/>
        <v>0.14970178926441352</v>
      </c>
      <c r="M206" s="55">
        <f t="shared" si="18"/>
        <v>0.24102660177567639</v>
      </c>
      <c r="N206" s="52">
        <f t="shared" si="19"/>
        <v>0.39072839104008994</v>
      </c>
      <c r="O206" s="53"/>
      <c r="P206" s="53"/>
    </row>
    <row r="207" spans="1:16" x14ac:dyDescent="0.25">
      <c r="A207" s="159">
        <v>204</v>
      </c>
      <c r="B207" s="198" t="s">
        <v>1236</v>
      </c>
      <c r="C207" s="198" t="s">
        <v>41</v>
      </c>
      <c r="D207" s="166" t="s">
        <v>512</v>
      </c>
      <c r="E207" s="169" t="s">
        <v>513</v>
      </c>
      <c r="F207" s="223">
        <v>1339</v>
      </c>
      <c r="G207" s="223">
        <v>2405238.9249999998</v>
      </c>
      <c r="H207" s="8">
        <v>768</v>
      </c>
      <c r="I207" s="8">
        <v>1350445</v>
      </c>
      <c r="J207" s="51">
        <f t="shared" si="15"/>
        <v>0.57356235997012694</v>
      </c>
      <c r="K207" s="51">
        <f t="shared" si="16"/>
        <v>0.5614598142261481</v>
      </c>
      <c r="L207" s="55">
        <f t="shared" si="17"/>
        <v>0.17206870799103807</v>
      </c>
      <c r="M207" s="55">
        <f t="shared" si="18"/>
        <v>0.39302186995830363</v>
      </c>
      <c r="N207" s="52">
        <f t="shared" si="19"/>
        <v>0.5650905779493417</v>
      </c>
      <c r="O207" s="53"/>
      <c r="P207" s="53"/>
    </row>
    <row r="208" spans="1:16" x14ac:dyDescent="0.25">
      <c r="A208" s="159">
        <v>205</v>
      </c>
      <c r="B208" s="198" t="s">
        <v>1236</v>
      </c>
      <c r="C208" s="198" t="s">
        <v>41</v>
      </c>
      <c r="D208" s="166" t="s">
        <v>515</v>
      </c>
      <c r="E208" s="169" t="s">
        <v>1331</v>
      </c>
      <c r="F208" s="223">
        <v>365</v>
      </c>
      <c r="G208" s="223">
        <v>776797.75</v>
      </c>
      <c r="H208" s="8">
        <v>130</v>
      </c>
      <c r="I208" s="8">
        <v>186190</v>
      </c>
      <c r="J208" s="51">
        <f t="shared" si="15"/>
        <v>0.35616438356164382</v>
      </c>
      <c r="K208" s="51">
        <f t="shared" si="16"/>
        <v>0.23968915975876603</v>
      </c>
      <c r="L208" s="55">
        <f t="shared" si="17"/>
        <v>0.10684931506849314</v>
      </c>
      <c r="M208" s="55">
        <f t="shared" si="18"/>
        <v>0.16778241183113621</v>
      </c>
      <c r="N208" s="52">
        <f t="shared" si="19"/>
        <v>0.27463172689962934</v>
      </c>
      <c r="O208" s="53"/>
      <c r="P208" s="53"/>
    </row>
    <row r="209" spans="1:16" x14ac:dyDescent="0.25">
      <c r="A209" s="159">
        <v>206</v>
      </c>
      <c r="B209" s="198" t="s">
        <v>55</v>
      </c>
      <c r="C209" s="198" t="s">
        <v>41</v>
      </c>
      <c r="D209" s="166" t="s">
        <v>504</v>
      </c>
      <c r="E209" s="169" t="s">
        <v>505</v>
      </c>
      <c r="F209" s="223">
        <v>2832</v>
      </c>
      <c r="G209" s="223">
        <v>3816667.875</v>
      </c>
      <c r="H209" s="8">
        <v>1306</v>
      </c>
      <c r="I209" s="8">
        <v>1547595</v>
      </c>
      <c r="J209" s="51">
        <f t="shared" si="15"/>
        <v>0.46115819209039549</v>
      </c>
      <c r="K209" s="51">
        <f t="shared" si="16"/>
        <v>0.40548327774001031</v>
      </c>
      <c r="L209" s="55">
        <f t="shared" si="17"/>
        <v>0.13834745762711864</v>
      </c>
      <c r="M209" s="55">
        <f t="shared" si="18"/>
        <v>0.28383829441800718</v>
      </c>
      <c r="N209" s="52">
        <f t="shared" si="19"/>
        <v>0.42218575204512582</v>
      </c>
      <c r="O209" s="53"/>
      <c r="P209" s="53"/>
    </row>
    <row r="210" spans="1:16" x14ac:dyDescent="0.25">
      <c r="A210" s="159">
        <v>207</v>
      </c>
      <c r="B210" s="198" t="s">
        <v>55</v>
      </c>
      <c r="C210" s="198" t="s">
        <v>41</v>
      </c>
      <c r="D210" s="166" t="s">
        <v>500</v>
      </c>
      <c r="E210" s="169" t="s">
        <v>501</v>
      </c>
      <c r="F210" s="223">
        <v>1010</v>
      </c>
      <c r="G210" s="223">
        <v>2458306.7749999999</v>
      </c>
      <c r="H210" s="8">
        <v>473</v>
      </c>
      <c r="I210" s="8">
        <v>970160</v>
      </c>
      <c r="J210" s="51">
        <f t="shared" si="15"/>
        <v>0.46831683168316834</v>
      </c>
      <c r="K210" s="51">
        <f t="shared" si="16"/>
        <v>0.39464561944267512</v>
      </c>
      <c r="L210" s="55">
        <f t="shared" si="17"/>
        <v>0.14049504950495051</v>
      </c>
      <c r="M210" s="55">
        <f t="shared" si="18"/>
        <v>0.27625193360987255</v>
      </c>
      <c r="N210" s="52">
        <f t="shared" si="19"/>
        <v>0.41674698311482306</v>
      </c>
      <c r="O210" s="53"/>
      <c r="P210" s="53"/>
    </row>
    <row r="211" spans="1:16" x14ac:dyDescent="0.25">
      <c r="A211" s="159">
        <v>208</v>
      </c>
      <c r="B211" s="198" t="s">
        <v>55</v>
      </c>
      <c r="C211" s="198" t="s">
        <v>41</v>
      </c>
      <c r="D211" s="166" t="s">
        <v>498</v>
      </c>
      <c r="E211" s="169" t="s">
        <v>499</v>
      </c>
      <c r="F211" s="223">
        <v>1213</v>
      </c>
      <c r="G211" s="223">
        <v>3686466.7749999999</v>
      </c>
      <c r="H211" s="8">
        <v>565</v>
      </c>
      <c r="I211" s="8">
        <v>1541165</v>
      </c>
      <c r="J211" s="51">
        <f t="shared" si="15"/>
        <v>0.46578730420445175</v>
      </c>
      <c r="K211" s="51">
        <f t="shared" si="16"/>
        <v>0.41806018989551319</v>
      </c>
      <c r="L211" s="55">
        <f t="shared" si="17"/>
        <v>0.13973619126133552</v>
      </c>
      <c r="M211" s="55">
        <f t="shared" si="18"/>
        <v>0.2926421329268592</v>
      </c>
      <c r="N211" s="52">
        <f t="shared" si="19"/>
        <v>0.43237832418819472</v>
      </c>
      <c r="O211" s="53"/>
      <c r="P211" s="53"/>
    </row>
    <row r="212" spans="1:16" x14ac:dyDescent="0.25">
      <c r="A212" s="159">
        <v>209</v>
      </c>
      <c r="B212" s="198" t="s">
        <v>55</v>
      </c>
      <c r="C212" s="198" t="s">
        <v>41</v>
      </c>
      <c r="D212" s="166" t="s">
        <v>502</v>
      </c>
      <c r="E212" s="169" t="s">
        <v>503</v>
      </c>
      <c r="F212" s="223">
        <v>671</v>
      </c>
      <c r="G212" s="223">
        <v>1062372.6499999999</v>
      </c>
      <c r="H212" s="8">
        <v>258</v>
      </c>
      <c r="I212" s="8">
        <v>328765</v>
      </c>
      <c r="J212" s="51">
        <f t="shared" si="15"/>
        <v>0.38450074515648286</v>
      </c>
      <c r="K212" s="51">
        <f t="shared" si="16"/>
        <v>0.30946297422095725</v>
      </c>
      <c r="L212" s="55">
        <f t="shared" si="17"/>
        <v>0.11535022354694485</v>
      </c>
      <c r="M212" s="55">
        <f t="shared" si="18"/>
        <v>0.21662408195467006</v>
      </c>
      <c r="N212" s="52">
        <f t="shared" si="19"/>
        <v>0.33197430550161489</v>
      </c>
      <c r="O212" s="53"/>
      <c r="P212" s="53"/>
    </row>
    <row r="213" spans="1:16" x14ac:dyDescent="0.25">
      <c r="A213" s="159">
        <v>210</v>
      </c>
      <c r="B213" s="198" t="s">
        <v>55</v>
      </c>
      <c r="C213" s="198" t="s">
        <v>41</v>
      </c>
      <c r="D213" s="166" t="s">
        <v>506</v>
      </c>
      <c r="E213" s="169" t="s">
        <v>507</v>
      </c>
      <c r="F213" s="223">
        <v>2072</v>
      </c>
      <c r="G213" s="223">
        <v>2831997.9750000001</v>
      </c>
      <c r="H213" s="8">
        <v>659</v>
      </c>
      <c r="I213" s="8">
        <v>749385</v>
      </c>
      <c r="J213" s="51">
        <f t="shared" si="15"/>
        <v>0.31805019305019305</v>
      </c>
      <c r="K213" s="51">
        <f t="shared" si="16"/>
        <v>0.26461353666751825</v>
      </c>
      <c r="L213" s="55">
        <f t="shared" si="17"/>
        <v>9.5415057915057916E-2</v>
      </c>
      <c r="M213" s="55">
        <f t="shared" si="18"/>
        <v>0.18522947566726275</v>
      </c>
      <c r="N213" s="52">
        <f t="shared" si="19"/>
        <v>0.28064453358232067</v>
      </c>
      <c r="O213" s="53"/>
      <c r="P213" s="53"/>
    </row>
    <row r="214" spans="1:16" x14ac:dyDescent="0.25">
      <c r="A214" s="159">
        <v>211</v>
      </c>
      <c r="B214" s="198" t="s">
        <v>57</v>
      </c>
      <c r="C214" s="198" t="s">
        <v>41</v>
      </c>
      <c r="D214" s="166" t="s">
        <v>510</v>
      </c>
      <c r="E214" s="169" t="s">
        <v>1041</v>
      </c>
      <c r="F214" s="223">
        <v>2504</v>
      </c>
      <c r="G214" s="223">
        <v>4030307.0750000002</v>
      </c>
      <c r="H214" s="8">
        <v>419</v>
      </c>
      <c r="I214" s="8">
        <v>794765</v>
      </c>
      <c r="J214" s="51">
        <f t="shared" si="15"/>
        <v>0.16733226837060702</v>
      </c>
      <c r="K214" s="51">
        <f t="shared" si="16"/>
        <v>0.19719713292565927</v>
      </c>
      <c r="L214" s="55">
        <f t="shared" si="17"/>
        <v>5.0199680511182107E-2</v>
      </c>
      <c r="M214" s="55">
        <f t="shared" si="18"/>
        <v>0.13803799304796147</v>
      </c>
      <c r="N214" s="52">
        <f t="shared" si="19"/>
        <v>0.18823767355914356</v>
      </c>
      <c r="O214" s="53"/>
      <c r="P214" s="53"/>
    </row>
    <row r="215" spans="1:16" x14ac:dyDescent="0.25">
      <c r="A215" s="159">
        <v>212</v>
      </c>
      <c r="B215" s="198" t="s">
        <v>57</v>
      </c>
      <c r="C215" s="198" t="s">
        <v>41</v>
      </c>
      <c r="D215" s="166" t="s">
        <v>1301</v>
      </c>
      <c r="E215" s="169" t="s">
        <v>1285</v>
      </c>
      <c r="F215" s="223">
        <v>821</v>
      </c>
      <c r="G215" s="223">
        <v>1643445.625</v>
      </c>
      <c r="H215" s="8">
        <v>365</v>
      </c>
      <c r="I215" s="8">
        <v>714090</v>
      </c>
      <c r="J215" s="51">
        <f t="shared" si="15"/>
        <v>0.44457978075517662</v>
      </c>
      <c r="K215" s="51">
        <f t="shared" si="16"/>
        <v>0.43450783472072585</v>
      </c>
      <c r="L215" s="55">
        <f t="shared" si="17"/>
        <v>0.13337393422655297</v>
      </c>
      <c r="M215" s="55">
        <f t="shared" si="18"/>
        <v>0.30415548430450806</v>
      </c>
      <c r="N215" s="52">
        <f t="shared" si="19"/>
        <v>0.43752941853106103</v>
      </c>
      <c r="O215" s="53"/>
      <c r="P215" s="53"/>
    </row>
    <row r="216" spans="1:16" x14ac:dyDescent="0.25">
      <c r="A216" s="159">
        <v>213</v>
      </c>
      <c r="B216" s="198" t="s">
        <v>43</v>
      </c>
      <c r="C216" s="198" t="s">
        <v>41</v>
      </c>
      <c r="D216" s="166" t="s">
        <v>456</v>
      </c>
      <c r="E216" s="169" t="s">
        <v>457</v>
      </c>
      <c r="F216" s="223">
        <v>3107</v>
      </c>
      <c r="G216" s="223">
        <v>6243164.4749999996</v>
      </c>
      <c r="H216" s="8">
        <v>798</v>
      </c>
      <c r="I216" s="8">
        <v>1623450</v>
      </c>
      <c r="J216" s="51">
        <f t="shared" si="15"/>
        <v>0.2568393949147087</v>
      </c>
      <c r="K216" s="51">
        <f t="shared" si="16"/>
        <v>0.26003639764752473</v>
      </c>
      <c r="L216" s="55">
        <f t="shared" si="17"/>
        <v>7.7051818474412601E-2</v>
      </c>
      <c r="M216" s="55">
        <f t="shared" si="18"/>
        <v>0.18202547835326729</v>
      </c>
      <c r="N216" s="52">
        <f t="shared" si="19"/>
        <v>0.25907729682767988</v>
      </c>
      <c r="O216" s="53"/>
      <c r="P216" s="53"/>
    </row>
    <row r="217" spans="1:16" x14ac:dyDescent="0.25">
      <c r="A217" s="159">
        <v>214</v>
      </c>
      <c r="B217" s="198" t="s">
        <v>43</v>
      </c>
      <c r="C217" s="198" t="s">
        <v>41</v>
      </c>
      <c r="D217" s="166" t="s">
        <v>458</v>
      </c>
      <c r="E217" s="169" t="s">
        <v>459</v>
      </c>
      <c r="F217" s="223">
        <v>2010</v>
      </c>
      <c r="G217" s="223">
        <v>2757664.95</v>
      </c>
      <c r="H217" s="8">
        <v>699</v>
      </c>
      <c r="I217" s="8">
        <v>903620</v>
      </c>
      <c r="J217" s="51">
        <f t="shared" si="15"/>
        <v>0.34776119402985073</v>
      </c>
      <c r="K217" s="51">
        <f t="shared" si="16"/>
        <v>0.32767577511546497</v>
      </c>
      <c r="L217" s="55">
        <f t="shared" si="17"/>
        <v>0.10432835820895521</v>
      </c>
      <c r="M217" s="55">
        <f t="shared" si="18"/>
        <v>0.22937304258082547</v>
      </c>
      <c r="N217" s="52">
        <f t="shared" si="19"/>
        <v>0.33370140078978067</v>
      </c>
      <c r="O217" s="53"/>
      <c r="P217" s="53"/>
    </row>
    <row r="218" spans="1:16" x14ac:dyDescent="0.25">
      <c r="A218" s="159">
        <v>215</v>
      </c>
      <c r="B218" s="199" t="s">
        <v>1044</v>
      </c>
      <c r="C218" s="199" t="s">
        <v>172</v>
      </c>
      <c r="D218" s="166" t="s">
        <v>572</v>
      </c>
      <c r="E218" s="200" t="s">
        <v>1241</v>
      </c>
      <c r="F218" s="228">
        <v>947</v>
      </c>
      <c r="G218" s="223">
        <v>2289052.9500000002</v>
      </c>
      <c r="H218" s="8">
        <v>263</v>
      </c>
      <c r="I218" s="8">
        <v>782825</v>
      </c>
      <c r="J218" s="51">
        <f t="shared" si="15"/>
        <v>0.27771911298838436</v>
      </c>
      <c r="K218" s="51">
        <f t="shared" si="16"/>
        <v>0.34198640970712363</v>
      </c>
      <c r="L218" s="55">
        <f t="shared" si="17"/>
        <v>8.3315733896515309E-2</v>
      </c>
      <c r="M218" s="55">
        <f t="shared" si="18"/>
        <v>0.23939048679498653</v>
      </c>
      <c r="N218" s="52">
        <f t="shared" si="19"/>
        <v>0.32270622069150184</v>
      </c>
      <c r="O218" s="53"/>
      <c r="P218" s="53"/>
    </row>
    <row r="219" spans="1:16" x14ac:dyDescent="0.25">
      <c r="A219" s="159">
        <v>216</v>
      </c>
      <c r="B219" s="199" t="s">
        <v>1044</v>
      </c>
      <c r="C219" s="199" t="s">
        <v>172</v>
      </c>
      <c r="D219" s="166" t="s">
        <v>571</v>
      </c>
      <c r="E219" s="199" t="s">
        <v>1376</v>
      </c>
      <c r="F219" s="228">
        <v>826</v>
      </c>
      <c r="G219" s="223">
        <v>2037690.625</v>
      </c>
      <c r="H219" s="8">
        <v>121</v>
      </c>
      <c r="I219" s="8">
        <v>495060</v>
      </c>
      <c r="J219" s="51">
        <f t="shared" si="15"/>
        <v>0.14648910411622276</v>
      </c>
      <c r="K219" s="51">
        <f t="shared" si="16"/>
        <v>0.24295150300355334</v>
      </c>
      <c r="L219" s="55">
        <f t="shared" si="17"/>
        <v>4.394673123486683E-2</v>
      </c>
      <c r="M219" s="55">
        <f t="shared" si="18"/>
        <v>0.17006605210248732</v>
      </c>
      <c r="N219" s="52">
        <f t="shared" si="19"/>
        <v>0.21401278333735416</v>
      </c>
      <c r="O219" s="53"/>
      <c r="P219" s="53"/>
    </row>
    <row r="220" spans="1:16" x14ac:dyDescent="0.25">
      <c r="A220" s="159">
        <v>217</v>
      </c>
      <c r="B220" s="199" t="s">
        <v>1044</v>
      </c>
      <c r="C220" s="199" t="s">
        <v>172</v>
      </c>
      <c r="D220" s="166" t="s">
        <v>579</v>
      </c>
      <c r="E220" s="199" t="s">
        <v>1091</v>
      </c>
      <c r="F220" s="228">
        <v>2036</v>
      </c>
      <c r="G220" s="223">
        <v>3124322.9249999998</v>
      </c>
      <c r="H220" s="8">
        <v>570</v>
      </c>
      <c r="I220" s="8">
        <v>1081040</v>
      </c>
      <c r="J220" s="51">
        <f t="shared" si="15"/>
        <v>0.27996070726915523</v>
      </c>
      <c r="K220" s="51">
        <f t="shared" si="16"/>
        <v>0.3460077674269218</v>
      </c>
      <c r="L220" s="55">
        <f t="shared" si="17"/>
        <v>8.3988212180746563E-2</v>
      </c>
      <c r="M220" s="55">
        <f t="shared" si="18"/>
        <v>0.24220543719884524</v>
      </c>
      <c r="N220" s="52">
        <f t="shared" si="19"/>
        <v>0.32619364937959183</v>
      </c>
      <c r="O220" s="53"/>
      <c r="P220" s="53"/>
    </row>
    <row r="221" spans="1:16" x14ac:dyDescent="0.25">
      <c r="A221" s="159">
        <v>218</v>
      </c>
      <c r="B221" s="199" t="s">
        <v>1044</v>
      </c>
      <c r="C221" s="199" t="s">
        <v>172</v>
      </c>
      <c r="D221" s="166" t="s">
        <v>580</v>
      </c>
      <c r="E221" s="199" t="s">
        <v>1394</v>
      </c>
      <c r="F221" s="228">
        <v>1124</v>
      </c>
      <c r="G221" s="223">
        <v>2008818.65</v>
      </c>
      <c r="H221" s="8">
        <v>228</v>
      </c>
      <c r="I221" s="8">
        <v>347140</v>
      </c>
      <c r="J221" s="51">
        <f t="shared" si="15"/>
        <v>0.20284697508896798</v>
      </c>
      <c r="K221" s="51">
        <f t="shared" si="16"/>
        <v>0.17280803321892696</v>
      </c>
      <c r="L221" s="55">
        <f t="shared" si="17"/>
        <v>6.0854092526690391E-2</v>
      </c>
      <c r="M221" s="55">
        <f t="shared" si="18"/>
        <v>0.12096562325324886</v>
      </c>
      <c r="N221" s="52">
        <f t="shared" si="19"/>
        <v>0.18181971577993924</v>
      </c>
      <c r="O221" s="53"/>
      <c r="P221" s="53"/>
    </row>
    <row r="222" spans="1:16" x14ac:dyDescent="0.25">
      <c r="A222" s="159">
        <v>219</v>
      </c>
      <c r="B222" s="199" t="s">
        <v>1044</v>
      </c>
      <c r="C222" s="199" t="s">
        <v>172</v>
      </c>
      <c r="D222" s="166" t="s">
        <v>575</v>
      </c>
      <c r="E222" s="199" t="s">
        <v>576</v>
      </c>
      <c r="F222" s="228">
        <v>2701</v>
      </c>
      <c r="G222" s="223">
        <v>4292952.6749999998</v>
      </c>
      <c r="H222" s="8">
        <v>432</v>
      </c>
      <c r="I222" s="8">
        <v>787015</v>
      </c>
      <c r="J222" s="51">
        <f t="shared" si="15"/>
        <v>0.15994076268048871</v>
      </c>
      <c r="K222" s="51">
        <f t="shared" si="16"/>
        <v>0.18332720148143725</v>
      </c>
      <c r="L222" s="55">
        <f t="shared" si="17"/>
        <v>4.7982228804146612E-2</v>
      </c>
      <c r="M222" s="55">
        <f t="shared" si="18"/>
        <v>0.12832904103700607</v>
      </c>
      <c r="N222" s="52">
        <f t="shared" si="19"/>
        <v>0.1763112698411527</v>
      </c>
      <c r="O222" s="53"/>
      <c r="P222" s="53"/>
    </row>
    <row r="223" spans="1:16" x14ac:dyDescent="0.25">
      <c r="A223" s="159">
        <v>220</v>
      </c>
      <c r="B223" s="199" t="s">
        <v>1044</v>
      </c>
      <c r="C223" s="199" t="s">
        <v>172</v>
      </c>
      <c r="D223" s="166" t="s">
        <v>581</v>
      </c>
      <c r="E223" s="199" t="s">
        <v>1151</v>
      </c>
      <c r="F223" s="228">
        <v>1315</v>
      </c>
      <c r="G223" s="223">
        <v>2289187.0750000002</v>
      </c>
      <c r="H223" s="8">
        <v>243</v>
      </c>
      <c r="I223" s="8">
        <v>570080</v>
      </c>
      <c r="J223" s="51">
        <f t="shared" si="15"/>
        <v>0.18479087452471482</v>
      </c>
      <c r="K223" s="51">
        <f t="shared" si="16"/>
        <v>0.24903163495277028</v>
      </c>
      <c r="L223" s="55">
        <f t="shared" si="17"/>
        <v>5.5437262357414446E-2</v>
      </c>
      <c r="M223" s="55">
        <f t="shared" si="18"/>
        <v>0.17432214446693919</v>
      </c>
      <c r="N223" s="52">
        <f t="shared" si="19"/>
        <v>0.22975940682435364</v>
      </c>
      <c r="O223" s="53"/>
      <c r="P223" s="53"/>
    </row>
    <row r="224" spans="1:16" x14ac:dyDescent="0.25">
      <c r="A224" s="159">
        <v>221</v>
      </c>
      <c r="B224" s="199" t="s">
        <v>1044</v>
      </c>
      <c r="C224" s="199" t="s">
        <v>172</v>
      </c>
      <c r="D224" s="166" t="s">
        <v>577</v>
      </c>
      <c r="E224" s="199" t="s">
        <v>1395</v>
      </c>
      <c r="F224" s="228">
        <v>890</v>
      </c>
      <c r="G224" s="223">
        <v>1603095.8</v>
      </c>
      <c r="H224" s="8">
        <v>187</v>
      </c>
      <c r="I224" s="8">
        <v>245760</v>
      </c>
      <c r="J224" s="51">
        <f t="shared" si="15"/>
        <v>0.21011235955056179</v>
      </c>
      <c r="K224" s="51">
        <f t="shared" si="16"/>
        <v>0.1533033771281791</v>
      </c>
      <c r="L224" s="55">
        <f t="shared" si="17"/>
        <v>6.3033707865168528E-2</v>
      </c>
      <c r="M224" s="55">
        <f t="shared" si="18"/>
        <v>0.10731236398972537</v>
      </c>
      <c r="N224" s="52">
        <f t="shared" si="19"/>
        <v>0.17034607185489389</v>
      </c>
      <c r="O224" s="53"/>
      <c r="P224" s="53"/>
    </row>
    <row r="225" spans="1:16" x14ac:dyDescent="0.25">
      <c r="A225" s="159">
        <v>222</v>
      </c>
      <c r="B225" s="199" t="s">
        <v>1044</v>
      </c>
      <c r="C225" s="199" t="s">
        <v>172</v>
      </c>
      <c r="D225" s="166" t="s">
        <v>573</v>
      </c>
      <c r="E225" s="199" t="s">
        <v>574</v>
      </c>
      <c r="F225" s="228">
        <v>1553</v>
      </c>
      <c r="G225" s="223">
        <v>2516856.4249999998</v>
      </c>
      <c r="H225" s="8">
        <v>153</v>
      </c>
      <c r="I225" s="8">
        <v>250215</v>
      </c>
      <c r="J225" s="51">
        <f t="shared" si="15"/>
        <v>9.8518995492594977E-2</v>
      </c>
      <c r="K225" s="51">
        <f t="shared" si="16"/>
        <v>9.9415682799625732E-2</v>
      </c>
      <c r="L225" s="55">
        <f t="shared" si="17"/>
        <v>2.9555698647778492E-2</v>
      </c>
      <c r="M225" s="55">
        <f t="shared" si="18"/>
        <v>6.959097795973801E-2</v>
      </c>
      <c r="N225" s="52">
        <f t="shared" si="19"/>
        <v>9.9146676607516498E-2</v>
      </c>
      <c r="O225" s="53"/>
      <c r="P225" s="53"/>
    </row>
    <row r="226" spans="1:16" x14ac:dyDescent="0.25">
      <c r="A226" s="159">
        <v>223</v>
      </c>
      <c r="B226" s="199" t="s">
        <v>1240</v>
      </c>
      <c r="C226" s="199" t="s">
        <v>172</v>
      </c>
      <c r="D226" s="166" t="s">
        <v>565</v>
      </c>
      <c r="E226" s="199" t="s">
        <v>566</v>
      </c>
      <c r="F226" s="228">
        <v>772</v>
      </c>
      <c r="G226" s="223">
        <v>1373413.05</v>
      </c>
      <c r="H226" s="8">
        <v>242</v>
      </c>
      <c r="I226" s="8">
        <v>554970</v>
      </c>
      <c r="J226" s="51">
        <f t="shared" si="15"/>
        <v>0.31347150259067358</v>
      </c>
      <c r="K226" s="51">
        <f t="shared" si="16"/>
        <v>0.40408091360425036</v>
      </c>
      <c r="L226" s="55">
        <f t="shared" si="17"/>
        <v>9.4041450777202065E-2</v>
      </c>
      <c r="M226" s="55">
        <f t="shared" si="18"/>
        <v>0.28285663952297524</v>
      </c>
      <c r="N226" s="52">
        <f t="shared" si="19"/>
        <v>0.37689809030017729</v>
      </c>
      <c r="O226" s="53"/>
      <c r="P226" s="53"/>
    </row>
    <row r="227" spans="1:16" x14ac:dyDescent="0.25">
      <c r="A227" s="159">
        <v>224</v>
      </c>
      <c r="B227" s="199" t="s">
        <v>1240</v>
      </c>
      <c r="C227" s="199" t="s">
        <v>172</v>
      </c>
      <c r="D227" s="166" t="s">
        <v>569</v>
      </c>
      <c r="E227" s="199" t="s">
        <v>1324</v>
      </c>
      <c r="F227" s="228">
        <v>728</v>
      </c>
      <c r="G227" s="223">
        <v>1288955.7</v>
      </c>
      <c r="H227" s="8">
        <v>399</v>
      </c>
      <c r="I227" s="8">
        <v>622185</v>
      </c>
      <c r="J227" s="51">
        <f t="shared" si="15"/>
        <v>0.54807692307692313</v>
      </c>
      <c r="K227" s="51">
        <f t="shared" si="16"/>
        <v>0.482704719797585</v>
      </c>
      <c r="L227" s="55">
        <f t="shared" si="17"/>
        <v>0.16442307692307692</v>
      </c>
      <c r="M227" s="55">
        <f t="shared" si="18"/>
        <v>0.33789330385830946</v>
      </c>
      <c r="N227" s="52">
        <f t="shared" si="19"/>
        <v>0.50231638078138641</v>
      </c>
      <c r="O227" s="53"/>
      <c r="P227" s="53"/>
    </row>
    <row r="228" spans="1:16" x14ac:dyDescent="0.25">
      <c r="A228" s="159">
        <v>225</v>
      </c>
      <c r="B228" s="199" t="s">
        <v>1240</v>
      </c>
      <c r="C228" s="199" t="s">
        <v>172</v>
      </c>
      <c r="D228" s="166" t="s">
        <v>567</v>
      </c>
      <c r="E228" s="199" t="s">
        <v>568</v>
      </c>
      <c r="F228" s="228">
        <v>847</v>
      </c>
      <c r="G228" s="223">
        <v>1514360.6</v>
      </c>
      <c r="H228" s="8">
        <v>450</v>
      </c>
      <c r="I228" s="8">
        <v>601970</v>
      </c>
      <c r="J228" s="51">
        <f t="shared" si="15"/>
        <v>0.53128689492325853</v>
      </c>
      <c r="K228" s="51">
        <f t="shared" si="16"/>
        <v>0.39750770060974905</v>
      </c>
      <c r="L228" s="55">
        <f t="shared" si="17"/>
        <v>0.15938606847697756</v>
      </c>
      <c r="M228" s="55">
        <f t="shared" si="18"/>
        <v>0.27825539042682429</v>
      </c>
      <c r="N228" s="52">
        <f t="shared" si="19"/>
        <v>0.43764145890380185</v>
      </c>
      <c r="O228" s="53"/>
      <c r="P228" s="53"/>
    </row>
    <row r="229" spans="1:16" x14ac:dyDescent="0.25">
      <c r="A229" s="159">
        <v>226</v>
      </c>
      <c r="B229" s="199" t="s">
        <v>1240</v>
      </c>
      <c r="C229" s="199" t="s">
        <v>172</v>
      </c>
      <c r="D229" s="166" t="s">
        <v>563</v>
      </c>
      <c r="E229" s="199" t="s">
        <v>564</v>
      </c>
      <c r="F229" s="228">
        <v>1693</v>
      </c>
      <c r="G229" s="223">
        <v>3004046.2</v>
      </c>
      <c r="H229" s="8">
        <v>484</v>
      </c>
      <c r="I229" s="8">
        <v>890725</v>
      </c>
      <c r="J229" s="51">
        <f t="shared" si="15"/>
        <v>0.28588304784406376</v>
      </c>
      <c r="K229" s="51">
        <f t="shared" si="16"/>
        <v>0.29650842254023924</v>
      </c>
      <c r="L229" s="55">
        <f t="shared" si="17"/>
        <v>8.5764914353219132E-2</v>
      </c>
      <c r="M229" s="55">
        <f t="shared" si="18"/>
        <v>0.20755589577816747</v>
      </c>
      <c r="N229" s="52">
        <f t="shared" si="19"/>
        <v>0.29332081013138661</v>
      </c>
      <c r="O229" s="53"/>
      <c r="P229" s="53"/>
    </row>
    <row r="230" spans="1:16" x14ac:dyDescent="0.25">
      <c r="A230" s="159">
        <v>227</v>
      </c>
      <c r="B230" s="199" t="s">
        <v>162</v>
      </c>
      <c r="C230" s="199" t="s">
        <v>172</v>
      </c>
      <c r="D230" s="166" t="s">
        <v>555</v>
      </c>
      <c r="E230" s="199" t="s">
        <v>556</v>
      </c>
      <c r="F230" s="228">
        <v>1716</v>
      </c>
      <c r="G230" s="223">
        <v>3042059.5249999999</v>
      </c>
      <c r="H230" s="8">
        <v>709</v>
      </c>
      <c r="I230" s="8">
        <v>1130365</v>
      </c>
      <c r="J230" s="51">
        <f t="shared" si="15"/>
        <v>0.4131701631701632</v>
      </c>
      <c r="K230" s="51">
        <f t="shared" si="16"/>
        <v>0.37157885659716011</v>
      </c>
      <c r="L230" s="55">
        <f t="shared" si="17"/>
        <v>0.12395104895104896</v>
      </c>
      <c r="M230" s="55">
        <f t="shared" si="18"/>
        <v>0.26010519961801204</v>
      </c>
      <c r="N230" s="52">
        <f t="shared" si="19"/>
        <v>0.38405624856906101</v>
      </c>
      <c r="O230" s="53"/>
      <c r="P230" s="53"/>
    </row>
    <row r="231" spans="1:16" x14ac:dyDescent="0.25">
      <c r="A231" s="159">
        <v>228</v>
      </c>
      <c r="B231" s="199" t="s">
        <v>162</v>
      </c>
      <c r="C231" s="199" t="s">
        <v>172</v>
      </c>
      <c r="D231" s="166" t="s">
        <v>551</v>
      </c>
      <c r="E231" s="199" t="s">
        <v>552</v>
      </c>
      <c r="F231" s="228">
        <v>1883</v>
      </c>
      <c r="G231" s="223">
        <v>3317809.8250000002</v>
      </c>
      <c r="H231" s="8">
        <v>492</v>
      </c>
      <c r="I231" s="8">
        <v>1217575</v>
      </c>
      <c r="J231" s="51">
        <f t="shared" si="15"/>
        <v>0.26128518321826871</v>
      </c>
      <c r="K231" s="51">
        <f t="shared" si="16"/>
        <v>0.36698155235585267</v>
      </c>
      <c r="L231" s="55">
        <f t="shared" si="17"/>
        <v>7.8385554965480608E-2</v>
      </c>
      <c r="M231" s="55">
        <f t="shared" si="18"/>
        <v>0.25688708664909687</v>
      </c>
      <c r="N231" s="52">
        <f t="shared" si="19"/>
        <v>0.33527264161457748</v>
      </c>
      <c r="O231" s="53"/>
      <c r="P231" s="53"/>
    </row>
    <row r="232" spans="1:16" x14ac:dyDescent="0.25">
      <c r="A232" s="159">
        <v>229</v>
      </c>
      <c r="B232" s="199" t="s">
        <v>162</v>
      </c>
      <c r="C232" s="199" t="s">
        <v>172</v>
      </c>
      <c r="D232" s="166" t="s">
        <v>561</v>
      </c>
      <c r="E232" s="199" t="s">
        <v>1361</v>
      </c>
      <c r="F232" s="228">
        <v>2152</v>
      </c>
      <c r="G232" s="223">
        <v>3826333.85</v>
      </c>
      <c r="H232" s="8">
        <v>778</v>
      </c>
      <c r="I232" s="8">
        <v>1523055</v>
      </c>
      <c r="J232" s="51">
        <f t="shared" si="15"/>
        <v>0.36152416356877326</v>
      </c>
      <c r="K232" s="51">
        <f t="shared" si="16"/>
        <v>0.39804550771229752</v>
      </c>
      <c r="L232" s="55">
        <f t="shared" si="17"/>
        <v>0.10845724907063198</v>
      </c>
      <c r="M232" s="55">
        <f t="shared" si="18"/>
        <v>0.27863185539860824</v>
      </c>
      <c r="N232" s="52">
        <f t="shared" si="19"/>
        <v>0.38708910446924022</v>
      </c>
      <c r="O232" s="53"/>
      <c r="P232" s="53"/>
    </row>
    <row r="233" spans="1:16" x14ac:dyDescent="0.25">
      <c r="A233" s="159">
        <v>230</v>
      </c>
      <c r="B233" s="199" t="s">
        <v>162</v>
      </c>
      <c r="C233" s="199" t="s">
        <v>172</v>
      </c>
      <c r="D233" s="166" t="s">
        <v>557</v>
      </c>
      <c r="E233" s="199" t="s">
        <v>1325</v>
      </c>
      <c r="F233" s="228">
        <v>1044</v>
      </c>
      <c r="G233" s="223">
        <v>1526073.65</v>
      </c>
      <c r="H233" s="8">
        <v>500</v>
      </c>
      <c r="I233" s="8">
        <v>732790</v>
      </c>
      <c r="J233" s="51">
        <f t="shared" si="15"/>
        <v>0.47892720306513409</v>
      </c>
      <c r="K233" s="51">
        <f t="shared" si="16"/>
        <v>0.48017997034415738</v>
      </c>
      <c r="L233" s="55">
        <f t="shared" si="17"/>
        <v>0.14367816091954022</v>
      </c>
      <c r="M233" s="55">
        <f t="shared" si="18"/>
        <v>0.33612597924091014</v>
      </c>
      <c r="N233" s="52">
        <f t="shared" si="19"/>
        <v>0.47980414016045037</v>
      </c>
      <c r="O233" s="53"/>
      <c r="P233" s="53"/>
    </row>
    <row r="234" spans="1:16" x14ac:dyDescent="0.25">
      <c r="A234" s="159">
        <v>231</v>
      </c>
      <c r="B234" s="199" t="s">
        <v>162</v>
      </c>
      <c r="C234" s="199" t="s">
        <v>172</v>
      </c>
      <c r="D234" s="166" t="s">
        <v>559</v>
      </c>
      <c r="E234" s="199" t="s">
        <v>560</v>
      </c>
      <c r="F234" s="228">
        <v>1792</v>
      </c>
      <c r="G234" s="223">
        <v>3493636.4</v>
      </c>
      <c r="H234" s="8">
        <v>522</v>
      </c>
      <c r="I234" s="8">
        <v>1402160</v>
      </c>
      <c r="J234" s="51">
        <f t="shared" si="15"/>
        <v>0.29129464285714285</v>
      </c>
      <c r="K234" s="51">
        <f t="shared" si="16"/>
        <v>0.40134686025139882</v>
      </c>
      <c r="L234" s="55">
        <f t="shared" si="17"/>
        <v>8.7388392857142852E-2</v>
      </c>
      <c r="M234" s="55">
        <f t="shared" si="18"/>
        <v>0.28094280217597917</v>
      </c>
      <c r="N234" s="52">
        <f t="shared" si="19"/>
        <v>0.36833119503312201</v>
      </c>
      <c r="O234" s="53"/>
      <c r="P234" s="53"/>
    </row>
    <row r="235" spans="1:16" x14ac:dyDescent="0.25">
      <c r="A235" s="159">
        <v>232</v>
      </c>
      <c r="B235" s="201" t="s">
        <v>166</v>
      </c>
      <c r="C235" s="202" t="s">
        <v>172</v>
      </c>
      <c r="D235" s="166" t="s">
        <v>519</v>
      </c>
      <c r="E235" s="202" t="s">
        <v>1359</v>
      </c>
      <c r="F235" s="228">
        <v>980</v>
      </c>
      <c r="G235" s="223">
        <v>1733833.55</v>
      </c>
      <c r="H235" s="8">
        <v>618</v>
      </c>
      <c r="I235" s="8">
        <v>1199455</v>
      </c>
      <c r="J235" s="51">
        <f t="shared" si="15"/>
        <v>0.6306122448979592</v>
      </c>
      <c r="K235" s="51">
        <f t="shared" si="16"/>
        <v>0.69179362690265167</v>
      </c>
      <c r="L235" s="55">
        <f t="shared" si="17"/>
        <v>0.18918367346938775</v>
      </c>
      <c r="M235" s="55">
        <f t="shared" si="18"/>
        <v>0.48425553883185612</v>
      </c>
      <c r="N235" s="52">
        <f t="shared" si="19"/>
        <v>0.67343921230124382</v>
      </c>
      <c r="O235" s="53"/>
      <c r="P235" s="53"/>
    </row>
    <row r="236" spans="1:16" x14ac:dyDescent="0.25">
      <c r="A236" s="159">
        <v>233</v>
      </c>
      <c r="B236" s="201" t="s">
        <v>166</v>
      </c>
      <c r="C236" s="202" t="s">
        <v>172</v>
      </c>
      <c r="D236" s="166" t="s">
        <v>522</v>
      </c>
      <c r="E236" s="202" t="s">
        <v>1360</v>
      </c>
      <c r="F236" s="228">
        <v>530</v>
      </c>
      <c r="G236" s="223">
        <v>963396.07499999995</v>
      </c>
      <c r="H236" s="8">
        <v>159</v>
      </c>
      <c r="I236" s="8">
        <v>369340</v>
      </c>
      <c r="J236" s="51">
        <f t="shared" si="15"/>
        <v>0.3</v>
      </c>
      <c r="K236" s="51">
        <f t="shared" si="16"/>
        <v>0.3833729548877392</v>
      </c>
      <c r="L236" s="55">
        <f t="shared" si="17"/>
        <v>0.09</v>
      </c>
      <c r="M236" s="55">
        <f t="shared" si="18"/>
        <v>0.26836106842141744</v>
      </c>
      <c r="N236" s="52">
        <f t="shared" si="19"/>
        <v>0.35836106842141746</v>
      </c>
      <c r="O236" s="53"/>
      <c r="P236" s="53"/>
    </row>
    <row r="237" spans="1:16" x14ac:dyDescent="0.25">
      <c r="A237" s="159">
        <v>234</v>
      </c>
      <c r="B237" s="201" t="s">
        <v>166</v>
      </c>
      <c r="C237" s="202" t="s">
        <v>172</v>
      </c>
      <c r="D237" s="166" t="s">
        <v>521</v>
      </c>
      <c r="E237" s="202" t="s">
        <v>1242</v>
      </c>
      <c r="F237" s="228">
        <v>480</v>
      </c>
      <c r="G237" s="223">
        <v>825132.95</v>
      </c>
      <c r="H237" s="8">
        <v>199</v>
      </c>
      <c r="I237" s="8">
        <v>277760</v>
      </c>
      <c r="J237" s="51">
        <f t="shared" si="15"/>
        <v>0.41458333333333336</v>
      </c>
      <c r="K237" s="51">
        <f t="shared" si="16"/>
        <v>0.33662454032407751</v>
      </c>
      <c r="L237" s="55">
        <f t="shared" si="17"/>
        <v>0.124375</v>
      </c>
      <c r="M237" s="55">
        <f t="shared" si="18"/>
        <v>0.23563717822685423</v>
      </c>
      <c r="N237" s="52">
        <f t="shared" si="19"/>
        <v>0.36001217822685422</v>
      </c>
      <c r="O237" s="53"/>
      <c r="P237" s="53"/>
    </row>
    <row r="238" spans="1:16" x14ac:dyDescent="0.25">
      <c r="A238" s="159">
        <v>235</v>
      </c>
      <c r="B238" s="229" t="s">
        <v>167</v>
      </c>
      <c r="C238" s="199" t="s">
        <v>172</v>
      </c>
      <c r="D238" s="166" t="s">
        <v>586</v>
      </c>
      <c r="E238" s="229" t="s">
        <v>587</v>
      </c>
      <c r="F238" s="228">
        <v>1518</v>
      </c>
      <c r="G238" s="223">
        <v>2634771.0499999998</v>
      </c>
      <c r="H238" s="8">
        <v>551</v>
      </c>
      <c r="I238" s="8">
        <v>926760</v>
      </c>
      <c r="J238" s="51">
        <f t="shared" si="15"/>
        <v>0.36297760210803687</v>
      </c>
      <c r="K238" s="51">
        <f t="shared" si="16"/>
        <v>0.35174213713939206</v>
      </c>
      <c r="L238" s="55">
        <f t="shared" si="17"/>
        <v>0.10889328063241106</v>
      </c>
      <c r="M238" s="55">
        <f t="shared" si="18"/>
        <v>0.24621949599757442</v>
      </c>
      <c r="N238" s="52">
        <f t="shared" si="19"/>
        <v>0.35511277662998547</v>
      </c>
      <c r="O238" s="53"/>
      <c r="P238" s="53"/>
    </row>
    <row r="239" spans="1:16" x14ac:dyDescent="0.25">
      <c r="A239" s="159">
        <v>236</v>
      </c>
      <c r="B239" s="229" t="s">
        <v>167</v>
      </c>
      <c r="C239" s="199" t="s">
        <v>172</v>
      </c>
      <c r="D239" s="166" t="s">
        <v>588</v>
      </c>
      <c r="E239" s="229" t="s">
        <v>589</v>
      </c>
      <c r="F239" s="228">
        <v>1243</v>
      </c>
      <c r="G239" s="223">
        <v>2516181.0249999999</v>
      </c>
      <c r="H239" s="8">
        <v>562</v>
      </c>
      <c r="I239" s="8">
        <v>930655</v>
      </c>
      <c r="J239" s="51">
        <f t="shared" si="15"/>
        <v>0.45213193885760256</v>
      </c>
      <c r="K239" s="51">
        <f t="shared" si="16"/>
        <v>0.36986806225517899</v>
      </c>
      <c r="L239" s="55">
        <f t="shared" si="17"/>
        <v>0.13563958165728077</v>
      </c>
      <c r="M239" s="55">
        <f t="shared" si="18"/>
        <v>0.25890764357862528</v>
      </c>
      <c r="N239" s="52">
        <f t="shared" si="19"/>
        <v>0.39454722523590602</v>
      </c>
      <c r="O239" s="53"/>
      <c r="P239" s="53"/>
    </row>
    <row r="240" spans="1:16" x14ac:dyDescent="0.25">
      <c r="A240" s="159">
        <v>237</v>
      </c>
      <c r="B240" s="229" t="s">
        <v>167</v>
      </c>
      <c r="C240" s="199" t="s">
        <v>172</v>
      </c>
      <c r="D240" s="166" t="s">
        <v>583</v>
      </c>
      <c r="E240" s="229" t="s">
        <v>1399</v>
      </c>
      <c r="F240" s="228">
        <v>1031</v>
      </c>
      <c r="G240" s="223">
        <v>1766736.875</v>
      </c>
      <c r="H240" s="8">
        <v>493</v>
      </c>
      <c r="I240" s="8">
        <v>802390</v>
      </c>
      <c r="J240" s="51">
        <f t="shared" si="15"/>
        <v>0.47817652764306501</v>
      </c>
      <c r="K240" s="51">
        <f t="shared" si="16"/>
        <v>0.45416497009493845</v>
      </c>
      <c r="L240" s="55">
        <f t="shared" si="17"/>
        <v>0.14345295829291949</v>
      </c>
      <c r="M240" s="55">
        <f t="shared" si="18"/>
        <v>0.3179154790664569</v>
      </c>
      <c r="N240" s="52">
        <f t="shared" si="19"/>
        <v>0.46136843735937638</v>
      </c>
      <c r="O240" s="53"/>
      <c r="P240" s="53"/>
    </row>
    <row r="241" spans="1:16" x14ac:dyDescent="0.25">
      <c r="A241" s="159">
        <v>238</v>
      </c>
      <c r="B241" s="229" t="s">
        <v>167</v>
      </c>
      <c r="C241" s="229" t="s">
        <v>172</v>
      </c>
      <c r="D241" s="166" t="s">
        <v>582</v>
      </c>
      <c r="E241" s="229" t="s">
        <v>1172</v>
      </c>
      <c r="F241" s="228">
        <v>886</v>
      </c>
      <c r="G241" s="223">
        <v>1501747.675</v>
      </c>
      <c r="H241" s="8">
        <v>369</v>
      </c>
      <c r="I241" s="8">
        <v>525620</v>
      </c>
      <c r="J241" s="51">
        <f t="shared" si="15"/>
        <v>0.41647855530474043</v>
      </c>
      <c r="K241" s="51">
        <f t="shared" si="16"/>
        <v>0.35000553604985601</v>
      </c>
      <c r="L241" s="55">
        <f t="shared" si="17"/>
        <v>0.12494356659142213</v>
      </c>
      <c r="M241" s="55">
        <f t="shared" si="18"/>
        <v>0.24500387523489919</v>
      </c>
      <c r="N241" s="52">
        <f t="shared" si="19"/>
        <v>0.36994744182632133</v>
      </c>
      <c r="O241" s="53"/>
      <c r="P241" s="53"/>
    </row>
    <row r="242" spans="1:16" x14ac:dyDescent="0.25">
      <c r="A242" s="159">
        <v>239</v>
      </c>
      <c r="B242" s="229" t="s">
        <v>167</v>
      </c>
      <c r="C242" s="229" t="s">
        <v>172</v>
      </c>
      <c r="D242" s="166" t="s">
        <v>585</v>
      </c>
      <c r="E242" s="229" t="s">
        <v>1408</v>
      </c>
      <c r="F242" s="228">
        <v>839</v>
      </c>
      <c r="G242" s="223">
        <v>1379583.5249999999</v>
      </c>
      <c r="H242" s="8">
        <v>437</v>
      </c>
      <c r="I242" s="8">
        <v>592905</v>
      </c>
      <c r="J242" s="51">
        <f t="shared" si="15"/>
        <v>0.52085816448152567</v>
      </c>
      <c r="K242" s="51">
        <f t="shared" si="16"/>
        <v>0.42977100643471372</v>
      </c>
      <c r="L242" s="55">
        <f t="shared" si="17"/>
        <v>0.15625744934445771</v>
      </c>
      <c r="M242" s="55">
        <f t="shared" si="18"/>
        <v>0.30083970450429959</v>
      </c>
      <c r="N242" s="52">
        <f t="shared" si="19"/>
        <v>0.45709715384875726</v>
      </c>
      <c r="O242" s="53"/>
      <c r="P242" s="53"/>
    </row>
    <row r="243" spans="1:16" x14ac:dyDescent="0.25">
      <c r="A243" s="159">
        <v>240</v>
      </c>
      <c r="B243" s="201" t="s">
        <v>168</v>
      </c>
      <c r="C243" s="202" t="s">
        <v>172</v>
      </c>
      <c r="D243" s="166" t="s">
        <v>525</v>
      </c>
      <c r="E243" s="202" t="s">
        <v>1400</v>
      </c>
      <c r="F243" s="228">
        <v>941</v>
      </c>
      <c r="G243" s="223">
        <v>1725705.2</v>
      </c>
      <c r="H243" s="8">
        <v>248</v>
      </c>
      <c r="I243" s="8">
        <v>479990</v>
      </c>
      <c r="J243" s="51">
        <f t="shared" si="15"/>
        <v>0.26354941551540911</v>
      </c>
      <c r="K243" s="51">
        <f t="shared" si="16"/>
        <v>0.27814136504890868</v>
      </c>
      <c r="L243" s="55">
        <f t="shared" si="17"/>
        <v>7.9064824654622737E-2</v>
      </c>
      <c r="M243" s="55">
        <f t="shared" si="18"/>
        <v>0.19469895553423608</v>
      </c>
      <c r="N243" s="52">
        <f t="shared" si="19"/>
        <v>0.27376378018885883</v>
      </c>
      <c r="O243" s="53"/>
      <c r="P243" s="53"/>
    </row>
    <row r="244" spans="1:16" x14ac:dyDescent="0.25">
      <c r="A244" s="159">
        <v>241</v>
      </c>
      <c r="B244" s="201" t="s">
        <v>168</v>
      </c>
      <c r="C244" s="202" t="s">
        <v>172</v>
      </c>
      <c r="D244" s="166" t="s">
        <v>528</v>
      </c>
      <c r="E244" s="202" t="s">
        <v>529</v>
      </c>
      <c r="F244" s="228">
        <v>858</v>
      </c>
      <c r="G244" s="223">
        <v>1572641.7</v>
      </c>
      <c r="H244" s="8">
        <v>433</v>
      </c>
      <c r="I244" s="8">
        <v>724295</v>
      </c>
      <c r="J244" s="51">
        <f t="shared" si="15"/>
        <v>0.50466200466200462</v>
      </c>
      <c r="K244" s="51">
        <f t="shared" si="16"/>
        <v>0.46055945228973644</v>
      </c>
      <c r="L244" s="55">
        <f t="shared" si="17"/>
        <v>0.15139860139860137</v>
      </c>
      <c r="M244" s="55">
        <f t="shared" si="18"/>
        <v>0.32239161660281551</v>
      </c>
      <c r="N244" s="52">
        <f t="shared" si="19"/>
        <v>0.47379021800141685</v>
      </c>
      <c r="O244" s="53"/>
      <c r="P244" s="53"/>
    </row>
    <row r="245" spans="1:16" x14ac:dyDescent="0.25">
      <c r="A245" s="159">
        <v>242</v>
      </c>
      <c r="B245" s="201" t="s">
        <v>168</v>
      </c>
      <c r="C245" s="202" t="s">
        <v>172</v>
      </c>
      <c r="D245" s="166" t="s">
        <v>530</v>
      </c>
      <c r="E245" s="202" t="s">
        <v>468</v>
      </c>
      <c r="F245" s="228">
        <v>1141</v>
      </c>
      <c r="G245" s="223">
        <v>1943776.15</v>
      </c>
      <c r="H245" s="8">
        <v>410</v>
      </c>
      <c r="I245" s="8">
        <v>742865</v>
      </c>
      <c r="J245" s="51">
        <f t="shared" si="15"/>
        <v>0.35933391761612621</v>
      </c>
      <c r="K245" s="51">
        <f t="shared" si="16"/>
        <v>0.38217620892199961</v>
      </c>
      <c r="L245" s="55">
        <f t="shared" si="17"/>
        <v>0.10780017528483786</v>
      </c>
      <c r="M245" s="55">
        <f t="shared" si="18"/>
        <v>0.2675233462453997</v>
      </c>
      <c r="N245" s="52">
        <f t="shared" si="19"/>
        <v>0.37532352153023757</v>
      </c>
      <c r="O245" s="53"/>
      <c r="P245" s="53"/>
    </row>
    <row r="246" spans="1:16" x14ac:dyDescent="0.25">
      <c r="A246" s="159">
        <v>243</v>
      </c>
      <c r="B246" s="201" t="s">
        <v>168</v>
      </c>
      <c r="C246" s="202" t="s">
        <v>172</v>
      </c>
      <c r="D246" s="166" t="s">
        <v>527</v>
      </c>
      <c r="E246" s="202" t="s">
        <v>1148</v>
      </c>
      <c r="F246" s="228">
        <v>1393</v>
      </c>
      <c r="G246" s="223">
        <v>2463823.3250000002</v>
      </c>
      <c r="H246" s="8">
        <v>728</v>
      </c>
      <c r="I246" s="8">
        <v>1350795</v>
      </c>
      <c r="J246" s="51">
        <f t="shared" si="15"/>
        <v>0.52261306532663321</v>
      </c>
      <c r="K246" s="51">
        <f t="shared" si="16"/>
        <v>0.54825156751042603</v>
      </c>
      <c r="L246" s="55">
        <f t="shared" si="17"/>
        <v>0.15678391959798996</v>
      </c>
      <c r="M246" s="55">
        <f t="shared" si="18"/>
        <v>0.38377609725729822</v>
      </c>
      <c r="N246" s="52">
        <f t="shared" si="19"/>
        <v>0.54056001685528821</v>
      </c>
      <c r="O246" s="53"/>
      <c r="P246" s="53"/>
    </row>
    <row r="247" spans="1:16" x14ac:dyDescent="0.25">
      <c r="A247" s="159">
        <v>244</v>
      </c>
      <c r="B247" s="201" t="s">
        <v>168</v>
      </c>
      <c r="C247" s="202" t="s">
        <v>172</v>
      </c>
      <c r="D247" s="166" t="s">
        <v>524</v>
      </c>
      <c r="E247" s="202" t="s">
        <v>1439</v>
      </c>
      <c r="F247" s="228">
        <v>719</v>
      </c>
      <c r="G247" s="223">
        <v>1276374</v>
      </c>
      <c r="H247" s="8">
        <v>378</v>
      </c>
      <c r="I247" s="8">
        <v>563550</v>
      </c>
      <c r="J247" s="51">
        <f t="shared" si="15"/>
        <v>0.52573018080667588</v>
      </c>
      <c r="K247" s="51">
        <f t="shared" si="16"/>
        <v>0.44152419275228105</v>
      </c>
      <c r="L247" s="55">
        <f t="shared" si="17"/>
        <v>0.15771905424200275</v>
      </c>
      <c r="M247" s="55">
        <f t="shared" si="18"/>
        <v>0.3090669349265967</v>
      </c>
      <c r="N247" s="52">
        <f t="shared" si="19"/>
        <v>0.46678598916859948</v>
      </c>
      <c r="O247" s="53"/>
      <c r="P247" s="53"/>
    </row>
    <row r="248" spans="1:16" x14ac:dyDescent="0.25">
      <c r="A248" s="159">
        <v>245</v>
      </c>
      <c r="B248" s="202" t="s">
        <v>169</v>
      </c>
      <c r="C248" s="202" t="s">
        <v>172</v>
      </c>
      <c r="D248" s="166" t="s">
        <v>593</v>
      </c>
      <c r="E248" s="202" t="s">
        <v>594</v>
      </c>
      <c r="F248" s="228">
        <v>1180</v>
      </c>
      <c r="G248" s="223">
        <v>2082074.325</v>
      </c>
      <c r="H248" s="8">
        <v>469</v>
      </c>
      <c r="I248" s="8">
        <v>798550</v>
      </c>
      <c r="J248" s="51">
        <f t="shared" si="15"/>
        <v>0.39745762711864407</v>
      </c>
      <c r="K248" s="51">
        <f t="shared" si="16"/>
        <v>0.38353577987663817</v>
      </c>
      <c r="L248" s="55">
        <f t="shared" si="17"/>
        <v>0.11923728813559321</v>
      </c>
      <c r="M248" s="55">
        <f t="shared" si="18"/>
        <v>0.26847504591364668</v>
      </c>
      <c r="N248" s="52">
        <f t="shared" si="19"/>
        <v>0.38771233404923988</v>
      </c>
      <c r="O248" s="53"/>
      <c r="P248" s="53"/>
    </row>
    <row r="249" spans="1:16" x14ac:dyDescent="0.25">
      <c r="A249" s="159">
        <v>246</v>
      </c>
      <c r="B249" s="202" t="s">
        <v>169</v>
      </c>
      <c r="C249" s="202" t="s">
        <v>172</v>
      </c>
      <c r="D249" s="166" t="s">
        <v>597</v>
      </c>
      <c r="E249" s="202" t="s">
        <v>1204</v>
      </c>
      <c r="F249" s="228">
        <v>865</v>
      </c>
      <c r="G249" s="223">
        <v>1531541.7749999999</v>
      </c>
      <c r="H249" s="8">
        <v>501</v>
      </c>
      <c r="I249" s="8">
        <v>996010</v>
      </c>
      <c r="J249" s="51">
        <f t="shared" si="15"/>
        <v>0.57919075144508669</v>
      </c>
      <c r="K249" s="51">
        <f t="shared" si="16"/>
        <v>0.65033159151013042</v>
      </c>
      <c r="L249" s="55">
        <f t="shared" si="17"/>
        <v>0.17375722543352601</v>
      </c>
      <c r="M249" s="55">
        <f t="shared" si="18"/>
        <v>0.45523211405709124</v>
      </c>
      <c r="N249" s="52">
        <f t="shared" si="19"/>
        <v>0.62898933949061719</v>
      </c>
      <c r="O249" s="53"/>
      <c r="P249" s="53"/>
    </row>
    <row r="250" spans="1:16" x14ac:dyDescent="0.25">
      <c r="A250" s="159">
        <v>247</v>
      </c>
      <c r="B250" s="202" t="s">
        <v>169</v>
      </c>
      <c r="C250" s="202" t="s">
        <v>172</v>
      </c>
      <c r="D250" s="166" t="s">
        <v>591</v>
      </c>
      <c r="E250" s="202" t="s">
        <v>592</v>
      </c>
      <c r="F250" s="228">
        <v>1286</v>
      </c>
      <c r="G250" s="223">
        <v>2287128.9500000002</v>
      </c>
      <c r="H250" s="8">
        <v>528</v>
      </c>
      <c r="I250" s="8">
        <v>1120000</v>
      </c>
      <c r="J250" s="51">
        <f t="shared" si="15"/>
        <v>0.41057542768273719</v>
      </c>
      <c r="K250" s="51">
        <f t="shared" si="16"/>
        <v>0.48969691892536271</v>
      </c>
      <c r="L250" s="55">
        <f t="shared" si="17"/>
        <v>0.12317262830482115</v>
      </c>
      <c r="M250" s="55">
        <f t="shared" si="18"/>
        <v>0.34278784324775385</v>
      </c>
      <c r="N250" s="52">
        <f t="shared" si="19"/>
        <v>0.46596047155257503</v>
      </c>
      <c r="O250" s="53"/>
      <c r="P250" s="53"/>
    </row>
    <row r="251" spans="1:16" x14ac:dyDescent="0.25">
      <c r="A251" s="159">
        <v>248</v>
      </c>
      <c r="B251" s="202" t="s">
        <v>169</v>
      </c>
      <c r="C251" s="202" t="s">
        <v>172</v>
      </c>
      <c r="D251" s="166" t="s">
        <v>595</v>
      </c>
      <c r="E251" s="202" t="s">
        <v>596</v>
      </c>
      <c r="F251" s="228">
        <v>821</v>
      </c>
      <c r="G251" s="223">
        <v>1470650.4</v>
      </c>
      <c r="H251" s="8">
        <v>237</v>
      </c>
      <c r="I251" s="8">
        <v>389945</v>
      </c>
      <c r="J251" s="51">
        <f t="shared" si="15"/>
        <v>0.28867235079171744</v>
      </c>
      <c r="K251" s="51">
        <f t="shared" si="16"/>
        <v>0.26515139152037764</v>
      </c>
      <c r="L251" s="55">
        <f t="shared" si="17"/>
        <v>8.6601705237515231E-2</v>
      </c>
      <c r="M251" s="55">
        <f t="shared" si="18"/>
        <v>0.18560597406426435</v>
      </c>
      <c r="N251" s="52">
        <f t="shared" si="19"/>
        <v>0.27220767930177958</v>
      </c>
      <c r="O251" s="53"/>
      <c r="P251" s="53"/>
    </row>
    <row r="252" spans="1:16" x14ac:dyDescent="0.25">
      <c r="A252" s="159">
        <v>249</v>
      </c>
      <c r="B252" s="202" t="s">
        <v>169</v>
      </c>
      <c r="C252" s="202" t="s">
        <v>172</v>
      </c>
      <c r="D252" s="166" t="s">
        <v>590</v>
      </c>
      <c r="E252" s="202" t="s">
        <v>373</v>
      </c>
      <c r="F252" s="228">
        <v>414</v>
      </c>
      <c r="G252" s="223">
        <v>724978.15</v>
      </c>
      <c r="H252" s="8">
        <v>203</v>
      </c>
      <c r="I252" s="8">
        <v>266775</v>
      </c>
      <c r="J252" s="51">
        <f t="shared" si="15"/>
        <v>0.49033816425120774</v>
      </c>
      <c r="K252" s="51">
        <f t="shared" si="16"/>
        <v>0.36797660729499226</v>
      </c>
      <c r="L252" s="55">
        <f t="shared" si="17"/>
        <v>0.14710144927536231</v>
      </c>
      <c r="M252" s="55">
        <f t="shared" si="18"/>
        <v>0.25758362510649457</v>
      </c>
      <c r="N252" s="52">
        <f t="shared" si="19"/>
        <v>0.40468507438185686</v>
      </c>
      <c r="O252" s="53"/>
      <c r="P252" s="53"/>
    </row>
    <row r="253" spans="1:16" x14ac:dyDescent="0.25">
      <c r="A253" s="159">
        <v>250</v>
      </c>
      <c r="B253" s="202" t="s">
        <v>170</v>
      </c>
      <c r="C253" s="202" t="s">
        <v>172</v>
      </c>
      <c r="D253" s="166" t="s">
        <v>604</v>
      </c>
      <c r="E253" s="202" t="s">
        <v>605</v>
      </c>
      <c r="F253" s="228">
        <v>687</v>
      </c>
      <c r="G253" s="223">
        <v>1230834.325</v>
      </c>
      <c r="H253" s="8">
        <v>188</v>
      </c>
      <c r="I253" s="8">
        <v>261465</v>
      </c>
      <c r="J253" s="51">
        <f t="shared" si="15"/>
        <v>0.27365356622998543</v>
      </c>
      <c r="K253" s="51">
        <f t="shared" si="16"/>
        <v>0.21242907732525254</v>
      </c>
      <c r="L253" s="55">
        <f t="shared" si="17"/>
        <v>8.2096069868995633E-2</v>
      </c>
      <c r="M253" s="55">
        <f t="shared" si="18"/>
        <v>0.14870035412767676</v>
      </c>
      <c r="N253" s="52">
        <f t="shared" si="19"/>
        <v>0.23079642399667238</v>
      </c>
      <c r="O253" s="53"/>
      <c r="P253" s="53"/>
    </row>
    <row r="254" spans="1:16" x14ac:dyDescent="0.25">
      <c r="A254" s="159">
        <v>251</v>
      </c>
      <c r="B254" s="199" t="s">
        <v>170</v>
      </c>
      <c r="C254" s="199" t="s">
        <v>172</v>
      </c>
      <c r="D254" s="166" t="s">
        <v>602</v>
      </c>
      <c r="E254" s="199" t="s">
        <v>1396</v>
      </c>
      <c r="F254" s="228">
        <v>721</v>
      </c>
      <c r="G254" s="223">
        <v>1278576.675</v>
      </c>
      <c r="H254" s="8">
        <v>164</v>
      </c>
      <c r="I254" s="8">
        <v>202445</v>
      </c>
      <c r="J254" s="51">
        <f t="shared" si="15"/>
        <v>0.2274618585298197</v>
      </c>
      <c r="K254" s="51">
        <f t="shared" si="16"/>
        <v>0.15833622179913456</v>
      </c>
      <c r="L254" s="55">
        <f t="shared" si="17"/>
        <v>6.8238557558945909E-2</v>
      </c>
      <c r="M254" s="55">
        <f t="shared" si="18"/>
        <v>0.11083535525939418</v>
      </c>
      <c r="N254" s="52">
        <f t="shared" si="19"/>
        <v>0.17907391281834009</v>
      </c>
      <c r="O254" s="53"/>
      <c r="P254" s="53"/>
    </row>
    <row r="255" spans="1:16" x14ac:dyDescent="0.25">
      <c r="A255" s="159">
        <v>252</v>
      </c>
      <c r="B255" s="199" t="s">
        <v>170</v>
      </c>
      <c r="C255" s="199" t="s">
        <v>172</v>
      </c>
      <c r="D255" s="166" t="s">
        <v>600</v>
      </c>
      <c r="E255" s="199" t="s">
        <v>601</v>
      </c>
      <c r="F255" s="228">
        <v>908</v>
      </c>
      <c r="G255" s="223">
        <v>1614498.15</v>
      </c>
      <c r="H255" s="8">
        <v>141</v>
      </c>
      <c r="I255" s="8">
        <v>261965</v>
      </c>
      <c r="J255" s="51">
        <f t="shared" si="15"/>
        <v>0.15528634361233482</v>
      </c>
      <c r="K255" s="51">
        <f t="shared" si="16"/>
        <v>0.16225785083742586</v>
      </c>
      <c r="L255" s="55">
        <f t="shared" si="17"/>
        <v>4.658590308370044E-2</v>
      </c>
      <c r="M255" s="55">
        <f t="shared" si="18"/>
        <v>0.11358049558619809</v>
      </c>
      <c r="N255" s="52">
        <f t="shared" si="19"/>
        <v>0.16016639866989854</v>
      </c>
      <c r="O255" s="53"/>
      <c r="P255" s="53"/>
    </row>
    <row r="256" spans="1:16" x14ac:dyDescent="0.25">
      <c r="A256" s="159">
        <v>253</v>
      </c>
      <c r="B256" s="199" t="s">
        <v>170</v>
      </c>
      <c r="C256" s="199" t="s">
        <v>172</v>
      </c>
      <c r="D256" s="166" t="s">
        <v>606</v>
      </c>
      <c r="E256" s="199" t="s">
        <v>1397</v>
      </c>
      <c r="F256" s="228">
        <v>361</v>
      </c>
      <c r="G256" s="223">
        <v>641166.77500000002</v>
      </c>
      <c r="H256" s="8">
        <v>35</v>
      </c>
      <c r="I256" s="8">
        <v>39015</v>
      </c>
      <c r="J256" s="51">
        <f t="shared" si="15"/>
        <v>9.6952908587257622E-2</v>
      </c>
      <c r="K256" s="51">
        <f t="shared" si="16"/>
        <v>6.0850002715752076E-2</v>
      </c>
      <c r="L256" s="55">
        <f t="shared" si="17"/>
        <v>2.9085872576177285E-2</v>
      </c>
      <c r="M256" s="55">
        <f t="shared" si="18"/>
        <v>4.2595001901026448E-2</v>
      </c>
      <c r="N256" s="52">
        <f t="shared" si="19"/>
        <v>7.1680874477203727E-2</v>
      </c>
      <c r="O256" s="53"/>
      <c r="P256" s="53"/>
    </row>
    <row r="257" spans="1:16" x14ac:dyDescent="0.25">
      <c r="A257" s="159">
        <v>254</v>
      </c>
      <c r="B257" s="199" t="s">
        <v>170</v>
      </c>
      <c r="C257" s="199" t="s">
        <v>172</v>
      </c>
      <c r="D257" s="166" t="s">
        <v>608</v>
      </c>
      <c r="E257" s="199" t="s">
        <v>1205</v>
      </c>
      <c r="F257" s="228">
        <v>1169</v>
      </c>
      <c r="G257" s="223">
        <v>2047223.15</v>
      </c>
      <c r="H257" s="8">
        <v>213</v>
      </c>
      <c r="I257" s="8">
        <v>610565</v>
      </c>
      <c r="J257" s="51">
        <f t="shared" si="15"/>
        <v>0.18220701454234389</v>
      </c>
      <c r="K257" s="51">
        <f t="shared" si="16"/>
        <v>0.29824057040386637</v>
      </c>
      <c r="L257" s="55">
        <f t="shared" si="17"/>
        <v>5.4662104362703169E-2</v>
      </c>
      <c r="M257" s="55">
        <f t="shared" si="18"/>
        <v>0.20876839928270643</v>
      </c>
      <c r="N257" s="52">
        <f t="shared" si="19"/>
        <v>0.2634305036454096</v>
      </c>
      <c r="O257" s="53"/>
      <c r="P257" s="53"/>
    </row>
    <row r="258" spans="1:16" x14ac:dyDescent="0.25">
      <c r="A258" s="159">
        <v>255</v>
      </c>
      <c r="B258" s="199" t="s">
        <v>170</v>
      </c>
      <c r="C258" s="199" t="s">
        <v>172</v>
      </c>
      <c r="D258" s="166" t="s">
        <v>598</v>
      </c>
      <c r="E258" s="199" t="s">
        <v>1398</v>
      </c>
      <c r="F258" s="228">
        <v>687</v>
      </c>
      <c r="G258" s="223">
        <v>1230834.325</v>
      </c>
      <c r="H258" s="8">
        <v>72</v>
      </c>
      <c r="I258" s="8">
        <v>107880</v>
      </c>
      <c r="J258" s="51">
        <f t="shared" si="15"/>
        <v>0.10480349344978165</v>
      </c>
      <c r="K258" s="51">
        <f t="shared" si="16"/>
        <v>8.7647864386622462E-2</v>
      </c>
      <c r="L258" s="55">
        <f t="shared" si="17"/>
        <v>3.1441048034934492E-2</v>
      </c>
      <c r="M258" s="55">
        <f t="shared" si="18"/>
        <v>6.1353505070635722E-2</v>
      </c>
      <c r="N258" s="52">
        <f t="shared" si="19"/>
        <v>9.2794553105570221E-2</v>
      </c>
      <c r="O258" s="53"/>
      <c r="P258" s="53"/>
    </row>
    <row r="259" spans="1:16" x14ac:dyDescent="0.25">
      <c r="A259" s="159">
        <v>256</v>
      </c>
      <c r="B259" s="199" t="s">
        <v>165</v>
      </c>
      <c r="C259" s="199" t="s">
        <v>172</v>
      </c>
      <c r="D259" s="166" t="s">
        <v>613</v>
      </c>
      <c r="E259" s="199" t="s">
        <v>1440</v>
      </c>
      <c r="F259" s="228">
        <v>1651</v>
      </c>
      <c r="G259" s="223">
        <v>2928638.85</v>
      </c>
      <c r="H259" s="8">
        <v>839</v>
      </c>
      <c r="I259" s="8">
        <v>1747135</v>
      </c>
      <c r="J259" s="51">
        <f t="shared" si="15"/>
        <v>0.50817686250757121</v>
      </c>
      <c r="K259" s="51">
        <f t="shared" si="16"/>
        <v>0.59656894874559219</v>
      </c>
      <c r="L259" s="55">
        <f t="shared" si="17"/>
        <v>0.15245305875227136</v>
      </c>
      <c r="M259" s="55">
        <f t="shared" si="18"/>
        <v>0.41759826412191453</v>
      </c>
      <c r="N259" s="52">
        <f t="shared" si="19"/>
        <v>0.57005132287418592</v>
      </c>
      <c r="O259" s="53"/>
      <c r="P259" s="53"/>
    </row>
    <row r="260" spans="1:16" x14ac:dyDescent="0.25">
      <c r="A260" s="159">
        <v>257</v>
      </c>
      <c r="B260" s="199" t="s">
        <v>165</v>
      </c>
      <c r="C260" s="199" t="s">
        <v>172</v>
      </c>
      <c r="D260" s="166" t="s">
        <v>617</v>
      </c>
      <c r="E260" s="199" t="s">
        <v>618</v>
      </c>
      <c r="F260" s="228">
        <v>772</v>
      </c>
      <c r="G260" s="223">
        <v>1373413.05</v>
      </c>
      <c r="H260" s="8">
        <v>398</v>
      </c>
      <c r="I260" s="8">
        <v>597110</v>
      </c>
      <c r="J260" s="51">
        <f t="shared" ref="J260:J323" si="20">IFERROR(H260/F260,0)</f>
        <v>0.51554404145077726</v>
      </c>
      <c r="K260" s="51">
        <f t="shared" ref="K260:K323" si="21">IFERROR(I260/G260,0)</f>
        <v>0.43476359861295916</v>
      </c>
      <c r="L260" s="55">
        <f t="shared" si="17"/>
        <v>0.15466321243523318</v>
      </c>
      <c r="M260" s="55">
        <f t="shared" si="18"/>
        <v>0.30433451902907138</v>
      </c>
      <c r="N260" s="52">
        <f t="shared" si="19"/>
        <v>0.45899773146430456</v>
      </c>
      <c r="O260" s="53"/>
      <c r="P260" s="53"/>
    </row>
    <row r="261" spans="1:16" x14ac:dyDescent="0.25">
      <c r="A261" s="159">
        <v>258</v>
      </c>
      <c r="B261" s="199" t="s">
        <v>165</v>
      </c>
      <c r="C261" s="199" t="s">
        <v>172</v>
      </c>
      <c r="D261" s="166" t="s">
        <v>615</v>
      </c>
      <c r="E261" s="199" t="s">
        <v>616</v>
      </c>
      <c r="F261" s="228">
        <v>1062</v>
      </c>
      <c r="G261" s="223">
        <v>1883605.4</v>
      </c>
      <c r="H261" s="8">
        <v>390</v>
      </c>
      <c r="I261" s="8">
        <v>845475</v>
      </c>
      <c r="J261" s="51">
        <f t="shared" si="20"/>
        <v>0.3672316384180791</v>
      </c>
      <c r="K261" s="51">
        <f t="shared" si="21"/>
        <v>0.44885993637520899</v>
      </c>
      <c r="L261" s="55">
        <f t="shared" ref="L261:L324" si="22">IF((J261*0.3)&gt;30%,30%,(J261*0.3))</f>
        <v>0.11016949152542373</v>
      </c>
      <c r="M261" s="55">
        <f t="shared" ref="M261:M324" si="23">IF((K261*0.7)&gt;70%,70%,(K261*0.7))</f>
        <v>0.31420195546264629</v>
      </c>
      <c r="N261" s="52">
        <f t="shared" ref="N261:N324" si="24">L261+M261</f>
        <v>0.42437144698807</v>
      </c>
      <c r="O261" s="53"/>
      <c r="P261" s="53"/>
    </row>
    <row r="262" spans="1:16" x14ac:dyDescent="0.25">
      <c r="A262" s="159">
        <v>259</v>
      </c>
      <c r="B262" s="199" t="s">
        <v>165</v>
      </c>
      <c r="C262" s="199" t="s">
        <v>172</v>
      </c>
      <c r="D262" s="166" t="s">
        <v>611</v>
      </c>
      <c r="E262" s="199" t="s">
        <v>612</v>
      </c>
      <c r="F262" s="228">
        <v>852</v>
      </c>
      <c r="G262" s="223">
        <v>1519290.6</v>
      </c>
      <c r="H262" s="8">
        <v>464</v>
      </c>
      <c r="I262" s="8">
        <v>841020</v>
      </c>
      <c r="J262" s="51">
        <f t="shared" si="20"/>
        <v>0.54460093896713613</v>
      </c>
      <c r="K262" s="51">
        <f t="shared" si="21"/>
        <v>0.55356098431728595</v>
      </c>
      <c r="L262" s="55">
        <f t="shared" si="22"/>
        <v>0.16338028169014082</v>
      </c>
      <c r="M262" s="55">
        <f t="shared" si="23"/>
        <v>0.38749268902210016</v>
      </c>
      <c r="N262" s="52">
        <f t="shared" si="24"/>
        <v>0.55087297071224095</v>
      </c>
      <c r="O262" s="53"/>
      <c r="P262" s="53"/>
    </row>
    <row r="263" spans="1:16" x14ac:dyDescent="0.25">
      <c r="A263" s="159">
        <v>260</v>
      </c>
      <c r="B263" s="199" t="s">
        <v>165</v>
      </c>
      <c r="C263" s="199" t="s">
        <v>172</v>
      </c>
      <c r="D263" s="166" t="s">
        <v>609</v>
      </c>
      <c r="E263" s="199" t="s">
        <v>1046</v>
      </c>
      <c r="F263" s="228">
        <v>1564</v>
      </c>
      <c r="G263" s="223">
        <v>2767695.125</v>
      </c>
      <c r="H263" s="8">
        <v>419</v>
      </c>
      <c r="I263" s="8">
        <v>909150</v>
      </c>
      <c r="J263" s="51">
        <f t="shared" si="20"/>
        <v>0.26790281329923271</v>
      </c>
      <c r="K263" s="51">
        <f t="shared" si="21"/>
        <v>0.32848632488016538</v>
      </c>
      <c r="L263" s="55">
        <f t="shared" si="22"/>
        <v>8.0370843989769805E-2</v>
      </c>
      <c r="M263" s="55">
        <f t="shared" si="23"/>
        <v>0.22994042741611576</v>
      </c>
      <c r="N263" s="52">
        <f t="shared" si="24"/>
        <v>0.31031127140588555</v>
      </c>
      <c r="O263" s="53"/>
      <c r="P263" s="53"/>
    </row>
    <row r="264" spans="1:16" x14ac:dyDescent="0.25">
      <c r="A264" s="159">
        <v>261</v>
      </c>
      <c r="B264" s="199" t="s">
        <v>165</v>
      </c>
      <c r="C264" s="199" t="s">
        <v>172</v>
      </c>
      <c r="D264" s="166" t="s">
        <v>1047</v>
      </c>
      <c r="E264" s="199" t="s">
        <v>1152</v>
      </c>
      <c r="F264" s="228">
        <v>772</v>
      </c>
      <c r="G264" s="223">
        <v>1373413.05</v>
      </c>
      <c r="H264" s="8">
        <v>344</v>
      </c>
      <c r="I264" s="8">
        <v>542685</v>
      </c>
      <c r="J264" s="51">
        <f t="shared" si="20"/>
        <v>0.44559585492227977</v>
      </c>
      <c r="K264" s="51">
        <f t="shared" si="21"/>
        <v>0.39513604446965173</v>
      </c>
      <c r="L264" s="55">
        <f t="shared" si="22"/>
        <v>0.13367875647668392</v>
      </c>
      <c r="M264" s="55">
        <f t="shared" si="23"/>
        <v>0.27659523112875617</v>
      </c>
      <c r="N264" s="52">
        <f t="shared" si="24"/>
        <v>0.41027398760544009</v>
      </c>
      <c r="O264" s="53"/>
      <c r="P264" s="53"/>
    </row>
    <row r="265" spans="1:16" x14ac:dyDescent="0.25">
      <c r="A265" s="159">
        <v>262</v>
      </c>
      <c r="B265" s="199" t="s">
        <v>165</v>
      </c>
      <c r="C265" s="199" t="s">
        <v>172</v>
      </c>
      <c r="D265" s="166" t="s">
        <v>610</v>
      </c>
      <c r="E265" s="199" t="s">
        <v>1243</v>
      </c>
      <c r="F265" s="228">
        <v>721</v>
      </c>
      <c r="G265" s="223">
        <v>1282346.675</v>
      </c>
      <c r="H265" s="8">
        <v>339</v>
      </c>
      <c r="I265" s="8">
        <v>549020</v>
      </c>
      <c r="J265" s="51">
        <f t="shared" si="20"/>
        <v>0.47018030513176146</v>
      </c>
      <c r="K265" s="51">
        <f t="shared" si="21"/>
        <v>0.42813695446280153</v>
      </c>
      <c r="L265" s="55">
        <f t="shared" si="22"/>
        <v>0.14105409153952844</v>
      </c>
      <c r="M265" s="55">
        <f t="shared" si="23"/>
        <v>0.29969586812396104</v>
      </c>
      <c r="N265" s="52">
        <f t="shared" si="24"/>
        <v>0.44074995966348951</v>
      </c>
      <c r="O265" s="53"/>
      <c r="P265" s="53"/>
    </row>
    <row r="266" spans="1:16" x14ac:dyDescent="0.25">
      <c r="A266" s="159">
        <v>263</v>
      </c>
      <c r="B266" s="199" t="s">
        <v>165</v>
      </c>
      <c r="C266" s="199" t="s">
        <v>172</v>
      </c>
      <c r="D266" s="166" t="s">
        <v>619</v>
      </c>
      <c r="E266" s="199" t="s">
        <v>1106</v>
      </c>
      <c r="F266" s="228">
        <v>1068</v>
      </c>
      <c r="G266" s="223">
        <v>1865913.45</v>
      </c>
      <c r="H266" s="8">
        <v>163</v>
      </c>
      <c r="I266" s="8">
        <v>451810</v>
      </c>
      <c r="J266" s="51">
        <f t="shared" si="20"/>
        <v>0.15262172284644196</v>
      </c>
      <c r="K266" s="51">
        <f t="shared" si="21"/>
        <v>0.2421387765868776</v>
      </c>
      <c r="L266" s="55">
        <f t="shared" si="22"/>
        <v>4.5786516853932584E-2</v>
      </c>
      <c r="M266" s="55">
        <f t="shared" si="23"/>
        <v>0.1694971436108143</v>
      </c>
      <c r="N266" s="52">
        <f t="shared" si="24"/>
        <v>0.2152836604647469</v>
      </c>
      <c r="O266" s="53"/>
      <c r="P266" s="53"/>
    </row>
    <row r="267" spans="1:16" x14ac:dyDescent="0.25">
      <c r="A267" s="159">
        <v>264</v>
      </c>
      <c r="B267" s="199" t="s">
        <v>160</v>
      </c>
      <c r="C267" s="199" t="s">
        <v>172</v>
      </c>
      <c r="D267" s="166" t="s">
        <v>532</v>
      </c>
      <c r="E267" s="199" t="s">
        <v>533</v>
      </c>
      <c r="F267" s="228">
        <v>1062</v>
      </c>
      <c r="G267" s="223">
        <v>1883605.4</v>
      </c>
      <c r="H267" s="8">
        <v>552</v>
      </c>
      <c r="I267" s="8">
        <v>954640</v>
      </c>
      <c r="J267" s="51">
        <f t="shared" si="20"/>
        <v>0.51977401129943501</v>
      </c>
      <c r="K267" s="51">
        <f t="shared" si="21"/>
        <v>0.50681528095003336</v>
      </c>
      <c r="L267" s="55">
        <f t="shared" si="22"/>
        <v>0.15593220338983049</v>
      </c>
      <c r="M267" s="55">
        <f t="shared" si="23"/>
        <v>0.35477069666502331</v>
      </c>
      <c r="N267" s="52">
        <f t="shared" si="24"/>
        <v>0.51070290005485375</v>
      </c>
      <c r="O267" s="53"/>
      <c r="P267" s="53"/>
    </row>
    <row r="268" spans="1:16" x14ac:dyDescent="0.25">
      <c r="A268" s="159">
        <v>265</v>
      </c>
      <c r="B268" s="199" t="s">
        <v>160</v>
      </c>
      <c r="C268" s="199" t="s">
        <v>172</v>
      </c>
      <c r="D268" s="166" t="s">
        <v>531</v>
      </c>
      <c r="E268" s="199" t="s">
        <v>1037</v>
      </c>
      <c r="F268" s="228">
        <v>949</v>
      </c>
      <c r="G268" s="223">
        <v>1696013.35</v>
      </c>
      <c r="H268" s="8">
        <v>406</v>
      </c>
      <c r="I268" s="8">
        <v>768080</v>
      </c>
      <c r="J268" s="51">
        <f t="shared" si="20"/>
        <v>0.42781875658587987</v>
      </c>
      <c r="K268" s="51">
        <f t="shared" si="21"/>
        <v>0.45287379371158837</v>
      </c>
      <c r="L268" s="55">
        <f t="shared" si="22"/>
        <v>0.12834562697576396</v>
      </c>
      <c r="M268" s="55">
        <f t="shared" si="23"/>
        <v>0.31701165559811184</v>
      </c>
      <c r="N268" s="52">
        <f t="shared" si="24"/>
        <v>0.4453572825738758</v>
      </c>
      <c r="O268" s="53"/>
      <c r="P268" s="53"/>
    </row>
    <row r="269" spans="1:16" x14ac:dyDescent="0.25">
      <c r="A269" s="159">
        <v>266</v>
      </c>
      <c r="B269" s="199" t="s">
        <v>161</v>
      </c>
      <c r="C269" s="199" t="s">
        <v>172</v>
      </c>
      <c r="D269" s="166" t="s">
        <v>542</v>
      </c>
      <c r="E269" s="199" t="s">
        <v>543</v>
      </c>
      <c r="F269" s="228">
        <v>1334</v>
      </c>
      <c r="G269" s="223">
        <v>2357893.4500000002</v>
      </c>
      <c r="H269" s="8">
        <v>525</v>
      </c>
      <c r="I269" s="8">
        <v>732955</v>
      </c>
      <c r="J269" s="51">
        <f t="shared" si="20"/>
        <v>0.39355322338830584</v>
      </c>
      <c r="K269" s="51">
        <f t="shared" si="21"/>
        <v>0.31085162054290449</v>
      </c>
      <c r="L269" s="55">
        <f t="shared" si="22"/>
        <v>0.11806596701649175</v>
      </c>
      <c r="M269" s="55">
        <f t="shared" si="23"/>
        <v>0.21759613438003314</v>
      </c>
      <c r="N269" s="52">
        <f t="shared" si="24"/>
        <v>0.33566210139652486</v>
      </c>
      <c r="O269" s="53"/>
      <c r="P269" s="53"/>
    </row>
    <row r="270" spans="1:16" x14ac:dyDescent="0.25">
      <c r="A270" s="159">
        <v>267</v>
      </c>
      <c r="B270" s="199" t="s">
        <v>161</v>
      </c>
      <c r="C270" s="199" t="s">
        <v>172</v>
      </c>
      <c r="D270" s="166" t="s">
        <v>548</v>
      </c>
      <c r="E270" s="199" t="s">
        <v>1147</v>
      </c>
      <c r="F270" s="228">
        <v>1132</v>
      </c>
      <c r="G270" s="223">
        <v>2002099.825</v>
      </c>
      <c r="H270" s="8">
        <v>544</v>
      </c>
      <c r="I270" s="8">
        <v>778000</v>
      </c>
      <c r="J270" s="51">
        <f t="shared" si="20"/>
        <v>0.48056537102473496</v>
      </c>
      <c r="K270" s="51">
        <f t="shared" si="21"/>
        <v>0.38859201238879287</v>
      </c>
      <c r="L270" s="55">
        <f t="shared" si="22"/>
        <v>0.14416961130742048</v>
      </c>
      <c r="M270" s="55">
        <f t="shared" si="23"/>
        <v>0.27201440867215498</v>
      </c>
      <c r="N270" s="52">
        <f t="shared" si="24"/>
        <v>0.41618401997957544</v>
      </c>
      <c r="O270" s="53"/>
      <c r="P270" s="53"/>
    </row>
    <row r="271" spans="1:16" x14ac:dyDescent="0.25">
      <c r="A271" s="159">
        <v>268</v>
      </c>
      <c r="B271" s="199" t="s">
        <v>161</v>
      </c>
      <c r="C271" s="199" t="s">
        <v>172</v>
      </c>
      <c r="D271" s="166" t="s">
        <v>549</v>
      </c>
      <c r="E271" s="199" t="s">
        <v>550</v>
      </c>
      <c r="F271" s="228">
        <v>976</v>
      </c>
      <c r="G271" s="223">
        <v>1733383.55</v>
      </c>
      <c r="H271" s="8">
        <v>339</v>
      </c>
      <c r="I271" s="8">
        <v>513725</v>
      </c>
      <c r="J271" s="51">
        <f t="shared" si="20"/>
        <v>0.3473360655737705</v>
      </c>
      <c r="K271" s="51">
        <f t="shared" si="21"/>
        <v>0.29637122147605471</v>
      </c>
      <c r="L271" s="55">
        <f t="shared" si="22"/>
        <v>0.10420081967213114</v>
      </c>
      <c r="M271" s="55">
        <f t="shared" si="23"/>
        <v>0.2074598550332383</v>
      </c>
      <c r="N271" s="52">
        <f t="shared" si="24"/>
        <v>0.31166067470536946</v>
      </c>
      <c r="O271" s="53"/>
      <c r="P271" s="53"/>
    </row>
    <row r="272" spans="1:16" x14ac:dyDescent="0.25">
      <c r="A272" s="159">
        <v>269</v>
      </c>
      <c r="B272" s="199" t="s">
        <v>161</v>
      </c>
      <c r="C272" s="199" t="s">
        <v>172</v>
      </c>
      <c r="D272" s="166" t="s">
        <v>540</v>
      </c>
      <c r="E272" s="199" t="s">
        <v>541</v>
      </c>
      <c r="F272" s="228">
        <v>1230</v>
      </c>
      <c r="G272" s="223">
        <v>2173540.7000000002</v>
      </c>
      <c r="H272" s="8">
        <v>470</v>
      </c>
      <c r="I272" s="8">
        <v>1068365</v>
      </c>
      <c r="J272" s="51">
        <f t="shared" si="20"/>
        <v>0.38211382113821141</v>
      </c>
      <c r="K272" s="51">
        <f t="shared" si="21"/>
        <v>0.49153208863307685</v>
      </c>
      <c r="L272" s="55">
        <f t="shared" si="22"/>
        <v>0.11463414634146342</v>
      </c>
      <c r="M272" s="55">
        <f t="shared" si="23"/>
        <v>0.34407246204315378</v>
      </c>
      <c r="N272" s="52">
        <f t="shared" si="24"/>
        <v>0.45870660838461719</v>
      </c>
      <c r="O272" s="53"/>
      <c r="P272" s="53"/>
    </row>
    <row r="273" spans="1:16" x14ac:dyDescent="0.25">
      <c r="A273" s="159">
        <v>270</v>
      </c>
      <c r="B273" s="199" t="s">
        <v>161</v>
      </c>
      <c r="C273" s="199" t="s">
        <v>172</v>
      </c>
      <c r="D273" s="166" t="s">
        <v>536</v>
      </c>
      <c r="E273" s="199" t="s">
        <v>537</v>
      </c>
      <c r="F273" s="228">
        <v>1406</v>
      </c>
      <c r="G273" s="223">
        <v>2490721</v>
      </c>
      <c r="H273" s="8">
        <v>380</v>
      </c>
      <c r="I273" s="8">
        <v>1170310</v>
      </c>
      <c r="J273" s="51">
        <f t="shared" si="20"/>
        <v>0.27027027027027029</v>
      </c>
      <c r="K273" s="51">
        <f t="shared" si="21"/>
        <v>0.46986796192749009</v>
      </c>
      <c r="L273" s="55">
        <f t="shared" si="22"/>
        <v>8.1081081081081086E-2</v>
      </c>
      <c r="M273" s="55">
        <f t="shared" si="23"/>
        <v>0.32890757334924303</v>
      </c>
      <c r="N273" s="52">
        <f t="shared" si="24"/>
        <v>0.40998865443032412</v>
      </c>
      <c r="O273" s="53"/>
      <c r="P273" s="53"/>
    </row>
    <row r="274" spans="1:16" x14ac:dyDescent="0.25">
      <c r="A274" s="159">
        <v>271</v>
      </c>
      <c r="B274" s="199" t="s">
        <v>161</v>
      </c>
      <c r="C274" s="199" t="s">
        <v>172</v>
      </c>
      <c r="D274" s="166" t="s">
        <v>546</v>
      </c>
      <c r="E274" s="199" t="s">
        <v>547</v>
      </c>
      <c r="F274" s="228">
        <v>2905</v>
      </c>
      <c r="G274" s="223">
        <v>5154935.7249999996</v>
      </c>
      <c r="H274" s="8">
        <v>1005</v>
      </c>
      <c r="I274" s="8">
        <v>2015645</v>
      </c>
      <c r="J274" s="51">
        <f t="shared" si="20"/>
        <v>0.34595524956970741</v>
      </c>
      <c r="K274" s="51">
        <f t="shared" si="21"/>
        <v>0.39101263478896242</v>
      </c>
      <c r="L274" s="55">
        <f t="shared" si="22"/>
        <v>0.10378657487091222</v>
      </c>
      <c r="M274" s="55">
        <f t="shared" si="23"/>
        <v>0.27370884435227366</v>
      </c>
      <c r="N274" s="52">
        <f t="shared" si="24"/>
        <v>0.37749541922318586</v>
      </c>
      <c r="O274" s="53"/>
      <c r="P274" s="53"/>
    </row>
    <row r="275" spans="1:16" x14ac:dyDescent="0.25">
      <c r="A275" s="159">
        <v>272</v>
      </c>
      <c r="B275" s="199" t="s">
        <v>161</v>
      </c>
      <c r="C275" s="199" t="s">
        <v>172</v>
      </c>
      <c r="D275" s="166" t="s">
        <v>534</v>
      </c>
      <c r="E275" s="199" t="s">
        <v>535</v>
      </c>
      <c r="F275" s="228">
        <v>794</v>
      </c>
      <c r="G275" s="223">
        <v>1405214.2250000001</v>
      </c>
      <c r="H275" s="8">
        <v>201</v>
      </c>
      <c r="I275" s="8">
        <v>443330</v>
      </c>
      <c r="J275" s="51">
        <f t="shared" si="20"/>
        <v>0.25314861460957178</v>
      </c>
      <c r="K275" s="51">
        <f t="shared" si="21"/>
        <v>0.31548926285598905</v>
      </c>
      <c r="L275" s="55">
        <f t="shared" si="22"/>
        <v>7.5944584382871536E-2</v>
      </c>
      <c r="M275" s="55">
        <f t="shared" si="23"/>
        <v>0.22084248399919232</v>
      </c>
      <c r="N275" s="52">
        <f t="shared" si="24"/>
        <v>0.29678706838206387</v>
      </c>
      <c r="O275" s="53"/>
      <c r="P275" s="53"/>
    </row>
    <row r="276" spans="1:16" x14ac:dyDescent="0.25">
      <c r="A276" s="159">
        <v>273</v>
      </c>
      <c r="B276" s="199" t="s">
        <v>161</v>
      </c>
      <c r="C276" s="199" t="s">
        <v>172</v>
      </c>
      <c r="D276" s="166" t="s">
        <v>544</v>
      </c>
      <c r="E276" s="199" t="s">
        <v>1332</v>
      </c>
      <c r="F276" s="228">
        <v>763</v>
      </c>
      <c r="G276" s="223">
        <v>1357164.0249999999</v>
      </c>
      <c r="H276" s="8">
        <v>240</v>
      </c>
      <c r="I276" s="8">
        <v>392950</v>
      </c>
      <c r="J276" s="51">
        <f t="shared" si="20"/>
        <v>0.31454783748361731</v>
      </c>
      <c r="K276" s="51">
        <f t="shared" si="21"/>
        <v>0.28953758923870682</v>
      </c>
      <c r="L276" s="55">
        <f t="shared" si="22"/>
        <v>9.4364351245085187E-2</v>
      </c>
      <c r="M276" s="55">
        <f t="shared" si="23"/>
        <v>0.20267631246709475</v>
      </c>
      <c r="N276" s="52">
        <f t="shared" si="24"/>
        <v>0.29704066371217996</v>
      </c>
      <c r="O276" s="53"/>
      <c r="P276" s="53"/>
    </row>
    <row r="277" spans="1:16" x14ac:dyDescent="0.25">
      <c r="A277" s="159">
        <v>274</v>
      </c>
      <c r="B277" s="199" t="s">
        <v>161</v>
      </c>
      <c r="C277" s="199" t="s">
        <v>172</v>
      </c>
      <c r="D277" s="166" t="s">
        <v>545</v>
      </c>
      <c r="E277" s="199" t="s">
        <v>1333</v>
      </c>
      <c r="F277" s="228">
        <v>816</v>
      </c>
      <c r="G277" s="223">
        <v>1458460.4</v>
      </c>
      <c r="H277" s="8">
        <v>290</v>
      </c>
      <c r="I277" s="8">
        <v>562550</v>
      </c>
      <c r="J277" s="51">
        <f t="shared" si="20"/>
        <v>0.35539215686274511</v>
      </c>
      <c r="K277" s="51">
        <f t="shared" si="21"/>
        <v>0.38571496353277746</v>
      </c>
      <c r="L277" s="55">
        <f t="shared" si="22"/>
        <v>0.10661764705882353</v>
      </c>
      <c r="M277" s="55">
        <f t="shared" si="23"/>
        <v>0.27000047447294417</v>
      </c>
      <c r="N277" s="52">
        <f t="shared" si="24"/>
        <v>0.37661812153176771</v>
      </c>
      <c r="O277" s="53"/>
      <c r="P277" s="53"/>
    </row>
    <row r="278" spans="1:16" x14ac:dyDescent="0.25">
      <c r="A278" s="159">
        <v>275</v>
      </c>
      <c r="B278" s="199" t="s">
        <v>161</v>
      </c>
      <c r="C278" s="199" t="s">
        <v>172</v>
      </c>
      <c r="D278" s="166" t="s">
        <v>538</v>
      </c>
      <c r="E278" s="199" t="s">
        <v>1287</v>
      </c>
      <c r="F278" s="228">
        <v>923</v>
      </c>
      <c r="G278" s="223">
        <v>1633787.175</v>
      </c>
      <c r="H278" s="8">
        <v>293</v>
      </c>
      <c r="I278" s="8">
        <v>571175</v>
      </c>
      <c r="J278" s="51">
        <f t="shared" si="20"/>
        <v>0.31744312026002169</v>
      </c>
      <c r="K278" s="51">
        <f t="shared" si="21"/>
        <v>0.34960183844018727</v>
      </c>
      <c r="L278" s="55">
        <f t="shared" si="22"/>
        <v>9.5232936078006508E-2</v>
      </c>
      <c r="M278" s="55">
        <f t="shared" si="23"/>
        <v>0.24472128690813108</v>
      </c>
      <c r="N278" s="52">
        <f t="shared" si="24"/>
        <v>0.33995422298613759</v>
      </c>
      <c r="O278" s="53"/>
      <c r="P278" s="53"/>
    </row>
    <row r="279" spans="1:16" x14ac:dyDescent="0.25">
      <c r="A279" s="159">
        <v>276</v>
      </c>
      <c r="B279" s="196" t="s">
        <v>72</v>
      </c>
      <c r="C279" s="203" t="s">
        <v>66</v>
      </c>
      <c r="D279" s="166" t="s">
        <v>654</v>
      </c>
      <c r="E279" s="204" t="s">
        <v>1289</v>
      </c>
      <c r="F279" s="223">
        <v>1603</v>
      </c>
      <c r="G279" s="223">
        <v>2548374.8250000002</v>
      </c>
      <c r="H279" s="8">
        <v>666</v>
      </c>
      <c r="I279" s="8">
        <v>1155340</v>
      </c>
      <c r="J279" s="51">
        <f t="shared" si="20"/>
        <v>0.41547099189020587</v>
      </c>
      <c r="K279" s="51">
        <f t="shared" si="21"/>
        <v>0.45336344899734282</v>
      </c>
      <c r="L279" s="55">
        <f t="shared" si="22"/>
        <v>0.12464129756706176</v>
      </c>
      <c r="M279" s="55">
        <f t="shared" si="23"/>
        <v>0.31735441429813993</v>
      </c>
      <c r="N279" s="52">
        <f t="shared" si="24"/>
        <v>0.4419957118652017</v>
      </c>
      <c r="O279" s="53"/>
      <c r="P279" s="53"/>
    </row>
    <row r="280" spans="1:16" x14ac:dyDescent="0.25">
      <c r="A280" s="159">
        <v>277</v>
      </c>
      <c r="B280" s="196" t="s">
        <v>72</v>
      </c>
      <c r="C280" s="203" t="s">
        <v>66</v>
      </c>
      <c r="D280" s="166" t="s">
        <v>651</v>
      </c>
      <c r="E280" s="196" t="s">
        <v>652</v>
      </c>
      <c r="F280" s="223">
        <v>1476</v>
      </c>
      <c r="G280" s="223">
        <v>2605778.5499999998</v>
      </c>
      <c r="H280" s="8">
        <v>598</v>
      </c>
      <c r="I280" s="8">
        <v>820520</v>
      </c>
      <c r="J280" s="51">
        <f t="shared" si="20"/>
        <v>0.40514905149051489</v>
      </c>
      <c r="K280" s="51">
        <f t="shared" si="21"/>
        <v>0.31488477791023339</v>
      </c>
      <c r="L280" s="55">
        <f t="shared" si="22"/>
        <v>0.12154471544715446</v>
      </c>
      <c r="M280" s="55">
        <f t="shared" si="23"/>
        <v>0.22041934453716336</v>
      </c>
      <c r="N280" s="52">
        <f t="shared" si="24"/>
        <v>0.34196405998431784</v>
      </c>
      <c r="O280" s="53"/>
      <c r="P280" s="53"/>
    </row>
    <row r="281" spans="1:16" x14ac:dyDescent="0.25">
      <c r="A281" s="159">
        <v>278</v>
      </c>
      <c r="B281" s="196" t="s">
        <v>72</v>
      </c>
      <c r="C281" s="203" t="s">
        <v>66</v>
      </c>
      <c r="D281" s="166" t="s">
        <v>641</v>
      </c>
      <c r="E281" s="205" t="s">
        <v>1373</v>
      </c>
      <c r="F281" s="223">
        <v>1575</v>
      </c>
      <c r="G281" s="223">
        <v>2629972.1749999998</v>
      </c>
      <c r="H281" s="8">
        <v>595</v>
      </c>
      <c r="I281" s="8">
        <v>1103630</v>
      </c>
      <c r="J281" s="51">
        <f t="shared" si="20"/>
        <v>0.37777777777777777</v>
      </c>
      <c r="K281" s="51">
        <f t="shared" si="21"/>
        <v>0.41963561838824398</v>
      </c>
      <c r="L281" s="55">
        <f t="shared" si="22"/>
        <v>0.11333333333333333</v>
      </c>
      <c r="M281" s="55">
        <f t="shared" si="23"/>
        <v>0.29374493287177078</v>
      </c>
      <c r="N281" s="52">
        <f t="shared" si="24"/>
        <v>0.40707826620510412</v>
      </c>
      <c r="O281" s="53"/>
      <c r="P281" s="53"/>
    </row>
    <row r="282" spans="1:16" x14ac:dyDescent="0.25">
      <c r="A282" s="159">
        <v>279</v>
      </c>
      <c r="B282" s="196" t="s">
        <v>72</v>
      </c>
      <c r="C282" s="203" t="s">
        <v>66</v>
      </c>
      <c r="D282" s="166" t="s">
        <v>658</v>
      </c>
      <c r="E282" s="204" t="s">
        <v>659</v>
      </c>
      <c r="F282" s="223">
        <v>1906</v>
      </c>
      <c r="G282" s="223">
        <v>3185225.3250000002</v>
      </c>
      <c r="H282" s="8">
        <v>914</v>
      </c>
      <c r="I282" s="8">
        <v>1578065</v>
      </c>
      <c r="J282" s="51">
        <f t="shared" si="20"/>
        <v>0.47953830010493181</v>
      </c>
      <c r="K282" s="51">
        <f t="shared" si="21"/>
        <v>0.49543276816687998</v>
      </c>
      <c r="L282" s="55">
        <f t="shared" si="22"/>
        <v>0.14386149003147955</v>
      </c>
      <c r="M282" s="55">
        <f t="shared" si="23"/>
        <v>0.34680293771681597</v>
      </c>
      <c r="N282" s="52">
        <f t="shared" si="24"/>
        <v>0.49066442774829555</v>
      </c>
      <c r="O282" s="53"/>
      <c r="P282" s="53"/>
    </row>
    <row r="283" spans="1:16" x14ac:dyDescent="0.25">
      <c r="A283" s="159">
        <v>280</v>
      </c>
      <c r="B283" s="196" t="s">
        <v>72</v>
      </c>
      <c r="C283" s="203" t="s">
        <v>66</v>
      </c>
      <c r="D283" s="166" t="s">
        <v>648</v>
      </c>
      <c r="E283" s="204" t="s">
        <v>649</v>
      </c>
      <c r="F283" s="223">
        <v>1169</v>
      </c>
      <c r="G283" s="223">
        <v>1974995.9</v>
      </c>
      <c r="H283" s="8">
        <v>910</v>
      </c>
      <c r="I283" s="8">
        <v>1217655</v>
      </c>
      <c r="J283" s="51">
        <f t="shared" si="20"/>
        <v>0.77844311377245512</v>
      </c>
      <c r="K283" s="51">
        <f t="shared" si="21"/>
        <v>0.61653545711158186</v>
      </c>
      <c r="L283" s="55">
        <f t="shared" si="22"/>
        <v>0.23353293413173654</v>
      </c>
      <c r="M283" s="55">
        <f t="shared" si="23"/>
        <v>0.43157481997810726</v>
      </c>
      <c r="N283" s="52">
        <f t="shared" si="24"/>
        <v>0.6651077541098438</v>
      </c>
      <c r="O283" s="53"/>
      <c r="P283" s="53"/>
    </row>
    <row r="284" spans="1:16" x14ac:dyDescent="0.25">
      <c r="A284" s="159">
        <v>281</v>
      </c>
      <c r="B284" s="196" t="s">
        <v>72</v>
      </c>
      <c r="C284" s="203" t="s">
        <v>66</v>
      </c>
      <c r="D284" s="166" t="s">
        <v>656</v>
      </c>
      <c r="E284" s="204" t="s">
        <v>657</v>
      </c>
      <c r="F284" s="223">
        <v>3269</v>
      </c>
      <c r="G284" s="223">
        <v>6095273.6749999998</v>
      </c>
      <c r="H284" s="8">
        <v>1442</v>
      </c>
      <c r="I284" s="8">
        <v>2704645</v>
      </c>
      <c r="J284" s="51">
        <f t="shared" si="20"/>
        <v>0.4411134903640257</v>
      </c>
      <c r="K284" s="51">
        <f t="shared" si="21"/>
        <v>0.44372823013562229</v>
      </c>
      <c r="L284" s="55">
        <f t="shared" si="22"/>
        <v>0.13233404710920771</v>
      </c>
      <c r="M284" s="55">
        <f t="shared" si="23"/>
        <v>0.3106097610949356</v>
      </c>
      <c r="N284" s="52">
        <f t="shared" si="24"/>
        <v>0.44294380820414331</v>
      </c>
      <c r="O284" s="53"/>
      <c r="P284" s="53"/>
    </row>
    <row r="285" spans="1:16" x14ac:dyDescent="0.25">
      <c r="A285" s="159">
        <v>282</v>
      </c>
      <c r="B285" s="196" t="s">
        <v>72</v>
      </c>
      <c r="C285" s="203" t="s">
        <v>66</v>
      </c>
      <c r="D285" s="166" t="s">
        <v>639</v>
      </c>
      <c r="E285" s="204" t="s">
        <v>640</v>
      </c>
      <c r="F285" s="223">
        <v>1169</v>
      </c>
      <c r="G285" s="223">
        <v>1974995.9</v>
      </c>
      <c r="H285" s="8">
        <v>680</v>
      </c>
      <c r="I285" s="8">
        <v>1092475</v>
      </c>
      <c r="J285" s="51">
        <f t="shared" si="20"/>
        <v>0.58169375534644996</v>
      </c>
      <c r="K285" s="51">
        <f t="shared" si="21"/>
        <v>0.55315304705189516</v>
      </c>
      <c r="L285" s="55">
        <f t="shared" si="22"/>
        <v>0.17450812660393497</v>
      </c>
      <c r="M285" s="55">
        <f t="shared" si="23"/>
        <v>0.38720713293632658</v>
      </c>
      <c r="N285" s="52">
        <f t="shared" si="24"/>
        <v>0.56171525954026158</v>
      </c>
      <c r="O285" s="53"/>
      <c r="P285" s="53"/>
    </row>
    <row r="286" spans="1:16" x14ac:dyDescent="0.25">
      <c r="A286" s="159">
        <v>283</v>
      </c>
      <c r="B286" s="196" t="s">
        <v>72</v>
      </c>
      <c r="C286" s="203" t="s">
        <v>66</v>
      </c>
      <c r="D286" s="166" t="s">
        <v>655</v>
      </c>
      <c r="E286" s="204" t="s">
        <v>1290</v>
      </c>
      <c r="F286" s="223">
        <v>1584</v>
      </c>
      <c r="G286" s="223">
        <v>2701582.1749999998</v>
      </c>
      <c r="H286" s="8">
        <v>609</v>
      </c>
      <c r="I286" s="8">
        <v>1117300</v>
      </c>
      <c r="J286" s="51">
        <f t="shared" si="20"/>
        <v>0.38446969696969696</v>
      </c>
      <c r="K286" s="51">
        <f t="shared" si="21"/>
        <v>0.41357246517959428</v>
      </c>
      <c r="L286" s="55">
        <f t="shared" si="22"/>
        <v>0.11534090909090908</v>
      </c>
      <c r="M286" s="55">
        <f t="shared" si="23"/>
        <v>0.28950072562571599</v>
      </c>
      <c r="N286" s="52">
        <f t="shared" si="24"/>
        <v>0.40484163471662504</v>
      </c>
      <c r="O286" s="53"/>
      <c r="P286" s="53"/>
    </row>
    <row r="287" spans="1:16" x14ac:dyDescent="0.25">
      <c r="A287" s="159">
        <v>284</v>
      </c>
      <c r="B287" s="196" t="s">
        <v>72</v>
      </c>
      <c r="C287" s="203" t="s">
        <v>66</v>
      </c>
      <c r="D287" s="166" t="s">
        <v>653</v>
      </c>
      <c r="E287" s="204" t="s">
        <v>1291</v>
      </c>
      <c r="F287" s="223">
        <v>735</v>
      </c>
      <c r="G287" s="223">
        <v>1414897.95</v>
      </c>
      <c r="H287" s="8">
        <v>522</v>
      </c>
      <c r="I287" s="8">
        <v>775405</v>
      </c>
      <c r="J287" s="51">
        <f t="shared" si="20"/>
        <v>0.71020408163265303</v>
      </c>
      <c r="K287" s="51">
        <f t="shared" si="21"/>
        <v>0.5480289232166885</v>
      </c>
      <c r="L287" s="55">
        <f t="shared" si="22"/>
        <v>0.21306122448979589</v>
      </c>
      <c r="M287" s="55">
        <f t="shared" si="23"/>
        <v>0.38362024625168195</v>
      </c>
      <c r="N287" s="52">
        <f t="shared" si="24"/>
        <v>0.59668147074147782</v>
      </c>
      <c r="O287" s="53"/>
      <c r="P287" s="53"/>
    </row>
    <row r="288" spans="1:16" x14ac:dyDescent="0.25">
      <c r="A288" s="159">
        <v>285</v>
      </c>
      <c r="B288" s="196" t="s">
        <v>72</v>
      </c>
      <c r="C288" s="203" t="s">
        <v>66</v>
      </c>
      <c r="D288" s="166" t="s">
        <v>642</v>
      </c>
      <c r="E288" s="204" t="s">
        <v>693</v>
      </c>
      <c r="F288" s="223">
        <v>1169</v>
      </c>
      <c r="G288" s="223">
        <v>1974995.9</v>
      </c>
      <c r="H288" s="8">
        <v>637</v>
      </c>
      <c r="I288" s="8">
        <v>1089935</v>
      </c>
      <c r="J288" s="51">
        <f t="shared" si="20"/>
        <v>0.54491017964071853</v>
      </c>
      <c r="K288" s="51">
        <f t="shared" si="21"/>
        <v>0.55186696843269401</v>
      </c>
      <c r="L288" s="55">
        <f t="shared" si="22"/>
        <v>0.16347305389221556</v>
      </c>
      <c r="M288" s="55">
        <f t="shared" si="23"/>
        <v>0.38630687790288576</v>
      </c>
      <c r="N288" s="52">
        <f t="shared" si="24"/>
        <v>0.54977993179510132</v>
      </c>
      <c r="O288" s="53"/>
      <c r="P288" s="53"/>
    </row>
    <row r="289" spans="1:16" x14ac:dyDescent="0.25">
      <c r="A289" s="159">
        <v>286</v>
      </c>
      <c r="B289" s="196" t="s">
        <v>72</v>
      </c>
      <c r="C289" s="203" t="s">
        <v>66</v>
      </c>
      <c r="D289" s="166" t="s">
        <v>650</v>
      </c>
      <c r="E289" s="204" t="s">
        <v>1292</v>
      </c>
      <c r="F289" s="223">
        <v>1012</v>
      </c>
      <c r="G289" s="223">
        <v>2727882.65</v>
      </c>
      <c r="H289" s="8">
        <v>637</v>
      </c>
      <c r="I289" s="8">
        <v>1522775</v>
      </c>
      <c r="J289" s="51">
        <f t="shared" si="20"/>
        <v>0.62944664031620556</v>
      </c>
      <c r="K289" s="51">
        <f t="shared" si="21"/>
        <v>0.55822599260272432</v>
      </c>
      <c r="L289" s="55">
        <f t="shared" si="22"/>
        <v>0.18883399209486165</v>
      </c>
      <c r="M289" s="55">
        <f t="shared" si="23"/>
        <v>0.39075819482190699</v>
      </c>
      <c r="N289" s="52">
        <f t="shared" si="24"/>
        <v>0.57959218691676861</v>
      </c>
      <c r="O289" s="53"/>
      <c r="P289" s="53"/>
    </row>
    <row r="290" spans="1:16" x14ac:dyDescent="0.25">
      <c r="A290" s="159">
        <v>287</v>
      </c>
      <c r="B290" s="196" t="s">
        <v>72</v>
      </c>
      <c r="C290" s="203" t="s">
        <v>66</v>
      </c>
      <c r="D290" s="166" t="s">
        <v>646</v>
      </c>
      <c r="E290" s="204" t="s">
        <v>499</v>
      </c>
      <c r="F290" s="223">
        <v>735</v>
      </c>
      <c r="G290" s="223">
        <v>1414897.95</v>
      </c>
      <c r="H290" s="8">
        <v>679</v>
      </c>
      <c r="I290" s="8">
        <v>721535</v>
      </c>
      <c r="J290" s="51">
        <f t="shared" si="20"/>
        <v>0.92380952380952386</v>
      </c>
      <c r="K290" s="51">
        <f t="shared" si="21"/>
        <v>0.50995550597836403</v>
      </c>
      <c r="L290" s="55">
        <f t="shared" si="22"/>
        <v>0.27714285714285714</v>
      </c>
      <c r="M290" s="55">
        <f t="shared" si="23"/>
        <v>0.3569688541848548</v>
      </c>
      <c r="N290" s="52">
        <f t="shared" si="24"/>
        <v>0.63411171132771194</v>
      </c>
      <c r="O290" s="53"/>
      <c r="P290" s="53"/>
    </row>
    <row r="291" spans="1:16" x14ac:dyDescent="0.25">
      <c r="A291" s="159">
        <v>288</v>
      </c>
      <c r="B291" s="196" t="s">
        <v>72</v>
      </c>
      <c r="C291" s="203" t="s">
        <v>66</v>
      </c>
      <c r="D291" s="166" t="s">
        <v>637</v>
      </c>
      <c r="E291" s="196" t="s">
        <v>638</v>
      </c>
      <c r="F291" s="223">
        <v>1282</v>
      </c>
      <c r="G291" s="223">
        <v>2344805.9</v>
      </c>
      <c r="H291" s="8">
        <v>897</v>
      </c>
      <c r="I291" s="8">
        <v>1275840</v>
      </c>
      <c r="J291" s="51">
        <f t="shared" si="20"/>
        <v>0.69968798751950079</v>
      </c>
      <c r="K291" s="51">
        <f t="shared" si="21"/>
        <v>0.54411326754167588</v>
      </c>
      <c r="L291" s="55">
        <f t="shared" si="22"/>
        <v>0.20990639625585022</v>
      </c>
      <c r="M291" s="55">
        <f t="shared" si="23"/>
        <v>0.38087928727917308</v>
      </c>
      <c r="N291" s="52">
        <f t="shared" si="24"/>
        <v>0.59078568353502336</v>
      </c>
      <c r="O291" s="53"/>
      <c r="P291" s="53"/>
    </row>
    <row r="292" spans="1:16" x14ac:dyDescent="0.25">
      <c r="A292" s="159">
        <v>289</v>
      </c>
      <c r="B292" s="196" t="s">
        <v>72</v>
      </c>
      <c r="C292" s="203" t="s">
        <v>66</v>
      </c>
      <c r="D292" s="166" t="s">
        <v>644</v>
      </c>
      <c r="E292" s="196" t="s">
        <v>645</v>
      </c>
      <c r="F292" s="223">
        <v>747</v>
      </c>
      <c r="G292" s="223">
        <v>1218760.6000000001</v>
      </c>
      <c r="H292" s="8">
        <v>310</v>
      </c>
      <c r="I292" s="8">
        <v>425875</v>
      </c>
      <c r="J292" s="51">
        <f t="shared" si="20"/>
        <v>0.41499330655957162</v>
      </c>
      <c r="K292" s="51">
        <f t="shared" si="21"/>
        <v>0.34943285826601217</v>
      </c>
      <c r="L292" s="55">
        <f t="shared" si="22"/>
        <v>0.12449799196787148</v>
      </c>
      <c r="M292" s="55">
        <f t="shared" si="23"/>
        <v>0.2446030007862085</v>
      </c>
      <c r="N292" s="52">
        <f t="shared" si="24"/>
        <v>0.36910099275407998</v>
      </c>
      <c r="O292" s="53"/>
      <c r="P292" s="53"/>
    </row>
    <row r="293" spans="1:16" x14ac:dyDescent="0.25">
      <c r="A293" s="159">
        <v>290</v>
      </c>
      <c r="B293" s="196" t="s">
        <v>72</v>
      </c>
      <c r="C293" s="203" t="s">
        <v>66</v>
      </c>
      <c r="D293" s="166" t="s">
        <v>632</v>
      </c>
      <c r="E293" s="196" t="s">
        <v>1326</v>
      </c>
      <c r="F293" s="223">
        <v>847</v>
      </c>
      <c r="G293" s="223">
        <v>1514360.6</v>
      </c>
      <c r="H293" s="8">
        <v>465</v>
      </c>
      <c r="I293" s="8">
        <v>666735</v>
      </c>
      <c r="J293" s="51">
        <f t="shared" si="20"/>
        <v>0.54899645808736719</v>
      </c>
      <c r="K293" s="51">
        <f t="shared" si="21"/>
        <v>0.44027492527209172</v>
      </c>
      <c r="L293" s="55">
        <f t="shared" si="22"/>
        <v>0.16469893742621014</v>
      </c>
      <c r="M293" s="55">
        <f t="shared" si="23"/>
        <v>0.30819244769046417</v>
      </c>
      <c r="N293" s="52">
        <f t="shared" si="24"/>
        <v>0.47289138511667428</v>
      </c>
      <c r="O293" s="53"/>
      <c r="P293" s="53"/>
    </row>
    <row r="294" spans="1:16" x14ac:dyDescent="0.25">
      <c r="A294" s="159">
        <v>291</v>
      </c>
      <c r="B294" s="196" t="s">
        <v>72</v>
      </c>
      <c r="C294" s="203" t="s">
        <v>66</v>
      </c>
      <c r="D294" s="166" t="s">
        <v>630</v>
      </c>
      <c r="E294" s="196" t="s">
        <v>1334</v>
      </c>
      <c r="F294" s="223">
        <v>603</v>
      </c>
      <c r="G294" s="223">
        <v>925467.95</v>
      </c>
      <c r="H294" s="8">
        <v>159</v>
      </c>
      <c r="I294" s="8">
        <v>323405</v>
      </c>
      <c r="J294" s="51">
        <f t="shared" si="20"/>
        <v>0.26368159203980102</v>
      </c>
      <c r="K294" s="51">
        <f t="shared" si="21"/>
        <v>0.34945024298248256</v>
      </c>
      <c r="L294" s="55">
        <f t="shared" si="22"/>
        <v>7.9104477611940296E-2</v>
      </c>
      <c r="M294" s="55">
        <f t="shared" si="23"/>
        <v>0.24461517008773778</v>
      </c>
      <c r="N294" s="52">
        <f t="shared" si="24"/>
        <v>0.32371964769967809</v>
      </c>
      <c r="O294" s="53"/>
      <c r="P294" s="53"/>
    </row>
    <row r="295" spans="1:16" x14ac:dyDescent="0.25">
      <c r="A295" s="159">
        <v>292</v>
      </c>
      <c r="B295" s="196" t="s">
        <v>633</v>
      </c>
      <c r="C295" s="203" t="s">
        <v>66</v>
      </c>
      <c r="D295" s="166" t="s">
        <v>635</v>
      </c>
      <c r="E295" s="196" t="s">
        <v>636</v>
      </c>
      <c r="F295" s="223">
        <v>1674</v>
      </c>
      <c r="G295" s="223">
        <v>3227507.0750000002</v>
      </c>
      <c r="H295" s="8">
        <v>891</v>
      </c>
      <c r="I295" s="8">
        <v>1349925</v>
      </c>
      <c r="J295" s="51">
        <f t="shared" si="20"/>
        <v>0.532258064516129</v>
      </c>
      <c r="K295" s="51">
        <f t="shared" si="21"/>
        <v>0.41825624812921591</v>
      </c>
      <c r="L295" s="55">
        <f t="shared" si="22"/>
        <v>0.1596774193548387</v>
      </c>
      <c r="M295" s="55">
        <f t="shared" si="23"/>
        <v>0.29277937369045109</v>
      </c>
      <c r="N295" s="52">
        <f t="shared" si="24"/>
        <v>0.4524567930452898</v>
      </c>
      <c r="O295" s="53"/>
      <c r="P295" s="53"/>
    </row>
    <row r="296" spans="1:16" x14ac:dyDescent="0.25">
      <c r="A296" s="159">
        <v>293</v>
      </c>
      <c r="B296" s="196" t="s">
        <v>633</v>
      </c>
      <c r="C296" s="203" t="s">
        <v>66</v>
      </c>
      <c r="D296" s="166" t="s">
        <v>634</v>
      </c>
      <c r="E296" s="196" t="s">
        <v>1288</v>
      </c>
      <c r="F296" s="223">
        <v>1575</v>
      </c>
      <c r="G296" s="223">
        <v>2659372.4750000001</v>
      </c>
      <c r="H296" s="8">
        <v>735</v>
      </c>
      <c r="I296" s="8">
        <v>1281495</v>
      </c>
      <c r="J296" s="51">
        <f t="shared" si="20"/>
        <v>0.46666666666666667</v>
      </c>
      <c r="K296" s="51">
        <f t="shared" si="21"/>
        <v>0.48187871839953522</v>
      </c>
      <c r="L296" s="55">
        <f t="shared" si="22"/>
        <v>0.13999999999999999</v>
      </c>
      <c r="M296" s="55">
        <f t="shared" si="23"/>
        <v>0.33731510287967464</v>
      </c>
      <c r="N296" s="52">
        <f t="shared" si="24"/>
        <v>0.4773151028796746</v>
      </c>
      <c r="O296" s="53"/>
      <c r="P296" s="53"/>
    </row>
    <row r="297" spans="1:16" x14ac:dyDescent="0.25">
      <c r="A297" s="159">
        <v>294</v>
      </c>
      <c r="B297" s="206" t="s">
        <v>65</v>
      </c>
      <c r="C297" s="203" t="s">
        <v>66</v>
      </c>
      <c r="D297" s="166" t="s">
        <v>620</v>
      </c>
      <c r="E297" s="206" t="s">
        <v>1048</v>
      </c>
      <c r="F297" s="223">
        <v>838</v>
      </c>
      <c r="G297" s="223">
        <v>1508471.875</v>
      </c>
      <c r="H297" s="8">
        <v>325</v>
      </c>
      <c r="I297" s="8">
        <v>577990</v>
      </c>
      <c r="J297" s="51">
        <f t="shared" si="20"/>
        <v>0.38782816229116945</v>
      </c>
      <c r="K297" s="51">
        <f t="shared" si="21"/>
        <v>0.38316259625324467</v>
      </c>
      <c r="L297" s="55">
        <f t="shared" si="22"/>
        <v>0.11634844868735084</v>
      </c>
      <c r="M297" s="55">
        <f t="shared" si="23"/>
        <v>0.26821381737727124</v>
      </c>
      <c r="N297" s="52">
        <f t="shared" si="24"/>
        <v>0.38456226606462207</v>
      </c>
      <c r="O297" s="53"/>
      <c r="P297" s="53"/>
    </row>
    <row r="298" spans="1:16" x14ac:dyDescent="0.25">
      <c r="A298" s="159">
        <v>295</v>
      </c>
      <c r="B298" s="206" t="s">
        <v>65</v>
      </c>
      <c r="C298" s="203" t="s">
        <v>66</v>
      </c>
      <c r="D298" s="166" t="s">
        <v>622</v>
      </c>
      <c r="E298" s="206" t="s">
        <v>1049</v>
      </c>
      <c r="F298" s="223">
        <v>1481</v>
      </c>
      <c r="G298" s="223">
        <v>2687556.1</v>
      </c>
      <c r="H298" s="8">
        <v>241</v>
      </c>
      <c r="I298" s="8">
        <v>705935</v>
      </c>
      <c r="J298" s="51">
        <f t="shared" si="20"/>
        <v>0.16272788656313303</v>
      </c>
      <c r="K298" s="51">
        <f t="shared" si="21"/>
        <v>0.26266800533019569</v>
      </c>
      <c r="L298" s="55">
        <f t="shared" si="22"/>
        <v>4.881836596893991E-2</v>
      </c>
      <c r="M298" s="55">
        <f t="shared" si="23"/>
        <v>0.18386760373113697</v>
      </c>
      <c r="N298" s="52">
        <f t="shared" si="24"/>
        <v>0.23268596970007688</v>
      </c>
      <c r="O298" s="53"/>
      <c r="P298" s="53"/>
    </row>
    <row r="299" spans="1:16" x14ac:dyDescent="0.25">
      <c r="A299" s="159">
        <v>296</v>
      </c>
      <c r="B299" s="206" t="s">
        <v>65</v>
      </c>
      <c r="C299" s="203" t="s">
        <v>66</v>
      </c>
      <c r="D299" s="166" t="s">
        <v>623</v>
      </c>
      <c r="E299" s="206" t="s">
        <v>1050</v>
      </c>
      <c r="F299" s="223">
        <v>903</v>
      </c>
      <c r="G299" s="223">
        <v>1622845.4</v>
      </c>
      <c r="H299" s="8">
        <v>211</v>
      </c>
      <c r="I299" s="8">
        <v>351280</v>
      </c>
      <c r="J299" s="51">
        <f t="shared" si="20"/>
        <v>0.23366555924695459</v>
      </c>
      <c r="K299" s="51">
        <f t="shared" si="21"/>
        <v>0.21645931276016805</v>
      </c>
      <c r="L299" s="55">
        <f t="shared" si="22"/>
        <v>7.0099667774086369E-2</v>
      </c>
      <c r="M299" s="55">
        <f t="shared" si="23"/>
        <v>0.15152151893211763</v>
      </c>
      <c r="N299" s="52">
        <f t="shared" si="24"/>
        <v>0.22162118670620401</v>
      </c>
      <c r="O299" s="53"/>
      <c r="P299" s="53"/>
    </row>
    <row r="300" spans="1:16" x14ac:dyDescent="0.25">
      <c r="A300" s="159">
        <v>297</v>
      </c>
      <c r="B300" s="206" t="s">
        <v>73</v>
      </c>
      <c r="C300" s="203" t="s">
        <v>66</v>
      </c>
      <c r="D300" s="166" t="s">
        <v>627</v>
      </c>
      <c r="E300" s="206" t="s">
        <v>1377</v>
      </c>
      <c r="F300" s="223">
        <v>838</v>
      </c>
      <c r="G300" s="223">
        <v>1508471.875</v>
      </c>
      <c r="H300" s="8">
        <v>813</v>
      </c>
      <c r="I300" s="8">
        <v>2073940</v>
      </c>
      <c r="J300" s="51">
        <f t="shared" si="20"/>
        <v>0.9701670644391408</v>
      </c>
      <c r="K300" s="51">
        <f t="shared" si="21"/>
        <v>1.3748615631299059</v>
      </c>
      <c r="L300" s="55">
        <f t="shared" si="22"/>
        <v>0.29105011933174224</v>
      </c>
      <c r="M300" s="55">
        <f t="shared" si="23"/>
        <v>0.7</v>
      </c>
      <c r="N300" s="52">
        <f t="shared" si="24"/>
        <v>0.99105011933174225</v>
      </c>
      <c r="O300" s="53"/>
      <c r="P300" s="53"/>
    </row>
    <row r="301" spans="1:16" x14ac:dyDescent="0.25">
      <c r="A301" s="159">
        <v>298</v>
      </c>
      <c r="B301" s="206" t="s">
        <v>73</v>
      </c>
      <c r="C301" s="203" t="s">
        <v>66</v>
      </c>
      <c r="D301" s="166" t="s">
        <v>628</v>
      </c>
      <c r="E301" s="206" t="s">
        <v>629</v>
      </c>
      <c r="F301" s="223">
        <v>1033</v>
      </c>
      <c r="G301" s="223">
        <v>1933470.325</v>
      </c>
      <c r="H301" s="8">
        <v>1168</v>
      </c>
      <c r="I301" s="8">
        <v>1751085</v>
      </c>
      <c r="J301" s="51">
        <f t="shared" si="20"/>
        <v>1.1306873184898354</v>
      </c>
      <c r="K301" s="51">
        <f t="shared" si="21"/>
        <v>0.90566944698259078</v>
      </c>
      <c r="L301" s="55">
        <f t="shared" si="22"/>
        <v>0.3</v>
      </c>
      <c r="M301" s="55">
        <f t="shared" si="23"/>
        <v>0.63396861288781348</v>
      </c>
      <c r="N301" s="52">
        <f t="shared" si="24"/>
        <v>0.93396861288781352</v>
      </c>
      <c r="O301" s="53"/>
      <c r="P301" s="53"/>
    </row>
    <row r="302" spans="1:16" x14ac:dyDescent="0.25">
      <c r="A302" s="159">
        <v>299</v>
      </c>
      <c r="B302" s="206" t="s">
        <v>73</v>
      </c>
      <c r="C302" s="203" t="s">
        <v>66</v>
      </c>
      <c r="D302" s="166" t="s">
        <v>624</v>
      </c>
      <c r="E302" s="206" t="s">
        <v>625</v>
      </c>
      <c r="F302" s="223">
        <v>903</v>
      </c>
      <c r="G302" s="223">
        <v>1622845.4</v>
      </c>
      <c r="H302" s="8">
        <v>550</v>
      </c>
      <c r="I302" s="8">
        <v>679195</v>
      </c>
      <c r="J302" s="51">
        <f t="shared" si="20"/>
        <v>0.60908084163898113</v>
      </c>
      <c r="K302" s="51">
        <f t="shared" si="21"/>
        <v>0.41852107415777257</v>
      </c>
      <c r="L302" s="55">
        <f t="shared" si="22"/>
        <v>0.18272425249169433</v>
      </c>
      <c r="M302" s="55">
        <f t="shared" si="23"/>
        <v>0.2929647519104408</v>
      </c>
      <c r="N302" s="52">
        <f t="shared" si="24"/>
        <v>0.47568900440213513</v>
      </c>
      <c r="O302" s="53"/>
      <c r="P302" s="53"/>
    </row>
    <row r="303" spans="1:16" x14ac:dyDescent="0.25">
      <c r="A303" s="159">
        <v>300</v>
      </c>
      <c r="B303" s="206" t="s">
        <v>73</v>
      </c>
      <c r="C303" s="203" t="s">
        <v>66</v>
      </c>
      <c r="D303" s="166" t="s">
        <v>626</v>
      </c>
      <c r="E303" s="206" t="s">
        <v>1051</v>
      </c>
      <c r="F303" s="223">
        <v>1045</v>
      </c>
      <c r="G303" s="223">
        <v>1785905.4</v>
      </c>
      <c r="H303" s="8">
        <v>496</v>
      </c>
      <c r="I303" s="8">
        <v>660670</v>
      </c>
      <c r="J303" s="51">
        <f t="shared" si="20"/>
        <v>0.47464114832535886</v>
      </c>
      <c r="K303" s="51">
        <f t="shared" si="21"/>
        <v>0.36993560801148817</v>
      </c>
      <c r="L303" s="55">
        <f t="shared" si="22"/>
        <v>0.14239234449760765</v>
      </c>
      <c r="M303" s="55">
        <f t="shared" si="23"/>
        <v>0.25895492560804173</v>
      </c>
      <c r="N303" s="52">
        <f t="shared" si="24"/>
        <v>0.40134727010564941</v>
      </c>
      <c r="O303" s="53"/>
      <c r="P303" s="53"/>
    </row>
    <row r="304" spans="1:16" x14ac:dyDescent="0.25">
      <c r="A304" s="159">
        <v>301</v>
      </c>
      <c r="B304" s="206" t="s">
        <v>68</v>
      </c>
      <c r="C304" s="203" t="s">
        <v>66</v>
      </c>
      <c r="D304" s="166" t="s">
        <v>710</v>
      </c>
      <c r="E304" s="206" t="s">
        <v>1176</v>
      </c>
      <c r="F304" s="223">
        <v>209</v>
      </c>
      <c r="G304" s="223">
        <v>499500.3</v>
      </c>
      <c r="H304" s="8" t="e">
        <v>#N/A</v>
      </c>
      <c r="I304" s="8" t="e">
        <v>#N/A</v>
      </c>
      <c r="J304" s="51">
        <f t="shared" si="20"/>
        <v>0</v>
      </c>
      <c r="K304" s="51">
        <f t="shared" si="21"/>
        <v>0</v>
      </c>
      <c r="L304" s="55">
        <f t="shared" si="22"/>
        <v>0</v>
      </c>
      <c r="M304" s="55">
        <f t="shared" si="23"/>
        <v>0</v>
      </c>
      <c r="N304" s="52">
        <f t="shared" si="24"/>
        <v>0</v>
      </c>
      <c r="O304" s="53"/>
      <c r="P304" s="53"/>
    </row>
    <row r="305" spans="1:16" x14ac:dyDescent="0.25">
      <c r="A305" s="159">
        <v>302</v>
      </c>
      <c r="B305" s="206" t="s">
        <v>68</v>
      </c>
      <c r="C305" s="203" t="s">
        <v>66</v>
      </c>
      <c r="D305" s="166" t="s">
        <v>709</v>
      </c>
      <c r="E305" s="206" t="s">
        <v>1053</v>
      </c>
      <c r="F305" s="223">
        <v>1105</v>
      </c>
      <c r="G305" s="223">
        <v>1901396.575</v>
      </c>
      <c r="H305" s="8">
        <v>79</v>
      </c>
      <c r="I305" s="8">
        <v>147540</v>
      </c>
      <c r="J305" s="51">
        <f t="shared" si="20"/>
        <v>7.1493212669683254E-2</v>
      </c>
      <c r="K305" s="51">
        <f t="shared" si="21"/>
        <v>7.7595595753084806E-2</v>
      </c>
      <c r="L305" s="55">
        <f t="shared" si="22"/>
        <v>2.1447963800904975E-2</v>
      </c>
      <c r="M305" s="55">
        <f t="shared" si="23"/>
        <v>5.4316917027159364E-2</v>
      </c>
      <c r="N305" s="52">
        <f t="shared" si="24"/>
        <v>7.5764880828064346E-2</v>
      </c>
      <c r="O305" s="53"/>
      <c r="P305" s="53"/>
    </row>
    <row r="306" spans="1:16" x14ac:dyDescent="0.25">
      <c r="A306" s="159">
        <v>303</v>
      </c>
      <c r="B306" s="207" t="s">
        <v>74</v>
      </c>
      <c r="C306" s="207" t="s">
        <v>66</v>
      </c>
      <c r="D306" s="166" t="s">
        <v>674</v>
      </c>
      <c r="E306" s="207" t="s">
        <v>680</v>
      </c>
      <c r="F306" s="223">
        <v>1185</v>
      </c>
      <c r="G306" s="223">
        <v>2760150.9249999998</v>
      </c>
      <c r="H306" s="8">
        <v>684</v>
      </c>
      <c r="I306" s="8">
        <v>1052445</v>
      </c>
      <c r="J306" s="51">
        <f t="shared" si="20"/>
        <v>0.57721518987341769</v>
      </c>
      <c r="K306" s="51">
        <f t="shared" si="21"/>
        <v>0.3812998015679161</v>
      </c>
      <c r="L306" s="55">
        <f t="shared" si="22"/>
        <v>0.17316455696202529</v>
      </c>
      <c r="M306" s="55">
        <f t="shared" si="23"/>
        <v>0.26690986109754122</v>
      </c>
      <c r="N306" s="52">
        <f t="shared" si="24"/>
        <v>0.44007441805956649</v>
      </c>
      <c r="O306" s="53"/>
      <c r="P306" s="53"/>
    </row>
    <row r="307" spans="1:16" x14ac:dyDescent="0.25">
      <c r="A307" s="159">
        <v>304</v>
      </c>
      <c r="B307" s="207" t="s">
        <v>74</v>
      </c>
      <c r="C307" s="207" t="s">
        <v>66</v>
      </c>
      <c r="D307" s="166" t="s">
        <v>672</v>
      </c>
      <c r="E307" s="207" t="s">
        <v>673</v>
      </c>
      <c r="F307" s="223">
        <v>677</v>
      </c>
      <c r="G307" s="223">
        <v>1373002.95</v>
      </c>
      <c r="H307" s="8">
        <v>348</v>
      </c>
      <c r="I307" s="8">
        <v>509475</v>
      </c>
      <c r="J307" s="51">
        <f t="shared" si="20"/>
        <v>0.5140324963072378</v>
      </c>
      <c r="K307" s="51">
        <f t="shared" si="21"/>
        <v>0.37106620928964501</v>
      </c>
      <c r="L307" s="55">
        <f t="shared" si="22"/>
        <v>0.15420974889217134</v>
      </c>
      <c r="M307" s="55">
        <f t="shared" si="23"/>
        <v>0.25974634650275147</v>
      </c>
      <c r="N307" s="52">
        <f t="shared" si="24"/>
        <v>0.41395609539492284</v>
      </c>
      <c r="O307" s="53"/>
      <c r="P307" s="53"/>
    </row>
    <row r="308" spans="1:16" x14ac:dyDescent="0.25">
      <c r="A308" s="159">
        <v>305</v>
      </c>
      <c r="B308" s="207" t="s">
        <v>74</v>
      </c>
      <c r="C308" s="207" t="s">
        <v>66</v>
      </c>
      <c r="D308" s="166" t="s">
        <v>668</v>
      </c>
      <c r="E308" s="207" t="s">
        <v>669</v>
      </c>
      <c r="F308" s="223">
        <v>1297</v>
      </c>
      <c r="G308" s="223">
        <v>1809041.125</v>
      </c>
      <c r="H308" s="8">
        <v>491</v>
      </c>
      <c r="I308" s="8">
        <v>729995</v>
      </c>
      <c r="J308" s="51">
        <f t="shared" si="20"/>
        <v>0.37856592135697764</v>
      </c>
      <c r="K308" s="51">
        <f t="shared" si="21"/>
        <v>0.40352592868777376</v>
      </c>
      <c r="L308" s="55">
        <f t="shared" si="22"/>
        <v>0.11356977640709329</v>
      </c>
      <c r="M308" s="55">
        <f t="shared" si="23"/>
        <v>0.2824681500814416</v>
      </c>
      <c r="N308" s="52">
        <f t="shared" si="24"/>
        <v>0.39603792648853486</v>
      </c>
      <c r="O308" s="53"/>
      <c r="P308" s="53"/>
    </row>
    <row r="309" spans="1:16" x14ac:dyDescent="0.25">
      <c r="A309" s="159">
        <v>306</v>
      </c>
      <c r="B309" s="207" t="s">
        <v>74</v>
      </c>
      <c r="C309" s="207" t="s">
        <v>66</v>
      </c>
      <c r="D309" s="166" t="s">
        <v>679</v>
      </c>
      <c r="E309" s="207" t="s">
        <v>1088</v>
      </c>
      <c r="F309" s="223">
        <v>1118</v>
      </c>
      <c r="G309" s="223">
        <v>1747161.825</v>
      </c>
      <c r="H309" s="8">
        <v>317</v>
      </c>
      <c r="I309" s="8">
        <v>600480</v>
      </c>
      <c r="J309" s="51">
        <f t="shared" si="20"/>
        <v>0.28354203935599287</v>
      </c>
      <c r="K309" s="51">
        <f t="shared" si="21"/>
        <v>0.34368882802255596</v>
      </c>
      <c r="L309" s="55">
        <f t="shared" si="22"/>
        <v>8.5062611806797861E-2</v>
      </c>
      <c r="M309" s="55">
        <f t="shared" si="23"/>
        <v>0.24058217961578915</v>
      </c>
      <c r="N309" s="52">
        <f t="shared" si="24"/>
        <v>0.32564479142258701</v>
      </c>
      <c r="O309" s="53"/>
      <c r="P309" s="53"/>
    </row>
    <row r="310" spans="1:16" x14ac:dyDescent="0.25">
      <c r="A310" s="159">
        <v>307</v>
      </c>
      <c r="B310" s="207" t="s">
        <v>74</v>
      </c>
      <c r="C310" s="207" t="s">
        <v>66</v>
      </c>
      <c r="D310" s="166" t="s">
        <v>675</v>
      </c>
      <c r="E310" s="207" t="s">
        <v>1441</v>
      </c>
      <c r="F310" s="223">
        <v>1351</v>
      </c>
      <c r="G310" s="223">
        <v>1538009.7250000001</v>
      </c>
      <c r="H310" s="8">
        <v>664</v>
      </c>
      <c r="I310" s="8">
        <v>821490</v>
      </c>
      <c r="J310" s="51">
        <f t="shared" si="20"/>
        <v>0.49148778682457439</v>
      </c>
      <c r="K310" s="51">
        <f t="shared" si="21"/>
        <v>0.53412536126844057</v>
      </c>
      <c r="L310" s="55">
        <f t="shared" si="22"/>
        <v>0.14744633604737231</v>
      </c>
      <c r="M310" s="55">
        <f t="shared" si="23"/>
        <v>0.37388775288790838</v>
      </c>
      <c r="N310" s="52">
        <f t="shared" si="24"/>
        <v>0.52133408893528066</v>
      </c>
      <c r="O310" s="53"/>
      <c r="P310" s="53"/>
    </row>
    <row r="311" spans="1:16" x14ac:dyDescent="0.25">
      <c r="A311" s="159">
        <v>308</v>
      </c>
      <c r="B311" s="207" t="s">
        <v>74</v>
      </c>
      <c r="C311" s="207" t="s">
        <v>66</v>
      </c>
      <c r="D311" s="166" t="s">
        <v>677</v>
      </c>
      <c r="E311" s="207" t="s">
        <v>1344</v>
      </c>
      <c r="F311" s="223">
        <v>1425</v>
      </c>
      <c r="G311" s="223">
        <v>2233026.0499999998</v>
      </c>
      <c r="H311" s="8">
        <v>591</v>
      </c>
      <c r="I311" s="8">
        <v>925640</v>
      </c>
      <c r="J311" s="51">
        <f t="shared" si="20"/>
        <v>0.41473684210526318</v>
      </c>
      <c r="K311" s="51">
        <f t="shared" si="21"/>
        <v>0.41452270563525223</v>
      </c>
      <c r="L311" s="55">
        <f t="shared" si="22"/>
        <v>0.12442105263157895</v>
      </c>
      <c r="M311" s="55">
        <f t="shared" si="23"/>
        <v>0.29016589394467657</v>
      </c>
      <c r="N311" s="52">
        <f t="shared" si="24"/>
        <v>0.4145869465762555</v>
      </c>
      <c r="O311" s="53"/>
      <c r="P311" s="53"/>
    </row>
    <row r="312" spans="1:16" x14ac:dyDescent="0.25">
      <c r="A312" s="159">
        <v>309</v>
      </c>
      <c r="B312" s="207" t="s">
        <v>74</v>
      </c>
      <c r="C312" s="207" t="s">
        <v>66</v>
      </c>
      <c r="D312" s="166" t="s">
        <v>670</v>
      </c>
      <c r="E312" s="207" t="s">
        <v>671</v>
      </c>
      <c r="F312" s="223">
        <v>1337</v>
      </c>
      <c r="G312" s="223">
        <v>2403678.2749999999</v>
      </c>
      <c r="H312" s="8">
        <v>645</v>
      </c>
      <c r="I312" s="8">
        <v>962950</v>
      </c>
      <c r="J312" s="51">
        <f t="shared" si="20"/>
        <v>0.48242333582647717</v>
      </c>
      <c r="K312" s="51">
        <f t="shared" si="21"/>
        <v>0.40061517800255531</v>
      </c>
      <c r="L312" s="55">
        <f t="shared" si="22"/>
        <v>0.14472700074794315</v>
      </c>
      <c r="M312" s="55">
        <f t="shared" si="23"/>
        <v>0.28043062460178869</v>
      </c>
      <c r="N312" s="52">
        <f t="shared" si="24"/>
        <v>0.42515762534973184</v>
      </c>
      <c r="O312" s="53"/>
      <c r="P312" s="53"/>
    </row>
    <row r="313" spans="1:16" x14ac:dyDescent="0.25">
      <c r="A313" s="159">
        <v>310</v>
      </c>
      <c r="B313" s="207" t="s">
        <v>74</v>
      </c>
      <c r="C313" s="207" t="s">
        <v>66</v>
      </c>
      <c r="D313" s="166" t="s">
        <v>678</v>
      </c>
      <c r="E313" s="207" t="s">
        <v>1152</v>
      </c>
      <c r="F313" s="223">
        <v>1850</v>
      </c>
      <c r="G313" s="223">
        <v>4088096.9750000001</v>
      </c>
      <c r="H313" s="8">
        <v>745</v>
      </c>
      <c r="I313" s="8">
        <v>1159065</v>
      </c>
      <c r="J313" s="51">
        <f t="shared" si="20"/>
        <v>0.4027027027027027</v>
      </c>
      <c r="K313" s="51">
        <f t="shared" si="21"/>
        <v>0.2835218946830389</v>
      </c>
      <c r="L313" s="55">
        <f t="shared" si="22"/>
        <v>0.1208108108108108</v>
      </c>
      <c r="M313" s="55">
        <f t="shared" si="23"/>
        <v>0.19846532627812721</v>
      </c>
      <c r="N313" s="52">
        <f t="shared" si="24"/>
        <v>0.31927613708893798</v>
      </c>
      <c r="O313" s="53"/>
      <c r="P313" s="53"/>
    </row>
    <row r="314" spans="1:16" x14ac:dyDescent="0.25">
      <c r="A314" s="159">
        <v>311</v>
      </c>
      <c r="B314" s="207" t="s">
        <v>74</v>
      </c>
      <c r="C314" s="207" t="s">
        <v>66</v>
      </c>
      <c r="D314" s="166" t="s">
        <v>1409</v>
      </c>
      <c r="E314" s="207" t="s">
        <v>1108</v>
      </c>
      <c r="F314" s="223">
        <v>289</v>
      </c>
      <c r="G314" s="223">
        <v>556072.80000000005</v>
      </c>
      <c r="H314" s="8">
        <v>222</v>
      </c>
      <c r="I314" s="8">
        <v>250100</v>
      </c>
      <c r="J314" s="51">
        <f t="shared" si="20"/>
        <v>0.76816608996539792</v>
      </c>
      <c r="K314" s="51">
        <f t="shared" si="21"/>
        <v>0.44976125428181341</v>
      </c>
      <c r="L314" s="55">
        <f t="shared" si="22"/>
        <v>0.23044982698961936</v>
      </c>
      <c r="M314" s="55">
        <f t="shared" si="23"/>
        <v>0.31483287799726939</v>
      </c>
      <c r="N314" s="52">
        <f t="shared" si="24"/>
        <v>0.54528270498688869</v>
      </c>
      <c r="O314" s="53"/>
      <c r="P314" s="53"/>
    </row>
    <row r="315" spans="1:16" x14ac:dyDescent="0.25">
      <c r="A315" s="159">
        <v>312</v>
      </c>
      <c r="B315" s="207" t="s">
        <v>76</v>
      </c>
      <c r="C315" s="207" t="s">
        <v>66</v>
      </c>
      <c r="D315" s="166" t="s">
        <v>683</v>
      </c>
      <c r="E315" s="207" t="s">
        <v>1294</v>
      </c>
      <c r="F315" s="223">
        <v>2539</v>
      </c>
      <c r="G315" s="223">
        <v>3771619.0249999999</v>
      </c>
      <c r="H315" s="8">
        <v>926</v>
      </c>
      <c r="I315" s="8">
        <v>1520255</v>
      </c>
      <c r="J315" s="51">
        <f t="shared" si="20"/>
        <v>0.36471051595116188</v>
      </c>
      <c r="K315" s="51">
        <f t="shared" si="21"/>
        <v>0.40307756163150654</v>
      </c>
      <c r="L315" s="55">
        <f t="shared" si="22"/>
        <v>0.10941315478534856</v>
      </c>
      <c r="M315" s="55">
        <f t="shared" si="23"/>
        <v>0.28215429314205454</v>
      </c>
      <c r="N315" s="52">
        <f t="shared" si="24"/>
        <v>0.39156744792740311</v>
      </c>
      <c r="O315" s="53"/>
      <c r="P315" s="53"/>
    </row>
    <row r="316" spans="1:16" x14ac:dyDescent="0.25">
      <c r="A316" s="159">
        <v>313</v>
      </c>
      <c r="B316" s="207" t="s">
        <v>76</v>
      </c>
      <c r="C316" s="207" t="s">
        <v>66</v>
      </c>
      <c r="D316" s="166" t="s">
        <v>681</v>
      </c>
      <c r="E316" s="207" t="s">
        <v>682</v>
      </c>
      <c r="F316" s="223">
        <v>1096</v>
      </c>
      <c r="G316" s="223">
        <v>2635024.2999999998</v>
      </c>
      <c r="H316" s="8">
        <v>594</v>
      </c>
      <c r="I316" s="8">
        <v>913100</v>
      </c>
      <c r="J316" s="51">
        <f t="shared" si="20"/>
        <v>0.54197080291970801</v>
      </c>
      <c r="K316" s="51">
        <f t="shared" si="21"/>
        <v>0.34652431858028787</v>
      </c>
      <c r="L316" s="55">
        <f t="shared" si="22"/>
        <v>0.1625912408759124</v>
      </c>
      <c r="M316" s="55">
        <f t="shared" si="23"/>
        <v>0.2425670230062015</v>
      </c>
      <c r="N316" s="52">
        <f t="shared" si="24"/>
        <v>0.4051582638821139</v>
      </c>
      <c r="O316" s="53"/>
      <c r="P316" s="53"/>
    </row>
    <row r="317" spans="1:16" x14ac:dyDescent="0.25">
      <c r="A317" s="159">
        <v>314</v>
      </c>
      <c r="B317" s="207" t="s">
        <v>76</v>
      </c>
      <c r="C317" s="207" t="s">
        <v>66</v>
      </c>
      <c r="D317" s="166" t="s">
        <v>1107</v>
      </c>
      <c r="E317" s="207" t="s">
        <v>1345</v>
      </c>
      <c r="F317" s="223">
        <v>803</v>
      </c>
      <c r="G317" s="223">
        <v>1316518.075</v>
      </c>
      <c r="H317" s="8">
        <v>384</v>
      </c>
      <c r="I317" s="8">
        <v>500545</v>
      </c>
      <c r="J317" s="51">
        <f t="shared" si="20"/>
        <v>0.47820672478206727</v>
      </c>
      <c r="K317" s="51">
        <f t="shared" si="21"/>
        <v>0.38020366716195675</v>
      </c>
      <c r="L317" s="55">
        <f t="shared" si="22"/>
        <v>0.14346201743462017</v>
      </c>
      <c r="M317" s="55">
        <f t="shared" si="23"/>
        <v>0.26614256701336969</v>
      </c>
      <c r="N317" s="52">
        <f t="shared" si="24"/>
        <v>0.40960458444798986</v>
      </c>
      <c r="O317" s="53"/>
      <c r="P317" s="53"/>
    </row>
    <row r="318" spans="1:16" x14ac:dyDescent="0.25">
      <c r="A318" s="159">
        <v>315</v>
      </c>
      <c r="B318" s="207" t="s">
        <v>84</v>
      </c>
      <c r="C318" s="207" t="s">
        <v>66</v>
      </c>
      <c r="D318" s="166" t="s">
        <v>703</v>
      </c>
      <c r="E318" s="207" t="s">
        <v>1378</v>
      </c>
      <c r="F318" s="223">
        <v>1039</v>
      </c>
      <c r="G318" s="223">
        <v>1758264.425</v>
      </c>
      <c r="H318" s="8">
        <v>451</v>
      </c>
      <c r="I318" s="8">
        <v>596930</v>
      </c>
      <c r="J318" s="51">
        <f t="shared" si="20"/>
        <v>0.43407122232916268</v>
      </c>
      <c r="K318" s="51">
        <f t="shared" si="21"/>
        <v>0.33949956076714682</v>
      </c>
      <c r="L318" s="55">
        <f t="shared" si="22"/>
        <v>0.13022136669874879</v>
      </c>
      <c r="M318" s="55">
        <f t="shared" si="23"/>
        <v>0.23764969253700277</v>
      </c>
      <c r="N318" s="52">
        <f t="shared" si="24"/>
        <v>0.36787105923575159</v>
      </c>
      <c r="O318" s="53"/>
      <c r="P318" s="53"/>
    </row>
    <row r="319" spans="1:16" x14ac:dyDescent="0.25">
      <c r="A319" s="159">
        <v>316</v>
      </c>
      <c r="B319" s="207" t="s">
        <v>84</v>
      </c>
      <c r="C319" s="207" t="s">
        <v>66</v>
      </c>
      <c r="D319" s="166" t="s">
        <v>705</v>
      </c>
      <c r="E319" s="207" t="s">
        <v>706</v>
      </c>
      <c r="F319" s="223">
        <v>1084</v>
      </c>
      <c r="G319" s="223">
        <v>1919344.425</v>
      </c>
      <c r="H319" s="8">
        <v>586</v>
      </c>
      <c r="I319" s="8">
        <v>958195</v>
      </c>
      <c r="J319" s="51">
        <f t="shared" si="20"/>
        <v>0.54059040590405905</v>
      </c>
      <c r="K319" s="51">
        <f t="shared" si="21"/>
        <v>0.49923035569814417</v>
      </c>
      <c r="L319" s="55">
        <f t="shared" si="22"/>
        <v>0.16217712177121771</v>
      </c>
      <c r="M319" s="55">
        <f t="shared" si="23"/>
        <v>0.3494612489887009</v>
      </c>
      <c r="N319" s="52">
        <f t="shared" si="24"/>
        <v>0.51163837075991858</v>
      </c>
      <c r="O319" s="53"/>
      <c r="P319" s="53"/>
    </row>
    <row r="320" spans="1:16" x14ac:dyDescent="0.25">
      <c r="A320" s="159">
        <v>317</v>
      </c>
      <c r="B320" s="207" t="s">
        <v>84</v>
      </c>
      <c r="C320" s="207" t="s">
        <v>66</v>
      </c>
      <c r="D320" s="166" t="s">
        <v>707</v>
      </c>
      <c r="E320" s="207" t="s">
        <v>1175</v>
      </c>
      <c r="F320" s="223">
        <v>1534</v>
      </c>
      <c r="G320" s="223">
        <v>2714728.75</v>
      </c>
      <c r="H320" s="8">
        <v>438</v>
      </c>
      <c r="I320" s="8">
        <v>622765</v>
      </c>
      <c r="J320" s="51">
        <f t="shared" si="20"/>
        <v>0.28552803129074317</v>
      </c>
      <c r="K320" s="51">
        <f t="shared" si="21"/>
        <v>0.22940229295468287</v>
      </c>
      <c r="L320" s="55">
        <f t="shared" si="22"/>
        <v>8.5658409387222953E-2</v>
      </c>
      <c r="M320" s="55">
        <f t="shared" si="23"/>
        <v>0.16058160506827801</v>
      </c>
      <c r="N320" s="52">
        <f t="shared" si="24"/>
        <v>0.24624001445550098</v>
      </c>
      <c r="O320" s="53"/>
      <c r="P320" s="53"/>
    </row>
    <row r="321" spans="1:16" x14ac:dyDescent="0.25">
      <c r="A321" s="159">
        <v>318</v>
      </c>
      <c r="B321" s="207" t="s">
        <v>84</v>
      </c>
      <c r="C321" s="207" t="s">
        <v>66</v>
      </c>
      <c r="D321" s="166" t="s">
        <v>701</v>
      </c>
      <c r="E321" s="207" t="s">
        <v>1054</v>
      </c>
      <c r="F321" s="223">
        <v>2696</v>
      </c>
      <c r="G321" s="223">
        <v>5282799.05</v>
      </c>
      <c r="H321" s="8">
        <v>644</v>
      </c>
      <c r="I321" s="8">
        <v>1549000</v>
      </c>
      <c r="J321" s="51">
        <f t="shared" si="20"/>
        <v>0.23887240356083086</v>
      </c>
      <c r="K321" s="51">
        <f t="shared" si="21"/>
        <v>0.29321577166559082</v>
      </c>
      <c r="L321" s="55">
        <f t="shared" si="22"/>
        <v>7.1661721068249251E-2</v>
      </c>
      <c r="M321" s="55">
        <f t="shared" si="23"/>
        <v>0.20525104016591356</v>
      </c>
      <c r="N321" s="52">
        <f t="shared" si="24"/>
        <v>0.27691276123416281</v>
      </c>
      <c r="O321" s="53"/>
      <c r="P321" s="53"/>
    </row>
    <row r="322" spans="1:16" x14ac:dyDescent="0.25">
      <c r="A322" s="159">
        <v>319</v>
      </c>
      <c r="B322" s="207" t="s">
        <v>84</v>
      </c>
      <c r="C322" s="207" t="s">
        <v>66</v>
      </c>
      <c r="D322" s="166" t="s">
        <v>702</v>
      </c>
      <c r="E322" s="207" t="s">
        <v>1055</v>
      </c>
      <c r="F322" s="223">
        <v>1670</v>
      </c>
      <c r="G322" s="223">
        <v>3045789.3</v>
      </c>
      <c r="H322" s="8">
        <v>424</v>
      </c>
      <c r="I322" s="8">
        <v>700005</v>
      </c>
      <c r="J322" s="51">
        <f t="shared" si="20"/>
        <v>0.25389221556886227</v>
      </c>
      <c r="K322" s="51">
        <f t="shared" si="21"/>
        <v>0.22982712559926585</v>
      </c>
      <c r="L322" s="55">
        <f t="shared" si="22"/>
        <v>7.6167664670658677E-2</v>
      </c>
      <c r="M322" s="55">
        <f t="shared" si="23"/>
        <v>0.1608789879194861</v>
      </c>
      <c r="N322" s="52">
        <f t="shared" si="24"/>
        <v>0.23704665259014479</v>
      </c>
      <c r="O322" s="53"/>
      <c r="P322" s="53"/>
    </row>
    <row r="323" spans="1:16" x14ac:dyDescent="0.25">
      <c r="A323" s="159">
        <v>320</v>
      </c>
      <c r="B323" s="207" t="s">
        <v>84</v>
      </c>
      <c r="C323" s="207" t="s">
        <v>66</v>
      </c>
      <c r="D323" s="166" t="s">
        <v>708</v>
      </c>
      <c r="E323" s="207" t="s">
        <v>1056</v>
      </c>
      <c r="F323" s="223">
        <v>750</v>
      </c>
      <c r="G323" s="223">
        <v>1322257.8500000001</v>
      </c>
      <c r="H323" s="8">
        <v>311</v>
      </c>
      <c r="I323" s="8">
        <v>392945</v>
      </c>
      <c r="J323" s="51">
        <f t="shared" si="20"/>
        <v>0.41466666666666668</v>
      </c>
      <c r="K323" s="51">
        <f t="shared" si="21"/>
        <v>0.29717728656328263</v>
      </c>
      <c r="L323" s="55">
        <f t="shared" si="22"/>
        <v>0.1244</v>
      </c>
      <c r="M323" s="55">
        <f t="shared" si="23"/>
        <v>0.20802410059429782</v>
      </c>
      <c r="N323" s="52">
        <f t="shared" si="24"/>
        <v>0.33242410059429783</v>
      </c>
      <c r="O323" s="53"/>
      <c r="P323" s="53"/>
    </row>
    <row r="324" spans="1:16" x14ac:dyDescent="0.25">
      <c r="A324" s="159">
        <v>321</v>
      </c>
      <c r="B324" s="207" t="s">
        <v>80</v>
      </c>
      <c r="C324" s="207" t="s">
        <v>66</v>
      </c>
      <c r="D324" s="166" t="s">
        <v>717</v>
      </c>
      <c r="E324" s="207" t="s">
        <v>1089</v>
      </c>
      <c r="F324" s="223">
        <v>1202</v>
      </c>
      <c r="G324" s="223">
        <v>2335214.8250000002</v>
      </c>
      <c r="H324" s="8">
        <v>674</v>
      </c>
      <c r="I324" s="8">
        <v>1289375</v>
      </c>
      <c r="J324" s="51">
        <f t="shared" ref="J324:J387" si="25">IFERROR(H324/F324,0)</f>
        <v>0.56073211314475868</v>
      </c>
      <c r="K324" s="51">
        <f t="shared" ref="K324:K387" si="26">IFERROR(I324/G324,0)</f>
        <v>0.55214406237764435</v>
      </c>
      <c r="L324" s="55">
        <f t="shared" si="22"/>
        <v>0.16821963394342759</v>
      </c>
      <c r="M324" s="55">
        <f t="shared" si="23"/>
        <v>0.386500843664351</v>
      </c>
      <c r="N324" s="52">
        <f t="shared" si="24"/>
        <v>0.55472047760777854</v>
      </c>
      <c r="O324" s="53"/>
      <c r="P324" s="53"/>
    </row>
    <row r="325" spans="1:16" x14ac:dyDescent="0.25">
      <c r="A325" s="159">
        <v>322</v>
      </c>
      <c r="B325" s="207" t="s">
        <v>80</v>
      </c>
      <c r="C325" s="207" t="s">
        <v>66</v>
      </c>
      <c r="D325" s="166" t="s">
        <v>718</v>
      </c>
      <c r="E325" s="207" t="s">
        <v>719</v>
      </c>
      <c r="F325" s="223">
        <v>445</v>
      </c>
      <c r="G325" s="223">
        <v>665637.85</v>
      </c>
      <c r="H325" s="8">
        <v>185</v>
      </c>
      <c r="I325" s="8">
        <v>258045</v>
      </c>
      <c r="J325" s="51">
        <f t="shared" si="25"/>
        <v>0.4157303370786517</v>
      </c>
      <c r="K325" s="51">
        <f t="shared" si="26"/>
        <v>0.38766575548550913</v>
      </c>
      <c r="L325" s="55">
        <f t="shared" ref="L325:L388" si="27">IF((J325*0.3)&gt;30%,30%,(J325*0.3))</f>
        <v>0.12471910112359551</v>
      </c>
      <c r="M325" s="55">
        <f t="shared" ref="M325:M388" si="28">IF((K325*0.7)&gt;70%,70%,(K325*0.7))</f>
        <v>0.27136602883985639</v>
      </c>
      <c r="N325" s="52">
        <f t="shared" ref="N325:N388" si="29">L325+M325</f>
        <v>0.39608512996345191</v>
      </c>
      <c r="O325" s="53"/>
      <c r="P325" s="53"/>
    </row>
    <row r="326" spans="1:16" x14ac:dyDescent="0.25">
      <c r="A326" s="159">
        <v>323</v>
      </c>
      <c r="B326" s="207" t="s">
        <v>80</v>
      </c>
      <c r="C326" s="207" t="s">
        <v>66</v>
      </c>
      <c r="D326" s="166" t="s">
        <v>720</v>
      </c>
      <c r="E326" s="207" t="s">
        <v>721</v>
      </c>
      <c r="F326" s="223">
        <v>262</v>
      </c>
      <c r="G326" s="223">
        <v>513827.85</v>
      </c>
      <c r="H326" s="8">
        <v>87</v>
      </c>
      <c r="I326" s="8">
        <v>156500</v>
      </c>
      <c r="J326" s="51">
        <f t="shared" si="25"/>
        <v>0.33206106870229007</v>
      </c>
      <c r="K326" s="51">
        <f t="shared" si="26"/>
        <v>0.30457671766915712</v>
      </c>
      <c r="L326" s="55">
        <f t="shared" si="27"/>
        <v>9.9618320610687025E-2</v>
      </c>
      <c r="M326" s="55">
        <f t="shared" si="28"/>
        <v>0.21320370236840996</v>
      </c>
      <c r="N326" s="52">
        <f t="shared" si="29"/>
        <v>0.312822022979097</v>
      </c>
      <c r="O326" s="53"/>
      <c r="P326" s="53"/>
    </row>
    <row r="327" spans="1:16" x14ac:dyDescent="0.25">
      <c r="A327" s="159">
        <v>324</v>
      </c>
      <c r="B327" s="207" t="s">
        <v>80</v>
      </c>
      <c r="C327" s="207" t="s">
        <v>66</v>
      </c>
      <c r="D327" s="166" t="s">
        <v>722</v>
      </c>
      <c r="E327" s="207" t="s">
        <v>723</v>
      </c>
      <c r="F327" s="223">
        <v>984</v>
      </c>
      <c r="G327" s="223">
        <v>1648619.0249999999</v>
      </c>
      <c r="H327" s="8">
        <v>479</v>
      </c>
      <c r="I327" s="8">
        <v>851615</v>
      </c>
      <c r="J327" s="51">
        <f t="shared" si="25"/>
        <v>0.48678861788617889</v>
      </c>
      <c r="K327" s="51">
        <f t="shared" si="26"/>
        <v>0.51656264248194028</v>
      </c>
      <c r="L327" s="55">
        <f t="shared" si="27"/>
        <v>0.14603658536585365</v>
      </c>
      <c r="M327" s="55">
        <f t="shared" si="28"/>
        <v>0.3615938497373582</v>
      </c>
      <c r="N327" s="52">
        <f t="shared" si="29"/>
        <v>0.50763043510321182</v>
      </c>
      <c r="O327" s="53"/>
      <c r="P327" s="53"/>
    </row>
    <row r="328" spans="1:16" x14ac:dyDescent="0.25">
      <c r="A328" s="159">
        <v>325</v>
      </c>
      <c r="B328" s="207" t="s">
        <v>78</v>
      </c>
      <c r="C328" s="207" t="s">
        <v>66</v>
      </c>
      <c r="D328" s="166" t="s">
        <v>696</v>
      </c>
      <c r="E328" s="207" t="s">
        <v>697</v>
      </c>
      <c r="F328" s="223">
        <v>2049</v>
      </c>
      <c r="G328" s="223">
        <v>3200267.7250000001</v>
      </c>
      <c r="H328" s="8">
        <v>811</v>
      </c>
      <c r="I328" s="8">
        <v>1608895</v>
      </c>
      <c r="J328" s="51">
        <f t="shared" si="25"/>
        <v>0.3958028306490971</v>
      </c>
      <c r="K328" s="51">
        <f t="shared" si="26"/>
        <v>0.5027376264278014</v>
      </c>
      <c r="L328" s="55">
        <f t="shared" si="27"/>
        <v>0.11874084919472913</v>
      </c>
      <c r="M328" s="55">
        <f t="shared" si="28"/>
        <v>0.35191633849946097</v>
      </c>
      <c r="N328" s="52">
        <f t="shared" si="29"/>
        <v>0.47065718769419007</v>
      </c>
      <c r="O328" s="53"/>
      <c r="P328" s="53"/>
    </row>
    <row r="329" spans="1:16" x14ac:dyDescent="0.25">
      <c r="A329" s="159">
        <v>326</v>
      </c>
      <c r="B329" s="207" t="s">
        <v>78</v>
      </c>
      <c r="C329" s="207" t="s">
        <v>66</v>
      </c>
      <c r="D329" s="166" t="s">
        <v>690</v>
      </c>
      <c r="E329" s="207" t="s">
        <v>691</v>
      </c>
      <c r="F329" s="223">
        <v>1377</v>
      </c>
      <c r="G329" s="223">
        <v>2540449.625</v>
      </c>
      <c r="H329" s="8">
        <v>583</v>
      </c>
      <c r="I329" s="8">
        <v>1172940</v>
      </c>
      <c r="J329" s="51">
        <f t="shared" si="25"/>
        <v>0.42338416848220772</v>
      </c>
      <c r="K329" s="51">
        <f t="shared" si="26"/>
        <v>0.46170567149112435</v>
      </c>
      <c r="L329" s="55">
        <f t="shared" si="27"/>
        <v>0.12701525054466231</v>
      </c>
      <c r="M329" s="55">
        <f t="shared" si="28"/>
        <v>0.32319397004378703</v>
      </c>
      <c r="N329" s="52">
        <f t="shared" si="29"/>
        <v>0.45020922058844937</v>
      </c>
      <c r="O329" s="53"/>
      <c r="P329" s="53"/>
    </row>
    <row r="330" spans="1:16" x14ac:dyDescent="0.25">
      <c r="A330" s="159">
        <v>327</v>
      </c>
      <c r="B330" s="207" t="s">
        <v>78</v>
      </c>
      <c r="C330" s="207" t="s">
        <v>66</v>
      </c>
      <c r="D330" s="166" t="s">
        <v>692</v>
      </c>
      <c r="E330" s="207" t="s">
        <v>693</v>
      </c>
      <c r="F330" s="223">
        <v>1020</v>
      </c>
      <c r="G330" s="223">
        <v>1824857.15</v>
      </c>
      <c r="H330" s="8">
        <v>203</v>
      </c>
      <c r="I330" s="8">
        <v>388160</v>
      </c>
      <c r="J330" s="51">
        <f t="shared" si="25"/>
        <v>0.19901960784313724</v>
      </c>
      <c r="K330" s="51">
        <f t="shared" si="26"/>
        <v>0.21270706038552115</v>
      </c>
      <c r="L330" s="55">
        <f t="shared" si="27"/>
        <v>5.9705882352941171E-2</v>
      </c>
      <c r="M330" s="55">
        <f t="shared" si="28"/>
        <v>0.1488949422698648</v>
      </c>
      <c r="N330" s="52">
        <f t="shared" si="29"/>
        <v>0.20860082462280596</v>
      </c>
      <c r="O330" s="53"/>
      <c r="P330" s="53"/>
    </row>
    <row r="331" spans="1:16" x14ac:dyDescent="0.25">
      <c r="A331" s="159">
        <v>328</v>
      </c>
      <c r="B331" s="207" t="s">
        <v>78</v>
      </c>
      <c r="C331" s="207" t="s">
        <v>66</v>
      </c>
      <c r="D331" s="166" t="s">
        <v>698</v>
      </c>
      <c r="E331" s="207" t="s">
        <v>699</v>
      </c>
      <c r="F331" s="223">
        <v>958</v>
      </c>
      <c r="G331" s="223">
        <v>1655446.55</v>
      </c>
      <c r="H331" s="8">
        <v>634</v>
      </c>
      <c r="I331" s="8">
        <v>1018800</v>
      </c>
      <c r="J331" s="51">
        <f t="shared" si="25"/>
        <v>0.66179540709812112</v>
      </c>
      <c r="K331" s="51">
        <f t="shared" si="26"/>
        <v>0.61542307119489903</v>
      </c>
      <c r="L331" s="55">
        <f t="shared" si="27"/>
        <v>0.19853862212943632</v>
      </c>
      <c r="M331" s="55">
        <f t="shared" si="28"/>
        <v>0.43079614983642928</v>
      </c>
      <c r="N331" s="52">
        <f t="shared" si="29"/>
        <v>0.62933477196586562</v>
      </c>
      <c r="P331" s="53"/>
    </row>
    <row r="332" spans="1:16" x14ac:dyDescent="0.25">
      <c r="A332" s="159">
        <v>329</v>
      </c>
      <c r="B332" s="207" t="s">
        <v>78</v>
      </c>
      <c r="C332" s="207" t="s">
        <v>66</v>
      </c>
      <c r="D332" s="166" t="s">
        <v>688</v>
      </c>
      <c r="E332" s="207" t="s">
        <v>689</v>
      </c>
      <c r="F332" s="223">
        <v>820</v>
      </c>
      <c r="G332" s="223">
        <v>1510909.2250000001</v>
      </c>
      <c r="H332" s="8">
        <v>633</v>
      </c>
      <c r="I332" s="8">
        <v>798035</v>
      </c>
      <c r="J332" s="51">
        <f t="shared" si="25"/>
        <v>0.77195121951219514</v>
      </c>
      <c r="K332" s="51">
        <f t="shared" si="26"/>
        <v>0.52818196275160079</v>
      </c>
      <c r="L332" s="55">
        <f t="shared" si="27"/>
        <v>0.23158536585365852</v>
      </c>
      <c r="M332" s="55">
        <f t="shared" si="28"/>
        <v>0.36972737392612054</v>
      </c>
      <c r="N332" s="52">
        <f t="shared" si="29"/>
        <v>0.60131273977977906</v>
      </c>
      <c r="O332" s="53"/>
      <c r="P332" s="53"/>
    </row>
    <row r="333" spans="1:16" x14ac:dyDescent="0.25">
      <c r="A333" s="159">
        <v>330</v>
      </c>
      <c r="B333" s="207" t="s">
        <v>78</v>
      </c>
      <c r="C333" s="207" t="s">
        <v>66</v>
      </c>
      <c r="D333" s="166" t="s">
        <v>700</v>
      </c>
      <c r="E333" s="207" t="s">
        <v>657</v>
      </c>
      <c r="F333" s="223">
        <v>429</v>
      </c>
      <c r="G333" s="223">
        <v>755564.32499999995</v>
      </c>
      <c r="H333" s="8">
        <v>421</v>
      </c>
      <c r="I333" s="8">
        <v>489895</v>
      </c>
      <c r="J333" s="51">
        <f t="shared" si="25"/>
        <v>0.98135198135198132</v>
      </c>
      <c r="K333" s="51">
        <f t="shared" si="26"/>
        <v>0.64838291564387984</v>
      </c>
      <c r="L333" s="55">
        <f t="shared" si="27"/>
        <v>0.29440559440559438</v>
      </c>
      <c r="M333" s="55">
        <f t="shared" si="28"/>
        <v>0.45386804095071587</v>
      </c>
      <c r="N333" s="52">
        <f t="shared" si="29"/>
        <v>0.7482736353563102</v>
      </c>
      <c r="O333" s="53"/>
      <c r="P333" s="53"/>
    </row>
    <row r="334" spans="1:16" x14ac:dyDescent="0.25">
      <c r="A334" s="159">
        <v>331</v>
      </c>
      <c r="B334" s="207" t="s">
        <v>83</v>
      </c>
      <c r="C334" s="207" t="s">
        <v>66</v>
      </c>
      <c r="D334" s="166" t="s">
        <v>730</v>
      </c>
      <c r="E334" s="207" t="s">
        <v>476</v>
      </c>
      <c r="F334" s="223">
        <v>2825</v>
      </c>
      <c r="G334" s="223">
        <v>4772863.7750000004</v>
      </c>
      <c r="H334" s="8">
        <v>821</v>
      </c>
      <c r="I334" s="8">
        <v>1658990</v>
      </c>
      <c r="J334" s="51">
        <f t="shared" si="25"/>
        <v>0.29061946902654867</v>
      </c>
      <c r="K334" s="51">
        <f t="shared" si="26"/>
        <v>0.34758796358062827</v>
      </c>
      <c r="L334" s="55">
        <f t="shared" si="27"/>
        <v>8.7185840707964604E-2</v>
      </c>
      <c r="M334" s="55">
        <f t="shared" si="28"/>
        <v>0.24331157450643978</v>
      </c>
      <c r="N334" s="52">
        <f t="shared" si="29"/>
        <v>0.3304974152144044</v>
      </c>
      <c r="O334" s="53"/>
      <c r="P334" s="53"/>
    </row>
    <row r="335" spans="1:16" x14ac:dyDescent="0.25">
      <c r="A335" s="159">
        <v>332</v>
      </c>
      <c r="B335" s="207" t="s">
        <v>83</v>
      </c>
      <c r="C335" s="207" t="s">
        <v>66</v>
      </c>
      <c r="D335" s="166" t="s">
        <v>728</v>
      </c>
      <c r="E335" s="207" t="s">
        <v>729</v>
      </c>
      <c r="F335" s="223">
        <v>1441</v>
      </c>
      <c r="G335" s="223">
        <v>2576703.35</v>
      </c>
      <c r="H335" s="8">
        <v>586</v>
      </c>
      <c r="I335" s="8">
        <v>642945</v>
      </c>
      <c r="J335" s="51">
        <f t="shared" si="25"/>
        <v>0.4066620402498265</v>
      </c>
      <c r="K335" s="51">
        <f t="shared" si="26"/>
        <v>0.24952232083681652</v>
      </c>
      <c r="L335" s="55">
        <f t="shared" si="27"/>
        <v>0.12199861207494794</v>
      </c>
      <c r="M335" s="55">
        <f t="shared" si="28"/>
        <v>0.17466562458577156</v>
      </c>
      <c r="N335" s="52">
        <f t="shared" si="29"/>
        <v>0.2966642366607195</v>
      </c>
      <c r="O335" s="53"/>
      <c r="P335" s="53"/>
    </row>
    <row r="336" spans="1:16" x14ac:dyDescent="0.25">
      <c r="A336" s="159">
        <v>333</v>
      </c>
      <c r="B336" s="207" t="s">
        <v>83</v>
      </c>
      <c r="C336" s="207" t="s">
        <v>66</v>
      </c>
      <c r="D336" s="166" t="s">
        <v>726</v>
      </c>
      <c r="E336" s="207" t="s">
        <v>1379</v>
      </c>
      <c r="F336" s="223">
        <v>1380</v>
      </c>
      <c r="G336" s="223">
        <v>2542953.4500000002</v>
      </c>
      <c r="H336" s="8">
        <v>703</v>
      </c>
      <c r="I336" s="8">
        <v>1063640</v>
      </c>
      <c r="J336" s="51">
        <f t="shared" si="25"/>
        <v>0.50942028985507248</v>
      </c>
      <c r="K336" s="51">
        <f t="shared" si="26"/>
        <v>0.41826955188660647</v>
      </c>
      <c r="L336" s="55">
        <f t="shared" si="27"/>
        <v>0.15282608695652175</v>
      </c>
      <c r="M336" s="55">
        <f t="shared" si="28"/>
        <v>0.29278868632062449</v>
      </c>
      <c r="N336" s="52">
        <f t="shared" si="29"/>
        <v>0.44561477327714627</v>
      </c>
      <c r="O336" s="53"/>
      <c r="P336" s="53"/>
    </row>
    <row r="337" spans="1:16" x14ac:dyDescent="0.25">
      <c r="A337" s="159">
        <v>334</v>
      </c>
      <c r="B337" s="207" t="s">
        <v>83</v>
      </c>
      <c r="C337" s="207" t="s">
        <v>66</v>
      </c>
      <c r="D337" s="166" t="s">
        <v>727</v>
      </c>
      <c r="E337" s="207" t="s">
        <v>1380</v>
      </c>
      <c r="F337" s="223">
        <v>1011</v>
      </c>
      <c r="G337" s="223">
        <v>1856346.875</v>
      </c>
      <c r="H337" s="8">
        <v>874</v>
      </c>
      <c r="I337" s="8">
        <v>1121040</v>
      </c>
      <c r="J337" s="51">
        <f t="shared" si="25"/>
        <v>0.86449060336300687</v>
      </c>
      <c r="K337" s="51">
        <f t="shared" si="26"/>
        <v>0.60389575628207959</v>
      </c>
      <c r="L337" s="55">
        <f t="shared" si="27"/>
        <v>0.25934718100890203</v>
      </c>
      <c r="M337" s="55">
        <f t="shared" si="28"/>
        <v>0.42272702939745571</v>
      </c>
      <c r="N337" s="52">
        <f t="shared" si="29"/>
        <v>0.68207421040635774</v>
      </c>
      <c r="O337" s="53"/>
      <c r="P337" s="53"/>
    </row>
    <row r="338" spans="1:16" x14ac:dyDescent="0.25">
      <c r="A338" s="159">
        <v>335</v>
      </c>
      <c r="B338" s="207" t="s">
        <v>81</v>
      </c>
      <c r="C338" s="207" t="s">
        <v>66</v>
      </c>
      <c r="D338" s="166" t="s">
        <v>725</v>
      </c>
      <c r="E338" s="207" t="s">
        <v>1207</v>
      </c>
      <c r="F338" s="223">
        <v>1420</v>
      </c>
      <c r="G338" s="223">
        <v>3236209.5249999999</v>
      </c>
      <c r="H338" s="8">
        <v>774</v>
      </c>
      <c r="I338" s="8">
        <v>1434430</v>
      </c>
      <c r="J338" s="51">
        <f t="shared" si="25"/>
        <v>0.54507042253521132</v>
      </c>
      <c r="K338" s="51">
        <f t="shared" si="26"/>
        <v>0.4432438594963965</v>
      </c>
      <c r="L338" s="55">
        <f t="shared" si="27"/>
        <v>0.16352112676056338</v>
      </c>
      <c r="M338" s="55">
        <f t="shared" si="28"/>
        <v>0.31027070164747755</v>
      </c>
      <c r="N338" s="52">
        <f t="shared" si="29"/>
        <v>0.4737918284080409</v>
      </c>
      <c r="O338" s="53"/>
      <c r="P338" s="53"/>
    </row>
    <row r="339" spans="1:16" x14ac:dyDescent="0.25">
      <c r="A339" s="159">
        <v>336</v>
      </c>
      <c r="B339" s="207" t="s">
        <v>81</v>
      </c>
      <c r="C339" s="207" t="s">
        <v>66</v>
      </c>
      <c r="D339" s="166" t="s">
        <v>724</v>
      </c>
      <c r="E339" s="207" t="s">
        <v>1381</v>
      </c>
      <c r="F339" s="223">
        <v>941</v>
      </c>
      <c r="G339" s="223">
        <v>1410305.5</v>
      </c>
      <c r="H339" s="8">
        <v>542</v>
      </c>
      <c r="I339" s="8">
        <v>706555</v>
      </c>
      <c r="J339" s="51">
        <f t="shared" si="25"/>
        <v>0.57598299681190224</v>
      </c>
      <c r="K339" s="51">
        <f t="shared" si="26"/>
        <v>0.5009942881170073</v>
      </c>
      <c r="L339" s="55">
        <f t="shared" si="27"/>
        <v>0.17279489904357068</v>
      </c>
      <c r="M339" s="55">
        <f t="shared" si="28"/>
        <v>0.35069600168190507</v>
      </c>
      <c r="N339" s="52">
        <f t="shared" si="29"/>
        <v>0.52349090072547577</v>
      </c>
      <c r="O339" s="53"/>
      <c r="P339" s="53"/>
    </row>
    <row r="340" spans="1:16" x14ac:dyDescent="0.25">
      <c r="A340" s="159">
        <v>337</v>
      </c>
      <c r="B340" s="207" t="s">
        <v>79</v>
      </c>
      <c r="C340" s="207" t="s">
        <v>66</v>
      </c>
      <c r="D340" s="166" t="s">
        <v>660</v>
      </c>
      <c r="E340" s="207" t="s">
        <v>1327</v>
      </c>
      <c r="F340" s="223">
        <v>695</v>
      </c>
      <c r="G340" s="223">
        <v>1159877.425</v>
      </c>
      <c r="H340" s="8">
        <v>324</v>
      </c>
      <c r="I340" s="8">
        <v>498255</v>
      </c>
      <c r="J340" s="51">
        <f t="shared" si="25"/>
        <v>0.46618705035971225</v>
      </c>
      <c r="K340" s="51">
        <f t="shared" si="26"/>
        <v>0.42957556484901838</v>
      </c>
      <c r="L340" s="55">
        <f t="shared" si="27"/>
        <v>0.13985611510791368</v>
      </c>
      <c r="M340" s="55">
        <f t="shared" si="28"/>
        <v>0.30070289539431283</v>
      </c>
      <c r="N340" s="52">
        <f t="shared" si="29"/>
        <v>0.44055901050222651</v>
      </c>
      <c r="O340" s="53"/>
      <c r="P340" s="53"/>
    </row>
    <row r="341" spans="1:16" x14ac:dyDescent="0.25">
      <c r="A341" s="159">
        <v>338</v>
      </c>
      <c r="B341" s="207" t="s">
        <v>79</v>
      </c>
      <c r="C341" s="207" t="s">
        <v>66</v>
      </c>
      <c r="D341" s="166" t="s">
        <v>663</v>
      </c>
      <c r="E341" s="207" t="s">
        <v>1342</v>
      </c>
      <c r="F341" s="223">
        <v>789</v>
      </c>
      <c r="G341" s="223">
        <v>1331067.325</v>
      </c>
      <c r="H341" s="8">
        <v>226</v>
      </c>
      <c r="I341" s="8">
        <v>346255</v>
      </c>
      <c r="J341" s="51">
        <f t="shared" si="25"/>
        <v>0.28643852978453738</v>
      </c>
      <c r="K341" s="51">
        <f t="shared" si="26"/>
        <v>0.26013334825118634</v>
      </c>
      <c r="L341" s="55">
        <f t="shared" si="27"/>
        <v>8.593155893536121E-2</v>
      </c>
      <c r="M341" s="55">
        <f t="shared" si="28"/>
        <v>0.18209334377583042</v>
      </c>
      <c r="N341" s="52">
        <f t="shared" si="29"/>
        <v>0.26802490271119161</v>
      </c>
      <c r="O341" s="53"/>
      <c r="P341" s="53"/>
    </row>
    <row r="342" spans="1:16" x14ac:dyDescent="0.25">
      <c r="A342" s="159">
        <v>339</v>
      </c>
      <c r="B342" s="207" t="s">
        <v>79</v>
      </c>
      <c r="C342" s="207" t="s">
        <v>66</v>
      </c>
      <c r="D342" s="166" t="s">
        <v>664</v>
      </c>
      <c r="E342" s="207" t="s">
        <v>665</v>
      </c>
      <c r="F342" s="223">
        <v>757</v>
      </c>
      <c r="G342" s="223">
        <v>1568695.2749999999</v>
      </c>
      <c r="H342" s="8">
        <v>395</v>
      </c>
      <c r="I342" s="8">
        <v>676450</v>
      </c>
      <c r="J342" s="51">
        <f t="shared" si="25"/>
        <v>0.52179656538969621</v>
      </c>
      <c r="K342" s="51">
        <f t="shared" si="26"/>
        <v>0.43121823006702181</v>
      </c>
      <c r="L342" s="55">
        <f t="shared" si="27"/>
        <v>0.15653896961690886</v>
      </c>
      <c r="M342" s="55">
        <f t="shared" si="28"/>
        <v>0.30185276104691527</v>
      </c>
      <c r="N342" s="52">
        <f t="shared" si="29"/>
        <v>0.4583917306638241</v>
      </c>
      <c r="O342" s="53"/>
      <c r="P342" s="53"/>
    </row>
    <row r="343" spans="1:16" x14ac:dyDescent="0.25">
      <c r="A343" s="159">
        <v>340</v>
      </c>
      <c r="B343" s="207" t="s">
        <v>79</v>
      </c>
      <c r="C343" s="207" t="s">
        <v>66</v>
      </c>
      <c r="D343" s="166" t="s">
        <v>661</v>
      </c>
      <c r="E343" s="207" t="s">
        <v>662</v>
      </c>
      <c r="F343" s="223">
        <v>522</v>
      </c>
      <c r="G343" s="223">
        <v>846240.6</v>
      </c>
      <c r="H343" s="8">
        <v>145</v>
      </c>
      <c r="I343" s="8">
        <v>162330</v>
      </c>
      <c r="J343" s="51">
        <f t="shared" si="25"/>
        <v>0.27777777777777779</v>
      </c>
      <c r="K343" s="51">
        <f t="shared" si="26"/>
        <v>0.19182487817294513</v>
      </c>
      <c r="L343" s="55">
        <f t="shared" si="27"/>
        <v>8.3333333333333329E-2</v>
      </c>
      <c r="M343" s="55">
        <f t="shared" si="28"/>
        <v>0.13427741472106158</v>
      </c>
      <c r="N343" s="52">
        <f t="shared" si="29"/>
        <v>0.2176107480543949</v>
      </c>
      <c r="O343" s="53"/>
      <c r="P343" s="53"/>
    </row>
    <row r="344" spans="1:16" x14ac:dyDescent="0.25">
      <c r="A344" s="159">
        <v>341</v>
      </c>
      <c r="B344" s="207" t="s">
        <v>79</v>
      </c>
      <c r="C344" s="207" t="s">
        <v>66</v>
      </c>
      <c r="D344" s="166" t="s">
        <v>666</v>
      </c>
      <c r="E344" s="207" t="s">
        <v>1332</v>
      </c>
      <c r="F344" s="223">
        <v>741</v>
      </c>
      <c r="G344" s="223">
        <v>1214020.6000000001</v>
      </c>
      <c r="H344" s="8">
        <v>392</v>
      </c>
      <c r="I344" s="8">
        <v>594015</v>
      </c>
      <c r="J344" s="51">
        <f t="shared" si="25"/>
        <v>0.52901484480431848</v>
      </c>
      <c r="K344" s="51">
        <f t="shared" si="26"/>
        <v>0.48929565116110874</v>
      </c>
      <c r="L344" s="55">
        <f t="shared" si="27"/>
        <v>0.15870445344129555</v>
      </c>
      <c r="M344" s="55">
        <f t="shared" si="28"/>
        <v>0.34250695581277607</v>
      </c>
      <c r="N344" s="52">
        <f t="shared" si="29"/>
        <v>0.50121140925407159</v>
      </c>
      <c r="O344" s="53"/>
      <c r="P344" s="53"/>
    </row>
    <row r="345" spans="1:16" x14ac:dyDescent="0.25">
      <c r="A345" s="159">
        <v>342</v>
      </c>
      <c r="B345" s="207" t="s">
        <v>85</v>
      </c>
      <c r="C345" s="207" t="s">
        <v>66</v>
      </c>
      <c r="D345" s="166" t="s">
        <v>711</v>
      </c>
      <c r="E345" s="207" t="s">
        <v>1343</v>
      </c>
      <c r="F345" s="223">
        <v>860</v>
      </c>
      <c r="G345" s="223">
        <v>1470669.325</v>
      </c>
      <c r="H345" s="8">
        <v>226</v>
      </c>
      <c r="I345" s="8">
        <v>345700</v>
      </c>
      <c r="J345" s="51">
        <f t="shared" si="25"/>
        <v>0.26279069767441859</v>
      </c>
      <c r="K345" s="51">
        <f t="shared" si="26"/>
        <v>0.2350630383890002</v>
      </c>
      <c r="L345" s="55">
        <f t="shared" si="27"/>
        <v>7.8837209302325573E-2</v>
      </c>
      <c r="M345" s="55">
        <f t="shared" si="28"/>
        <v>0.16454412687230013</v>
      </c>
      <c r="N345" s="52">
        <f t="shared" si="29"/>
        <v>0.24338133617462571</v>
      </c>
      <c r="O345" s="53"/>
      <c r="P345" s="53"/>
    </row>
    <row r="346" spans="1:16" x14ac:dyDescent="0.25">
      <c r="A346" s="159">
        <v>343</v>
      </c>
      <c r="B346" s="207" t="s">
        <v>85</v>
      </c>
      <c r="C346" s="207" t="s">
        <v>66</v>
      </c>
      <c r="D346" s="166" t="s">
        <v>715</v>
      </c>
      <c r="E346" s="207" t="s">
        <v>1109</v>
      </c>
      <c r="F346" s="223">
        <v>1123</v>
      </c>
      <c r="G346" s="223">
        <v>1910969.5249999999</v>
      </c>
      <c r="H346" s="8">
        <v>416</v>
      </c>
      <c r="I346" s="8">
        <v>582445</v>
      </c>
      <c r="J346" s="51">
        <f t="shared" si="25"/>
        <v>0.37043633125556547</v>
      </c>
      <c r="K346" s="51">
        <f t="shared" si="26"/>
        <v>0.30479031317885619</v>
      </c>
      <c r="L346" s="55">
        <f t="shared" si="27"/>
        <v>0.11113089937666963</v>
      </c>
      <c r="M346" s="55">
        <f t="shared" si="28"/>
        <v>0.21335321922519931</v>
      </c>
      <c r="N346" s="52">
        <f t="shared" si="29"/>
        <v>0.32448411860186893</v>
      </c>
      <c r="O346" s="53"/>
      <c r="P346" s="53"/>
    </row>
    <row r="347" spans="1:16" x14ac:dyDescent="0.25">
      <c r="A347" s="159">
        <v>344</v>
      </c>
      <c r="B347" s="207" t="s">
        <v>85</v>
      </c>
      <c r="C347" s="207" t="s">
        <v>66</v>
      </c>
      <c r="D347" s="166" t="s">
        <v>714</v>
      </c>
      <c r="E347" s="207" t="s">
        <v>1091</v>
      </c>
      <c r="F347" s="223">
        <v>913</v>
      </c>
      <c r="G347" s="223">
        <v>1553810.7</v>
      </c>
      <c r="H347" s="8">
        <v>387</v>
      </c>
      <c r="I347" s="8">
        <v>600870</v>
      </c>
      <c r="J347" s="51">
        <f t="shared" si="25"/>
        <v>0.42387732749178531</v>
      </c>
      <c r="K347" s="51">
        <f t="shared" si="26"/>
        <v>0.38670733828773352</v>
      </c>
      <c r="L347" s="55">
        <f t="shared" si="27"/>
        <v>0.12716319824753558</v>
      </c>
      <c r="M347" s="55">
        <f t="shared" si="28"/>
        <v>0.27069513680141344</v>
      </c>
      <c r="N347" s="52">
        <f t="shared" si="29"/>
        <v>0.39785833504894902</v>
      </c>
      <c r="O347" s="53"/>
      <c r="P347" s="53"/>
    </row>
    <row r="348" spans="1:16" x14ac:dyDescent="0.25">
      <c r="A348" s="159">
        <v>345</v>
      </c>
      <c r="B348" s="207" t="s">
        <v>85</v>
      </c>
      <c r="C348" s="207" t="s">
        <v>66</v>
      </c>
      <c r="D348" s="166" t="s">
        <v>713</v>
      </c>
      <c r="E348" s="207" t="s">
        <v>1090</v>
      </c>
      <c r="F348" s="223">
        <v>748</v>
      </c>
      <c r="G348" s="223">
        <v>1263558.25</v>
      </c>
      <c r="H348" s="8">
        <v>266</v>
      </c>
      <c r="I348" s="8">
        <v>532275</v>
      </c>
      <c r="J348" s="51">
        <f t="shared" si="25"/>
        <v>0.35561497326203206</v>
      </c>
      <c r="K348" s="51">
        <f t="shared" si="26"/>
        <v>0.42125086041739668</v>
      </c>
      <c r="L348" s="55">
        <f t="shared" si="27"/>
        <v>0.10668449197860962</v>
      </c>
      <c r="M348" s="55">
        <f t="shared" si="28"/>
        <v>0.29487560229217763</v>
      </c>
      <c r="N348" s="52">
        <f t="shared" si="29"/>
        <v>0.40156009427078726</v>
      </c>
      <c r="O348" s="53"/>
      <c r="P348" s="53"/>
    </row>
    <row r="349" spans="1:16" x14ac:dyDescent="0.25">
      <c r="A349" s="159">
        <v>346</v>
      </c>
      <c r="B349" s="207" t="s">
        <v>85</v>
      </c>
      <c r="C349" s="207" t="s">
        <v>66</v>
      </c>
      <c r="D349" s="166" t="s">
        <v>716</v>
      </c>
      <c r="E349" s="207" t="s">
        <v>1092</v>
      </c>
      <c r="F349" s="223">
        <v>1692</v>
      </c>
      <c r="G349" s="223">
        <v>2829420.3250000002</v>
      </c>
      <c r="H349" s="8">
        <v>535</v>
      </c>
      <c r="I349" s="8">
        <v>899945</v>
      </c>
      <c r="J349" s="51">
        <f t="shared" si="25"/>
        <v>0.31619385342789597</v>
      </c>
      <c r="K349" s="51">
        <f t="shared" si="26"/>
        <v>0.31806691711667123</v>
      </c>
      <c r="L349" s="55">
        <f t="shared" si="27"/>
        <v>9.4858156028368792E-2</v>
      </c>
      <c r="M349" s="55">
        <f t="shared" si="28"/>
        <v>0.22264684198166984</v>
      </c>
      <c r="N349" s="52">
        <f t="shared" si="29"/>
        <v>0.31750499801003862</v>
      </c>
      <c r="O349" s="53"/>
      <c r="P349" s="53"/>
    </row>
    <row r="350" spans="1:16" x14ac:dyDescent="0.25">
      <c r="A350" s="159">
        <v>347</v>
      </c>
      <c r="B350" s="207" t="s">
        <v>88</v>
      </c>
      <c r="C350" s="207" t="s">
        <v>66</v>
      </c>
      <c r="D350" s="166" t="s">
        <v>747</v>
      </c>
      <c r="E350" s="207" t="s">
        <v>1177</v>
      </c>
      <c r="F350" s="223">
        <v>940</v>
      </c>
      <c r="G350" s="223">
        <v>1531014.5249999999</v>
      </c>
      <c r="H350" s="8">
        <v>439</v>
      </c>
      <c r="I350" s="8">
        <v>738730</v>
      </c>
      <c r="J350" s="51">
        <f t="shared" si="25"/>
        <v>0.46702127659574466</v>
      </c>
      <c r="K350" s="51">
        <f t="shared" si="26"/>
        <v>0.48251011857643877</v>
      </c>
      <c r="L350" s="55">
        <f t="shared" si="27"/>
        <v>0.14010638297872338</v>
      </c>
      <c r="M350" s="55">
        <f t="shared" si="28"/>
        <v>0.3377570830035071</v>
      </c>
      <c r="N350" s="52">
        <f t="shared" si="29"/>
        <v>0.47786346598223051</v>
      </c>
      <c r="O350" s="53"/>
      <c r="P350" s="53"/>
    </row>
    <row r="351" spans="1:16" x14ac:dyDescent="0.25">
      <c r="A351" s="159">
        <v>348</v>
      </c>
      <c r="B351" s="207" t="s">
        <v>88</v>
      </c>
      <c r="C351" s="207" t="s">
        <v>66</v>
      </c>
      <c r="D351" s="166" t="s">
        <v>1178</v>
      </c>
      <c r="E351" s="207" t="s">
        <v>1442</v>
      </c>
      <c r="F351" s="223">
        <v>578</v>
      </c>
      <c r="G351" s="223">
        <v>1036781.575</v>
      </c>
      <c r="H351" s="8">
        <v>277</v>
      </c>
      <c r="I351" s="8">
        <v>426155</v>
      </c>
      <c r="J351" s="51">
        <f t="shared" si="25"/>
        <v>0.47923875432525953</v>
      </c>
      <c r="K351" s="51">
        <f t="shared" si="26"/>
        <v>0.41103643262564732</v>
      </c>
      <c r="L351" s="55">
        <f t="shared" si="27"/>
        <v>0.14377162629757786</v>
      </c>
      <c r="M351" s="55">
        <f t="shared" si="28"/>
        <v>0.28772550283795312</v>
      </c>
      <c r="N351" s="52">
        <f t="shared" si="29"/>
        <v>0.43149712913553095</v>
      </c>
      <c r="O351" s="53"/>
      <c r="P351" s="53"/>
    </row>
    <row r="352" spans="1:16" x14ac:dyDescent="0.25">
      <c r="A352" s="159">
        <v>349</v>
      </c>
      <c r="B352" s="207" t="s">
        <v>88</v>
      </c>
      <c r="C352" s="207" t="s">
        <v>66</v>
      </c>
      <c r="D352" s="166" t="s">
        <v>734</v>
      </c>
      <c r="E352" s="207" t="s">
        <v>1180</v>
      </c>
      <c r="F352" s="223">
        <v>757</v>
      </c>
      <c r="G352" s="223">
        <v>1358484.0249999999</v>
      </c>
      <c r="H352" s="8">
        <v>353</v>
      </c>
      <c r="I352" s="8">
        <v>561420</v>
      </c>
      <c r="J352" s="51">
        <f t="shared" si="25"/>
        <v>0.46631439894319682</v>
      </c>
      <c r="K352" s="51">
        <f t="shared" si="26"/>
        <v>0.41326948986389445</v>
      </c>
      <c r="L352" s="55">
        <f t="shared" si="27"/>
        <v>0.13989431968295904</v>
      </c>
      <c r="M352" s="55">
        <f t="shared" si="28"/>
        <v>0.28928864290472611</v>
      </c>
      <c r="N352" s="52">
        <f t="shared" si="29"/>
        <v>0.42918296258768518</v>
      </c>
      <c r="O352" s="53"/>
      <c r="P352" s="53"/>
    </row>
    <row r="353" spans="1:16" x14ac:dyDescent="0.25">
      <c r="A353" s="159">
        <v>350</v>
      </c>
      <c r="B353" s="207" t="s">
        <v>88</v>
      </c>
      <c r="C353" s="207" t="s">
        <v>66</v>
      </c>
      <c r="D353" s="166" t="s">
        <v>748</v>
      </c>
      <c r="E353" s="207" t="s">
        <v>1181</v>
      </c>
      <c r="F353" s="223">
        <v>879</v>
      </c>
      <c r="G353" s="223">
        <v>1487462.5</v>
      </c>
      <c r="H353" s="8">
        <v>268</v>
      </c>
      <c r="I353" s="8">
        <v>372905</v>
      </c>
      <c r="J353" s="51">
        <f t="shared" si="25"/>
        <v>0.30489192263936293</v>
      </c>
      <c r="K353" s="51">
        <f t="shared" si="26"/>
        <v>0.25069875711152384</v>
      </c>
      <c r="L353" s="55">
        <f t="shared" si="27"/>
        <v>9.1467576791808877E-2</v>
      </c>
      <c r="M353" s="55">
        <f t="shared" si="28"/>
        <v>0.17548912997806668</v>
      </c>
      <c r="N353" s="52">
        <f t="shared" si="29"/>
        <v>0.26695670676987554</v>
      </c>
      <c r="O353" s="53"/>
      <c r="P353" s="53"/>
    </row>
    <row r="354" spans="1:16" x14ac:dyDescent="0.25">
      <c r="A354" s="159">
        <v>351</v>
      </c>
      <c r="B354" s="207" t="s">
        <v>88</v>
      </c>
      <c r="C354" s="207" t="s">
        <v>66</v>
      </c>
      <c r="D354" s="166" t="s">
        <v>743</v>
      </c>
      <c r="E354" s="207" t="s">
        <v>744</v>
      </c>
      <c r="F354" s="223">
        <v>1231</v>
      </c>
      <c r="G354" s="223">
        <v>2144801.875</v>
      </c>
      <c r="H354" s="8">
        <v>466</v>
      </c>
      <c r="I354" s="8">
        <v>822000</v>
      </c>
      <c r="J354" s="51">
        <f t="shared" si="25"/>
        <v>0.37855402112103981</v>
      </c>
      <c r="K354" s="51">
        <f t="shared" si="26"/>
        <v>0.38325218267538114</v>
      </c>
      <c r="L354" s="55">
        <f t="shared" si="27"/>
        <v>0.11356620633631194</v>
      </c>
      <c r="M354" s="55">
        <f t="shared" si="28"/>
        <v>0.26827652787276679</v>
      </c>
      <c r="N354" s="52">
        <f t="shared" si="29"/>
        <v>0.38184273420907872</v>
      </c>
      <c r="O354" s="53"/>
      <c r="P354" s="53"/>
    </row>
    <row r="355" spans="1:16" x14ac:dyDescent="0.25">
      <c r="A355" s="159">
        <v>352</v>
      </c>
      <c r="B355" s="207" t="s">
        <v>88</v>
      </c>
      <c r="C355" s="207" t="s">
        <v>66</v>
      </c>
      <c r="D355" s="166" t="s">
        <v>735</v>
      </c>
      <c r="E355" s="207" t="s">
        <v>736</v>
      </c>
      <c r="F355" s="223">
        <v>1235</v>
      </c>
      <c r="G355" s="223">
        <v>2132931.875</v>
      </c>
      <c r="H355" s="8">
        <v>929</v>
      </c>
      <c r="I355" s="8">
        <v>1369190</v>
      </c>
      <c r="J355" s="51">
        <f t="shared" si="25"/>
        <v>0.75222672064777329</v>
      </c>
      <c r="K355" s="51">
        <f t="shared" si="26"/>
        <v>0.64192861293331271</v>
      </c>
      <c r="L355" s="55">
        <f t="shared" si="27"/>
        <v>0.22566801619433197</v>
      </c>
      <c r="M355" s="55">
        <f t="shared" si="28"/>
        <v>0.44935002905331889</v>
      </c>
      <c r="N355" s="52">
        <f t="shared" si="29"/>
        <v>0.67501804524765086</v>
      </c>
      <c r="O355" s="53"/>
      <c r="P355" s="53"/>
    </row>
    <row r="356" spans="1:16" x14ac:dyDescent="0.25">
      <c r="A356" s="159">
        <v>353</v>
      </c>
      <c r="B356" s="207" t="s">
        <v>88</v>
      </c>
      <c r="C356" s="207" t="s">
        <v>66</v>
      </c>
      <c r="D356" s="166" t="s">
        <v>746</v>
      </c>
      <c r="E356" s="207" t="s">
        <v>1362</v>
      </c>
      <c r="F356" s="223">
        <v>1235</v>
      </c>
      <c r="G356" s="223">
        <v>2131561.875</v>
      </c>
      <c r="H356" s="8">
        <v>383</v>
      </c>
      <c r="I356" s="8">
        <v>622100</v>
      </c>
      <c r="J356" s="51">
        <f t="shared" si="25"/>
        <v>0.31012145748987852</v>
      </c>
      <c r="K356" s="51">
        <f t="shared" si="26"/>
        <v>0.29185172023214201</v>
      </c>
      <c r="L356" s="55">
        <f t="shared" si="27"/>
        <v>9.3036437246963546E-2</v>
      </c>
      <c r="M356" s="55">
        <f t="shared" si="28"/>
        <v>0.20429620416249938</v>
      </c>
      <c r="N356" s="52">
        <f t="shared" si="29"/>
        <v>0.29733264140946292</v>
      </c>
      <c r="O356" s="53"/>
      <c r="P356" s="53"/>
    </row>
    <row r="357" spans="1:16" x14ac:dyDescent="0.25">
      <c r="A357" s="159">
        <v>354</v>
      </c>
      <c r="B357" s="207" t="s">
        <v>88</v>
      </c>
      <c r="C357" s="207" t="s">
        <v>66</v>
      </c>
      <c r="D357" s="166" t="s">
        <v>737</v>
      </c>
      <c r="E357" s="207" t="s">
        <v>738</v>
      </c>
      <c r="F357" s="223">
        <v>948</v>
      </c>
      <c r="G357" s="223">
        <v>1660034.5249999999</v>
      </c>
      <c r="H357" s="8">
        <v>366</v>
      </c>
      <c r="I357" s="8">
        <v>608420</v>
      </c>
      <c r="J357" s="51">
        <f t="shared" si="25"/>
        <v>0.38607594936708861</v>
      </c>
      <c r="K357" s="51">
        <f t="shared" si="26"/>
        <v>0.36651044953417461</v>
      </c>
      <c r="L357" s="55">
        <f t="shared" si="27"/>
        <v>0.11582278481012658</v>
      </c>
      <c r="M357" s="55">
        <f t="shared" si="28"/>
        <v>0.25655731467392223</v>
      </c>
      <c r="N357" s="52">
        <f t="shared" si="29"/>
        <v>0.37238009948404882</v>
      </c>
      <c r="O357" s="53"/>
      <c r="P357" s="53"/>
    </row>
    <row r="358" spans="1:16" x14ac:dyDescent="0.25">
      <c r="A358" s="159">
        <v>355</v>
      </c>
      <c r="B358" s="207" t="s">
        <v>88</v>
      </c>
      <c r="C358" s="207" t="s">
        <v>66</v>
      </c>
      <c r="D358" s="166" t="s">
        <v>745</v>
      </c>
      <c r="E358" s="207" t="s">
        <v>1183</v>
      </c>
      <c r="F358" s="223">
        <v>1464</v>
      </c>
      <c r="G358" s="223">
        <v>2444622.4500000002</v>
      </c>
      <c r="H358" s="8">
        <v>513</v>
      </c>
      <c r="I358" s="8">
        <v>1252440</v>
      </c>
      <c r="J358" s="51">
        <f t="shared" si="25"/>
        <v>0.35040983606557374</v>
      </c>
      <c r="K358" s="51">
        <f t="shared" si="26"/>
        <v>0.51232451047809036</v>
      </c>
      <c r="L358" s="55">
        <f t="shared" si="27"/>
        <v>0.10512295081967211</v>
      </c>
      <c r="M358" s="55">
        <f t="shared" si="28"/>
        <v>0.35862715733466322</v>
      </c>
      <c r="N358" s="52">
        <f t="shared" si="29"/>
        <v>0.46375010815433532</v>
      </c>
      <c r="O358" s="53"/>
      <c r="P358" s="53"/>
    </row>
    <row r="359" spans="1:16" x14ac:dyDescent="0.25">
      <c r="A359" s="159">
        <v>356</v>
      </c>
      <c r="B359" s="207" t="s">
        <v>88</v>
      </c>
      <c r="C359" s="207" t="s">
        <v>66</v>
      </c>
      <c r="D359" s="166" t="s">
        <v>1186</v>
      </c>
      <c r="E359" s="207" t="s">
        <v>1401</v>
      </c>
      <c r="F359" s="223">
        <v>288</v>
      </c>
      <c r="G359" s="223">
        <v>536590.19999999995</v>
      </c>
      <c r="H359" s="8">
        <v>64</v>
      </c>
      <c r="I359" s="8">
        <v>77400</v>
      </c>
      <c r="J359" s="51">
        <f t="shared" si="25"/>
        <v>0.22222222222222221</v>
      </c>
      <c r="K359" s="51">
        <f t="shared" si="26"/>
        <v>0.14424415503674873</v>
      </c>
      <c r="L359" s="55">
        <f t="shared" si="27"/>
        <v>6.6666666666666666E-2</v>
      </c>
      <c r="M359" s="55">
        <f t="shared" si="28"/>
        <v>0.1009709085257241</v>
      </c>
      <c r="N359" s="52">
        <f t="shared" si="29"/>
        <v>0.16763757519239075</v>
      </c>
      <c r="O359" s="53"/>
      <c r="P359" s="53"/>
    </row>
    <row r="360" spans="1:16" x14ac:dyDescent="0.25">
      <c r="A360" s="159">
        <v>357</v>
      </c>
      <c r="B360" s="207" t="s">
        <v>88</v>
      </c>
      <c r="C360" s="207" t="s">
        <v>66</v>
      </c>
      <c r="D360" s="166" t="s">
        <v>739</v>
      </c>
      <c r="E360" s="207" t="s">
        <v>1374</v>
      </c>
      <c r="F360" s="223">
        <v>579</v>
      </c>
      <c r="G360" s="223">
        <v>1039551.575</v>
      </c>
      <c r="H360" s="8">
        <v>222</v>
      </c>
      <c r="I360" s="8">
        <v>382565</v>
      </c>
      <c r="J360" s="51">
        <f t="shared" si="25"/>
        <v>0.38341968911917096</v>
      </c>
      <c r="K360" s="51">
        <f t="shared" si="26"/>
        <v>0.368009639156191</v>
      </c>
      <c r="L360" s="55">
        <f t="shared" si="27"/>
        <v>0.11502590673575128</v>
      </c>
      <c r="M360" s="55">
        <f t="shared" si="28"/>
        <v>0.2576067474093337</v>
      </c>
      <c r="N360" s="52">
        <f t="shared" si="29"/>
        <v>0.37263265414508495</v>
      </c>
      <c r="O360" s="53"/>
      <c r="P360" s="53"/>
    </row>
    <row r="361" spans="1:16" x14ac:dyDescent="0.25">
      <c r="A361" s="159">
        <v>358</v>
      </c>
      <c r="B361" s="207" t="s">
        <v>86</v>
      </c>
      <c r="C361" s="207" t="s">
        <v>66</v>
      </c>
      <c r="D361" s="166" t="s">
        <v>733</v>
      </c>
      <c r="E361" s="207" t="s">
        <v>1189</v>
      </c>
      <c r="F361" s="223">
        <v>1021</v>
      </c>
      <c r="G361" s="223">
        <v>1703754.2250000001</v>
      </c>
      <c r="H361" s="8">
        <v>341</v>
      </c>
      <c r="I361" s="8">
        <v>638455</v>
      </c>
      <c r="J361" s="51">
        <f t="shared" si="25"/>
        <v>0.33398628795298729</v>
      </c>
      <c r="K361" s="51">
        <f t="shared" si="26"/>
        <v>0.37473421379189831</v>
      </c>
      <c r="L361" s="55">
        <f t="shared" si="27"/>
        <v>0.10019588638589619</v>
      </c>
      <c r="M361" s="55">
        <f t="shared" si="28"/>
        <v>0.2623139496543288</v>
      </c>
      <c r="N361" s="52">
        <f t="shared" si="29"/>
        <v>0.36250983604022502</v>
      </c>
      <c r="O361" s="53"/>
      <c r="P361" s="53"/>
    </row>
    <row r="362" spans="1:16" x14ac:dyDescent="0.25">
      <c r="A362" s="159">
        <v>359</v>
      </c>
      <c r="B362" s="207" t="s">
        <v>86</v>
      </c>
      <c r="C362" s="207" t="s">
        <v>66</v>
      </c>
      <c r="D362" s="166" t="s">
        <v>731</v>
      </c>
      <c r="E362" s="207" t="s">
        <v>732</v>
      </c>
      <c r="F362" s="223">
        <v>1268</v>
      </c>
      <c r="G362" s="223">
        <v>2487075.7999999998</v>
      </c>
      <c r="H362" s="8">
        <v>1070</v>
      </c>
      <c r="I362" s="8">
        <v>1635600</v>
      </c>
      <c r="J362" s="51">
        <f t="shared" si="25"/>
        <v>0.84384858044164035</v>
      </c>
      <c r="K362" s="51">
        <f t="shared" si="26"/>
        <v>0.65763978725537842</v>
      </c>
      <c r="L362" s="55">
        <f t="shared" si="27"/>
        <v>0.25315457413249209</v>
      </c>
      <c r="M362" s="55">
        <f t="shared" si="28"/>
        <v>0.46034785107876486</v>
      </c>
      <c r="N362" s="52">
        <f t="shared" si="29"/>
        <v>0.71350242521125695</v>
      </c>
      <c r="O362" s="53"/>
      <c r="P362" s="53"/>
    </row>
    <row r="363" spans="1:16" x14ac:dyDescent="0.25">
      <c r="A363" s="159">
        <v>360</v>
      </c>
      <c r="B363" s="167" t="s">
        <v>98</v>
      </c>
      <c r="C363" s="203" t="s">
        <v>90</v>
      </c>
      <c r="D363" s="166" t="s">
        <v>809</v>
      </c>
      <c r="E363" s="208" t="s">
        <v>1246</v>
      </c>
      <c r="F363" s="223">
        <v>899</v>
      </c>
      <c r="G363" s="223">
        <v>1006405.4</v>
      </c>
      <c r="H363" s="8">
        <v>447</v>
      </c>
      <c r="I363" s="8">
        <v>453490</v>
      </c>
      <c r="J363" s="51">
        <f t="shared" si="25"/>
        <v>0.49721913236929921</v>
      </c>
      <c r="K363" s="51">
        <f t="shared" si="26"/>
        <v>0.45060370304054409</v>
      </c>
      <c r="L363" s="55">
        <f t="shared" si="27"/>
        <v>0.14916573971078975</v>
      </c>
      <c r="M363" s="55">
        <f t="shared" si="28"/>
        <v>0.31542259212838086</v>
      </c>
      <c r="N363" s="52">
        <f t="shared" si="29"/>
        <v>0.46458833183917059</v>
      </c>
      <c r="O363" s="53"/>
      <c r="P363" s="53"/>
    </row>
    <row r="364" spans="1:16" x14ac:dyDescent="0.25">
      <c r="A364" s="159">
        <v>361</v>
      </c>
      <c r="B364" s="167" t="s">
        <v>98</v>
      </c>
      <c r="C364" s="203" t="s">
        <v>90</v>
      </c>
      <c r="D364" s="166" t="s">
        <v>816</v>
      </c>
      <c r="E364" s="208" t="s">
        <v>1247</v>
      </c>
      <c r="F364" s="223">
        <v>923</v>
      </c>
      <c r="G364" s="223">
        <v>1282413.05</v>
      </c>
      <c r="H364" s="8">
        <v>479</v>
      </c>
      <c r="I364" s="8">
        <v>674480</v>
      </c>
      <c r="J364" s="51">
        <f t="shared" si="25"/>
        <v>0.51895991332611047</v>
      </c>
      <c r="K364" s="51">
        <f t="shared" si="26"/>
        <v>0.5259459890867455</v>
      </c>
      <c r="L364" s="55">
        <f t="shared" si="27"/>
        <v>0.15568797399783313</v>
      </c>
      <c r="M364" s="55">
        <f t="shared" si="28"/>
        <v>0.36816219236072184</v>
      </c>
      <c r="N364" s="52">
        <f t="shared" si="29"/>
        <v>0.52385016635855497</v>
      </c>
      <c r="O364" s="53"/>
      <c r="P364" s="53"/>
    </row>
    <row r="365" spans="1:16" x14ac:dyDescent="0.25">
      <c r="A365" s="159">
        <v>362</v>
      </c>
      <c r="B365" s="167" t="s">
        <v>98</v>
      </c>
      <c r="C365" s="203" t="s">
        <v>90</v>
      </c>
      <c r="D365" s="166" t="s">
        <v>814</v>
      </c>
      <c r="E365" s="208" t="s">
        <v>1443</v>
      </c>
      <c r="F365" s="223">
        <v>712</v>
      </c>
      <c r="G365" s="223">
        <v>828459.42500000005</v>
      </c>
      <c r="H365" s="8">
        <v>424</v>
      </c>
      <c r="I365" s="8">
        <v>445020</v>
      </c>
      <c r="J365" s="51">
        <f t="shared" si="25"/>
        <v>0.5955056179775281</v>
      </c>
      <c r="K365" s="51">
        <f t="shared" si="26"/>
        <v>0.53716571575005012</v>
      </c>
      <c r="L365" s="55">
        <f t="shared" si="27"/>
        <v>0.17865168539325843</v>
      </c>
      <c r="M365" s="55">
        <f t="shared" si="28"/>
        <v>0.37601600102503507</v>
      </c>
      <c r="N365" s="52">
        <f t="shared" si="29"/>
        <v>0.55466768641829356</v>
      </c>
      <c r="O365" s="53"/>
      <c r="P365" s="53"/>
    </row>
    <row r="366" spans="1:16" x14ac:dyDescent="0.25">
      <c r="A366" s="159">
        <v>363</v>
      </c>
      <c r="B366" s="167" t="s">
        <v>98</v>
      </c>
      <c r="C366" s="203" t="s">
        <v>90</v>
      </c>
      <c r="D366" s="166" t="s">
        <v>812</v>
      </c>
      <c r="E366" s="208" t="s">
        <v>1248</v>
      </c>
      <c r="F366" s="223">
        <v>1193</v>
      </c>
      <c r="G366" s="223">
        <v>1343880.0249999999</v>
      </c>
      <c r="H366" s="8">
        <v>629</v>
      </c>
      <c r="I366" s="8">
        <v>615270</v>
      </c>
      <c r="J366" s="51">
        <f t="shared" si="25"/>
        <v>0.52724224643755235</v>
      </c>
      <c r="K366" s="51">
        <f t="shared" si="26"/>
        <v>0.45783104782735351</v>
      </c>
      <c r="L366" s="55">
        <f t="shared" si="27"/>
        <v>0.15817267393126569</v>
      </c>
      <c r="M366" s="55">
        <f t="shared" si="28"/>
        <v>0.32048173347914743</v>
      </c>
      <c r="N366" s="52">
        <f t="shared" si="29"/>
        <v>0.4786544074104131</v>
      </c>
      <c r="O366" s="53"/>
      <c r="P366" s="53"/>
    </row>
    <row r="367" spans="1:16" x14ac:dyDescent="0.25">
      <c r="A367" s="159">
        <v>364</v>
      </c>
      <c r="B367" s="167" t="s">
        <v>98</v>
      </c>
      <c r="C367" s="203" t="s">
        <v>90</v>
      </c>
      <c r="D367" s="166" t="s">
        <v>813</v>
      </c>
      <c r="E367" s="208" t="s">
        <v>1249</v>
      </c>
      <c r="F367" s="223">
        <v>739</v>
      </c>
      <c r="G367" s="223">
        <v>801705.8</v>
      </c>
      <c r="H367" s="8">
        <v>425</v>
      </c>
      <c r="I367" s="8">
        <v>428915</v>
      </c>
      <c r="J367" s="51">
        <f t="shared" si="25"/>
        <v>0.57510148849797027</v>
      </c>
      <c r="K367" s="51">
        <f t="shared" si="26"/>
        <v>0.5350029898748393</v>
      </c>
      <c r="L367" s="55">
        <f t="shared" si="27"/>
        <v>0.17253044654939106</v>
      </c>
      <c r="M367" s="55">
        <f t="shared" si="28"/>
        <v>0.37450209291238751</v>
      </c>
      <c r="N367" s="52">
        <f t="shared" si="29"/>
        <v>0.54703253946177854</v>
      </c>
      <c r="O367" s="53"/>
      <c r="P367" s="53"/>
    </row>
    <row r="368" spans="1:16" x14ac:dyDescent="0.25">
      <c r="A368" s="159">
        <v>365</v>
      </c>
      <c r="B368" s="167" t="s">
        <v>98</v>
      </c>
      <c r="C368" s="203" t="s">
        <v>90</v>
      </c>
      <c r="D368" s="166" t="s">
        <v>810</v>
      </c>
      <c r="E368" s="208" t="s">
        <v>1444</v>
      </c>
      <c r="F368" s="223">
        <v>583</v>
      </c>
      <c r="G368" s="223">
        <v>596235.5</v>
      </c>
      <c r="H368" s="8">
        <v>228</v>
      </c>
      <c r="I368" s="8">
        <v>226015</v>
      </c>
      <c r="J368" s="51">
        <f t="shared" si="25"/>
        <v>0.39108061749571182</v>
      </c>
      <c r="K368" s="51">
        <f t="shared" si="26"/>
        <v>0.37907001511986455</v>
      </c>
      <c r="L368" s="55">
        <f t="shared" si="27"/>
        <v>0.11732418524871355</v>
      </c>
      <c r="M368" s="55">
        <f t="shared" si="28"/>
        <v>0.26534901058390514</v>
      </c>
      <c r="N368" s="52">
        <f t="shared" si="29"/>
        <v>0.38267319583261872</v>
      </c>
      <c r="O368" s="53"/>
      <c r="P368" s="53"/>
    </row>
    <row r="369" spans="1:16" x14ac:dyDescent="0.25">
      <c r="A369" s="159">
        <v>366</v>
      </c>
      <c r="B369" s="167" t="s">
        <v>99</v>
      </c>
      <c r="C369" s="203" t="s">
        <v>90</v>
      </c>
      <c r="D369" s="166" t="s">
        <v>821</v>
      </c>
      <c r="E369" s="208" t="s">
        <v>326</v>
      </c>
      <c r="F369" s="223">
        <v>644</v>
      </c>
      <c r="G369" s="223">
        <v>964544.32499999995</v>
      </c>
      <c r="H369" s="8">
        <v>439</v>
      </c>
      <c r="I369" s="8">
        <v>492405</v>
      </c>
      <c r="J369" s="51">
        <f t="shared" si="25"/>
        <v>0.68167701863354035</v>
      </c>
      <c r="K369" s="51">
        <f t="shared" si="26"/>
        <v>0.51050531037026214</v>
      </c>
      <c r="L369" s="55">
        <f t="shared" si="27"/>
        <v>0.2045031055900621</v>
      </c>
      <c r="M369" s="55">
        <f t="shared" si="28"/>
        <v>0.35735371725918347</v>
      </c>
      <c r="N369" s="52">
        <f t="shared" si="29"/>
        <v>0.56185682284924554</v>
      </c>
      <c r="O369" s="53"/>
      <c r="P369" s="53"/>
    </row>
    <row r="370" spans="1:16" x14ac:dyDescent="0.25">
      <c r="A370" s="159">
        <v>367</v>
      </c>
      <c r="B370" s="167" t="s">
        <v>99</v>
      </c>
      <c r="C370" s="203" t="s">
        <v>90</v>
      </c>
      <c r="D370" s="166" t="s">
        <v>822</v>
      </c>
      <c r="E370" s="208" t="s">
        <v>1218</v>
      </c>
      <c r="F370" s="223">
        <v>773</v>
      </c>
      <c r="G370" s="223">
        <v>1200150.3999999999</v>
      </c>
      <c r="H370" s="8">
        <v>492</v>
      </c>
      <c r="I370" s="8">
        <v>573760</v>
      </c>
      <c r="J370" s="51">
        <f t="shared" si="25"/>
        <v>0.63648124191461841</v>
      </c>
      <c r="K370" s="51">
        <f t="shared" si="26"/>
        <v>0.4780734147986786</v>
      </c>
      <c r="L370" s="55">
        <f t="shared" si="27"/>
        <v>0.19094437257438551</v>
      </c>
      <c r="M370" s="55">
        <f t="shared" si="28"/>
        <v>0.33465139035907498</v>
      </c>
      <c r="N370" s="52">
        <f t="shared" si="29"/>
        <v>0.52559576293346044</v>
      </c>
      <c r="O370" s="53"/>
      <c r="P370" s="53"/>
    </row>
    <row r="371" spans="1:16" x14ac:dyDescent="0.25">
      <c r="A371" s="159">
        <v>368</v>
      </c>
      <c r="B371" s="167" t="s">
        <v>99</v>
      </c>
      <c r="C371" s="203" t="s">
        <v>90</v>
      </c>
      <c r="D371" s="166" t="s">
        <v>817</v>
      </c>
      <c r="E371" s="208" t="s">
        <v>818</v>
      </c>
      <c r="F371" s="223">
        <v>886</v>
      </c>
      <c r="G371" s="223">
        <v>1526611.9750000001</v>
      </c>
      <c r="H371" s="8">
        <v>263</v>
      </c>
      <c r="I371" s="8">
        <v>514430</v>
      </c>
      <c r="J371" s="51">
        <f t="shared" si="25"/>
        <v>0.29683972911963885</v>
      </c>
      <c r="K371" s="51">
        <f t="shared" si="26"/>
        <v>0.33697495396628208</v>
      </c>
      <c r="L371" s="55">
        <f t="shared" si="27"/>
        <v>8.9051918735891647E-2</v>
      </c>
      <c r="M371" s="55">
        <f t="shared" si="28"/>
        <v>0.23588246777639743</v>
      </c>
      <c r="N371" s="52">
        <f t="shared" si="29"/>
        <v>0.32493438651228906</v>
      </c>
      <c r="O371" s="53"/>
      <c r="P371" s="53"/>
    </row>
    <row r="372" spans="1:16" x14ac:dyDescent="0.25">
      <c r="A372" s="159">
        <v>369</v>
      </c>
      <c r="B372" s="167" t="s">
        <v>99</v>
      </c>
      <c r="C372" s="203" t="s">
        <v>90</v>
      </c>
      <c r="D372" s="166" t="s">
        <v>824</v>
      </c>
      <c r="E372" s="208" t="s">
        <v>825</v>
      </c>
      <c r="F372" s="223">
        <v>621</v>
      </c>
      <c r="G372" s="223">
        <v>1105906.7749999999</v>
      </c>
      <c r="H372" s="8">
        <v>368</v>
      </c>
      <c r="I372" s="8">
        <v>421560</v>
      </c>
      <c r="J372" s="51">
        <f t="shared" si="25"/>
        <v>0.59259259259259256</v>
      </c>
      <c r="K372" s="51">
        <f t="shared" si="26"/>
        <v>0.38118945423767753</v>
      </c>
      <c r="L372" s="55">
        <f t="shared" si="27"/>
        <v>0.17777777777777776</v>
      </c>
      <c r="M372" s="55">
        <f t="shared" si="28"/>
        <v>0.26683261796637425</v>
      </c>
      <c r="N372" s="52">
        <f t="shared" si="29"/>
        <v>0.44461039574415201</v>
      </c>
      <c r="O372" s="53"/>
      <c r="P372" s="53"/>
    </row>
    <row r="373" spans="1:16" x14ac:dyDescent="0.25">
      <c r="A373" s="159">
        <v>370</v>
      </c>
      <c r="B373" s="167" t="s">
        <v>99</v>
      </c>
      <c r="C373" s="203" t="s">
        <v>90</v>
      </c>
      <c r="D373" s="166" t="s">
        <v>819</v>
      </c>
      <c r="E373" s="208" t="s">
        <v>820</v>
      </c>
      <c r="F373" s="223">
        <v>679</v>
      </c>
      <c r="G373" s="223">
        <v>1586461.575</v>
      </c>
      <c r="H373" s="8">
        <v>453</v>
      </c>
      <c r="I373" s="8">
        <v>847105</v>
      </c>
      <c r="J373" s="51">
        <f t="shared" si="25"/>
        <v>0.66715758468335784</v>
      </c>
      <c r="K373" s="51">
        <f t="shared" si="26"/>
        <v>0.53395872509550069</v>
      </c>
      <c r="L373" s="55">
        <f t="shared" si="27"/>
        <v>0.20014727540500735</v>
      </c>
      <c r="M373" s="55">
        <f t="shared" si="28"/>
        <v>0.37377110756685045</v>
      </c>
      <c r="N373" s="52">
        <f t="shared" si="29"/>
        <v>0.57391838297185782</v>
      </c>
      <c r="O373" s="53"/>
      <c r="P373" s="53"/>
    </row>
    <row r="374" spans="1:16" x14ac:dyDescent="0.25">
      <c r="A374" s="159">
        <v>371</v>
      </c>
      <c r="B374" s="167" t="s">
        <v>99</v>
      </c>
      <c r="C374" s="203" t="s">
        <v>90</v>
      </c>
      <c r="D374" s="166" t="s">
        <v>823</v>
      </c>
      <c r="E374" s="208" t="s">
        <v>1445</v>
      </c>
      <c r="F374" s="223">
        <v>649</v>
      </c>
      <c r="G374" s="223">
        <v>1192797.95</v>
      </c>
      <c r="H374" s="8">
        <v>294</v>
      </c>
      <c r="I374" s="8">
        <v>484365</v>
      </c>
      <c r="J374" s="51">
        <f t="shared" si="25"/>
        <v>0.45300462249614792</v>
      </c>
      <c r="K374" s="51">
        <f t="shared" si="26"/>
        <v>0.40607464156020728</v>
      </c>
      <c r="L374" s="55">
        <f t="shared" si="27"/>
        <v>0.13590138674884436</v>
      </c>
      <c r="M374" s="55">
        <f t="shared" si="28"/>
        <v>0.28425224909214508</v>
      </c>
      <c r="N374" s="52">
        <f t="shared" si="29"/>
        <v>0.42015363584098941</v>
      </c>
      <c r="O374" s="53"/>
      <c r="P374" s="53"/>
    </row>
    <row r="375" spans="1:16" x14ac:dyDescent="0.25">
      <c r="A375" s="159">
        <v>372</v>
      </c>
      <c r="B375" s="167" t="s">
        <v>100</v>
      </c>
      <c r="C375" s="203" t="s">
        <v>90</v>
      </c>
      <c r="D375" s="166" t="s">
        <v>827</v>
      </c>
      <c r="E375" s="208" t="s">
        <v>1089</v>
      </c>
      <c r="F375" s="223">
        <v>350</v>
      </c>
      <c r="G375" s="223">
        <v>505217.94999999995</v>
      </c>
      <c r="H375" s="8">
        <v>181</v>
      </c>
      <c r="I375" s="8">
        <v>251165</v>
      </c>
      <c r="J375" s="51">
        <f t="shared" si="25"/>
        <v>0.51714285714285713</v>
      </c>
      <c r="K375" s="51">
        <f t="shared" si="26"/>
        <v>0.49714187708492941</v>
      </c>
      <c r="L375" s="55">
        <f t="shared" si="27"/>
        <v>0.15514285714285714</v>
      </c>
      <c r="M375" s="55">
        <f t="shared" si="28"/>
        <v>0.34799931395945055</v>
      </c>
      <c r="N375" s="52">
        <f t="shared" si="29"/>
        <v>0.50314217110230763</v>
      </c>
      <c r="O375" s="53"/>
      <c r="P375" s="53"/>
    </row>
    <row r="376" spans="1:16" x14ac:dyDescent="0.25">
      <c r="A376" s="159">
        <v>373</v>
      </c>
      <c r="B376" s="167" t="s">
        <v>100</v>
      </c>
      <c r="C376" s="203" t="s">
        <v>90</v>
      </c>
      <c r="D376" s="166" t="s">
        <v>826</v>
      </c>
      <c r="E376" s="208" t="s">
        <v>1250</v>
      </c>
      <c r="F376" s="223">
        <v>1009</v>
      </c>
      <c r="G376" s="223">
        <v>1252801</v>
      </c>
      <c r="H376" s="8">
        <v>535</v>
      </c>
      <c r="I376" s="8">
        <v>592800</v>
      </c>
      <c r="J376" s="51">
        <f t="shared" si="25"/>
        <v>0.53022794846382559</v>
      </c>
      <c r="K376" s="51">
        <f t="shared" si="26"/>
        <v>0.47317969893063622</v>
      </c>
      <c r="L376" s="55">
        <f t="shared" si="27"/>
        <v>0.15906838453914768</v>
      </c>
      <c r="M376" s="55">
        <f t="shared" si="28"/>
        <v>0.33122578925144536</v>
      </c>
      <c r="N376" s="52">
        <f t="shared" si="29"/>
        <v>0.49029417379059304</v>
      </c>
      <c r="O376" s="53"/>
      <c r="P376" s="53"/>
    </row>
    <row r="377" spans="1:16" x14ac:dyDescent="0.25">
      <c r="A377" s="159">
        <v>374</v>
      </c>
      <c r="B377" s="167" t="s">
        <v>100</v>
      </c>
      <c r="C377" s="203" t="s">
        <v>90</v>
      </c>
      <c r="D377" s="166" t="s">
        <v>828</v>
      </c>
      <c r="E377" s="208" t="s">
        <v>1251</v>
      </c>
      <c r="F377" s="223">
        <v>630</v>
      </c>
      <c r="G377" s="223">
        <v>814406.67500000005</v>
      </c>
      <c r="H377" s="8">
        <v>226</v>
      </c>
      <c r="I377" s="8">
        <v>314475</v>
      </c>
      <c r="J377" s="51">
        <f t="shared" si="25"/>
        <v>0.35873015873015873</v>
      </c>
      <c r="K377" s="51">
        <f t="shared" si="26"/>
        <v>0.38614000800030279</v>
      </c>
      <c r="L377" s="55">
        <f t="shared" si="27"/>
        <v>0.10761904761904761</v>
      </c>
      <c r="M377" s="55">
        <f t="shared" si="28"/>
        <v>0.27029800560021194</v>
      </c>
      <c r="N377" s="52">
        <f t="shared" si="29"/>
        <v>0.37791705321925956</v>
      </c>
      <c r="O377" s="53"/>
      <c r="P377" s="53"/>
    </row>
    <row r="378" spans="1:16" x14ac:dyDescent="0.25">
      <c r="A378" s="159">
        <v>375</v>
      </c>
      <c r="B378" s="167" t="s">
        <v>89</v>
      </c>
      <c r="C378" s="203" t="s">
        <v>90</v>
      </c>
      <c r="D378" s="166" t="s">
        <v>776</v>
      </c>
      <c r="E378" s="208" t="s">
        <v>1295</v>
      </c>
      <c r="F378" s="223">
        <v>1119</v>
      </c>
      <c r="G378" s="223">
        <v>1912029.45</v>
      </c>
      <c r="H378" s="8">
        <v>688</v>
      </c>
      <c r="I378" s="8">
        <v>917975</v>
      </c>
      <c r="J378" s="51">
        <f t="shared" si="25"/>
        <v>0.61483467381590706</v>
      </c>
      <c r="K378" s="51">
        <f t="shared" si="26"/>
        <v>0.48010505277520699</v>
      </c>
      <c r="L378" s="55">
        <f t="shared" si="27"/>
        <v>0.18445040214477212</v>
      </c>
      <c r="M378" s="55">
        <f t="shared" si="28"/>
        <v>0.33607353694264486</v>
      </c>
      <c r="N378" s="52">
        <f t="shared" si="29"/>
        <v>0.52052393908741701</v>
      </c>
      <c r="O378" s="53"/>
      <c r="P378" s="53"/>
    </row>
    <row r="379" spans="1:16" x14ac:dyDescent="0.25">
      <c r="A379" s="159">
        <v>376</v>
      </c>
      <c r="B379" s="167" t="s">
        <v>89</v>
      </c>
      <c r="C379" s="203" t="s">
        <v>90</v>
      </c>
      <c r="D379" s="166" t="s">
        <v>770</v>
      </c>
      <c r="E379" s="208" t="s">
        <v>1058</v>
      </c>
      <c r="F379" s="223">
        <v>937</v>
      </c>
      <c r="G379" s="223">
        <v>1472891.55</v>
      </c>
      <c r="H379" s="8">
        <v>740</v>
      </c>
      <c r="I379" s="8">
        <v>973960</v>
      </c>
      <c r="J379" s="51">
        <f t="shared" si="25"/>
        <v>0.78975453575240129</v>
      </c>
      <c r="K379" s="51">
        <f t="shared" si="26"/>
        <v>0.66125710341674504</v>
      </c>
      <c r="L379" s="55">
        <f t="shared" si="27"/>
        <v>0.23692636072572038</v>
      </c>
      <c r="M379" s="55">
        <f t="shared" si="28"/>
        <v>0.46287997239172152</v>
      </c>
      <c r="N379" s="52">
        <f t="shared" si="29"/>
        <v>0.69980633311744189</v>
      </c>
      <c r="O379" s="53"/>
      <c r="P379" s="53"/>
    </row>
    <row r="380" spans="1:16" x14ac:dyDescent="0.25">
      <c r="A380" s="159">
        <v>377</v>
      </c>
      <c r="B380" s="167" t="s">
        <v>89</v>
      </c>
      <c r="C380" s="203" t="s">
        <v>90</v>
      </c>
      <c r="D380" s="166" t="s">
        <v>778</v>
      </c>
      <c r="E380" s="208" t="s">
        <v>779</v>
      </c>
      <c r="F380" s="223">
        <v>817</v>
      </c>
      <c r="G380" s="223">
        <v>1298299.7</v>
      </c>
      <c r="H380" s="8">
        <v>462</v>
      </c>
      <c r="I380" s="8">
        <v>772480</v>
      </c>
      <c r="J380" s="51">
        <f t="shared" si="25"/>
        <v>0.56548347613219097</v>
      </c>
      <c r="K380" s="51">
        <f t="shared" si="26"/>
        <v>0.59499359046297251</v>
      </c>
      <c r="L380" s="55">
        <f t="shared" si="27"/>
        <v>0.16964504283965728</v>
      </c>
      <c r="M380" s="55">
        <f t="shared" si="28"/>
        <v>0.41649551332408075</v>
      </c>
      <c r="N380" s="52">
        <f t="shared" si="29"/>
        <v>0.58614055616373806</v>
      </c>
      <c r="O380" s="53"/>
      <c r="P380" s="53"/>
    </row>
    <row r="381" spans="1:16" x14ac:dyDescent="0.25">
      <c r="A381" s="159">
        <v>378</v>
      </c>
      <c r="B381" s="167" t="s">
        <v>89</v>
      </c>
      <c r="C381" s="203" t="s">
        <v>90</v>
      </c>
      <c r="D381" s="166" t="s">
        <v>774</v>
      </c>
      <c r="E381" s="208" t="s">
        <v>775</v>
      </c>
      <c r="F381" s="223">
        <v>820</v>
      </c>
      <c r="G381" s="223">
        <v>1232191.8999999999</v>
      </c>
      <c r="H381" s="8">
        <v>590</v>
      </c>
      <c r="I381" s="8">
        <v>727765</v>
      </c>
      <c r="J381" s="51">
        <f t="shared" si="25"/>
        <v>0.71951219512195119</v>
      </c>
      <c r="K381" s="51">
        <f t="shared" si="26"/>
        <v>0.59062634643191536</v>
      </c>
      <c r="L381" s="55">
        <f t="shared" si="27"/>
        <v>0.21585365853658536</v>
      </c>
      <c r="M381" s="55">
        <f t="shared" si="28"/>
        <v>0.41343844250234074</v>
      </c>
      <c r="N381" s="52">
        <f t="shared" si="29"/>
        <v>0.62929210103892608</v>
      </c>
      <c r="O381" s="53"/>
      <c r="P381" s="53"/>
    </row>
    <row r="382" spans="1:16" x14ac:dyDescent="0.25">
      <c r="A382" s="159">
        <v>379</v>
      </c>
      <c r="B382" s="167" t="s">
        <v>89</v>
      </c>
      <c r="C382" s="203" t="s">
        <v>90</v>
      </c>
      <c r="D382" s="166" t="s">
        <v>771</v>
      </c>
      <c r="E382" s="208" t="s">
        <v>772</v>
      </c>
      <c r="F382" s="223">
        <v>635</v>
      </c>
      <c r="G382" s="223">
        <v>1090793.8500000001</v>
      </c>
      <c r="H382" s="8">
        <v>328</v>
      </c>
      <c r="I382" s="8">
        <v>681575</v>
      </c>
      <c r="J382" s="51">
        <f t="shared" si="25"/>
        <v>0.51653543307086613</v>
      </c>
      <c r="K382" s="51">
        <f t="shared" si="26"/>
        <v>0.62484309019527373</v>
      </c>
      <c r="L382" s="55">
        <f t="shared" si="27"/>
        <v>0.15496062992125983</v>
      </c>
      <c r="M382" s="55">
        <f t="shared" si="28"/>
        <v>0.4373901631366916</v>
      </c>
      <c r="N382" s="52">
        <f t="shared" si="29"/>
        <v>0.59235079305795146</v>
      </c>
      <c r="O382" s="53"/>
      <c r="P382" s="53"/>
    </row>
    <row r="383" spans="1:16" x14ac:dyDescent="0.25">
      <c r="A383" s="159">
        <v>380</v>
      </c>
      <c r="B383" s="167" t="s">
        <v>89</v>
      </c>
      <c r="C383" s="203" t="s">
        <v>90</v>
      </c>
      <c r="D383" s="166" t="s">
        <v>780</v>
      </c>
      <c r="E383" s="208" t="s">
        <v>1208</v>
      </c>
      <c r="F383" s="223">
        <v>825</v>
      </c>
      <c r="G383" s="223">
        <v>1315816.1499999999</v>
      </c>
      <c r="H383" s="8">
        <v>374</v>
      </c>
      <c r="I383" s="8">
        <v>415280</v>
      </c>
      <c r="J383" s="51">
        <f t="shared" si="25"/>
        <v>0.45333333333333331</v>
      </c>
      <c r="K383" s="51">
        <f t="shared" si="26"/>
        <v>0.31560640139581814</v>
      </c>
      <c r="L383" s="55">
        <f t="shared" si="27"/>
        <v>0.13599999999999998</v>
      </c>
      <c r="M383" s="55">
        <f t="shared" si="28"/>
        <v>0.22092448097707268</v>
      </c>
      <c r="N383" s="52">
        <f t="shared" si="29"/>
        <v>0.35692448097707263</v>
      </c>
      <c r="O383" s="53"/>
      <c r="P383" s="53"/>
    </row>
    <row r="384" spans="1:16" x14ac:dyDescent="0.25">
      <c r="A384" s="159">
        <v>381</v>
      </c>
      <c r="B384" s="167" t="s">
        <v>89</v>
      </c>
      <c r="C384" s="203" t="s">
        <v>90</v>
      </c>
      <c r="D384" s="166" t="s">
        <v>777</v>
      </c>
      <c r="E384" s="208" t="s">
        <v>1296</v>
      </c>
      <c r="F384" s="223">
        <v>647</v>
      </c>
      <c r="G384" s="223">
        <v>999732.95</v>
      </c>
      <c r="H384" s="8">
        <v>308</v>
      </c>
      <c r="I384" s="8">
        <v>458675</v>
      </c>
      <c r="J384" s="51">
        <f t="shared" si="25"/>
        <v>0.47604327666151469</v>
      </c>
      <c r="K384" s="51">
        <f t="shared" si="26"/>
        <v>0.4587975218782176</v>
      </c>
      <c r="L384" s="55">
        <f t="shared" si="27"/>
        <v>0.14281298299845441</v>
      </c>
      <c r="M384" s="55">
        <f t="shared" si="28"/>
        <v>0.32115826531475228</v>
      </c>
      <c r="N384" s="52">
        <f t="shared" si="29"/>
        <v>0.46397124831320669</v>
      </c>
      <c r="O384" s="53"/>
      <c r="P384" s="53"/>
    </row>
    <row r="385" spans="1:16" x14ac:dyDescent="0.25">
      <c r="A385" s="159">
        <v>382</v>
      </c>
      <c r="B385" s="167" t="s">
        <v>89</v>
      </c>
      <c r="C385" s="203" t="s">
        <v>90</v>
      </c>
      <c r="D385" s="166" t="s">
        <v>773</v>
      </c>
      <c r="E385" s="208" t="s">
        <v>537</v>
      </c>
      <c r="F385" s="223">
        <v>707</v>
      </c>
      <c r="G385" s="223">
        <v>1183826.125</v>
      </c>
      <c r="H385" s="8">
        <v>358</v>
      </c>
      <c r="I385" s="8">
        <v>560215</v>
      </c>
      <c r="J385" s="51">
        <f t="shared" si="25"/>
        <v>0.50636492220650642</v>
      </c>
      <c r="K385" s="51">
        <f t="shared" si="26"/>
        <v>0.47322405560191538</v>
      </c>
      <c r="L385" s="55">
        <f t="shared" si="27"/>
        <v>0.15190947666195193</v>
      </c>
      <c r="M385" s="55">
        <f t="shared" si="28"/>
        <v>0.33125683892134072</v>
      </c>
      <c r="N385" s="52">
        <f t="shared" si="29"/>
        <v>0.48316631558329265</v>
      </c>
      <c r="O385" s="53"/>
      <c r="P385" s="53"/>
    </row>
    <row r="386" spans="1:16" x14ac:dyDescent="0.25">
      <c r="A386" s="159">
        <v>383</v>
      </c>
      <c r="B386" s="167" t="s">
        <v>92</v>
      </c>
      <c r="C386" s="203" t="s">
        <v>90</v>
      </c>
      <c r="D386" s="166" t="s">
        <v>781</v>
      </c>
      <c r="E386" s="208" t="s">
        <v>782</v>
      </c>
      <c r="F386" s="223">
        <v>1540</v>
      </c>
      <c r="G386" s="223">
        <v>2731772.4750000001</v>
      </c>
      <c r="H386" s="8">
        <v>754</v>
      </c>
      <c r="I386" s="8">
        <v>1439805</v>
      </c>
      <c r="J386" s="51">
        <f t="shared" si="25"/>
        <v>0.48961038961038961</v>
      </c>
      <c r="K386" s="51">
        <f t="shared" si="26"/>
        <v>0.5270589015653655</v>
      </c>
      <c r="L386" s="55">
        <f t="shared" si="27"/>
        <v>0.14688311688311687</v>
      </c>
      <c r="M386" s="55">
        <f t="shared" si="28"/>
        <v>0.36894123109575583</v>
      </c>
      <c r="N386" s="52">
        <f t="shared" si="29"/>
        <v>0.51582434797887267</v>
      </c>
      <c r="O386" s="53"/>
      <c r="P386" s="53"/>
    </row>
    <row r="387" spans="1:16" x14ac:dyDescent="0.25">
      <c r="A387" s="159">
        <v>384</v>
      </c>
      <c r="B387" s="167" t="s">
        <v>92</v>
      </c>
      <c r="C387" s="203" t="s">
        <v>90</v>
      </c>
      <c r="D387" s="166" t="s">
        <v>783</v>
      </c>
      <c r="E387" s="208" t="s">
        <v>353</v>
      </c>
      <c r="F387" s="223">
        <v>933</v>
      </c>
      <c r="G387" s="223">
        <v>1391555.4</v>
      </c>
      <c r="H387" s="8">
        <v>594</v>
      </c>
      <c r="I387" s="8">
        <v>855840</v>
      </c>
      <c r="J387" s="51">
        <f t="shared" si="25"/>
        <v>0.63665594855305463</v>
      </c>
      <c r="K387" s="51">
        <f t="shared" si="26"/>
        <v>0.61502402275899337</v>
      </c>
      <c r="L387" s="55">
        <f t="shared" si="27"/>
        <v>0.19099678456591637</v>
      </c>
      <c r="M387" s="55">
        <f t="shared" si="28"/>
        <v>0.43051681593129532</v>
      </c>
      <c r="N387" s="52">
        <f t="shared" si="29"/>
        <v>0.62151360049721172</v>
      </c>
      <c r="O387" s="53"/>
      <c r="P387" s="53"/>
    </row>
    <row r="388" spans="1:16" x14ac:dyDescent="0.25">
      <c r="A388" s="159">
        <v>385</v>
      </c>
      <c r="B388" s="167" t="s">
        <v>92</v>
      </c>
      <c r="C388" s="203" t="s">
        <v>90</v>
      </c>
      <c r="D388" s="166" t="s">
        <v>786</v>
      </c>
      <c r="E388" s="208" t="s">
        <v>787</v>
      </c>
      <c r="F388" s="223">
        <v>752</v>
      </c>
      <c r="G388" s="223">
        <v>1095470.8</v>
      </c>
      <c r="H388" s="8">
        <v>442</v>
      </c>
      <c r="I388" s="8">
        <v>614575</v>
      </c>
      <c r="J388" s="51">
        <f t="shared" ref="J388:J451" si="30">IFERROR(H388/F388,0)</f>
        <v>0.58776595744680848</v>
      </c>
      <c r="K388" s="51">
        <f t="shared" ref="K388:K451" si="31">IFERROR(I388/G388,0)</f>
        <v>0.56101449714588469</v>
      </c>
      <c r="L388" s="55">
        <f t="shared" si="27"/>
        <v>0.17632978723404255</v>
      </c>
      <c r="M388" s="55">
        <f t="shared" si="28"/>
        <v>0.39271014800211929</v>
      </c>
      <c r="N388" s="52">
        <f t="shared" si="29"/>
        <v>0.56903993523616181</v>
      </c>
      <c r="O388" s="53"/>
      <c r="P388" s="53"/>
    </row>
    <row r="389" spans="1:16" x14ac:dyDescent="0.25">
      <c r="A389" s="159">
        <v>386</v>
      </c>
      <c r="B389" s="167" t="s">
        <v>92</v>
      </c>
      <c r="C389" s="203" t="s">
        <v>90</v>
      </c>
      <c r="D389" s="166" t="s">
        <v>784</v>
      </c>
      <c r="E389" s="208" t="s">
        <v>785</v>
      </c>
      <c r="F389" s="223">
        <v>818</v>
      </c>
      <c r="G389" s="223">
        <v>1249564.325</v>
      </c>
      <c r="H389" s="8">
        <v>362</v>
      </c>
      <c r="I389" s="8">
        <v>595560</v>
      </c>
      <c r="J389" s="51">
        <f t="shared" si="30"/>
        <v>0.44254278728606355</v>
      </c>
      <c r="K389" s="51">
        <f t="shared" si="31"/>
        <v>0.4766141190850659</v>
      </c>
      <c r="L389" s="55">
        <f t="shared" ref="L389:L452" si="32">IF((J389*0.3)&gt;30%,30%,(J389*0.3))</f>
        <v>0.13276283618581905</v>
      </c>
      <c r="M389" s="55">
        <f t="shared" ref="M389:M452" si="33">IF((K389*0.7)&gt;70%,70%,(K389*0.7))</f>
        <v>0.33362988335954613</v>
      </c>
      <c r="N389" s="52">
        <f t="shared" ref="N389:N452" si="34">L389+M389</f>
        <v>0.46639271954536521</v>
      </c>
      <c r="O389" s="53"/>
      <c r="P389" s="53"/>
    </row>
    <row r="390" spans="1:16" x14ac:dyDescent="0.25">
      <c r="A390" s="159">
        <v>387</v>
      </c>
      <c r="B390" s="209" t="s">
        <v>104</v>
      </c>
      <c r="C390" s="210" t="s">
        <v>90</v>
      </c>
      <c r="D390" s="166" t="s">
        <v>756</v>
      </c>
      <c r="E390" s="211" t="s">
        <v>759</v>
      </c>
      <c r="F390" s="223">
        <v>999</v>
      </c>
      <c r="G390" s="223">
        <v>2345400.6</v>
      </c>
      <c r="H390" s="8">
        <v>913</v>
      </c>
      <c r="I390" s="8">
        <v>1842980</v>
      </c>
      <c r="J390" s="51">
        <f t="shared" si="30"/>
        <v>0.91391391391391397</v>
      </c>
      <c r="K390" s="51">
        <f t="shared" si="31"/>
        <v>0.78578473971568008</v>
      </c>
      <c r="L390" s="55">
        <f t="shared" si="32"/>
        <v>0.27417417417417417</v>
      </c>
      <c r="M390" s="55">
        <f t="shared" si="33"/>
        <v>0.55004931780097599</v>
      </c>
      <c r="N390" s="52">
        <f t="shared" si="34"/>
        <v>0.8242234919751501</v>
      </c>
      <c r="O390" s="53"/>
      <c r="P390" s="53"/>
    </row>
    <row r="391" spans="1:16" x14ac:dyDescent="0.25">
      <c r="A391" s="159">
        <v>388</v>
      </c>
      <c r="B391" s="209" t="s">
        <v>104</v>
      </c>
      <c r="C391" s="210" t="s">
        <v>90</v>
      </c>
      <c r="D391" s="166" t="s">
        <v>758</v>
      </c>
      <c r="E391" s="211" t="s">
        <v>1403</v>
      </c>
      <c r="F391" s="223">
        <v>970</v>
      </c>
      <c r="G391" s="223">
        <v>2273096.5750000002</v>
      </c>
      <c r="H391" s="8">
        <v>985</v>
      </c>
      <c r="I391" s="8">
        <v>2012505</v>
      </c>
      <c r="J391" s="51">
        <f t="shared" si="30"/>
        <v>1.0154639175257731</v>
      </c>
      <c r="K391" s="51">
        <f t="shared" si="31"/>
        <v>0.88535833546799469</v>
      </c>
      <c r="L391" s="55">
        <f t="shared" si="32"/>
        <v>0.3</v>
      </c>
      <c r="M391" s="55">
        <f t="shared" si="33"/>
        <v>0.6197508348275963</v>
      </c>
      <c r="N391" s="52">
        <f t="shared" si="34"/>
        <v>0.91975083482759623</v>
      </c>
      <c r="O391" s="53"/>
      <c r="P391" s="53"/>
    </row>
    <row r="392" spans="1:16" x14ac:dyDescent="0.25">
      <c r="A392" s="159">
        <v>389</v>
      </c>
      <c r="B392" s="212" t="s">
        <v>104</v>
      </c>
      <c r="C392" s="213" t="s">
        <v>90</v>
      </c>
      <c r="D392" s="166" t="s">
        <v>761</v>
      </c>
      <c r="E392" s="213" t="s">
        <v>762</v>
      </c>
      <c r="F392" s="223">
        <v>572</v>
      </c>
      <c r="G392" s="223">
        <v>1493196.4750000001</v>
      </c>
      <c r="H392" s="8">
        <v>220</v>
      </c>
      <c r="I392" s="8">
        <v>649590</v>
      </c>
      <c r="J392" s="51">
        <f t="shared" si="30"/>
        <v>0.38461538461538464</v>
      </c>
      <c r="K392" s="51">
        <f t="shared" si="31"/>
        <v>0.43503317271091196</v>
      </c>
      <c r="L392" s="55">
        <f t="shared" si="32"/>
        <v>0.11538461538461539</v>
      </c>
      <c r="M392" s="55">
        <f t="shared" si="33"/>
        <v>0.30452322089763834</v>
      </c>
      <c r="N392" s="52">
        <f t="shared" si="34"/>
        <v>0.4199078362822537</v>
      </c>
      <c r="O392" s="53"/>
      <c r="P392" s="53"/>
    </row>
    <row r="393" spans="1:16" x14ac:dyDescent="0.25">
      <c r="A393" s="159">
        <v>390</v>
      </c>
      <c r="B393" s="212" t="s">
        <v>104</v>
      </c>
      <c r="C393" s="213" t="s">
        <v>90</v>
      </c>
      <c r="D393" s="166" t="s">
        <v>763</v>
      </c>
      <c r="E393" s="213" t="s">
        <v>764</v>
      </c>
      <c r="F393" s="223">
        <v>920</v>
      </c>
      <c r="G393" s="223">
        <v>2220805.7000000002</v>
      </c>
      <c r="H393" s="8">
        <v>594</v>
      </c>
      <c r="I393" s="8">
        <v>1415435</v>
      </c>
      <c r="J393" s="51">
        <f t="shared" si="30"/>
        <v>0.64565217391304353</v>
      </c>
      <c r="K393" s="51">
        <f t="shared" si="31"/>
        <v>0.63735202048517792</v>
      </c>
      <c r="L393" s="55">
        <f t="shared" si="32"/>
        <v>0.19369565217391305</v>
      </c>
      <c r="M393" s="55">
        <f t="shared" si="33"/>
        <v>0.44614641433962449</v>
      </c>
      <c r="N393" s="52">
        <f t="shared" si="34"/>
        <v>0.63984206651353759</v>
      </c>
      <c r="O393" s="53"/>
      <c r="P393" s="53"/>
    </row>
    <row r="394" spans="1:16" x14ac:dyDescent="0.25">
      <c r="A394" s="159">
        <v>391</v>
      </c>
      <c r="B394" s="212" t="s">
        <v>104</v>
      </c>
      <c r="C394" s="213" t="s">
        <v>90</v>
      </c>
      <c r="D394" s="166" t="s">
        <v>760</v>
      </c>
      <c r="E394" s="211" t="s">
        <v>1446</v>
      </c>
      <c r="F394" s="223">
        <v>712</v>
      </c>
      <c r="G394" s="223">
        <v>1593436.7749999999</v>
      </c>
      <c r="H394" s="8">
        <v>382</v>
      </c>
      <c r="I394" s="8">
        <v>1106845</v>
      </c>
      <c r="J394" s="51">
        <f t="shared" si="30"/>
        <v>0.5365168539325843</v>
      </c>
      <c r="K394" s="51">
        <f t="shared" si="31"/>
        <v>0.69462749784973432</v>
      </c>
      <c r="L394" s="55">
        <f t="shared" si="32"/>
        <v>0.16095505617977529</v>
      </c>
      <c r="M394" s="55">
        <f t="shared" si="33"/>
        <v>0.48623924849481398</v>
      </c>
      <c r="N394" s="52">
        <f t="shared" si="34"/>
        <v>0.64719430467458927</v>
      </c>
      <c r="O394" s="53"/>
      <c r="P394" s="53"/>
    </row>
    <row r="395" spans="1:16" x14ac:dyDescent="0.25">
      <c r="A395" s="159">
        <v>392</v>
      </c>
      <c r="B395" s="212" t="s">
        <v>104</v>
      </c>
      <c r="C395" s="213" t="s">
        <v>90</v>
      </c>
      <c r="D395" s="166" t="s">
        <v>769</v>
      </c>
      <c r="E395" s="214" t="s">
        <v>766</v>
      </c>
      <c r="F395" s="223">
        <v>804</v>
      </c>
      <c r="G395" s="223">
        <v>1638805.7</v>
      </c>
      <c r="H395" s="8">
        <v>833</v>
      </c>
      <c r="I395" s="8">
        <v>1421440</v>
      </c>
      <c r="J395" s="51">
        <f t="shared" si="30"/>
        <v>1.0360696517412935</v>
      </c>
      <c r="K395" s="51">
        <f t="shared" si="31"/>
        <v>0.86736334880944099</v>
      </c>
      <c r="L395" s="55">
        <f t="shared" si="32"/>
        <v>0.3</v>
      </c>
      <c r="M395" s="55">
        <f t="shared" si="33"/>
        <v>0.60715434416660863</v>
      </c>
      <c r="N395" s="52">
        <f t="shared" si="34"/>
        <v>0.90715434416660856</v>
      </c>
      <c r="O395" s="53"/>
      <c r="P395" s="53"/>
    </row>
    <row r="396" spans="1:16" x14ac:dyDescent="0.25">
      <c r="A396" s="159">
        <v>393</v>
      </c>
      <c r="B396" s="212" t="s">
        <v>104</v>
      </c>
      <c r="C396" s="213" t="s">
        <v>90</v>
      </c>
      <c r="D396" s="166" t="s">
        <v>767</v>
      </c>
      <c r="E396" s="213" t="s">
        <v>768</v>
      </c>
      <c r="F396" s="223">
        <v>903</v>
      </c>
      <c r="G396" s="223">
        <v>2264745.7000000002</v>
      </c>
      <c r="H396" s="8">
        <v>776</v>
      </c>
      <c r="I396" s="8">
        <v>1905920</v>
      </c>
      <c r="J396" s="51">
        <f t="shared" si="30"/>
        <v>0.8593576965669989</v>
      </c>
      <c r="K396" s="51">
        <f t="shared" si="31"/>
        <v>0.84156026877543022</v>
      </c>
      <c r="L396" s="55">
        <f t="shared" si="32"/>
        <v>0.25780730897009968</v>
      </c>
      <c r="M396" s="55">
        <f t="shared" si="33"/>
        <v>0.58909218814280107</v>
      </c>
      <c r="N396" s="52">
        <f t="shared" si="34"/>
        <v>0.84689949711290069</v>
      </c>
      <c r="O396" s="53"/>
      <c r="P396" s="53"/>
    </row>
    <row r="397" spans="1:16" x14ac:dyDescent="0.25">
      <c r="A397" s="159">
        <v>394</v>
      </c>
      <c r="B397" s="212" t="s">
        <v>104</v>
      </c>
      <c r="C397" s="215" t="s">
        <v>90</v>
      </c>
      <c r="D397" s="166" t="s">
        <v>765</v>
      </c>
      <c r="E397" s="214" t="s">
        <v>1155</v>
      </c>
      <c r="F397" s="223">
        <v>713</v>
      </c>
      <c r="G397" s="223">
        <v>1409715.3</v>
      </c>
      <c r="H397" s="8">
        <v>491</v>
      </c>
      <c r="I397" s="8">
        <v>805815</v>
      </c>
      <c r="J397" s="51">
        <f t="shared" si="30"/>
        <v>0.68863955119214582</v>
      </c>
      <c r="K397" s="51">
        <f t="shared" si="31"/>
        <v>0.5716154176662479</v>
      </c>
      <c r="L397" s="55">
        <f t="shared" si="32"/>
        <v>0.20659186535764373</v>
      </c>
      <c r="M397" s="55">
        <f t="shared" si="33"/>
        <v>0.4001307923663735</v>
      </c>
      <c r="N397" s="52">
        <f t="shared" si="34"/>
        <v>0.60672265772401723</v>
      </c>
      <c r="O397" s="53"/>
      <c r="P397" s="53"/>
    </row>
    <row r="398" spans="1:16" x14ac:dyDescent="0.25">
      <c r="A398" s="159">
        <v>395</v>
      </c>
      <c r="B398" s="209" t="s">
        <v>1059</v>
      </c>
      <c r="C398" s="210" t="s">
        <v>90</v>
      </c>
      <c r="D398" s="166" t="s">
        <v>749</v>
      </c>
      <c r="E398" s="213" t="s">
        <v>750</v>
      </c>
      <c r="F398" s="223">
        <v>1197</v>
      </c>
      <c r="G398" s="223">
        <v>2376221.9249999998</v>
      </c>
      <c r="H398" s="8">
        <v>755</v>
      </c>
      <c r="I398" s="8">
        <v>1456585</v>
      </c>
      <c r="J398" s="51">
        <f t="shared" si="30"/>
        <v>0.63074352548036761</v>
      </c>
      <c r="K398" s="51">
        <f t="shared" si="31"/>
        <v>0.61298357054760366</v>
      </c>
      <c r="L398" s="55">
        <f t="shared" si="32"/>
        <v>0.18922305764411027</v>
      </c>
      <c r="M398" s="55">
        <f t="shared" si="33"/>
        <v>0.42908849938332255</v>
      </c>
      <c r="N398" s="52">
        <f t="shared" si="34"/>
        <v>0.61831155702743279</v>
      </c>
      <c r="O398" s="53"/>
      <c r="P398" s="53"/>
    </row>
    <row r="399" spans="1:16" x14ac:dyDescent="0.25">
      <c r="A399" s="159">
        <v>396</v>
      </c>
      <c r="B399" s="209" t="s">
        <v>1059</v>
      </c>
      <c r="C399" s="210" t="s">
        <v>90</v>
      </c>
      <c r="D399" s="166" t="s">
        <v>753</v>
      </c>
      <c r="E399" s="211" t="s">
        <v>1133</v>
      </c>
      <c r="F399" s="223">
        <v>857</v>
      </c>
      <c r="G399" s="223">
        <v>1463212.05</v>
      </c>
      <c r="H399" s="8">
        <v>380</v>
      </c>
      <c r="I399" s="8">
        <v>605695</v>
      </c>
      <c r="J399" s="51">
        <f t="shared" si="30"/>
        <v>0.44340723453908987</v>
      </c>
      <c r="K399" s="51">
        <f t="shared" si="31"/>
        <v>0.41394888731267621</v>
      </c>
      <c r="L399" s="55">
        <f t="shared" si="32"/>
        <v>0.13302217036172695</v>
      </c>
      <c r="M399" s="55">
        <f t="shared" si="33"/>
        <v>0.28976422111887334</v>
      </c>
      <c r="N399" s="52">
        <f t="shared" si="34"/>
        <v>0.42278639148060027</v>
      </c>
      <c r="O399" s="53"/>
      <c r="P399" s="53"/>
    </row>
    <row r="400" spans="1:16" x14ac:dyDescent="0.25">
      <c r="A400" s="159">
        <v>397</v>
      </c>
      <c r="B400" s="209" t="s">
        <v>1059</v>
      </c>
      <c r="C400" s="210" t="s">
        <v>90</v>
      </c>
      <c r="D400" s="166" t="s">
        <v>754</v>
      </c>
      <c r="E400" s="213" t="s">
        <v>755</v>
      </c>
      <c r="F400" s="223">
        <v>558</v>
      </c>
      <c r="G400" s="223">
        <v>823029.75</v>
      </c>
      <c r="H400" s="8">
        <v>228</v>
      </c>
      <c r="I400" s="8">
        <v>294570</v>
      </c>
      <c r="J400" s="51">
        <f t="shared" si="30"/>
        <v>0.40860215053763443</v>
      </c>
      <c r="K400" s="51">
        <f t="shared" si="31"/>
        <v>0.35790929793242587</v>
      </c>
      <c r="L400" s="55">
        <f t="shared" si="32"/>
        <v>0.12258064516129033</v>
      </c>
      <c r="M400" s="55">
        <f t="shared" si="33"/>
        <v>0.2505365085526981</v>
      </c>
      <c r="N400" s="52">
        <f t="shared" si="34"/>
        <v>0.37311715371398846</v>
      </c>
      <c r="O400" s="53"/>
      <c r="P400" s="53"/>
    </row>
    <row r="401" spans="1:16" x14ac:dyDescent="0.25">
      <c r="A401" s="159">
        <v>398</v>
      </c>
      <c r="B401" s="209" t="s">
        <v>1059</v>
      </c>
      <c r="C401" s="210" t="s">
        <v>90</v>
      </c>
      <c r="D401" s="166" t="s">
        <v>751</v>
      </c>
      <c r="E401" s="213" t="s">
        <v>752</v>
      </c>
      <c r="F401" s="223">
        <v>760</v>
      </c>
      <c r="G401" s="223">
        <v>1287224.6499999999</v>
      </c>
      <c r="H401" s="8">
        <v>642</v>
      </c>
      <c r="I401" s="8">
        <v>988630</v>
      </c>
      <c r="J401" s="51">
        <f t="shared" si="30"/>
        <v>0.84473684210526312</v>
      </c>
      <c r="K401" s="51">
        <f t="shared" si="31"/>
        <v>0.76803221566647284</v>
      </c>
      <c r="L401" s="55">
        <f t="shared" si="32"/>
        <v>0.25342105263157894</v>
      </c>
      <c r="M401" s="55">
        <f t="shared" si="33"/>
        <v>0.537622550966531</v>
      </c>
      <c r="N401" s="52">
        <f t="shared" si="34"/>
        <v>0.79104360359810988</v>
      </c>
      <c r="O401" s="53"/>
      <c r="P401" s="53"/>
    </row>
    <row r="402" spans="1:16" x14ac:dyDescent="0.25">
      <c r="A402" s="159">
        <v>399</v>
      </c>
      <c r="B402" s="216" t="s">
        <v>1375</v>
      </c>
      <c r="C402" s="203" t="s">
        <v>90</v>
      </c>
      <c r="D402" s="166" t="s">
        <v>788</v>
      </c>
      <c r="E402" s="208" t="s">
        <v>789</v>
      </c>
      <c r="F402" s="223">
        <v>2574</v>
      </c>
      <c r="G402" s="223">
        <v>4848959.55</v>
      </c>
      <c r="H402" s="8">
        <v>876</v>
      </c>
      <c r="I402" s="8">
        <v>1938730</v>
      </c>
      <c r="J402" s="51">
        <f t="shared" si="30"/>
        <v>0.34032634032634035</v>
      </c>
      <c r="K402" s="51">
        <f t="shared" si="31"/>
        <v>0.39982391686480456</v>
      </c>
      <c r="L402" s="55">
        <f t="shared" si="32"/>
        <v>0.10209790209790211</v>
      </c>
      <c r="M402" s="55">
        <f t="shared" si="33"/>
        <v>0.27987674180536315</v>
      </c>
      <c r="N402" s="52">
        <f t="shared" si="34"/>
        <v>0.38197464390326524</v>
      </c>
      <c r="O402" s="53"/>
      <c r="P402" s="53"/>
    </row>
    <row r="403" spans="1:16" x14ac:dyDescent="0.25">
      <c r="A403" s="159">
        <v>400</v>
      </c>
      <c r="B403" s="216" t="s">
        <v>1375</v>
      </c>
      <c r="C403" s="203" t="s">
        <v>90</v>
      </c>
      <c r="D403" s="166" t="s">
        <v>790</v>
      </c>
      <c r="E403" s="208" t="s">
        <v>1209</v>
      </c>
      <c r="F403" s="223">
        <v>628</v>
      </c>
      <c r="G403" s="223">
        <v>1375811.575</v>
      </c>
      <c r="H403" s="8">
        <v>317</v>
      </c>
      <c r="I403" s="8">
        <v>466945</v>
      </c>
      <c r="J403" s="51">
        <f t="shared" si="30"/>
        <v>0.50477707006369432</v>
      </c>
      <c r="K403" s="51">
        <f t="shared" si="31"/>
        <v>0.33939603975202781</v>
      </c>
      <c r="L403" s="55">
        <f t="shared" si="32"/>
        <v>0.1514331210191083</v>
      </c>
      <c r="M403" s="55">
        <f t="shared" si="33"/>
        <v>0.23757722782641946</v>
      </c>
      <c r="N403" s="52">
        <f t="shared" si="34"/>
        <v>0.38901034884552776</v>
      </c>
      <c r="O403" s="53"/>
      <c r="P403" s="53"/>
    </row>
    <row r="404" spans="1:16" x14ac:dyDescent="0.25">
      <c r="A404" s="159">
        <v>401</v>
      </c>
      <c r="B404" s="216" t="s">
        <v>1375</v>
      </c>
      <c r="C404" s="203" t="s">
        <v>90</v>
      </c>
      <c r="D404" s="166" t="s">
        <v>792</v>
      </c>
      <c r="E404" s="208" t="s">
        <v>1210</v>
      </c>
      <c r="F404" s="223">
        <v>1092</v>
      </c>
      <c r="G404" s="223">
        <v>2077094.625</v>
      </c>
      <c r="H404" s="8">
        <v>596</v>
      </c>
      <c r="I404" s="8">
        <v>996155</v>
      </c>
      <c r="J404" s="51">
        <f t="shared" si="30"/>
        <v>0.54578754578754574</v>
      </c>
      <c r="K404" s="51">
        <f t="shared" si="31"/>
        <v>0.47959057233610625</v>
      </c>
      <c r="L404" s="55">
        <f t="shared" si="32"/>
        <v>0.16373626373626371</v>
      </c>
      <c r="M404" s="55">
        <f t="shared" si="33"/>
        <v>0.33571340063527433</v>
      </c>
      <c r="N404" s="52">
        <f t="shared" si="34"/>
        <v>0.49944966437153804</v>
      </c>
      <c r="O404" s="53"/>
      <c r="P404" s="53"/>
    </row>
    <row r="405" spans="1:16" x14ac:dyDescent="0.25">
      <c r="A405" s="159">
        <v>402</v>
      </c>
      <c r="B405" s="216" t="s">
        <v>1375</v>
      </c>
      <c r="C405" s="203" t="s">
        <v>90</v>
      </c>
      <c r="D405" s="166" t="s">
        <v>791</v>
      </c>
      <c r="E405" s="208" t="s">
        <v>1211</v>
      </c>
      <c r="F405" s="223">
        <v>754</v>
      </c>
      <c r="G405" s="223">
        <v>1549686.675</v>
      </c>
      <c r="H405" s="8">
        <v>420</v>
      </c>
      <c r="I405" s="8">
        <v>602730</v>
      </c>
      <c r="J405" s="51">
        <f t="shared" si="30"/>
        <v>0.55702917771883287</v>
      </c>
      <c r="K405" s="51">
        <f t="shared" si="31"/>
        <v>0.38893668618528965</v>
      </c>
      <c r="L405" s="55">
        <f t="shared" si="32"/>
        <v>0.16710875331564987</v>
      </c>
      <c r="M405" s="55">
        <f t="shared" si="33"/>
        <v>0.27225568032970271</v>
      </c>
      <c r="N405" s="52">
        <f t="shared" si="34"/>
        <v>0.4393644336453526</v>
      </c>
      <c r="O405" s="53"/>
      <c r="P405" s="53"/>
    </row>
    <row r="406" spans="1:16" x14ac:dyDescent="0.25">
      <c r="A406" s="159">
        <v>403</v>
      </c>
      <c r="B406" s="171" t="s">
        <v>1303</v>
      </c>
      <c r="C406" s="203" t="s">
        <v>90</v>
      </c>
      <c r="D406" s="166" t="s">
        <v>793</v>
      </c>
      <c r="E406" s="217" t="s">
        <v>1402</v>
      </c>
      <c r="F406" s="223">
        <v>816</v>
      </c>
      <c r="G406" s="223">
        <v>1438863.05</v>
      </c>
      <c r="H406" s="8">
        <v>229</v>
      </c>
      <c r="I406" s="8">
        <v>383160</v>
      </c>
      <c r="J406" s="51">
        <f t="shared" si="30"/>
        <v>0.28063725490196079</v>
      </c>
      <c r="K406" s="51">
        <f t="shared" si="31"/>
        <v>0.26629358506356804</v>
      </c>
      <c r="L406" s="55">
        <f t="shared" si="32"/>
        <v>8.4191176470588228E-2</v>
      </c>
      <c r="M406" s="55">
        <f t="shared" si="33"/>
        <v>0.18640550954449761</v>
      </c>
      <c r="N406" s="52">
        <f t="shared" si="34"/>
        <v>0.27059668601508585</v>
      </c>
      <c r="O406" s="53"/>
      <c r="P406" s="53"/>
    </row>
    <row r="407" spans="1:16" x14ac:dyDescent="0.25">
      <c r="A407" s="159">
        <v>404</v>
      </c>
      <c r="B407" s="171" t="s">
        <v>1303</v>
      </c>
      <c r="C407" s="203" t="s">
        <v>90</v>
      </c>
      <c r="D407" s="166" t="s">
        <v>795</v>
      </c>
      <c r="E407" s="208" t="s">
        <v>796</v>
      </c>
      <c r="F407" s="223">
        <v>1184</v>
      </c>
      <c r="G407" s="223">
        <v>1865829.7250000001</v>
      </c>
      <c r="H407" s="8">
        <v>476</v>
      </c>
      <c r="I407" s="8">
        <v>783545</v>
      </c>
      <c r="J407" s="51">
        <f t="shared" si="30"/>
        <v>0.40202702702702703</v>
      </c>
      <c r="K407" s="51">
        <f t="shared" si="31"/>
        <v>0.41994453700752354</v>
      </c>
      <c r="L407" s="55">
        <f t="shared" si="32"/>
        <v>0.1206081081081081</v>
      </c>
      <c r="M407" s="55">
        <f t="shared" si="33"/>
        <v>0.29396117590526644</v>
      </c>
      <c r="N407" s="52">
        <f t="shared" si="34"/>
        <v>0.41456928401337456</v>
      </c>
      <c r="O407" s="53"/>
      <c r="P407" s="53"/>
    </row>
    <row r="408" spans="1:16" x14ac:dyDescent="0.25">
      <c r="A408" s="159">
        <v>405</v>
      </c>
      <c r="B408" s="171" t="s">
        <v>1303</v>
      </c>
      <c r="C408" s="203" t="s">
        <v>90</v>
      </c>
      <c r="D408" s="166" t="s">
        <v>797</v>
      </c>
      <c r="E408" s="208" t="s">
        <v>798</v>
      </c>
      <c r="F408" s="223">
        <v>987</v>
      </c>
      <c r="G408" s="223">
        <v>1564383.45</v>
      </c>
      <c r="H408" s="8">
        <v>417</v>
      </c>
      <c r="I408" s="8">
        <v>551095</v>
      </c>
      <c r="J408" s="51">
        <f t="shared" si="30"/>
        <v>0.42249240121580545</v>
      </c>
      <c r="K408" s="51">
        <f t="shared" si="31"/>
        <v>0.35227616349431468</v>
      </c>
      <c r="L408" s="55">
        <f t="shared" si="32"/>
        <v>0.12674772036474163</v>
      </c>
      <c r="M408" s="55">
        <f t="shared" si="33"/>
        <v>0.24659331444602026</v>
      </c>
      <c r="N408" s="52">
        <f t="shared" si="34"/>
        <v>0.37334103481076186</v>
      </c>
      <c r="O408" s="53"/>
      <c r="P408" s="53"/>
    </row>
    <row r="409" spans="1:16" x14ac:dyDescent="0.25">
      <c r="A409" s="159">
        <v>406</v>
      </c>
      <c r="B409" s="171" t="s">
        <v>95</v>
      </c>
      <c r="C409" s="208" t="s">
        <v>90</v>
      </c>
      <c r="D409" s="166" t="s">
        <v>803</v>
      </c>
      <c r="E409" s="208" t="s">
        <v>1212</v>
      </c>
      <c r="F409" s="223">
        <v>1899</v>
      </c>
      <c r="G409" s="223">
        <v>4219002.7750000004</v>
      </c>
      <c r="H409" s="8">
        <v>779</v>
      </c>
      <c r="I409" s="8">
        <v>1698665</v>
      </c>
      <c r="J409" s="51">
        <f t="shared" si="30"/>
        <v>0.41021590310689837</v>
      </c>
      <c r="K409" s="51">
        <f t="shared" si="31"/>
        <v>0.40262239457759064</v>
      </c>
      <c r="L409" s="55">
        <f t="shared" si="32"/>
        <v>0.12306477093206951</v>
      </c>
      <c r="M409" s="55">
        <f t="shared" si="33"/>
        <v>0.28183567620431343</v>
      </c>
      <c r="N409" s="52">
        <f t="shared" si="34"/>
        <v>0.40490044713638296</v>
      </c>
      <c r="O409" s="53"/>
      <c r="P409" s="53"/>
    </row>
    <row r="410" spans="1:16" x14ac:dyDescent="0.25">
      <c r="A410" s="159">
        <v>407</v>
      </c>
      <c r="B410" s="171" t="s">
        <v>95</v>
      </c>
      <c r="C410" s="208" t="s">
        <v>90</v>
      </c>
      <c r="D410" s="166" t="s">
        <v>805</v>
      </c>
      <c r="E410" s="217" t="s">
        <v>1214</v>
      </c>
      <c r="F410" s="223">
        <v>614</v>
      </c>
      <c r="G410" s="223">
        <v>1160625.3</v>
      </c>
      <c r="H410" s="8">
        <v>579</v>
      </c>
      <c r="I410" s="8">
        <v>1260315</v>
      </c>
      <c r="J410" s="51">
        <f t="shared" si="30"/>
        <v>0.94299674267100975</v>
      </c>
      <c r="K410" s="51">
        <f t="shared" si="31"/>
        <v>1.0858930957303792</v>
      </c>
      <c r="L410" s="55">
        <f t="shared" si="32"/>
        <v>0.28289902280130291</v>
      </c>
      <c r="M410" s="55">
        <f t="shared" si="33"/>
        <v>0.7</v>
      </c>
      <c r="N410" s="52">
        <f t="shared" si="34"/>
        <v>0.98289902280130281</v>
      </c>
      <c r="O410" s="53"/>
      <c r="P410" s="53"/>
    </row>
    <row r="411" spans="1:16" x14ac:dyDescent="0.25">
      <c r="A411" s="159">
        <v>408</v>
      </c>
      <c r="B411" s="171" t="s">
        <v>95</v>
      </c>
      <c r="C411" s="208" t="s">
        <v>90</v>
      </c>
      <c r="D411" s="166" t="s">
        <v>808</v>
      </c>
      <c r="E411" s="217" t="s">
        <v>1447</v>
      </c>
      <c r="F411" s="223">
        <v>597</v>
      </c>
      <c r="G411" s="223">
        <v>1182431.375</v>
      </c>
      <c r="H411" s="8">
        <v>367</v>
      </c>
      <c r="I411" s="8">
        <v>517205</v>
      </c>
      <c r="J411" s="51">
        <f t="shared" si="30"/>
        <v>0.61474036850921276</v>
      </c>
      <c r="K411" s="51">
        <f t="shared" si="31"/>
        <v>0.43740804831062607</v>
      </c>
      <c r="L411" s="55">
        <f t="shared" si="32"/>
        <v>0.18442211055276383</v>
      </c>
      <c r="M411" s="55">
        <f t="shared" si="33"/>
        <v>0.30618563381743824</v>
      </c>
      <c r="N411" s="52">
        <f t="shared" si="34"/>
        <v>0.49060774437020205</v>
      </c>
      <c r="O411" s="53"/>
      <c r="P411" s="53"/>
    </row>
    <row r="412" spans="1:16" x14ac:dyDescent="0.25">
      <c r="A412" s="159">
        <v>409</v>
      </c>
      <c r="B412" s="171" t="s">
        <v>95</v>
      </c>
      <c r="C412" s="208" t="s">
        <v>90</v>
      </c>
      <c r="D412" s="166" t="s">
        <v>807</v>
      </c>
      <c r="E412" s="208" t="s">
        <v>1213</v>
      </c>
      <c r="F412" s="223">
        <v>749</v>
      </c>
      <c r="G412" s="223">
        <v>1653355.3</v>
      </c>
      <c r="H412" s="8">
        <v>408</v>
      </c>
      <c r="I412" s="8">
        <v>754975</v>
      </c>
      <c r="J412" s="51">
        <f t="shared" si="30"/>
        <v>0.54472630173564751</v>
      </c>
      <c r="K412" s="51">
        <f t="shared" si="31"/>
        <v>0.45663203789288365</v>
      </c>
      <c r="L412" s="55">
        <f t="shared" si="32"/>
        <v>0.16341789052069425</v>
      </c>
      <c r="M412" s="55">
        <f t="shared" si="33"/>
        <v>0.31964242652501851</v>
      </c>
      <c r="N412" s="52">
        <f t="shared" si="34"/>
        <v>0.48306031704571273</v>
      </c>
      <c r="O412" s="53"/>
      <c r="P412" s="53"/>
    </row>
    <row r="413" spans="1:16" x14ac:dyDescent="0.25">
      <c r="A413" s="159">
        <v>410</v>
      </c>
      <c r="B413" s="171" t="s">
        <v>95</v>
      </c>
      <c r="C413" s="208" t="s">
        <v>90</v>
      </c>
      <c r="D413" s="166" t="s">
        <v>804</v>
      </c>
      <c r="E413" s="217" t="s">
        <v>1448</v>
      </c>
      <c r="F413" s="223">
        <v>647</v>
      </c>
      <c r="G413" s="223">
        <v>1054580.3999999999</v>
      </c>
      <c r="H413" s="8">
        <v>570</v>
      </c>
      <c r="I413" s="8">
        <v>792725</v>
      </c>
      <c r="J413" s="51">
        <f t="shared" si="30"/>
        <v>0.8809891808346213</v>
      </c>
      <c r="K413" s="51">
        <f t="shared" si="31"/>
        <v>0.75169707307285449</v>
      </c>
      <c r="L413" s="55">
        <f t="shared" si="32"/>
        <v>0.2642967542503864</v>
      </c>
      <c r="M413" s="55">
        <f t="shared" si="33"/>
        <v>0.52618795115099815</v>
      </c>
      <c r="N413" s="52">
        <f t="shared" si="34"/>
        <v>0.7904847054013846</v>
      </c>
      <c r="O413" s="53"/>
      <c r="P413" s="53"/>
    </row>
    <row r="414" spans="1:16" x14ac:dyDescent="0.25">
      <c r="A414" s="159">
        <v>411</v>
      </c>
      <c r="B414" s="171" t="s">
        <v>97</v>
      </c>
      <c r="C414" s="208" t="s">
        <v>90</v>
      </c>
      <c r="D414" s="166" t="s">
        <v>802</v>
      </c>
      <c r="E414" s="208" t="s">
        <v>1215</v>
      </c>
      <c r="F414" s="223">
        <v>850</v>
      </c>
      <c r="G414" s="223">
        <v>1473210.6</v>
      </c>
      <c r="H414" s="8">
        <v>407</v>
      </c>
      <c r="I414" s="8">
        <v>588340</v>
      </c>
      <c r="J414" s="51">
        <f t="shared" si="30"/>
        <v>0.4788235294117647</v>
      </c>
      <c r="K414" s="51">
        <f t="shared" si="31"/>
        <v>0.39935905972981728</v>
      </c>
      <c r="L414" s="55">
        <f t="shared" si="32"/>
        <v>0.14364705882352941</v>
      </c>
      <c r="M414" s="55">
        <f t="shared" si="33"/>
        <v>0.2795513418108721</v>
      </c>
      <c r="N414" s="52">
        <f t="shared" si="34"/>
        <v>0.42319840063440151</v>
      </c>
      <c r="O414" s="53"/>
      <c r="P414" s="53"/>
    </row>
    <row r="415" spans="1:16" x14ac:dyDescent="0.25">
      <c r="A415" s="159">
        <v>412</v>
      </c>
      <c r="B415" s="171" t="s">
        <v>97</v>
      </c>
      <c r="C415" s="208" t="s">
        <v>90</v>
      </c>
      <c r="D415" s="166" t="s">
        <v>799</v>
      </c>
      <c r="E415" s="208" t="s">
        <v>1216</v>
      </c>
      <c r="F415" s="223">
        <v>913</v>
      </c>
      <c r="G415" s="223">
        <v>1424614.5249999999</v>
      </c>
      <c r="H415" s="8">
        <v>462</v>
      </c>
      <c r="I415" s="8">
        <v>591360</v>
      </c>
      <c r="J415" s="51">
        <f t="shared" si="30"/>
        <v>0.50602409638554213</v>
      </c>
      <c r="K415" s="51">
        <f t="shared" si="31"/>
        <v>0.41510176235217033</v>
      </c>
      <c r="L415" s="55">
        <f t="shared" si="32"/>
        <v>0.15180722891566265</v>
      </c>
      <c r="M415" s="55">
        <f t="shared" si="33"/>
        <v>0.29057123364651921</v>
      </c>
      <c r="N415" s="52">
        <f t="shared" si="34"/>
        <v>0.44237846256218183</v>
      </c>
      <c r="O415" s="53"/>
      <c r="P415" s="53"/>
    </row>
    <row r="416" spans="1:16" x14ac:dyDescent="0.25">
      <c r="A416" s="159">
        <v>413</v>
      </c>
      <c r="B416" s="171" t="s">
        <v>97</v>
      </c>
      <c r="C416" s="208" t="s">
        <v>90</v>
      </c>
      <c r="D416" s="166" t="s">
        <v>801</v>
      </c>
      <c r="E416" s="217" t="s">
        <v>1449</v>
      </c>
      <c r="F416" s="223">
        <v>1012</v>
      </c>
      <c r="G416" s="223">
        <v>1658813.45</v>
      </c>
      <c r="H416" s="8">
        <v>402</v>
      </c>
      <c r="I416" s="8">
        <v>565860</v>
      </c>
      <c r="J416" s="51">
        <f t="shared" si="30"/>
        <v>0.39723320158102765</v>
      </c>
      <c r="K416" s="51">
        <f t="shared" si="31"/>
        <v>0.34112334934347199</v>
      </c>
      <c r="L416" s="55">
        <f t="shared" si="32"/>
        <v>0.11916996047430829</v>
      </c>
      <c r="M416" s="55">
        <f t="shared" si="33"/>
        <v>0.23878634454043038</v>
      </c>
      <c r="N416" s="52">
        <f t="shared" si="34"/>
        <v>0.35795630501473868</v>
      </c>
      <c r="O416" s="53"/>
      <c r="P416" s="53"/>
    </row>
    <row r="417" spans="1:16" x14ac:dyDescent="0.25">
      <c r="A417" s="159">
        <v>414</v>
      </c>
      <c r="B417" s="171" t="s">
        <v>97</v>
      </c>
      <c r="C417" s="208" t="s">
        <v>90</v>
      </c>
      <c r="D417" s="166" t="s">
        <v>800</v>
      </c>
      <c r="E417" s="217" t="s">
        <v>1450</v>
      </c>
      <c r="F417" s="223">
        <v>763</v>
      </c>
      <c r="G417" s="223">
        <v>1212623.05</v>
      </c>
      <c r="H417" s="8">
        <v>288</v>
      </c>
      <c r="I417" s="8">
        <v>440420</v>
      </c>
      <c r="J417" s="51">
        <f t="shared" si="30"/>
        <v>0.37745740498034075</v>
      </c>
      <c r="K417" s="51">
        <f t="shared" si="31"/>
        <v>0.3631961308998703</v>
      </c>
      <c r="L417" s="55">
        <f t="shared" si="32"/>
        <v>0.11323722149410222</v>
      </c>
      <c r="M417" s="55">
        <f t="shared" si="33"/>
        <v>0.25423729162990921</v>
      </c>
      <c r="N417" s="52">
        <f t="shared" si="34"/>
        <v>0.36747451312401141</v>
      </c>
      <c r="O417" s="53"/>
      <c r="P417" s="53"/>
    </row>
    <row r="418" spans="1:16" x14ac:dyDescent="0.25">
      <c r="A418" s="159">
        <v>415</v>
      </c>
      <c r="B418" s="167" t="s">
        <v>101</v>
      </c>
      <c r="C418" s="203" t="s">
        <v>90</v>
      </c>
      <c r="D418" s="166" t="s">
        <v>829</v>
      </c>
      <c r="E418" s="208" t="s">
        <v>1219</v>
      </c>
      <c r="F418" s="223">
        <v>1457</v>
      </c>
      <c r="G418" s="223">
        <v>2782888.4249999998</v>
      </c>
      <c r="H418" s="8">
        <v>738</v>
      </c>
      <c r="I418" s="8">
        <v>1372930</v>
      </c>
      <c r="J418" s="51">
        <f t="shared" si="30"/>
        <v>0.50652024708304733</v>
      </c>
      <c r="K418" s="51">
        <f t="shared" si="31"/>
        <v>0.49334712368139594</v>
      </c>
      <c r="L418" s="55">
        <f t="shared" si="32"/>
        <v>0.15195607412491419</v>
      </c>
      <c r="M418" s="55">
        <f t="shared" si="33"/>
        <v>0.34534298657697715</v>
      </c>
      <c r="N418" s="52">
        <f t="shared" si="34"/>
        <v>0.49729906070189134</v>
      </c>
      <c r="O418" s="53"/>
      <c r="P418" s="53"/>
    </row>
    <row r="419" spans="1:16" x14ac:dyDescent="0.25">
      <c r="A419" s="159">
        <v>416</v>
      </c>
      <c r="B419" s="167" t="s">
        <v>101</v>
      </c>
      <c r="C419" s="203" t="s">
        <v>90</v>
      </c>
      <c r="D419" s="166" t="s">
        <v>832</v>
      </c>
      <c r="E419" s="208" t="s">
        <v>1220</v>
      </c>
      <c r="F419" s="223">
        <v>1026</v>
      </c>
      <c r="G419" s="223">
        <v>1792050.125</v>
      </c>
      <c r="H419" s="8">
        <v>629</v>
      </c>
      <c r="I419" s="8">
        <v>1181560</v>
      </c>
      <c r="J419" s="51">
        <f t="shared" si="30"/>
        <v>0.61306042884990253</v>
      </c>
      <c r="K419" s="51">
        <f t="shared" si="31"/>
        <v>0.65933423597735585</v>
      </c>
      <c r="L419" s="55">
        <f t="shared" si="32"/>
        <v>0.18391812865497076</v>
      </c>
      <c r="M419" s="55">
        <f t="shared" si="33"/>
        <v>0.46153396518414908</v>
      </c>
      <c r="N419" s="52">
        <f t="shared" si="34"/>
        <v>0.64545209383911983</v>
      </c>
      <c r="O419" s="53"/>
      <c r="P419" s="53"/>
    </row>
    <row r="420" spans="1:16" x14ac:dyDescent="0.25">
      <c r="A420" s="159">
        <v>417</v>
      </c>
      <c r="B420" s="167" t="s">
        <v>101</v>
      </c>
      <c r="C420" s="203" t="s">
        <v>90</v>
      </c>
      <c r="D420" s="166" t="s">
        <v>830</v>
      </c>
      <c r="E420" s="208" t="s">
        <v>1221</v>
      </c>
      <c r="F420" s="223">
        <v>921</v>
      </c>
      <c r="G420" s="223">
        <v>1746800.6</v>
      </c>
      <c r="H420" s="8">
        <v>813</v>
      </c>
      <c r="I420" s="8">
        <v>1262205</v>
      </c>
      <c r="J420" s="51">
        <f t="shared" si="30"/>
        <v>0.88273615635179148</v>
      </c>
      <c r="K420" s="51">
        <f t="shared" si="31"/>
        <v>0.72258104330854933</v>
      </c>
      <c r="L420" s="55">
        <f t="shared" si="32"/>
        <v>0.26482084690553742</v>
      </c>
      <c r="M420" s="55">
        <f t="shared" si="33"/>
        <v>0.50580673031598455</v>
      </c>
      <c r="N420" s="52">
        <f t="shared" si="34"/>
        <v>0.77062757722152198</v>
      </c>
      <c r="O420" s="53"/>
      <c r="P420" s="53"/>
    </row>
    <row r="421" spans="1:16" x14ac:dyDescent="0.25">
      <c r="A421" s="159">
        <v>418</v>
      </c>
      <c r="B421" s="167" t="s">
        <v>101</v>
      </c>
      <c r="C421" s="203" t="s">
        <v>90</v>
      </c>
      <c r="D421" s="166" t="s">
        <v>831</v>
      </c>
      <c r="E421" s="208" t="s">
        <v>1222</v>
      </c>
      <c r="F421" s="223">
        <v>880</v>
      </c>
      <c r="G421" s="223">
        <v>1531763.85</v>
      </c>
      <c r="H421" s="8">
        <v>790</v>
      </c>
      <c r="I421" s="8">
        <v>1260390</v>
      </c>
      <c r="J421" s="51">
        <f t="shared" si="30"/>
        <v>0.89772727272727271</v>
      </c>
      <c r="K421" s="51">
        <f t="shared" si="31"/>
        <v>0.82283571322041571</v>
      </c>
      <c r="L421" s="55">
        <f t="shared" si="32"/>
        <v>0.26931818181818179</v>
      </c>
      <c r="M421" s="55">
        <f t="shared" si="33"/>
        <v>0.57598499925429092</v>
      </c>
      <c r="N421" s="52">
        <f t="shared" si="34"/>
        <v>0.84530318107247271</v>
      </c>
      <c r="O421" s="53"/>
      <c r="P421" s="53"/>
    </row>
    <row r="422" spans="1:16" x14ac:dyDescent="0.25">
      <c r="A422" s="159">
        <v>419</v>
      </c>
      <c r="B422" s="167" t="s">
        <v>103</v>
      </c>
      <c r="C422" s="203" t="s">
        <v>90</v>
      </c>
      <c r="D422" s="166" t="s">
        <v>835</v>
      </c>
      <c r="E422" s="208" t="s">
        <v>836</v>
      </c>
      <c r="F422" s="223">
        <v>909</v>
      </c>
      <c r="G422" s="223">
        <v>1481786.875</v>
      </c>
      <c r="H422" s="8">
        <v>507</v>
      </c>
      <c r="I422" s="8">
        <v>641495</v>
      </c>
      <c r="J422" s="51">
        <f t="shared" si="30"/>
        <v>0.55775577557755773</v>
      </c>
      <c r="K422" s="51">
        <f t="shared" si="31"/>
        <v>0.43291988262482078</v>
      </c>
      <c r="L422" s="55">
        <f t="shared" si="32"/>
        <v>0.16732673267326731</v>
      </c>
      <c r="M422" s="55">
        <f t="shared" si="33"/>
        <v>0.30304391783737455</v>
      </c>
      <c r="N422" s="52">
        <f t="shared" si="34"/>
        <v>0.47037065051064186</v>
      </c>
      <c r="O422" s="53"/>
      <c r="P422" s="53"/>
    </row>
    <row r="423" spans="1:16" x14ac:dyDescent="0.25">
      <c r="A423" s="159">
        <v>420</v>
      </c>
      <c r="B423" s="167" t="s">
        <v>103</v>
      </c>
      <c r="C423" s="203" t="s">
        <v>90</v>
      </c>
      <c r="D423" s="166" t="s">
        <v>837</v>
      </c>
      <c r="E423" s="208" t="s">
        <v>1223</v>
      </c>
      <c r="F423" s="223">
        <v>1030</v>
      </c>
      <c r="G423" s="223">
        <v>2236696.4500000002</v>
      </c>
      <c r="H423" s="8">
        <v>350</v>
      </c>
      <c r="I423" s="8">
        <v>708770</v>
      </c>
      <c r="J423" s="51">
        <f t="shared" si="30"/>
        <v>0.33980582524271846</v>
      </c>
      <c r="K423" s="51">
        <f t="shared" si="31"/>
        <v>0.31688251662401484</v>
      </c>
      <c r="L423" s="55">
        <f t="shared" si="32"/>
        <v>0.10194174757281553</v>
      </c>
      <c r="M423" s="55">
        <f t="shared" si="33"/>
        <v>0.22181776163681038</v>
      </c>
      <c r="N423" s="52">
        <f t="shared" si="34"/>
        <v>0.32375950920962593</v>
      </c>
      <c r="O423" s="53"/>
      <c r="P423" s="53"/>
    </row>
    <row r="424" spans="1:16" x14ac:dyDescent="0.25">
      <c r="A424" s="159">
        <v>421</v>
      </c>
      <c r="B424" s="167" t="s">
        <v>103</v>
      </c>
      <c r="C424" s="203" t="s">
        <v>90</v>
      </c>
      <c r="D424" s="166" t="s">
        <v>1160</v>
      </c>
      <c r="E424" s="208" t="s">
        <v>838</v>
      </c>
      <c r="F424" s="223">
        <v>1361</v>
      </c>
      <c r="G424" s="223">
        <v>2655330.25</v>
      </c>
      <c r="H424" s="8">
        <v>435</v>
      </c>
      <c r="I424" s="8">
        <v>670770</v>
      </c>
      <c r="J424" s="51">
        <f t="shared" si="30"/>
        <v>0.31961792799412198</v>
      </c>
      <c r="K424" s="51">
        <f t="shared" si="31"/>
        <v>0.25261264582814136</v>
      </c>
      <c r="L424" s="55">
        <f t="shared" si="32"/>
        <v>9.588537839823659E-2</v>
      </c>
      <c r="M424" s="55">
        <f t="shared" si="33"/>
        <v>0.17682885207969895</v>
      </c>
      <c r="N424" s="52">
        <f t="shared" si="34"/>
        <v>0.27271423047793553</v>
      </c>
      <c r="O424" s="53"/>
      <c r="P424" s="53"/>
    </row>
    <row r="425" spans="1:16" x14ac:dyDescent="0.25">
      <c r="A425" s="159">
        <v>422</v>
      </c>
      <c r="B425" s="167" t="s">
        <v>103</v>
      </c>
      <c r="C425" s="203" t="s">
        <v>90</v>
      </c>
      <c r="D425" s="166" t="s">
        <v>833</v>
      </c>
      <c r="E425" s="208" t="s">
        <v>834</v>
      </c>
      <c r="F425" s="223">
        <v>847</v>
      </c>
      <c r="G425" s="223">
        <v>1717344.4</v>
      </c>
      <c r="H425" s="8">
        <v>411</v>
      </c>
      <c r="I425" s="8">
        <v>673420</v>
      </c>
      <c r="J425" s="51">
        <f t="shared" si="30"/>
        <v>0.48524203069657618</v>
      </c>
      <c r="K425" s="51">
        <f t="shared" si="31"/>
        <v>0.39212868426391356</v>
      </c>
      <c r="L425" s="55">
        <f t="shared" si="32"/>
        <v>0.14557260920897286</v>
      </c>
      <c r="M425" s="55">
        <f t="shared" si="33"/>
        <v>0.27449007898473948</v>
      </c>
      <c r="N425" s="52">
        <f t="shared" si="34"/>
        <v>0.42006268819371234</v>
      </c>
      <c r="O425" s="53"/>
      <c r="P425" s="53"/>
    </row>
    <row r="426" spans="1:16" x14ac:dyDescent="0.25">
      <c r="A426" s="159">
        <v>423</v>
      </c>
      <c r="B426" s="126" t="s">
        <v>120</v>
      </c>
      <c r="C426" s="127" t="s">
        <v>108</v>
      </c>
      <c r="D426" s="166" t="s">
        <v>841</v>
      </c>
      <c r="E426" s="190" t="s">
        <v>1346</v>
      </c>
      <c r="F426" s="226">
        <v>790</v>
      </c>
      <c r="G426" s="223">
        <v>1331351.8500000001</v>
      </c>
      <c r="H426" s="8">
        <v>656</v>
      </c>
      <c r="I426" s="8">
        <v>806555</v>
      </c>
      <c r="J426" s="51">
        <f t="shared" si="30"/>
        <v>0.83037974683544302</v>
      </c>
      <c r="K426" s="51">
        <f t="shared" si="31"/>
        <v>0.60581656156484853</v>
      </c>
      <c r="L426" s="55">
        <f t="shared" si="32"/>
        <v>0.2491139240506329</v>
      </c>
      <c r="M426" s="55">
        <f t="shared" si="33"/>
        <v>0.42407159309539394</v>
      </c>
      <c r="N426" s="52">
        <f t="shared" si="34"/>
        <v>0.67318551714602681</v>
      </c>
      <c r="O426" s="53"/>
      <c r="P426" s="53"/>
    </row>
    <row r="427" spans="1:16" x14ac:dyDescent="0.25">
      <c r="A427" s="159">
        <v>424</v>
      </c>
      <c r="B427" s="126" t="s">
        <v>120</v>
      </c>
      <c r="C427" s="127" t="s">
        <v>108</v>
      </c>
      <c r="D427" s="166" t="s">
        <v>843</v>
      </c>
      <c r="E427" s="190" t="s">
        <v>1297</v>
      </c>
      <c r="F427" s="226">
        <v>971</v>
      </c>
      <c r="G427" s="223">
        <v>1625500.4750000001</v>
      </c>
      <c r="H427" s="8">
        <v>467</v>
      </c>
      <c r="I427" s="8">
        <v>839395</v>
      </c>
      <c r="J427" s="51">
        <f t="shared" si="30"/>
        <v>0.48094747682801237</v>
      </c>
      <c r="K427" s="51">
        <f t="shared" si="31"/>
        <v>0.5163917285228723</v>
      </c>
      <c r="L427" s="55">
        <f t="shared" si="32"/>
        <v>0.1442842430484037</v>
      </c>
      <c r="M427" s="55">
        <f t="shared" si="33"/>
        <v>0.3614742099660106</v>
      </c>
      <c r="N427" s="52">
        <f t="shared" si="34"/>
        <v>0.50575845301441436</v>
      </c>
      <c r="O427" s="53"/>
      <c r="P427" s="53"/>
    </row>
    <row r="428" spans="1:16" x14ac:dyDescent="0.25">
      <c r="A428" s="159">
        <v>425</v>
      </c>
      <c r="B428" s="128" t="s">
        <v>120</v>
      </c>
      <c r="C428" s="127" t="s">
        <v>108</v>
      </c>
      <c r="D428" s="166" t="s">
        <v>840</v>
      </c>
      <c r="E428" s="190" t="s">
        <v>1347</v>
      </c>
      <c r="F428" s="226">
        <v>1227</v>
      </c>
      <c r="G428" s="223">
        <v>2186226.4500000002</v>
      </c>
      <c r="H428" s="8">
        <v>714</v>
      </c>
      <c r="I428" s="8">
        <v>1147905</v>
      </c>
      <c r="J428" s="51">
        <f t="shared" si="30"/>
        <v>0.58190709046454769</v>
      </c>
      <c r="K428" s="51">
        <f t="shared" si="31"/>
        <v>0.52506225967579889</v>
      </c>
      <c r="L428" s="55">
        <f t="shared" si="32"/>
        <v>0.17457212713936429</v>
      </c>
      <c r="M428" s="55">
        <f t="shared" si="33"/>
        <v>0.36754358177305918</v>
      </c>
      <c r="N428" s="52">
        <f t="shared" si="34"/>
        <v>0.54211570891242344</v>
      </c>
      <c r="O428" s="53"/>
      <c r="P428" s="53"/>
    </row>
    <row r="429" spans="1:16" x14ac:dyDescent="0.25">
      <c r="A429" s="159">
        <v>426</v>
      </c>
      <c r="B429" s="128" t="s">
        <v>120</v>
      </c>
      <c r="C429" s="127" t="s">
        <v>108</v>
      </c>
      <c r="D429" s="166" t="s">
        <v>839</v>
      </c>
      <c r="E429" s="190" t="s">
        <v>1382</v>
      </c>
      <c r="F429" s="226">
        <v>790</v>
      </c>
      <c r="G429" s="223">
        <v>1331351.8500000001</v>
      </c>
      <c r="H429" s="8">
        <v>507</v>
      </c>
      <c r="I429" s="8">
        <v>871965</v>
      </c>
      <c r="J429" s="51">
        <f t="shared" si="30"/>
        <v>0.64177215189873416</v>
      </c>
      <c r="K429" s="51">
        <f t="shared" si="31"/>
        <v>0.65494707503504801</v>
      </c>
      <c r="L429" s="55">
        <f t="shared" si="32"/>
        <v>0.19253164556962024</v>
      </c>
      <c r="M429" s="55">
        <f t="shared" si="33"/>
        <v>0.45846295252453356</v>
      </c>
      <c r="N429" s="52">
        <f t="shared" si="34"/>
        <v>0.65099459809415383</v>
      </c>
      <c r="O429" s="53"/>
      <c r="P429" s="53"/>
    </row>
    <row r="430" spans="1:16" x14ac:dyDescent="0.25">
      <c r="A430" s="159">
        <v>427</v>
      </c>
      <c r="B430" s="128" t="s">
        <v>1404</v>
      </c>
      <c r="C430" s="127" t="s">
        <v>108</v>
      </c>
      <c r="D430" s="166" t="s">
        <v>852</v>
      </c>
      <c r="E430" s="218" t="s">
        <v>1062</v>
      </c>
      <c r="F430" s="226">
        <v>1608</v>
      </c>
      <c r="G430" s="223">
        <v>3180941.3</v>
      </c>
      <c r="H430" s="8">
        <v>1167</v>
      </c>
      <c r="I430" s="8">
        <v>2595890</v>
      </c>
      <c r="J430" s="51">
        <f t="shared" si="30"/>
        <v>0.72574626865671643</v>
      </c>
      <c r="K430" s="51">
        <f t="shared" si="31"/>
        <v>0.81607604642059883</v>
      </c>
      <c r="L430" s="55">
        <f t="shared" si="32"/>
        <v>0.21772388059701492</v>
      </c>
      <c r="M430" s="55">
        <f t="shared" si="33"/>
        <v>0.57125323249441917</v>
      </c>
      <c r="N430" s="52">
        <f t="shared" si="34"/>
        <v>0.78897711309143403</v>
      </c>
      <c r="O430" s="53"/>
      <c r="P430" s="53"/>
    </row>
    <row r="431" spans="1:16" x14ac:dyDescent="0.25">
      <c r="A431" s="159">
        <v>428</v>
      </c>
      <c r="B431" s="128" t="s">
        <v>1404</v>
      </c>
      <c r="C431" s="127" t="s">
        <v>108</v>
      </c>
      <c r="D431" s="166" t="s">
        <v>848</v>
      </c>
      <c r="E431" s="218" t="s">
        <v>1157</v>
      </c>
      <c r="F431" s="226">
        <v>711</v>
      </c>
      <c r="G431" s="223">
        <v>1168831.875</v>
      </c>
      <c r="H431" s="8">
        <v>367</v>
      </c>
      <c r="I431" s="8">
        <v>529360</v>
      </c>
      <c r="J431" s="51">
        <f t="shared" si="30"/>
        <v>0.5161744022503516</v>
      </c>
      <c r="K431" s="51">
        <f t="shared" si="31"/>
        <v>0.4528966152638505</v>
      </c>
      <c r="L431" s="55">
        <f t="shared" si="32"/>
        <v>0.15485232067510549</v>
      </c>
      <c r="M431" s="55">
        <f t="shared" si="33"/>
        <v>0.31702763068469531</v>
      </c>
      <c r="N431" s="52">
        <f t="shared" si="34"/>
        <v>0.47187995135980076</v>
      </c>
      <c r="O431" s="53"/>
      <c r="P431" s="53"/>
    </row>
    <row r="432" spans="1:16" x14ac:dyDescent="0.25">
      <c r="A432" s="159">
        <v>429</v>
      </c>
      <c r="B432" s="128" t="s">
        <v>1404</v>
      </c>
      <c r="C432" s="127" t="s">
        <v>108</v>
      </c>
      <c r="D432" s="166" t="s">
        <v>849</v>
      </c>
      <c r="E432" s="190" t="s">
        <v>850</v>
      </c>
      <c r="F432" s="226">
        <v>1273</v>
      </c>
      <c r="G432" s="223">
        <v>2080777.4750000001</v>
      </c>
      <c r="H432" s="8">
        <v>675</v>
      </c>
      <c r="I432" s="8">
        <v>984175</v>
      </c>
      <c r="J432" s="51">
        <f t="shared" si="30"/>
        <v>0.53024351924587587</v>
      </c>
      <c r="K432" s="51">
        <f t="shared" si="31"/>
        <v>0.47298426276937661</v>
      </c>
      <c r="L432" s="55">
        <f t="shared" si="32"/>
        <v>0.15907305577376277</v>
      </c>
      <c r="M432" s="55">
        <f t="shared" si="33"/>
        <v>0.33108898393856362</v>
      </c>
      <c r="N432" s="52">
        <f t="shared" si="34"/>
        <v>0.49016203971232641</v>
      </c>
      <c r="O432" s="53"/>
      <c r="P432" s="53"/>
    </row>
    <row r="433" spans="1:16" x14ac:dyDescent="0.25">
      <c r="A433" s="159">
        <v>430</v>
      </c>
      <c r="B433" s="128" t="s">
        <v>1404</v>
      </c>
      <c r="C433" s="127" t="s">
        <v>108</v>
      </c>
      <c r="D433" s="166" t="s">
        <v>851</v>
      </c>
      <c r="E433" s="218" t="s">
        <v>1063</v>
      </c>
      <c r="F433" s="226">
        <v>1066</v>
      </c>
      <c r="G433" s="223">
        <v>1745069.825</v>
      </c>
      <c r="H433" s="8">
        <v>510</v>
      </c>
      <c r="I433" s="8">
        <v>710685</v>
      </c>
      <c r="J433" s="51">
        <f t="shared" si="30"/>
        <v>0.47842401500938087</v>
      </c>
      <c r="K433" s="51">
        <f t="shared" si="31"/>
        <v>0.40725304501784049</v>
      </c>
      <c r="L433" s="55">
        <f t="shared" si="32"/>
        <v>0.14352720450281425</v>
      </c>
      <c r="M433" s="55">
        <f t="shared" si="33"/>
        <v>0.28507713151248831</v>
      </c>
      <c r="N433" s="52">
        <f t="shared" si="34"/>
        <v>0.42860433601530257</v>
      </c>
      <c r="O433" s="53"/>
      <c r="P433" s="53"/>
    </row>
    <row r="434" spans="1:16" x14ac:dyDescent="0.25">
      <c r="A434" s="159">
        <v>431</v>
      </c>
      <c r="B434" s="128" t="s">
        <v>1404</v>
      </c>
      <c r="C434" s="127" t="s">
        <v>108</v>
      </c>
      <c r="D434" s="166" t="s">
        <v>846</v>
      </c>
      <c r="E434" s="218" t="s">
        <v>621</v>
      </c>
      <c r="F434" s="226">
        <v>1555</v>
      </c>
      <c r="G434" s="223">
        <v>2526777.875</v>
      </c>
      <c r="H434" s="8">
        <v>885</v>
      </c>
      <c r="I434" s="8">
        <v>1451245</v>
      </c>
      <c r="J434" s="51">
        <f t="shared" si="30"/>
        <v>0.56913183279742763</v>
      </c>
      <c r="K434" s="51">
        <f t="shared" si="31"/>
        <v>0.57434609284759552</v>
      </c>
      <c r="L434" s="55">
        <f t="shared" si="32"/>
        <v>0.17073954983922829</v>
      </c>
      <c r="M434" s="55">
        <f t="shared" si="33"/>
        <v>0.40204226499331686</v>
      </c>
      <c r="N434" s="52">
        <f t="shared" si="34"/>
        <v>0.5727818148325452</v>
      </c>
      <c r="O434" s="53"/>
      <c r="P434" s="53"/>
    </row>
    <row r="435" spans="1:16" x14ac:dyDescent="0.25">
      <c r="A435" s="159">
        <v>432</v>
      </c>
      <c r="B435" s="128" t="s">
        <v>1404</v>
      </c>
      <c r="C435" s="127" t="s">
        <v>108</v>
      </c>
      <c r="D435" s="166" t="s">
        <v>844</v>
      </c>
      <c r="E435" s="218" t="s">
        <v>845</v>
      </c>
      <c r="F435" s="226">
        <v>999</v>
      </c>
      <c r="G435" s="223">
        <v>1680463.25</v>
      </c>
      <c r="H435" s="8">
        <v>631</v>
      </c>
      <c r="I435" s="8">
        <v>968850</v>
      </c>
      <c r="J435" s="51">
        <f t="shared" si="30"/>
        <v>0.63163163163163161</v>
      </c>
      <c r="K435" s="51">
        <f t="shared" si="31"/>
        <v>0.57653745180086502</v>
      </c>
      <c r="L435" s="55">
        <f t="shared" si="32"/>
        <v>0.18948948948948949</v>
      </c>
      <c r="M435" s="55">
        <f t="shared" si="33"/>
        <v>0.40357621626060547</v>
      </c>
      <c r="N435" s="52">
        <f t="shared" si="34"/>
        <v>0.59306570575009498</v>
      </c>
      <c r="O435" s="53"/>
      <c r="P435" s="53"/>
    </row>
    <row r="436" spans="1:16" x14ac:dyDescent="0.25">
      <c r="A436" s="159">
        <v>433</v>
      </c>
      <c r="B436" s="230" t="s">
        <v>1404</v>
      </c>
      <c r="C436" s="231" t="s">
        <v>108</v>
      </c>
      <c r="D436" s="166" t="s">
        <v>847</v>
      </c>
      <c r="E436" s="232" t="s">
        <v>1064</v>
      </c>
      <c r="F436" s="226">
        <v>0</v>
      </c>
      <c r="G436" s="223">
        <v>0</v>
      </c>
      <c r="H436" s="8" t="e">
        <v>#N/A</v>
      </c>
      <c r="I436" s="8" t="e">
        <v>#N/A</v>
      </c>
      <c r="J436" s="51">
        <f t="shared" si="30"/>
        <v>0</v>
      </c>
      <c r="K436" s="51">
        <f t="shared" si="31"/>
        <v>0</v>
      </c>
      <c r="L436" s="55">
        <f t="shared" si="32"/>
        <v>0</v>
      </c>
      <c r="M436" s="55">
        <f t="shared" si="33"/>
        <v>0</v>
      </c>
      <c r="N436" s="52">
        <f t="shared" si="34"/>
        <v>0</v>
      </c>
      <c r="O436" s="53"/>
      <c r="P436" s="53"/>
    </row>
    <row r="437" spans="1:16" x14ac:dyDescent="0.25">
      <c r="A437" s="159">
        <v>434</v>
      </c>
      <c r="B437" s="127" t="s">
        <v>107</v>
      </c>
      <c r="C437" s="127" t="s">
        <v>108</v>
      </c>
      <c r="D437" s="166" t="s">
        <v>855</v>
      </c>
      <c r="E437" s="219" t="s">
        <v>1065</v>
      </c>
      <c r="F437" s="226">
        <v>878</v>
      </c>
      <c r="G437" s="223">
        <v>897203.95</v>
      </c>
      <c r="H437" s="8">
        <v>343</v>
      </c>
      <c r="I437" s="8">
        <v>342690</v>
      </c>
      <c r="J437" s="51">
        <f t="shared" si="30"/>
        <v>0.39066059225512528</v>
      </c>
      <c r="K437" s="51">
        <f t="shared" si="31"/>
        <v>0.38195328943881712</v>
      </c>
      <c r="L437" s="55">
        <f t="shared" si="32"/>
        <v>0.11719817767653758</v>
      </c>
      <c r="M437" s="55">
        <f t="shared" si="33"/>
        <v>0.26736730260717195</v>
      </c>
      <c r="N437" s="52">
        <f t="shared" si="34"/>
        <v>0.38456548028370952</v>
      </c>
      <c r="O437" s="53"/>
      <c r="P437" s="53"/>
    </row>
    <row r="438" spans="1:16" x14ac:dyDescent="0.25">
      <c r="A438" s="159">
        <v>435</v>
      </c>
      <c r="B438" s="127" t="s">
        <v>107</v>
      </c>
      <c r="C438" s="127" t="s">
        <v>108</v>
      </c>
      <c r="D438" s="166" t="s">
        <v>853</v>
      </c>
      <c r="E438" s="219" t="s">
        <v>854</v>
      </c>
      <c r="F438" s="226">
        <v>891</v>
      </c>
      <c r="G438" s="223">
        <v>1459545.55</v>
      </c>
      <c r="H438" s="8">
        <v>597</v>
      </c>
      <c r="I438" s="8">
        <v>816545</v>
      </c>
      <c r="J438" s="51">
        <f t="shared" si="30"/>
        <v>0.67003367003366998</v>
      </c>
      <c r="K438" s="51">
        <f t="shared" si="31"/>
        <v>0.55945153613054421</v>
      </c>
      <c r="L438" s="55">
        <f t="shared" si="32"/>
        <v>0.201010101010101</v>
      </c>
      <c r="M438" s="55">
        <f t="shared" si="33"/>
        <v>0.39161607529138093</v>
      </c>
      <c r="N438" s="52">
        <f t="shared" si="34"/>
        <v>0.59262617630148196</v>
      </c>
      <c r="O438" s="53"/>
      <c r="P438" s="53"/>
    </row>
    <row r="439" spans="1:16" x14ac:dyDescent="0.25">
      <c r="A439" s="159">
        <v>436</v>
      </c>
      <c r="B439" s="127" t="s">
        <v>107</v>
      </c>
      <c r="C439" s="127" t="s">
        <v>108</v>
      </c>
      <c r="D439" s="166" t="s">
        <v>856</v>
      </c>
      <c r="E439" s="219" t="s">
        <v>1066</v>
      </c>
      <c r="F439" s="226">
        <v>987</v>
      </c>
      <c r="G439" s="223">
        <v>1779376.825</v>
      </c>
      <c r="H439" s="8">
        <v>469</v>
      </c>
      <c r="I439" s="8">
        <v>653290</v>
      </c>
      <c r="J439" s="51">
        <f t="shared" si="30"/>
        <v>0.47517730496453903</v>
      </c>
      <c r="K439" s="51">
        <f t="shared" si="31"/>
        <v>0.3671453909151593</v>
      </c>
      <c r="L439" s="55">
        <f t="shared" si="32"/>
        <v>0.14255319148936171</v>
      </c>
      <c r="M439" s="55">
        <f t="shared" si="33"/>
        <v>0.2570017736406115</v>
      </c>
      <c r="N439" s="52">
        <f t="shared" si="34"/>
        <v>0.39955496512997324</v>
      </c>
      <c r="O439" s="53"/>
      <c r="P439" s="53"/>
    </row>
    <row r="440" spans="1:16" x14ac:dyDescent="0.25">
      <c r="A440" s="159">
        <v>437</v>
      </c>
      <c r="B440" s="127" t="s">
        <v>107</v>
      </c>
      <c r="C440" s="127" t="s">
        <v>108</v>
      </c>
      <c r="D440" s="166" t="s">
        <v>857</v>
      </c>
      <c r="E440" s="218" t="s">
        <v>1224</v>
      </c>
      <c r="F440" s="226">
        <v>1303</v>
      </c>
      <c r="G440" s="223">
        <v>2610267.6749999998</v>
      </c>
      <c r="H440" s="8">
        <v>696</v>
      </c>
      <c r="I440" s="8">
        <v>1337035</v>
      </c>
      <c r="J440" s="51">
        <f t="shared" si="30"/>
        <v>0.53415195702225637</v>
      </c>
      <c r="K440" s="51">
        <f t="shared" si="31"/>
        <v>0.5122214142271827</v>
      </c>
      <c r="L440" s="55">
        <f t="shared" si="32"/>
        <v>0.16024558710667691</v>
      </c>
      <c r="M440" s="55">
        <f t="shared" si="33"/>
        <v>0.35855498995902785</v>
      </c>
      <c r="N440" s="52">
        <f t="shared" si="34"/>
        <v>0.5188005770657047</v>
      </c>
      <c r="O440" s="53"/>
      <c r="P440" s="53"/>
    </row>
    <row r="441" spans="1:16" x14ac:dyDescent="0.25">
      <c r="A441" s="159">
        <v>438</v>
      </c>
      <c r="B441" s="127" t="s">
        <v>118</v>
      </c>
      <c r="C441" s="127" t="s">
        <v>108</v>
      </c>
      <c r="D441" s="166" t="s">
        <v>858</v>
      </c>
      <c r="E441" s="219" t="s">
        <v>1067</v>
      </c>
      <c r="F441" s="226">
        <v>1841</v>
      </c>
      <c r="G441" s="223">
        <v>3525340.05</v>
      </c>
      <c r="H441" s="8">
        <v>450</v>
      </c>
      <c r="I441" s="8">
        <v>821770</v>
      </c>
      <c r="J441" s="51">
        <f t="shared" si="30"/>
        <v>0.24443237370994025</v>
      </c>
      <c r="K441" s="51">
        <f t="shared" si="31"/>
        <v>0.23310375406196632</v>
      </c>
      <c r="L441" s="55">
        <f t="shared" si="32"/>
        <v>7.3329712112982073E-2</v>
      </c>
      <c r="M441" s="55">
        <f t="shared" si="33"/>
        <v>0.16317262784337641</v>
      </c>
      <c r="N441" s="52">
        <f t="shared" si="34"/>
        <v>0.2365023399563585</v>
      </c>
      <c r="O441" s="53"/>
      <c r="P441" s="53"/>
    </row>
    <row r="442" spans="1:16" x14ac:dyDescent="0.25">
      <c r="A442" s="159">
        <v>439</v>
      </c>
      <c r="B442" s="127" t="s">
        <v>118</v>
      </c>
      <c r="C442" s="127" t="s">
        <v>108</v>
      </c>
      <c r="D442" s="166" t="s">
        <v>859</v>
      </c>
      <c r="E442" s="219" t="s">
        <v>1068</v>
      </c>
      <c r="F442" s="226">
        <v>948</v>
      </c>
      <c r="G442" s="223">
        <v>1796393.925</v>
      </c>
      <c r="H442" s="8">
        <v>549</v>
      </c>
      <c r="I442" s="8">
        <v>823210</v>
      </c>
      <c r="J442" s="51">
        <f t="shared" si="30"/>
        <v>0.57911392405063289</v>
      </c>
      <c r="K442" s="51">
        <f t="shared" si="31"/>
        <v>0.45825694940490291</v>
      </c>
      <c r="L442" s="55">
        <f t="shared" si="32"/>
        <v>0.17373417721518986</v>
      </c>
      <c r="M442" s="55">
        <f t="shared" si="33"/>
        <v>0.320779864583432</v>
      </c>
      <c r="N442" s="52">
        <f t="shared" si="34"/>
        <v>0.49451404179862185</v>
      </c>
      <c r="O442" s="53"/>
      <c r="P442" s="53"/>
    </row>
    <row r="443" spans="1:16" x14ac:dyDescent="0.25">
      <c r="A443" s="159">
        <v>440</v>
      </c>
      <c r="B443" s="127" t="s">
        <v>118</v>
      </c>
      <c r="C443" s="127" t="s">
        <v>108</v>
      </c>
      <c r="D443" s="166" t="s">
        <v>860</v>
      </c>
      <c r="E443" s="219" t="s">
        <v>1383</v>
      </c>
      <c r="F443" s="226">
        <v>741</v>
      </c>
      <c r="G443" s="223">
        <v>764657.42500000005</v>
      </c>
      <c r="H443" s="8">
        <v>377</v>
      </c>
      <c r="I443" s="8">
        <v>426295</v>
      </c>
      <c r="J443" s="51">
        <f t="shared" si="30"/>
        <v>0.50877192982456143</v>
      </c>
      <c r="K443" s="51">
        <f t="shared" si="31"/>
        <v>0.55749801945622901</v>
      </c>
      <c r="L443" s="55">
        <f t="shared" si="32"/>
        <v>0.15263157894736842</v>
      </c>
      <c r="M443" s="55">
        <f t="shared" si="33"/>
        <v>0.39024861361936031</v>
      </c>
      <c r="N443" s="52">
        <f t="shared" si="34"/>
        <v>0.5428801925667287</v>
      </c>
      <c r="O443" s="53"/>
      <c r="P443" s="53"/>
    </row>
    <row r="444" spans="1:16" x14ac:dyDescent="0.25">
      <c r="A444" s="159">
        <v>441</v>
      </c>
      <c r="B444" s="127" t="s">
        <v>109</v>
      </c>
      <c r="C444" s="127" t="s">
        <v>108</v>
      </c>
      <c r="D444" s="166" t="s">
        <v>894</v>
      </c>
      <c r="E444" s="219" t="s">
        <v>895</v>
      </c>
      <c r="F444" s="226">
        <v>1876</v>
      </c>
      <c r="G444" s="223">
        <v>3477732.1749999998</v>
      </c>
      <c r="H444" s="8">
        <v>865</v>
      </c>
      <c r="I444" s="8">
        <v>1327885</v>
      </c>
      <c r="J444" s="51">
        <f t="shared" si="30"/>
        <v>0.46108742004264391</v>
      </c>
      <c r="K444" s="51">
        <f t="shared" si="31"/>
        <v>0.38182497477684579</v>
      </c>
      <c r="L444" s="55">
        <f t="shared" si="32"/>
        <v>0.13832622601279318</v>
      </c>
      <c r="M444" s="55">
        <f t="shared" si="33"/>
        <v>0.26727748234379206</v>
      </c>
      <c r="N444" s="52">
        <f t="shared" si="34"/>
        <v>0.40560370835658521</v>
      </c>
      <c r="O444" s="53"/>
      <c r="P444" s="53"/>
    </row>
    <row r="445" spans="1:16" x14ac:dyDescent="0.25">
      <c r="A445" s="159">
        <v>442</v>
      </c>
      <c r="B445" s="127" t="s">
        <v>109</v>
      </c>
      <c r="C445" s="127" t="s">
        <v>108</v>
      </c>
      <c r="D445" s="166" t="s">
        <v>896</v>
      </c>
      <c r="E445" s="219" t="s">
        <v>897</v>
      </c>
      <c r="F445" s="226">
        <v>1434</v>
      </c>
      <c r="G445" s="223">
        <v>2379564.15</v>
      </c>
      <c r="H445" s="8">
        <v>684</v>
      </c>
      <c r="I445" s="8">
        <v>857570</v>
      </c>
      <c r="J445" s="51">
        <f t="shared" si="30"/>
        <v>0.47698744769874479</v>
      </c>
      <c r="K445" s="51">
        <f t="shared" si="31"/>
        <v>0.36038952763681537</v>
      </c>
      <c r="L445" s="55">
        <f t="shared" si="32"/>
        <v>0.14309623430962343</v>
      </c>
      <c r="M445" s="55">
        <f t="shared" si="33"/>
        <v>0.25227266934577075</v>
      </c>
      <c r="N445" s="52">
        <f t="shared" si="34"/>
        <v>0.39536890365539418</v>
      </c>
      <c r="O445" s="53"/>
      <c r="P445" s="53"/>
    </row>
    <row r="446" spans="1:16" x14ac:dyDescent="0.25">
      <c r="A446" s="159">
        <v>443</v>
      </c>
      <c r="B446" s="127" t="s">
        <v>109</v>
      </c>
      <c r="C446" s="127" t="s">
        <v>108</v>
      </c>
      <c r="D446" s="166" t="s">
        <v>899</v>
      </c>
      <c r="E446" s="219" t="s">
        <v>900</v>
      </c>
      <c r="F446" s="226">
        <v>1815</v>
      </c>
      <c r="G446" s="223">
        <v>3273174.7</v>
      </c>
      <c r="H446" s="8">
        <v>779</v>
      </c>
      <c r="I446" s="8">
        <v>1289345</v>
      </c>
      <c r="J446" s="51">
        <f t="shared" si="30"/>
        <v>0.42920110192837463</v>
      </c>
      <c r="K446" s="51">
        <f t="shared" si="31"/>
        <v>0.39391267444417188</v>
      </c>
      <c r="L446" s="55">
        <f t="shared" si="32"/>
        <v>0.12876033057851238</v>
      </c>
      <c r="M446" s="55">
        <f t="shared" si="33"/>
        <v>0.2757388721109203</v>
      </c>
      <c r="N446" s="52">
        <f t="shared" si="34"/>
        <v>0.40449920268943268</v>
      </c>
      <c r="O446" s="53"/>
      <c r="P446" s="53"/>
    </row>
    <row r="447" spans="1:16" x14ac:dyDescent="0.25">
      <c r="A447" s="159">
        <v>444</v>
      </c>
      <c r="B447" s="127" t="s">
        <v>109</v>
      </c>
      <c r="C447" s="127" t="s">
        <v>108</v>
      </c>
      <c r="D447" s="166" t="s">
        <v>898</v>
      </c>
      <c r="E447" s="219" t="s">
        <v>1069</v>
      </c>
      <c r="F447" s="226">
        <v>1433</v>
      </c>
      <c r="G447" s="223">
        <v>2170529.65</v>
      </c>
      <c r="H447" s="8">
        <v>698</v>
      </c>
      <c r="I447" s="8">
        <v>998665</v>
      </c>
      <c r="J447" s="51">
        <f t="shared" si="30"/>
        <v>0.48709002093510118</v>
      </c>
      <c r="K447" s="51">
        <f t="shared" si="31"/>
        <v>0.46010198478514219</v>
      </c>
      <c r="L447" s="55">
        <f t="shared" si="32"/>
        <v>0.14612700628053035</v>
      </c>
      <c r="M447" s="55">
        <f t="shared" si="33"/>
        <v>0.3220713893495995</v>
      </c>
      <c r="N447" s="52">
        <f t="shared" si="34"/>
        <v>0.46819839563012988</v>
      </c>
      <c r="O447" s="53"/>
      <c r="P447" s="53"/>
    </row>
    <row r="448" spans="1:16" x14ac:dyDescent="0.25">
      <c r="A448" s="159">
        <v>445</v>
      </c>
      <c r="B448" s="127" t="s">
        <v>110</v>
      </c>
      <c r="C448" s="127" t="s">
        <v>108</v>
      </c>
      <c r="D448" s="166" t="s">
        <v>867</v>
      </c>
      <c r="E448" s="219" t="s">
        <v>868</v>
      </c>
      <c r="F448" s="226">
        <v>1051</v>
      </c>
      <c r="G448" s="223">
        <v>1801759</v>
      </c>
      <c r="H448" s="8">
        <v>598</v>
      </c>
      <c r="I448" s="8">
        <v>778115</v>
      </c>
      <c r="J448" s="51">
        <f t="shared" si="30"/>
        <v>0.56898192197906761</v>
      </c>
      <c r="K448" s="51">
        <f t="shared" si="31"/>
        <v>0.43186408393131381</v>
      </c>
      <c r="L448" s="55">
        <f t="shared" si="32"/>
        <v>0.17069457659372028</v>
      </c>
      <c r="M448" s="55">
        <f t="shared" si="33"/>
        <v>0.30230485875191965</v>
      </c>
      <c r="N448" s="52">
        <f t="shared" si="34"/>
        <v>0.47299943534563993</v>
      </c>
      <c r="O448" s="53"/>
      <c r="P448" s="53"/>
    </row>
    <row r="449" spans="1:16" x14ac:dyDescent="0.25">
      <c r="A449" s="159">
        <v>446</v>
      </c>
      <c r="B449" s="127" t="s">
        <v>110</v>
      </c>
      <c r="C449" s="127" t="s">
        <v>108</v>
      </c>
      <c r="D449" s="166" t="s">
        <v>861</v>
      </c>
      <c r="E449" s="219" t="s">
        <v>862</v>
      </c>
      <c r="F449" s="226">
        <v>959</v>
      </c>
      <c r="G449" s="223">
        <v>1646480.2749999999</v>
      </c>
      <c r="H449" s="8">
        <v>427</v>
      </c>
      <c r="I449" s="8">
        <v>691540</v>
      </c>
      <c r="J449" s="51">
        <f t="shared" si="30"/>
        <v>0.44525547445255476</v>
      </c>
      <c r="K449" s="51">
        <f t="shared" si="31"/>
        <v>0.42001110520440338</v>
      </c>
      <c r="L449" s="55">
        <f t="shared" si="32"/>
        <v>0.13357664233576641</v>
      </c>
      <c r="M449" s="55">
        <f t="shared" si="33"/>
        <v>0.29400777364308234</v>
      </c>
      <c r="N449" s="52">
        <f t="shared" si="34"/>
        <v>0.42758441597884878</v>
      </c>
      <c r="O449" s="53"/>
      <c r="P449" s="53"/>
    </row>
    <row r="450" spans="1:16" x14ac:dyDescent="0.25">
      <c r="A450" s="159">
        <v>447</v>
      </c>
      <c r="B450" s="127" t="s">
        <v>110</v>
      </c>
      <c r="C450" s="127" t="s">
        <v>108</v>
      </c>
      <c r="D450" s="166" t="s">
        <v>865</v>
      </c>
      <c r="E450" s="219" t="s">
        <v>866</v>
      </c>
      <c r="F450" s="226">
        <v>843</v>
      </c>
      <c r="G450" s="223">
        <v>1375665.375</v>
      </c>
      <c r="H450" s="8">
        <v>461</v>
      </c>
      <c r="I450" s="8">
        <v>612060</v>
      </c>
      <c r="J450" s="51">
        <f t="shared" si="30"/>
        <v>0.54685646500593121</v>
      </c>
      <c r="K450" s="51">
        <f t="shared" si="31"/>
        <v>0.44491924498717578</v>
      </c>
      <c r="L450" s="55">
        <f t="shared" si="32"/>
        <v>0.16405693950177935</v>
      </c>
      <c r="M450" s="55">
        <f t="shared" si="33"/>
        <v>0.31144347149102303</v>
      </c>
      <c r="N450" s="52">
        <f t="shared" si="34"/>
        <v>0.47550041099280238</v>
      </c>
      <c r="O450" s="53"/>
      <c r="P450" s="53"/>
    </row>
    <row r="451" spans="1:16" x14ac:dyDescent="0.25">
      <c r="A451" s="159">
        <v>448</v>
      </c>
      <c r="B451" s="127" t="s">
        <v>110</v>
      </c>
      <c r="C451" s="127" t="s">
        <v>108</v>
      </c>
      <c r="D451" s="166" t="s">
        <v>863</v>
      </c>
      <c r="E451" s="219" t="s">
        <v>864</v>
      </c>
      <c r="F451" s="226">
        <v>1264</v>
      </c>
      <c r="G451" s="223">
        <v>2442811.25</v>
      </c>
      <c r="H451" s="8">
        <v>384</v>
      </c>
      <c r="I451" s="8">
        <v>701050</v>
      </c>
      <c r="J451" s="51">
        <f t="shared" si="30"/>
        <v>0.30379746835443039</v>
      </c>
      <c r="K451" s="51">
        <f t="shared" si="31"/>
        <v>0.28698492362027561</v>
      </c>
      <c r="L451" s="55">
        <f t="shared" si="32"/>
        <v>9.1139240506329114E-2</v>
      </c>
      <c r="M451" s="55">
        <f t="shared" si="33"/>
        <v>0.20088944653419291</v>
      </c>
      <c r="N451" s="52">
        <f t="shared" si="34"/>
        <v>0.29202868704052204</v>
      </c>
      <c r="O451" s="53"/>
      <c r="P451" s="53"/>
    </row>
    <row r="452" spans="1:16" x14ac:dyDescent="0.25">
      <c r="A452" s="159">
        <v>449</v>
      </c>
      <c r="B452" s="127" t="s">
        <v>110</v>
      </c>
      <c r="C452" s="127" t="s">
        <v>108</v>
      </c>
      <c r="D452" s="166" t="s">
        <v>869</v>
      </c>
      <c r="E452" s="219" t="s">
        <v>870</v>
      </c>
      <c r="F452" s="226">
        <v>667</v>
      </c>
      <c r="G452" s="223">
        <v>932595.27500000002</v>
      </c>
      <c r="H452" s="8">
        <v>358</v>
      </c>
      <c r="I452" s="8">
        <v>386345</v>
      </c>
      <c r="J452" s="51">
        <f t="shared" ref="J452:J515" si="35">IFERROR(H452/F452,0)</f>
        <v>0.53673163418290859</v>
      </c>
      <c r="K452" s="51">
        <f t="shared" ref="K452:K515" si="36">IFERROR(I452/G452,0)</f>
        <v>0.41426866547227575</v>
      </c>
      <c r="L452" s="55">
        <f t="shared" si="32"/>
        <v>0.16101949025487258</v>
      </c>
      <c r="M452" s="55">
        <f t="shared" si="33"/>
        <v>0.289988065830593</v>
      </c>
      <c r="N452" s="52">
        <f t="shared" si="34"/>
        <v>0.45100755608546561</v>
      </c>
      <c r="O452" s="53"/>
      <c r="P452" s="53"/>
    </row>
    <row r="453" spans="1:16" x14ac:dyDescent="0.25">
      <c r="A453" s="159">
        <v>450</v>
      </c>
      <c r="B453" s="127" t="s">
        <v>112</v>
      </c>
      <c r="C453" s="127" t="s">
        <v>108</v>
      </c>
      <c r="D453" s="166" t="s">
        <v>872</v>
      </c>
      <c r="E453" s="218" t="s">
        <v>873</v>
      </c>
      <c r="F453" s="226">
        <v>1432</v>
      </c>
      <c r="G453" s="223">
        <v>2540778.625</v>
      </c>
      <c r="H453" s="8">
        <v>758</v>
      </c>
      <c r="I453" s="8">
        <v>1173790</v>
      </c>
      <c r="J453" s="51">
        <f t="shared" si="35"/>
        <v>0.52932960893854752</v>
      </c>
      <c r="K453" s="51">
        <f t="shared" si="36"/>
        <v>0.46198042932606931</v>
      </c>
      <c r="L453" s="55">
        <f t="shared" ref="L453:L516" si="37">IF((J453*0.3)&gt;30%,30%,(J453*0.3))</f>
        <v>0.15879888268156425</v>
      </c>
      <c r="M453" s="55">
        <f t="shared" ref="M453:M516" si="38">IF((K453*0.7)&gt;70%,70%,(K453*0.7))</f>
        <v>0.32338630052824852</v>
      </c>
      <c r="N453" s="52">
        <f t="shared" ref="N453:N516" si="39">L453+M453</f>
        <v>0.48218518320981274</v>
      </c>
      <c r="O453" s="53"/>
      <c r="P453" s="53"/>
    </row>
    <row r="454" spans="1:16" x14ac:dyDescent="0.25">
      <c r="A454" s="159">
        <v>451</v>
      </c>
      <c r="B454" s="127" t="s">
        <v>112</v>
      </c>
      <c r="C454" s="127" t="s">
        <v>108</v>
      </c>
      <c r="D454" s="166" t="s">
        <v>871</v>
      </c>
      <c r="E454" s="219" t="s">
        <v>1190</v>
      </c>
      <c r="F454" s="226">
        <v>1149</v>
      </c>
      <c r="G454" s="223">
        <v>1960692.45</v>
      </c>
      <c r="H454" s="8">
        <v>507</v>
      </c>
      <c r="I454" s="8">
        <v>723555</v>
      </c>
      <c r="J454" s="51">
        <f t="shared" si="35"/>
        <v>0.44125326370757179</v>
      </c>
      <c r="K454" s="51">
        <f t="shared" si="36"/>
        <v>0.36903033925590933</v>
      </c>
      <c r="L454" s="55">
        <f t="shared" si="37"/>
        <v>0.13237597911227153</v>
      </c>
      <c r="M454" s="55">
        <f t="shared" si="38"/>
        <v>0.25832123747913655</v>
      </c>
      <c r="N454" s="52">
        <f t="shared" si="39"/>
        <v>0.3906972165914081</v>
      </c>
      <c r="O454" s="53"/>
      <c r="P454" s="53"/>
    </row>
    <row r="455" spans="1:16" x14ac:dyDescent="0.25">
      <c r="A455" s="159">
        <v>452</v>
      </c>
      <c r="B455" s="127" t="s">
        <v>112</v>
      </c>
      <c r="C455" s="127" t="s">
        <v>108</v>
      </c>
      <c r="D455" s="166" t="s">
        <v>874</v>
      </c>
      <c r="E455" s="219" t="s">
        <v>875</v>
      </c>
      <c r="F455" s="226">
        <v>1234</v>
      </c>
      <c r="G455" s="223">
        <v>2268466.9500000002</v>
      </c>
      <c r="H455" s="8">
        <v>493</v>
      </c>
      <c r="I455" s="8">
        <v>659480</v>
      </c>
      <c r="J455" s="51">
        <f t="shared" si="35"/>
        <v>0.39951377633711505</v>
      </c>
      <c r="K455" s="51">
        <f t="shared" si="36"/>
        <v>0.29071615965134512</v>
      </c>
      <c r="L455" s="55">
        <f t="shared" si="37"/>
        <v>0.1198541329011345</v>
      </c>
      <c r="M455" s="55">
        <f t="shared" si="38"/>
        <v>0.20350131175594158</v>
      </c>
      <c r="N455" s="52">
        <f t="shared" si="39"/>
        <v>0.32335544465707611</v>
      </c>
      <c r="O455" s="53"/>
      <c r="P455" s="53"/>
    </row>
    <row r="456" spans="1:16" x14ac:dyDescent="0.25">
      <c r="A456" s="159">
        <v>453</v>
      </c>
      <c r="B456" s="127" t="s">
        <v>112</v>
      </c>
      <c r="C456" s="127" t="s">
        <v>108</v>
      </c>
      <c r="D456" s="166" t="s">
        <v>876</v>
      </c>
      <c r="E456" s="203" t="s">
        <v>1363</v>
      </c>
      <c r="F456" s="226">
        <v>1478</v>
      </c>
      <c r="G456" s="223">
        <v>2597615</v>
      </c>
      <c r="H456" s="8">
        <v>783</v>
      </c>
      <c r="I456" s="8">
        <v>1145150</v>
      </c>
      <c r="J456" s="51">
        <f t="shared" si="35"/>
        <v>0.52976995940460081</v>
      </c>
      <c r="K456" s="51">
        <f t="shared" si="36"/>
        <v>0.44084669976112706</v>
      </c>
      <c r="L456" s="55">
        <f t="shared" si="37"/>
        <v>0.15893098782138024</v>
      </c>
      <c r="M456" s="55">
        <f t="shared" si="38"/>
        <v>0.30859268983278892</v>
      </c>
      <c r="N456" s="52">
        <f t="shared" si="39"/>
        <v>0.46752367765416913</v>
      </c>
      <c r="O456" s="53"/>
      <c r="P456" s="53"/>
    </row>
    <row r="457" spans="1:16" x14ac:dyDescent="0.25">
      <c r="A457" s="159">
        <v>454</v>
      </c>
      <c r="B457" s="127" t="s">
        <v>888</v>
      </c>
      <c r="C457" s="127" t="s">
        <v>108</v>
      </c>
      <c r="D457" s="166" t="s">
        <v>889</v>
      </c>
      <c r="E457" s="219" t="s">
        <v>890</v>
      </c>
      <c r="F457" s="226">
        <v>1838</v>
      </c>
      <c r="G457" s="223">
        <v>4009889</v>
      </c>
      <c r="H457" s="8">
        <v>506</v>
      </c>
      <c r="I457" s="8">
        <v>1188805</v>
      </c>
      <c r="J457" s="51">
        <f t="shared" si="35"/>
        <v>0.27529923830250275</v>
      </c>
      <c r="K457" s="51">
        <f t="shared" si="36"/>
        <v>0.2964683062299231</v>
      </c>
      <c r="L457" s="55">
        <f t="shared" si="37"/>
        <v>8.2589771490750821E-2</v>
      </c>
      <c r="M457" s="55">
        <f t="shared" si="38"/>
        <v>0.20752781436094617</v>
      </c>
      <c r="N457" s="52">
        <f t="shared" si="39"/>
        <v>0.290117585851697</v>
      </c>
      <c r="O457" s="53"/>
      <c r="P457" s="53"/>
    </row>
    <row r="458" spans="1:16" x14ac:dyDescent="0.25">
      <c r="A458" s="159">
        <v>455</v>
      </c>
      <c r="B458" s="127" t="s">
        <v>888</v>
      </c>
      <c r="C458" s="127" t="s">
        <v>108</v>
      </c>
      <c r="D458" s="166" t="s">
        <v>891</v>
      </c>
      <c r="E458" s="219" t="s">
        <v>1328</v>
      </c>
      <c r="F458" s="226">
        <v>2447</v>
      </c>
      <c r="G458" s="223">
        <v>5590495.0250000004</v>
      </c>
      <c r="H458" s="8">
        <v>749</v>
      </c>
      <c r="I458" s="8">
        <v>1797235</v>
      </c>
      <c r="J458" s="51">
        <f t="shared" si="35"/>
        <v>0.30608908868001633</v>
      </c>
      <c r="K458" s="51">
        <f t="shared" si="36"/>
        <v>0.3214804756936529</v>
      </c>
      <c r="L458" s="55">
        <f t="shared" si="37"/>
        <v>9.1826726604004899E-2</v>
      </c>
      <c r="M458" s="55">
        <f t="shared" si="38"/>
        <v>0.225036332985557</v>
      </c>
      <c r="N458" s="52">
        <f t="shared" si="39"/>
        <v>0.3168630595895619</v>
      </c>
      <c r="O458" s="53"/>
      <c r="P458" s="53"/>
    </row>
    <row r="459" spans="1:16" x14ac:dyDescent="0.25">
      <c r="A459" s="159">
        <v>456</v>
      </c>
      <c r="B459" s="127" t="s">
        <v>888</v>
      </c>
      <c r="C459" s="127" t="s">
        <v>108</v>
      </c>
      <c r="D459" s="166" t="s">
        <v>892</v>
      </c>
      <c r="E459" s="219" t="s">
        <v>893</v>
      </c>
      <c r="F459" s="226">
        <v>919</v>
      </c>
      <c r="G459" s="223">
        <v>1030074.275</v>
      </c>
      <c r="H459" s="8">
        <v>238</v>
      </c>
      <c r="I459" s="8">
        <v>360870</v>
      </c>
      <c r="J459" s="51">
        <f t="shared" si="35"/>
        <v>0.25897714907508163</v>
      </c>
      <c r="K459" s="51">
        <f t="shared" si="36"/>
        <v>0.35033396014088403</v>
      </c>
      <c r="L459" s="55">
        <f t="shared" si="37"/>
        <v>7.769314472252449E-2</v>
      </c>
      <c r="M459" s="55">
        <f t="shared" si="38"/>
        <v>0.2452337720986188</v>
      </c>
      <c r="N459" s="52">
        <f t="shared" si="39"/>
        <v>0.32292691682114327</v>
      </c>
      <c r="O459" s="53"/>
      <c r="P459" s="53"/>
    </row>
    <row r="460" spans="1:16" x14ac:dyDescent="0.25">
      <c r="A460" s="159">
        <v>457</v>
      </c>
      <c r="B460" s="127" t="s">
        <v>114</v>
      </c>
      <c r="C460" s="127" t="s">
        <v>108</v>
      </c>
      <c r="D460" s="166" t="s">
        <v>878</v>
      </c>
      <c r="E460" s="219" t="s">
        <v>879</v>
      </c>
      <c r="F460" s="226">
        <v>829</v>
      </c>
      <c r="G460" s="223">
        <v>1092010.75</v>
      </c>
      <c r="H460" s="8">
        <v>279</v>
      </c>
      <c r="I460" s="8">
        <v>325050</v>
      </c>
      <c r="J460" s="51">
        <f t="shared" si="35"/>
        <v>0.33655006031363088</v>
      </c>
      <c r="K460" s="51">
        <f t="shared" si="36"/>
        <v>0.29766190488509386</v>
      </c>
      <c r="L460" s="55">
        <f t="shared" si="37"/>
        <v>0.10096501809408927</v>
      </c>
      <c r="M460" s="55">
        <f t="shared" si="38"/>
        <v>0.2083633334195657</v>
      </c>
      <c r="N460" s="52">
        <f t="shared" si="39"/>
        <v>0.30932835151365495</v>
      </c>
      <c r="O460" s="53"/>
      <c r="P460" s="53"/>
    </row>
    <row r="461" spans="1:16" x14ac:dyDescent="0.25">
      <c r="A461" s="159">
        <v>458</v>
      </c>
      <c r="B461" s="127" t="s">
        <v>114</v>
      </c>
      <c r="C461" s="127" t="s">
        <v>108</v>
      </c>
      <c r="D461" s="166" t="s">
        <v>877</v>
      </c>
      <c r="E461" s="219" t="s">
        <v>1071</v>
      </c>
      <c r="F461" s="226">
        <v>921</v>
      </c>
      <c r="G461" s="223">
        <v>1998475</v>
      </c>
      <c r="H461" s="8">
        <v>387</v>
      </c>
      <c r="I461" s="8">
        <v>691475</v>
      </c>
      <c r="J461" s="51">
        <f t="shared" si="35"/>
        <v>0.4201954397394137</v>
      </c>
      <c r="K461" s="51">
        <f t="shared" si="36"/>
        <v>0.34600132601108347</v>
      </c>
      <c r="L461" s="55">
        <f t="shared" si="37"/>
        <v>0.12605863192182409</v>
      </c>
      <c r="M461" s="55">
        <f t="shared" si="38"/>
        <v>0.2422009282077584</v>
      </c>
      <c r="N461" s="52">
        <f t="shared" si="39"/>
        <v>0.3682595601295825</v>
      </c>
      <c r="O461" s="53"/>
      <c r="P461" s="53"/>
    </row>
    <row r="462" spans="1:16" x14ac:dyDescent="0.25">
      <c r="A462" s="159">
        <v>459</v>
      </c>
      <c r="B462" s="220" t="s">
        <v>115</v>
      </c>
      <c r="C462" s="220" t="s">
        <v>108</v>
      </c>
      <c r="D462" s="166" t="s">
        <v>885</v>
      </c>
      <c r="E462" s="219" t="s">
        <v>886</v>
      </c>
      <c r="F462" s="226">
        <v>1655</v>
      </c>
      <c r="G462" s="223">
        <v>3100705.45</v>
      </c>
      <c r="H462" s="8">
        <v>646</v>
      </c>
      <c r="I462" s="8">
        <v>1086690</v>
      </c>
      <c r="J462" s="51">
        <f t="shared" si="35"/>
        <v>0.3903323262839879</v>
      </c>
      <c r="K462" s="51">
        <f t="shared" si="36"/>
        <v>0.35046540779937674</v>
      </c>
      <c r="L462" s="55">
        <f t="shared" si="37"/>
        <v>0.11709969788519636</v>
      </c>
      <c r="M462" s="55">
        <f t="shared" si="38"/>
        <v>0.24532578545956371</v>
      </c>
      <c r="N462" s="52">
        <f t="shared" si="39"/>
        <v>0.3624254833447601</v>
      </c>
      <c r="O462" s="53"/>
      <c r="P462" s="53"/>
    </row>
    <row r="463" spans="1:16" x14ac:dyDescent="0.25">
      <c r="A463" s="159">
        <v>460</v>
      </c>
      <c r="B463" s="220" t="s">
        <v>115</v>
      </c>
      <c r="C463" s="220" t="s">
        <v>108</v>
      </c>
      <c r="D463" s="166" t="s">
        <v>883</v>
      </c>
      <c r="E463" s="203" t="s">
        <v>884</v>
      </c>
      <c r="F463" s="226">
        <v>1615</v>
      </c>
      <c r="G463" s="223">
        <v>2554583</v>
      </c>
      <c r="H463" s="8">
        <v>785</v>
      </c>
      <c r="I463" s="8">
        <v>1011360</v>
      </c>
      <c r="J463" s="51">
        <f t="shared" si="35"/>
        <v>0.48606811145510836</v>
      </c>
      <c r="K463" s="51">
        <f t="shared" si="36"/>
        <v>0.39590023107489558</v>
      </c>
      <c r="L463" s="55">
        <f t="shared" si="37"/>
        <v>0.1458204334365325</v>
      </c>
      <c r="M463" s="55">
        <f t="shared" si="38"/>
        <v>0.27713016175242688</v>
      </c>
      <c r="N463" s="52">
        <f t="shared" si="39"/>
        <v>0.42295059518895939</v>
      </c>
      <c r="O463" s="53"/>
      <c r="P463" s="53"/>
    </row>
    <row r="464" spans="1:16" x14ac:dyDescent="0.25">
      <c r="A464" s="159">
        <v>461</v>
      </c>
      <c r="B464" s="220" t="s">
        <v>115</v>
      </c>
      <c r="C464" s="220" t="s">
        <v>108</v>
      </c>
      <c r="D464" s="166" t="s">
        <v>887</v>
      </c>
      <c r="E464" s="203" t="s">
        <v>1110</v>
      </c>
      <c r="F464" s="226">
        <v>1465</v>
      </c>
      <c r="G464" s="223">
        <v>2219648.875</v>
      </c>
      <c r="H464" s="8">
        <v>770</v>
      </c>
      <c r="I464" s="8">
        <v>1033490</v>
      </c>
      <c r="J464" s="51">
        <f t="shared" si="35"/>
        <v>0.52559726962457343</v>
      </c>
      <c r="K464" s="51">
        <f t="shared" si="36"/>
        <v>0.46560967891824784</v>
      </c>
      <c r="L464" s="55">
        <f t="shared" si="37"/>
        <v>0.15767918088737201</v>
      </c>
      <c r="M464" s="55">
        <f t="shared" si="38"/>
        <v>0.32592677524277347</v>
      </c>
      <c r="N464" s="52">
        <f t="shared" si="39"/>
        <v>0.48360595613014545</v>
      </c>
      <c r="O464" s="53"/>
      <c r="P464" s="53"/>
    </row>
    <row r="465" spans="1:16" x14ac:dyDescent="0.25">
      <c r="A465" s="159">
        <v>462</v>
      </c>
      <c r="B465" s="220" t="s">
        <v>115</v>
      </c>
      <c r="C465" s="220" t="s">
        <v>108</v>
      </c>
      <c r="D465" s="166" t="s">
        <v>882</v>
      </c>
      <c r="E465" s="219" t="s">
        <v>1384</v>
      </c>
      <c r="F465" s="226">
        <v>1862</v>
      </c>
      <c r="G465" s="223">
        <v>4180715.45</v>
      </c>
      <c r="H465" s="8">
        <v>780</v>
      </c>
      <c r="I465" s="8">
        <v>1500055</v>
      </c>
      <c r="J465" s="51">
        <f t="shared" si="35"/>
        <v>0.41890440386680988</v>
      </c>
      <c r="K465" s="51">
        <f t="shared" si="36"/>
        <v>0.35880341963957385</v>
      </c>
      <c r="L465" s="55">
        <f t="shared" si="37"/>
        <v>0.12567132116004295</v>
      </c>
      <c r="M465" s="55">
        <f t="shared" si="38"/>
        <v>0.25116239374770166</v>
      </c>
      <c r="N465" s="52">
        <f t="shared" si="39"/>
        <v>0.37683371490774464</v>
      </c>
      <c r="O465" s="53"/>
      <c r="P465" s="53"/>
    </row>
    <row r="466" spans="1:16" x14ac:dyDescent="0.25">
      <c r="A466" s="159">
        <v>463</v>
      </c>
      <c r="B466" s="220" t="s">
        <v>115</v>
      </c>
      <c r="C466" s="220" t="s">
        <v>108</v>
      </c>
      <c r="D466" s="166" t="s">
        <v>880</v>
      </c>
      <c r="E466" s="219" t="s">
        <v>881</v>
      </c>
      <c r="F466" s="226">
        <v>1200</v>
      </c>
      <c r="G466" s="223">
        <v>1937143.4750000001</v>
      </c>
      <c r="H466" s="8">
        <v>498</v>
      </c>
      <c r="I466" s="8">
        <v>679500</v>
      </c>
      <c r="J466" s="51">
        <f t="shared" si="35"/>
        <v>0.41499999999999998</v>
      </c>
      <c r="K466" s="51">
        <f t="shared" si="36"/>
        <v>0.35077422440276396</v>
      </c>
      <c r="L466" s="55">
        <f t="shared" si="37"/>
        <v>0.12449999999999999</v>
      </c>
      <c r="M466" s="55">
        <f t="shared" si="38"/>
        <v>0.24554195708193474</v>
      </c>
      <c r="N466" s="52">
        <f t="shared" si="39"/>
        <v>0.37004195708193471</v>
      </c>
      <c r="O466" s="53"/>
      <c r="P466" s="53"/>
    </row>
    <row r="467" spans="1:16" x14ac:dyDescent="0.25">
      <c r="A467" s="159">
        <v>464</v>
      </c>
      <c r="B467" s="128" t="s">
        <v>119</v>
      </c>
      <c r="C467" s="127" t="s">
        <v>108</v>
      </c>
      <c r="D467" s="166" t="s">
        <v>910</v>
      </c>
      <c r="E467" s="190" t="s">
        <v>1111</v>
      </c>
      <c r="F467" s="226">
        <v>1259</v>
      </c>
      <c r="G467" s="223">
        <v>2254735.1749999998</v>
      </c>
      <c r="H467" s="8">
        <v>620</v>
      </c>
      <c r="I467" s="8">
        <v>944060</v>
      </c>
      <c r="J467" s="51">
        <f t="shared" si="35"/>
        <v>0.4924543288324067</v>
      </c>
      <c r="K467" s="51">
        <f t="shared" si="36"/>
        <v>0.41870105654425693</v>
      </c>
      <c r="L467" s="55">
        <f t="shared" si="37"/>
        <v>0.14773629864972201</v>
      </c>
      <c r="M467" s="55">
        <f t="shared" si="38"/>
        <v>0.29309073958097981</v>
      </c>
      <c r="N467" s="52">
        <f t="shared" si="39"/>
        <v>0.4408270382307018</v>
      </c>
      <c r="O467" s="53"/>
      <c r="P467" s="53"/>
    </row>
    <row r="468" spans="1:16" x14ac:dyDescent="0.25">
      <c r="A468" s="159">
        <v>465</v>
      </c>
      <c r="B468" s="128" t="s">
        <v>119</v>
      </c>
      <c r="C468" s="127" t="s">
        <v>108</v>
      </c>
      <c r="D468" s="166" t="s">
        <v>913</v>
      </c>
      <c r="E468" s="218" t="s">
        <v>1385</v>
      </c>
      <c r="F468" s="226">
        <v>831</v>
      </c>
      <c r="G468" s="223">
        <v>1378383.65</v>
      </c>
      <c r="H468" s="8">
        <v>372</v>
      </c>
      <c r="I468" s="8">
        <v>481330</v>
      </c>
      <c r="J468" s="51">
        <f t="shared" si="35"/>
        <v>0.44765342960288806</v>
      </c>
      <c r="K468" s="51">
        <f t="shared" si="36"/>
        <v>0.34919886056396565</v>
      </c>
      <c r="L468" s="55">
        <f t="shared" si="37"/>
        <v>0.13429602888086642</v>
      </c>
      <c r="M468" s="55">
        <f t="shared" si="38"/>
        <v>0.24443920239477593</v>
      </c>
      <c r="N468" s="52">
        <f t="shared" si="39"/>
        <v>0.37873523127564235</v>
      </c>
      <c r="O468" s="53"/>
      <c r="P468" s="53"/>
    </row>
    <row r="469" spans="1:16" x14ac:dyDescent="0.25">
      <c r="A469" s="159">
        <v>466</v>
      </c>
      <c r="B469" s="128" t="s">
        <v>119</v>
      </c>
      <c r="C469" s="127" t="s">
        <v>108</v>
      </c>
      <c r="D469" s="166" t="s">
        <v>912</v>
      </c>
      <c r="E469" s="190" t="s">
        <v>1364</v>
      </c>
      <c r="F469" s="226">
        <v>1322</v>
      </c>
      <c r="G469" s="223">
        <v>2493465.9249999998</v>
      </c>
      <c r="H469" s="8">
        <v>540</v>
      </c>
      <c r="I469" s="8">
        <v>921945</v>
      </c>
      <c r="J469" s="51">
        <f t="shared" si="35"/>
        <v>0.40847201210287443</v>
      </c>
      <c r="K469" s="51">
        <f t="shared" si="36"/>
        <v>0.36974437499080726</v>
      </c>
      <c r="L469" s="55">
        <f t="shared" si="37"/>
        <v>0.12254160363086232</v>
      </c>
      <c r="M469" s="55">
        <f t="shared" si="38"/>
        <v>0.25882106249356507</v>
      </c>
      <c r="N469" s="52">
        <f t="shared" si="39"/>
        <v>0.38136266612442737</v>
      </c>
      <c r="O469" s="53"/>
      <c r="P469" s="53"/>
    </row>
    <row r="470" spans="1:16" x14ac:dyDescent="0.25">
      <c r="A470" s="159">
        <v>467</v>
      </c>
      <c r="B470" s="128" t="s">
        <v>119</v>
      </c>
      <c r="C470" s="127" t="s">
        <v>108</v>
      </c>
      <c r="D470" s="166" t="s">
        <v>911</v>
      </c>
      <c r="E470" s="190" t="s">
        <v>1112</v>
      </c>
      <c r="F470" s="226">
        <v>1450</v>
      </c>
      <c r="G470" s="223">
        <v>2638964</v>
      </c>
      <c r="H470" s="8">
        <v>819</v>
      </c>
      <c r="I470" s="8">
        <v>1074715</v>
      </c>
      <c r="J470" s="51">
        <f t="shared" si="35"/>
        <v>0.56482758620689655</v>
      </c>
      <c r="K470" s="51">
        <f t="shared" si="36"/>
        <v>0.4072488294648961</v>
      </c>
      <c r="L470" s="55">
        <f t="shared" si="37"/>
        <v>0.16944827586206895</v>
      </c>
      <c r="M470" s="55">
        <f t="shared" si="38"/>
        <v>0.28507418062542728</v>
      </c>
      <c r="N470" s="52">
        <f t="shared" si="39"/>
        <v>0.45452245648749623</v>
      </c>
      <c r="O470" s="53"/>
      <c r="P470" s="53"/>
    </row>
    <row r="471" spans="1:16" x14ac:dyDescent="0.25">
      <c r="A471" s="159">
        <v>468</v>
      </c>
      <c r="B471" s="127" t="s">
        <v>116</v>
      </c>
      <c r="C471" s="127" t="s">
        <v>108</v>
      </c>
      <c r="D471" s="166" t="s">
        <v>903</v>
      </c>
      <c r="E471" s="221" t="s">
        <v>904</v>
      </c>
      <c r="F471" s="226">
        <v>1506</v>
      </c>
      <c r="G471" s="223">
        <v>3084863.3</v>
      </c>
      <c r="H471" s="8">
        <v>511</v>
      </c>
      <c r="I471" s="8">
        <v>963125</v>
      </c>
      <c r="J471" s="51">
        <f t="shared" si="35"/>
        <v>0.33930942895086319</v>
      </c>
      <c r="K471" s="51">
        <f t="shared" si="36"/>
        <v>0.31220994460273166</v>
      </c>
      <c r="L471" s="55">
        <f t="shared" si="37"/>
        <v>0.10179282868525895</v>
      </c>
      <c r="M471" s="55">
        <f t="shared" si="38"/>
        <v>0.21854696122191214</v>
      </c>
      <c r="N471" s="52">
        <f t="shared" si="39"/>
        <v>0.3203397899071711</v>
      </c>
      <c r="O471" s="53"/>
      <c r="P471" s="53"/>
    </row>
    <row r="472" spans="1:16" x14ac:dyDescent="0.25">
      <c r="A472" s="159">
        <v>469</v>
      </c>
      <c r="B472" s="127" t="s">
        <v>116</v>
      </c>
      <c r="C472" s="127" t="s">
        <v>108</v>
      </c>
      <c r="D472" s="166" t="s">
        <v>907</v>
      </c>
      <c r="E472" s="221" t="s">
        <v>902</v>
      </c>
      <c r="F472" s="226">
        <v>1175</v>
      </c>
      <c r="G472" s="223">
        <v>1851214.925</v>
      </c>
      <c r="H472" s="8">
        <v>718</v>
      </c>
      <c r="I472" s="8">
        <v>1015980</v>
      </c>
      <c r="J472" s="51">
        <f t="shared" si="35"/>
        <v>0.61106382978723406</v>
      </c>
      <c r="K472" s="51">
        <f t="shared" si="36"/>
        <v>0.54881796072382028</v>
      </c>
      <c r="L472" s="55">
        <f t="shared" si="37"/>
        <v>0.18331914893617021</v>
      </c>
      <c r="M472" s="55">
        <f t="shared" si="38"/>
        <v>0.38417257250667419</v>
      </c>
      <c r="N472" s="52">
        <f t="shared" si="39"/>
        <v>0.56749172144284443</v>
      </c>
      <c r="O472" s="53"/>
      <c r="P472" s="53"/>
    </row>
    <row r="473" spans="1:16" x14ac:dyDescent="0.25">
      <c r="A473" s="159">
        <v>470</v>
      </c>
      <c r="B473" s="127" t="s">
        <v>116</v>
      </c>
      <c r="C473" s="127" t="s">
        <v>108</v>
      </c>
      <c r="D473" s="166" t="s">
        <v>909</v>
      </c>
      <c r="E473" s="221" t="s">
        <v>908</v>
      </c>
      <c r="F473" s="226">
        <v>1126</v>
      </c>
      <c r="G473" s="223">
        <v>2110352.625</v>
      </c>
      <c r="H473" s="8">
        <v>661</v>
      </c>
      <c r="I473" s="8">
        <v>1200740</v>
      </c>
      <c r="J473" s="51">
        <f t="shared" si="35"/>
        <v>0.58703374777975137</v>
      </c>
      <c r="K473" s="51">
        <f t="shared" si="36"/>
        <v>0.56897600229250789</v>
      </c>
      <c r="L473" s="55">
        <f t="shared" si="37"/>
        <v>0.17611012433392539</v>
      </c>
      <c r="M473" s="55">
        <f t="shared" si="38"/>
        <v>0.3982832016047555</v>
      </c>
      <c r="N473" s="52">
        <f t="shared" si="39"/>
        <v>0.57439332593868087</v>
      </c>
      <c r="O473" s="53"/>
      <c r="P473" s="53"/>
    </row>
    <row r="474" spans="1:16" x14ac:dyDescent="0.25">
      <c r="A474" s="159">
        <v>471</v>
      </c>
      <c r="B474" s="127" t="s">
        <v>116</v>
      </c>
      <c r="C474" s="127" t="s">
        <v>108</v>
      </c>
      <c r="D474" s="166" t="s">
        <v>901</v>
      </c>
      <c r="E474" s="221" t="s">
        <v>1072</v>
      </c>
      <c r="F474" s="226">
        <v>1137</v>
      </c>
      <c r="G474" s="223">
        <v>2088579.55</v>
      </c>
      <c r="H474" s="8">
        <v>578</v>
      </c>
      <c r="I474" s="8">
        <v>863245</v>
      </c>
      <c r="J474" s="51">
        <f t="shared" si="35"/>
        <v>0.50835532102022862</v>
      </c>
      <c r="K474" s="51">
        <f t="shared" si="36"/>
        <v>0.41331679226678247</v>
      </c>
      <c r="L474" s="55">
        <f t="shared" si="37"/>
        <v>0.15250659630606858</v>
      </c>
      <c r="M474" s="55">
        <f t="shared" si="38"/>
        <v>0.28932175458674769</v>
      </c>
      <c r="N474" s="52">
        <f t="shared" si="39"/>
        <v>0.44182835089281625</v>
      </c>
      <c r="O474" s="53"/>
      <c r="P474" s="53"/>
    </row>
    <row r="475" spans="1:16" x14ac:dyDescent="0.25">
      <c r="A475" s="159">
        <v>472</v>
      </c>
      <c r="B475" s="127" t="s">
        <v>116</v>
      </c>
      <c r="C475" s="127" t="s">
        <v>108</v>
      </c>
      <c r="D475" s="166" t="s">
        <v>905</v>
      </c>
      <c r="E475" s="221" t="s">
        <v>906</v>
      </c>
      <c r="F475" s="226">
        <v>1138</v>
      </c>
      <c r="G475" s="223">
        <v>1883393.35</v>
      </c>
      <c r="H475" s="8">
        <v>467</v>
      </c>
      <c r="I475" s="8">
        <v>610800</v>
      </c>
      <c r="J475" s="51">
        <f t="shared" si="35"/>
        <v>0.41036906854130051</v>
      </c>
      <c r="K475" s="51">
        <f t="shared" si="36"/>
        <v>0.32430824925658785</v>
      </c>
      <c r="L475" s="55">
        <f t="shared" si="37"/>
        <v>0.12311072056239014</v>
      </c>
      <c r="M475" s="55">
        <f t="shared" si="38"/>
        <v>0.22701577447961149</v>
      </c>
      <c r="N475" s="52">
        <f t="shared" si="39"/>
        <v>0.35012649504200166</v>
      </c>
      <c r="O475" s="53"/>
      <c r="P475" s="53"/>
    </row>
    <row r="476" spans="1:16" x14ac:dyDescent="0.25">
      <c r="A476" s="159">
        <v>473</v>
      </c>
      <c r="B476" s="171" t="s">
        <v>123</v>
      </c>
      <c r="C476" s="171" t="s">
        <v>124</v>
      </c>
      <c r="D476" s="166" t="s">
        <v>930</v>
      </c>
      <c r="E476" s="171" t="s">
        <v>931</v>
      </c>
      <c r="F476" s="226">
        <v>541</v>
      </c>
      <c r="G476" s="223">
        <v>1315136.6000000001</v>
      </c>
      <c r="H476" s="8">
        <v>65</v>
      </c>
      <c r="I476" s="8">
        <v>110010</v>
      </c>
      <c r="J476" s="51">
        <f t="shared" si="35"/>
        <v>0.12014787430683918</v>
      </c>
      <c r="K476" s="51">
        <f t="shared" si="36"/>
        <v>8.3649105347687824E-2</v>
      </c>
      <c r="L476" s="55">
        <f t="shared" si="37"/>
        <v>3.6044362292051754E-2</v>
      </c>
      <c r="M476" s="55">
        <f t="shared" si="38"/>
        <v>5.8554373743381474E-2</v>
      </c>
      <c r="N476" s="52">
        <f t="shared" si="39"/>
        <v>9.4598736035433229E-2</v>
      </c>
      <c r="O476" s="53"/>
      <c r="P476" s="53"/>
    </row>
    <row r="477" spans="1:16" x14ac:dyDescent="0.25">
      <c r="A477" s="159">
        <v>474</v>
      </c>
      <c r="B477" s="171" t="s">
        <v>123</v>
      </c>
      <c r="C477" s="171" t="s">
        <v>124</v>
      </c>
      <c r="D477" s="166" t="s">
        <v>934</v>
      </c>
      <c r="E477" s="171" t="s">
        <v>935</v>
      </c>
      <c r="F477" s="226">
        <v>971</v>
      </c>
      <c r="G477" s="223">
        <v>2334820.4500000002</v>
      </c>
      <c r="H477" s="8">
        <v>119</v>
      </c>
      <c r="I477" s="8">
        <v>193710</v>
      </c>
      <c r="J477" s="51">
        <f t="shared" si="35"/>
        <v>0.12255406797116375</v>
      </c>
      <c r="K477" s="51">
        <f t="shared" si="36"/>
        <v>8.2965694428451656E-2</v>
      </c>
      <c r="L477" s="55">
        <f t="shared" si="37"/>
        <v>3.6766220391349122E-2</v>
      </c>
      <c r="M477" s="55">
        <f t="shared" si="38"/>
        <v>5.8075986099916155E-2</v>
      </c>
      <c r="N477" s="52">
        <f t="shared" si="39"/>
        <v>9.4842206491265277E-2</v>
      </c>
      <c r="O477" s="53"/>
      <c r="P477" s="53"/>
    </row>
    <row r="478" spans="1:16" x14ac:dyDescent="0.25">
      <c r="A478" s="159">
        <v>475</v>
      </c>
      <c r="B478" s="171" t="s">
        <v>123</v>
      </c>
      <c r="C478" s="171" t="s">
        <v>124</v>
      </c>
      <c r="D478" s="166" t="s">
        <v>932</v>
      </c>
      <c r="E478" s="171" t="s">
        <v>1113</v>
      </c>
      <c r="F478" s="226">
        <v>1004</v>
      </c>
      <c r="G478" s="223">
        <v>2410465.65</v>
      </c>
      <c r="H478" s="8">
        <v>81</v>
      </c>
      <c r="I478" s="8">
        <v>159990</v>
      </c>
      <c r="J478" s="51">
        <f t="shared" si="35"/>
        <v>8.0677290836653384E-2</v>
      </c>
      <c r="K478" s="51">
        <f t="shared" si="36"/>
        <v>6.6373067792938681E-2</v>
      </c>
      <c r="L478" s="55">
        <f t="shared" si="37"/>
        <v>2.4203187250996013E-2</v>
      </c>
      <c r="M478" s="55">
        <f t="shared" si="38"/>
        <v>4.6461147455057077E-2</v>
      </c>
      <c r="N478" s="52">
        <f t="shared" si="39"/>
        <v>7.0664334706053086E-2</v>
      </c>
      <c r="O478" s="53"/>
      <c r="P478" s="53"/>
    </row>
    <row r="479" spans="1:16" x14ac:dyDescent="0.25">
      <c r="A479" s="159">
        <v>476</v>
      </c>
      <c r="B479" s="171" t="s">
        <v>123</v>
      </c>
      <c r="C479" s="171" t="s">
        <v>124</v>
      </c>
      <c r="D479" s="166" t="s">
        <v>929</v>
      </c>
      <c r="E479" s="171" t="s">
        <v>1410</v>
      </c>
      <c r="F479" s="226">
        <v>892</v>
      </c>
      <c r="G479" s="223">
        <v>2148883.875</v>
      </c>
      <c r="H479" s="8">
        <v>76</v>
      </c>
      <c r="I479" s="8">
        <v>165030</v>
      </c>
      <c r="J479" s="51">
        <f t="shared" si="35"/>
        <v>8.520179372197309E-2</v>
      </c>
      <c r="K479" s="51">
        <f t="shared" si="36"/>
        <v>7.6798007523789527E-2</v>
      </c>
      <c r="L479" s="55">
        <f t="shared" si="37"/>
        <v>2.5560538116591928E-2</v>
      </c>
      <c r="M479" s="55">
        <f t="shared" si="38"/>
        <v>5.3758605266652666E-2</v>
      </c>
      <c r="N479" s="52">
        <f t="shared" si="39"/>
        <v>7.9319143383244597E-2</v>
      </c>
      <c r="O479" s="53"/>
      <c r="P479" s="53"/>
    </row>
    <row r="480" spans="1:16" x14ac:dyDescent="0.25">
      <c r="A480" s="159">
        <v>477</v>
      </c>
      <c r="B480" s="171" t="s">
        <v>123</v>
      </c>
      <c r="C480" s="171" t="s">
        <v>124</v>
      </c>
      <c r="D480" s="166" t="s">
        <v>933</v>
      </c>
      <c r="E480" s="171" t="s">
        <v>499</v>
      </c>
      <c r="F480" s="226">
        <v>465</v>
      </c>
      <c r="G480" s="223">
        <v>1121525.0249999999</v>
      </c>
      <c r="H480" s="8">
        <v>153</v>
      </c>
      <c r="I480" s="8">
        <v>176525</v>
      </c>
      <c r="J480" s="51">
        <f t="shared" si="35"/>
        <v>0.32903225806451614</v>
      </c>
      <c r="K480" s="51">
        <f t="shared" si="36"/>
        <v>0.15739729035471145</v>
      </c>
      <c r="L480" s="55">
        <f t="shared" si="37"/>
        <v>9.8709677419354838E-2</v>
      </c>
      <c r="M480" s="55">
        <f t="shared" si="38"/>
        <v>0.11017810324829801</v>
      </c>
      <c r="N480" s="52">
        <f t="shared" si="39"/>
        <v>0.20888778066765284</v>
      </c>
      <c r="O480" s="53"/>
      <c r="P480" s="53"/>
    </row>
    <row r="481" spans="1:16" x14ac:dyDescent="0.25">
      <c r="A481" s="159">
        <v>478</v>
      </c>
      <c r="B481" s="171" t="s">
        <v>127</v>
      </c>
      <c r="C481" s="171" t="s">
        <v>124</v>
      </c>
      <c r="D481" s="166" t="s">
        <v>925</v>
      </c>
      <c r="E481" s="171" t="s">
        <v>1411</v>
      </c>
      <c r="F481" s="226">
        <v>898</v>
      </c>
      <c r="G481" s="223">
        <v>1701409.9</v>
      </c>
      <c r="H481" s="8">
        <v>617</v>
      </c>
      <c r="I481" s="8">
        <v>826060</v>
      </c>
      <c r="J481" s="51">
        <f t="shared" si="35"/>
        <v>0.68708240534521159</v>
      </c>
      <c r="K481" s="51">
        <f t="shared" si="36"/>
        <v>0.48551498377904118</v>
      </c>
      <c r="L481" s="55">
        <f t="shared" si="37"/>
        <v>0.20612472160356346</v>
      </c>
      <c r="M481" s="55">
        <f t="shared" si="38"/>
        <v>0.33986048864532881</v>
      </c>
      <c r="N481" s="52">
        <f t="shared" si="39"/>
        <v>0.54598521024889224</v>
      </c>
      <c r="O481" s="53"/>
      <c r="P481" s="53"/>
    </row>
    <row r="482" spans="1:16" x14ac:dyDescent="0.25">
      <c r="A482" s="159">
        <v>479</v>
      </c>
      <c r="B482" s="171" t="s">
        <v>127</v>
      </c>
      <c r="C482" s="171" t="s">
        <v>124</v>
      </c>
      <c r="D482" s="166" t="s">
        <v>922</v>
      </c>
      <c r="E482" s="171" t="s">
        <v>1412</v>
      </c>
      <c r="F482" s="226">
        <v>1096</v>
      </c>
      <c r="G482" s="223">
        <v>2076717.35</v>
      </c>
      <c r="H482" s="8">
        <v>371</v>
      </c>
      <c r="I482" s="8">
        <v>812130</v>
      </c>
      <c r="J482" s="51">
        <f t="shared" si="35"/>
        <v>0.33850364963503649</v>
      </c>
      <c r="K482" s="51">
        <f t="shared" si="36"/>
        <v>0.39106429192205666</v>
      </c>
      <c r="L482" s="55">
        <f t="shared" si="37"/>
        <v>0.10155109489051094</v>
      </c>
      <c r="M482" s="55">
        <f t="shared" si="38"/>
        <v>0.27374500434543964</v>
      </c>
      <c r="N482" s="52">
        <f t="shared" si="39"/>
        <v>0.37529609923595059</v>
      </c>
      <c r="O482" s="53"/>
      <c r="P482" s="53"/>
    </row>
    <row r="483" spans="1:16" x14ac:dyDescent="0.25">
      <c r="A483" s="159">
        <v>480</v>
      </c>
      <c r="B483" s="171" t="s">
        <v>127</v>
      </c>
      <c r="C483" s="171" t="s">
        <v>124</v>
      </c>
      <c r="D483" s="166" t="s">
        <v>923</v>
      </c>
      <c r="E483" s="171" t="s">
        <v>1230</v>
      </c>
      <c r="F483" s="226">
        <v>961</v>
      </c>
      <c r="G483" s="223">
        <v>1794078.425</v>
      </c>
      <c r="H483" s="8">
        <v>496</v>
      </c>
      <c r="I483" s="8">
        <v>868570</v>
      </c>
      <c r="J483" s="51">
        <f t="shared" si="35"/>
        <v>0.5161290322580645</v>
      </c>
      <c r="K483" s="51">
        <f t="shared" si="36"/>
        <v>0.48413156743691399</v>
      </c>
      <c r="L483" s="55">
        <f t="shared" si="37"/>
        <v>0.15483870967741933</v>
      </c>
      <c r="M483" s="55">
        <f t="shared" si="38"/>
        <v>0.33889209720583979</v>
      </c>
      <c r="N483" s="52">
        <f t="shared" si="39"/>
        <v>0.4937308068832591</v>
      </c>
      <c r="O483" s="53"/>
      <c r="P483" s="53"/>
    </row>
    <row r="484" spans="1:16" x14ac:dyDescent="0.25">
      <c r="A484" s="159">
        <v>481</v>
      </c>
      <c r="B484" s="171" t="s">
        <v>127</v>
      </c>
      <c r="C484" s="171" t="s">
        <v>124</v>
      </c>
      <c r="D484" s="166" t="s">
        <v>924</v>
      </c>
      <c r="E484" s="171" t="s">
        <v>1413</v>
      </c>
      <c r="F484" s="226">
        <v>1158</v>
      </c>
      <c r="G484" s="223">
        <v>2174754.9</v>
      </c>
      <c r="H484" s="8">
        <v>450</v>
      </c>
      <c r="I484" s="8">
        <v>854210</v>
      </c>
      <c r="J484" s="51">
        <f t="shared" si="35"/>
        <v>0.38860103626943004</v>
      </c>
      <c r="K484" s="51">
        <f t="shared" si="36"/>
        <v>0.39278449263408949</v>
      </c>
      <c r="L484" s="55">
        <f t="shared" si="37"/>
        <v>0.11658031088082901</v>
      </c>
      <c r="M484" s="55">
        <f t="shared" si="38"/>
        <v>0.27494914484386263</v>
      </c>
      <c r="N484" s="52">
        <f t="shared" si="39"/>
        <v>0.39152945572469167</v>
      </c>
      <c r="O484" s="53"/>
      <c r="P484" s="53"/>
    </row>
    <row r="485" spans="1:16" x14ac:dyDescent="0.25">
      <c r="A485" s="159">
        <v>482</v>
      </c>
      <c r="B485" s="171" t="s">
        <v>127</v>
      </c>
      <c r="C485" s="171" t="s">
        <v>124</v>
      </c>
      <c r="D485" s="166" t="s">
        <v>1159</v>
      </c>
      <c r="E485" s="171" t="s">
        <v>1414</v>
      </c>
      <c r="F485" s="226">
        <v>898</v>
      </c>
      <c r="G485" s="223">
        <v>1701409.9</v>
      </c>
      <c r="H485" s="8">
        <v>543</v>
      </c>
      <c r="I485" s="8">
        <v>872530</v>
      </c>
      <c r="J485" s="51">
        <f t="shared" si="35"/>
        <v>0.60467706013363032</v>
      </c>
      <c r="K485" s="51">
        <f t="shared" si="36"/>
        <v>0.51282762607646759</v>
      </c>
      <c r="L485" s="55">
        <f t="shared" si="37"/>
        <v>0.1814031180400891</v>
      </c>
      <c r="M485" s="55">
        <f t="shared" si="38"/>
        <v>0.35897933825352729</v>
      </c>
      <c r="N485" s="52">
        <f t="shared" si="39"/>
        <v>0.54038245629361636</v>
      </c>
      <c r="O485" s="53"/>
      <c r="P485" s="53"/>
    </row>
    <row r="486" spans="1:16" x14ac:dyDescent="0.25">
      <c r="A486" s="159">
        <v>483</v>
      </c>
      <c r="B486" s="171" t="s">
        <v>127</v>
      </c>
      <c r="C486" s="171" t="s">
        <v>124</v>
      </c>
      <c r="D486" s="166" t="s">
        <v>927</v>
      </c>
      <c r="E486" s="171" t="s">
        <v>806</v>
      </c>
      <c r="F486" s="226">
        <v>837</v>
      </c>
      <c r="G486" s="223">
        <v>1589281.375</v>
      </c>
      <c r="H486" s="8">
        <v>692</v>
      </c>
      <c r="I486" s="8">
        <v>966855</v>
      </c>
      <c r="J486" s="51">
        <f t="shared" si="35"/>
        <v>0.82676224611708482</v>
      </c>
      <c r="K486" s="51">
        <f t="shared" si="36"/>
        <v>0.60835986327468283</v>
      </c>
      <c r="L486" s="55">
        <f t="shared" si="37"/>
        <v>0.24802867383512545</v>
      </c>
      <c r="M486" s="55">
        <f t="shared" si="38"/>
        <v>0.42585190429227798</v>
      </c>
      <c r="N486" s="52">
        <f t="shared" si="39"/>
        <v>0.67388057812740343</v>
      </c>
      <c r="O486" s="53"/>
      <c r="P486" s="53"/>
    </row>
    <row r="487" spans="1:16" x14ac:dyDescent="0.25">
      <c r="A487" s="159">
        <v>484</v>
      </c>
      <c r="B487" s="171" t="s">
        <v>127</v>
      </c>
      <c r="C487" s="171" t="s">
        <v>124</v>
      </c>
      <c r="D487" s="166" t="s">
        <v>928</v>
      </c>
      <c r="E487" s="171" t="s">
        <v>1229</v>
      </c>
      <c r="F487" s="226">
        <v>583</v>
      </c>
      <c r="G487" s="223">
        <v>1098488.5249999999</v>
      </c>
      <c r="H487" s="8">
        <v>200</v>
      </c>
      <c r="I487" s="8">
        <v>359000</v>
      </c>
      <c r="J487" s="51">
        <f t="shared" si="35"/>
        <v>0.34305317324185247</v>
      </c>
      <c r="K487" s="51">
        <f t="shared" si="36"/>
        <v>0.326812699295152</v>
      </c>
      <c r="L487" s="55">
        <f t="shared" si="37"/>
        <v>0.10291595197255574</v>
      </c>
      <c r="M487" s="55">
        <f t="shared" si="38"/>
        <v>0.22876888950660637</v>
      </c>
      <c r="N487" s="52">
        <f t="shared" si="39"/>
        <v>0.33168484147916211</v>
      </c>
      <c r="O487" s="53"/>
      <c r="P487" s="53"/>
    </row>
    <row r="488" spans="1:16" x14ac:dyDescent="0.25">
      <c r="A488" s="159">
        <v>485</v>
      </c>
      <c r="B488" s="171" t="s">
        <v>141</v>
      </c>
      <c r="C488" s="171" t="s">
        <v>124</v>
      </c>
      <c r="D488" s="166" t="s">
        <v>268</v>
      </c>
      <c r="E488" s="171" t="s">
        <v>1415</v>
      </c>
      <c r="F488" s="226">
        <v>712</v>
      </c>
      <c r="G488" s="223">
        <v>1296559.675</v>
      </c>
      <c r="H488" s="8">
        <v>377</v>
      </c>
      <c r="I488" s="8">
        <v>602345</v>
      </c>
      <c r="J488" s="51">
        <f t="shared" si="35"/>
        <v>0.5294943820224719</v>
      </c>
      <c r="K488" s="51">
        <f t="shared" si="36"/>
        <v>0.46457175216404906</v>
      </c>
      <c r="L488" s="55">
        <f t="shared" si="37"/>
        <v>0.15884831460674156</v>
      </c>
      <c r="M488" s="55">
        <f t="shared" si="38"/>
        <v>0.32520022651483432</v>
      </c>
      <c r="N488" s="52">
        <f t="shared" si="39"/>
        <v>0.48404854112157591</v>
      </c>
      <c r="O488" s="53"/>
      <c r="P488" s="53"/>
    </row>
    <row r="489" spans="1:16" x14ac:dyDescent="0.25">
      <c r="A489" s="159">
        <v>486</v>
      </c>
      <c r="B489" s="171" t="s">
        <v>141</v>
      </c>
      <c r="C489" s="171" t="s">
        <v>124</v>
      </c>
      <c r="D489" s="166" t="s">
        <v>270</v>
      </c>
      <c r="E489" s="171" t="s">
        <v>1416</v>
      </c>
      <c r="F489" s="226">
        <v>567</v>
      </c>
      <c r="G489" s="223">
        <v>1027441.45</v>
      </c>
      <c r="H489" s="8">
        <v>360</v>
      </c>
      <c r="I489" s="8">
        <v>586200</v>
      </c>
      <c r="J489" s="51">
        <f t="shared" si="35"/>
        <v>0.63492063492063489</v>
      </c>
      <c r="K489" s="51">
        <f t="shared" si="36"/>
        <v>0.57054346016505375</v>
      </c>
      <c r="L489" s="55">
        <f t="shared" si="37"/>
        <v>0.19047619047619047</v>
      </c>
      <c r="M489" s="55">
        <f t="shared" si="38"/>
        <v>0.39938042211553759</v>
      </c>
      <c r="N489" s="52">
        <f t="shared" si="39"/>
        <v>0.58985661259172806</v>
      </c>
      <c r="O489" s="53"/>
      <c r="P489" s="53"/>
    </row>
    <row r="490" spans="1:16" x14ac:dyDescent="0.25">
      <c r="A490" s="159">
        <v>487</v>
      </c>
      <c r="B490" s="171" t="s">
        <v>141</v>
      </c>
      <c r="C490" s="171" t="s">
        <v>124</v>
      </c>
      <c r="D490" s="166" t="s">
        <v>269</v>
      </c>
      <c r="E490" s="171" t="s">
        <v>1417</v>
      </c>
      <c r="F490" s="226">
        <v>621</v>
      </c>
      <c r="G490" s="223">
        <v>1120549.9750000001</v>
      </c>
      <c r="H490" s="8">
        <v>385</v>
      </c>
      <c r="I490" s="8">
        <v>668155</v>
      </c>
      <c r="J490" s="51">
        <f t="shared" si="35"/>
        <v>0.61996779388083734</v>
      </c>
      <c r="K490" s="51">
        <f t="shared" si="36"/>
        <v>0.59627416438967829</v>
      </c>
      <c r="L490" s="55">
        <f t="shared" si="37"/>
        <v>0.1859903381642512</v>
      </c>
      <c r="M490" s="55">
        <f t="shared" si="38"/>
        <v>0.41739191507277479</v>
      </c>
      <c r="N490" s="52">
        <f t="shared" si="39"/>
        <v>0.60338225323702599</v>
      </c>
      <c r="O490" s="53"/>
      <c r="P490" s="53"/>
    </row>
    <row r="491" spans="1:16" x14ac:dyDescent="0.25">
      <c r="A491" s="159">
        <v>488</v>
      </c>
      <c r="B491" s="171" t="s">
        <v>141</v>
      </c>
      <c r="C491" s="171" t="s">
        <v>124</v>
      </c>
      <c r="D491" s="166" t="s">
        <v>267</v>
      </c>
      <c r="E491" s="171" t="s">
        <v>1418</v>
      </c>
      <c r="F491" s="226">
        <v>1065</v>
      </c>
      <c r="G491" s="223">
        <v>1926384.375</v>
      </c>
      <c r="H491" s="8">
        <v>693</v>
      </c>
      <c r="I491" s="8">
        <v>1084430</v>
      </c>
      <c r="J491" s="51">
        <f t="shared" si="35"/>
        <v>0.6507042253521127</v>
      </c>
      <c r="K491" s="51">
        <f t="shared" si="36"/>
        <v>0.56293542144204733</v>
      </c>
      <c r="L491" s="55">
        <f t="shared" si="37"/>
        <v>0.19521126760563381</v>
      </c>
      <c r="M491" s="55">
        <f t="shared" si="38"/>
        <v>0.39405479500943313</v>
      </c>
      <c r="N491" s="52">
        <f t="shared" si="39"/>
        <v>0.58926606261506698</v>
      </c>
      <c r="O491" s="53"/>
      <c r="P491" s="53"/>
    </row>
    <row r="492" spans="1:16" x14ac:dyDescent="0.25">
      <c r="A492" s="159">
        <v>489</v>
      </c>
      <c r="B492" s="171" t="s">
        <v>952</v>
      </c>
      <c r="C492" s="171" t="s">
        <v>124</v>
      </c>
      <c r="D492" s="166" t="s">
        <v>957</v>
      </c>
      <c r="E492" s="171" t="s">
        <v>1451</v>
      </c>
      <c r="F492" s="226">
        <v>435</v>
      </c>
      <c r="G492" s="223">
        <v>867745.375</v>
      </c>
      <c r="H492" s="8">
        <v>366</v>
      </c>
      <c r="I492" s="8">
        <v>519540</v>
      </c>
      <c r="J492" s="51">
        <f t="shared" si="35"/>
        <v>0.8413793103448276</v>
      </c>
      <c r="K492" s="51">
        <f t="shared" si="36"/>
        <v>0.59872402085692478</v>
      </c>
      <c r="L492" s="55">
        <f t="shared" si="37"/>
        <v>0.25241379310344825</v>
      </c>
      <c r="M492" s="55">
        <f t="shared" si="38"/>
        <v>0.41910681459984733</v>
      </c>
      <c r="N492" s="52">
        <f t="shared" si="39"/>
        <v>0.67152060770329558</v>
      </c>
      <c r="O492" s="53"/>
      <c r="P492" s="53"/>
    </row>
    <row r="493" spans="1:16" x14ac:dyDescent="0.25">
      <c r="A493" s="159">
        <v>490</v>
      </c>
      <c r="B493" s="171" t="s">
        <v>952</v>
      </c>
      <c r="C493" s="171" t="s">
        <v>124</v>
      </c>
      <c r="D493" s="166" t="s">
        <v>955</v>
      </c>
      <c r="E493" s="171" t="s">
        <v>1419</v>
      </c>
      <c r="F493" s="226">
        <v>816</v>
      </c>
      <c r="G493" s="223">
        <v>1592634.375</v>
      </c>
      <c r="H493" s="8">
        <v>415</v>
      </c>
      <c r="I493" s="8">
        <v>692920</v>
      </c>
      <c r="J493" s="51">
        <f t="shared" si="35"/>
        <v>0.50857843137254899</v>
      </c>
      <c r="K493" s="51">
        <f t="shared" si="36"/>
        <v>0.4350778878548317</v>
      </c>
      <c r="L493" s="55">
        <f t="shared" si="37"/>
        <v>0.15257352941176469</v>
      </c>
      <c r="M493" s="55">
        <f t="shared" si="38"/>
        <v>0.30455452149838219</v>
      </c>
      <c r="N493" s="52">
        <f t="shared" si="39"/>
        <v>0.45712805091014685</v>
      </c>
      <c r="O493" s="53"/>
      <c r="P493" s="53"/>
    </row>
    <row r="494" spans="1:16" x14ac:dyDescent="0.25">
      <c r="A494" s="159">
        <v>491</v>
      </c>
      <c r="B494" s="171" t="s">
        <v>952</v>
      </c>
      <c r="C494" s="171" t="s">
        <v>124</v>
      </c>
      <c r="D494" s="166" t="s">
        <v>953</v>
      </c>
      <c r="E494" s="171" t="s">
        <v>954</v>
      </c>
      <c r="F494" s="226">
        <v>1669</v>
      </c>
      <c r="G494" s="223">
        <v>3418231.875</v>
      </c>
      <c r="H494" s="8">
        <v>761</v>
      </c>
      <c r="I494" s="8">
        <v>1352300</v>
      </c>
      <c r="J494" s="51">
        <f t="shared" si="35"/>
        <v>0.45596165368484121</v>
      </c>
      <c r="K494" s="51">
        <f t="shared" si="36"/>
        <v>0.39561388736976771</v>
      </c>
      <c r="L494" s="55">
        <f t="shared" si="37"/>
        <v>0.13678849610545235</v>
      </c>
      <c r="M494" s="55">
        <f t="shared" si="38"/>
        <v>0.27692972115883741</v>
      </c>
      <c r="N494" s="52">
        <f t="shared" si="39"/>
        <v>0.41371821726428976</v>
      </c>
      <c r="O494" s="53"/>
      <c r="P494" s="53"/>
    </row>
    <row r="495" spans="1:16" x14ac:dyDescent="0.25">
      <c r="A495" s="159">
        <v>492</v>
      </c>
      <c r="B495" s="171" t="s">
        <v>952</v>
      </c>
      <c r="C495" s="171" t="s">
        <v>124</v>
      </c>
      <c r="D495" s="166" t="s">
        <v>959</v>
      </c>
      <c r="E495" s="171" t="s">
        <v>960</v>
      </c>
      <c r="F495" s="226">
        <v>1316</v>
      </c>
      <c r="G495" s="223">
        <v>3446279.65</v>
      </c>
      <c r="H495" s="8">
        <v>625</v>
      </c>
      <c r="I495" s="8">
        <v>1403865</v>
      </c>
      <c r="J495" s="51">
        <f t="shared" si="35"/>
        <v>0.47492401215805469</v>
      </c>
      <c r="K495" s="51">
        <f t="shared" si="36"/>
        <v>0.40735666938694309</v>
      </c>
      <c r="L495" s="55">
        <f t="shared" si="37"/>
        <v>0.14247720364741639</v>
      </c>
      <c r="M495" s="55">
        <f t="shared" si="38"/>
        <v>0.28514966857086016</v>
      </c>
      <c r="N495" s="52">
        <f t="shared" si="39"/>
        <v>0.42762687221827655</v>
      </c>
      <c r="O495" s="53"/>
      <c r="P495" s="53"/>
    </row>
    <row r="496" spans="1:16" x14ac:dyDescent="0.25">
      <c r="A496" s="159">
        <v>493</v>
      </c>
      <c r="B496" s="171" t="s">
        <v>952</v>
      </c>
      <c r="C496" s="171" t="s">
        <v>124</v>
      </c>
      <c r="D496" s="166" t="s">
        <v>962</v>
      </c>
      <c r="E496" s="171" t="s">
        <v>1420</v>
      </c>
      <c r="F496" s="226">
        <v>662</v>
      </c>
      <c r="G496" s="223">
        <v>1191384.4750000001</v>
      </c>
      <c r="H496" s="8">
        <v>292</v>
      </c>
      <c r="I496" s="8">
        <v>456030</v>
      </c>
      <c r="J496" s="51">
        <f t="shared" si="35"/>
        <v>0.44108761329305135</v>
      </c>
      <c r="K496" s="51">
        <f t="shared" si="36"/>
        <v>0.38277315977279286</v>
      </c>
      <c r="L496" s="55">
        <f t="shared" si="37"/>
        <v>0.13232628398791541</v>
      </c>
      <c r="M496" s="55">
        <f t="shared" si="38"/>
        <v>0.26794121184095498</v>
      </c>
      <c r="N496" s="52">
        <f t="shared" si="39"/>
        <v>0.40026749582887039</v>
      </c>
      <c r="O496" s="53"/>
      <c r="P496" s="53"/>
    </row>
    <row r="497" spans="1:16" x14ac:dyDescent="0.25">
      <c r="A497" s="159">
        <v>494</v>
      </c>
      <c r="B497" s="171" t="s">
        <v>952</v>
      </c>
      <c r="C497" s="171" t="s">
        <v>124</v>
      </c>
      <c r="D497" s="166" t="s">
        <v>961</v>
      </c>
      <c r="E497" s="171" t="s">
        <v>1421</v>
      </c>
      <c r="F497" s="226">
        <v>358</v>
      </c>
      <c r="G497" s="223">
        <v>402305.375</v>
      </c>
      <c r="H497" s="8">
        <v>217</v>
      </c>
      <c r="I497" s="8">
        <v>220190</v>
      </c>
      <c r="J497" s="51">
        <f t="shared" si="35"/>
        <v>0.6061452513966481</v>
      </c>
      <c r="K497" s="51">
        <f t="shared" si="36"/>
        <v>0.54732055220490161</v>
      </c>
      <c r="L497" s="55">
        <f t="shared" si="37"/>
        <v>0.18184357541899443</v>
      </c>
      <c r="M497" s="55">
        <f t="shared" si="38"/>
        <v>0.38312438654343112</v>
      </c>
      <c r="N497" s="52">
        <f t="shared" si="39"/>
        <v>0.56496796196242549</v>
      </c>
      <c r="O497" s="53"/>
      <c r="P497" s="53"/>
    </row>
    <row r="498" spans="1:16" x14ac:dyDescent="0.25">
      <c r="A498" s="159">
        <v>495</v>
      </c>
      <c r="B498" s="171" t="s">
        <v>129</v>
      </c>
      <c r="C498" s="171" t="s">
        <v>124</v>
      </c>
      <c r="D498" s="166" t="s">
        <v>963</v>
      </c>
      <c r="E498" s="171" t="s">
        <v>1452</v>
      </c>
      <c r="F498" s="226">
        <v>748</v>
      </c>
      <c r="G498" s="223">
        <v>1431385.7749999999</v>
      </c>
      <c r="H498" s="8">
        <v>384</v>
      </c>
      <c r="I498" s="8">
        <v>658450</v>
      </c>
      <c r="J498" s="51">
        <f t="shared" si="35"/>
        <v>0.5133689839572193</v>
      </c>
      <c r="K498" s="51">
        <f t="shared" si="36"/>
        <v>0.46000876318615086</v>
      </c>
      <c r="L498" s="55">
        <f t="shared" si="37"/>
        <v>0.15401069518716579</v>
      </c>
      <c r="M498" s="55">
        <f t="shared" si="38"/>
        <v>0.32200613423030561</v>
      </c>
      <c r="N498" s="52">
        <f t="shared" si="39"/>
        <v>0.47601682941747137</v>
      </c>
      <c r="O498" s="53"/>
      <c r="P498" s="53"/>
    </row>
    <row r="499" spans="1:16" x14ac:dyDescent="0.25">
      <c r="A499" s="159">
        <v>496</v>
      </c>
      <c r="B499" s="171" t="s">
        <v>129</v>
      </c>
      <c r="C499" s="171" t="s">
        <v>124</v>
      </c>
      <c r="D499" s="166" t="s">
        <v>968</v>
      </c>
      <c r="E499" s="171" t="s">
        <v>969</v>
      </c>
      <c r="F499" s="226">
        <v>660</v>
      </c>
      <c r="G499" s="223">
        <v>1259131.075</v>
      </c>
      <c r="H499" s="8">
        <v>387</v>
      </c>
      <c r="I499" s="8">
        <v>635290</v>
      </c>
      <c r="J499" s="51">
        <f t="shared" si="35"/>
        <v>0.58636363636363631</v>
      </c>
      <c r="K499" s="51">
        <f t="shared" si="36"/>
        <v>0.50454635948048543</v>
      </c>
      <c r="L499" s="55">
        <f t="shared" si="37"/>
        <v>0.17590909090909088</v>
      </c>
      <c r="M499" s="55">
        <f t="shared" si="38"/>
        <v>0.35318245163633977</v>
      </c>
      <c r="N499" s="52">
        <f t="shared" si="39"/>
        <v>0.52909154254543067</v>
      </c>
      <c r="O499" s="53"/>
      <c r="P499" s="53"/>
    </row>
    <row r="500" spans="1:16" x14ac:dyDescent="0.25">
      <c r="A500" s="159">
        <v>497</v>
      </c>
      <c r="B500" s="171" t="s">
        <v>129</v>
      </c>
      <c r="C500" s="171" t="s">
        <v>124</v>
      </c>
      <c r="D500" s="166" t="s">
        <v>966</v>
      </c>
      <c r="E500" s="171" t="s">
        <v>958</v>
      </c>
      <c r="F500" s="226">
        <v>671</v>
      </c>
      <c r="G500" s="223">
        <v>1323331.075</v>
      </c>
      <c r="H500" s="8">
        <v>416</v>
      </c>
      <c r="I500" s="8">
        <v>723530</v>
      </c>
      <c r="J500" s="51">
        <f t="shared" si="35"/>
        <v>0.61997019374068552</v>
      </c>
      <c r="K500" s="51">
        <f t="shared" si="36"/>
        <v>0.54674904388533307</v>
      </c>
      <c r="L500" s="55">
        <f t="shared" si="37"/>
        <v>0.18599105812220565</v>
      </c>
      <c r="M500" s="55">
        <f t="shared" si="38"/>
        <v>0.38272433071973311</v>
      </c>
      <c r="N500" s="52">
        <f t="shared" si="39"/>
        <v>0.56871538884193873</v>
      </c>
      <c r="O500" s="53"/>
      <c r="P500" s="53"/>
    </row>
    <row r="501" spans="1:16" x14ac:dyDescent="0.25">
      <c r="A501" s="159">
        <v>498</v>
      </c>
      <c r="B501" s="171" t="s">
        <v>129</v>
      </c>
      <c r="C501" s="171" t="s">
        <v>124</v>
      </c>
      <c r="D501" s="166" t="s">
        <v>964</v>
      </c>
      <c r="E501" s="171" t="s">
        <v>965</v>
      </c>
      <c r="F501" s="226">
        <v>798</v>
      </c>
      <c r="G501" s="223">
        <v>1479657.15</v>
      </c>
      <c r="H501" s="8">
        <v>441</v>
      </c>
      <c r="I501" s="8">
        <v>786490</v>
      </c>
      <c r="J501" s="51">
        <f t="shared" si="35"/>
        <v>0.55263157894736847</v>
      </c>
      <c r="K501" s="51">
        <f t="shared" si="36"/>
        <v>0.53153529518645592</v>
      </c>
      <c r="L501" s="55">
        <f t="shared" si="37"/>
        <v>0.16578947368421054</v>
      </c>
      <c r="M501" s="55">
        <f t="shared" si="38"/>
        <v>0.37207470663051911</v>
      </c>
      <c r="N501" s="52">
        <f t="shared" si="39"/>
        <v>0.53786418031472971</v>
      </c>
      <c r="O501" s="53"/>
      <c r="P501" s="53"/>
    </row>
    <row r="502" spans="1:16" x14ac:dyDescent="0.25">
      <c r="A502" s="159">
        <v>499</v>
      </c>
      <c r="B502" s="171" t="s">
        <v>77</v>
      </c>
      <c r="C502" s="171" t="s">
        <v>124</v>
      </c>
      <c r="D502" s="166" t="s">
        <v>684</v>
      </c>
      <c r="E502" s="171" t="s">
        <v>1422</v>
      </c>
      <c r="F502" s="226">
        <v>1527</v>
      </c>
      <c r="G502" s="223">
        <v>2417119.0499999998</v>
      </c>
      <c r="H502" s="8">
        <v>906</v>
      </c>
      <c r="I502" s="8">
        <v>1357775</v>
      </c>
      <c r="J502" s="51">
        <f t="shared" si="35"/>
        <v>0.59332023575638504</v>
      </c>
      <c r="K502" s="51">
        <f t="shared" si="36"/>
        <v>0.5617327785323607</v>
      </c>
      <c r="L502" s="55">
        <f t="shared" si="37"/>
        <v>0.17799607072691551</v>
      </c>
      <c r="M502" s="55">
        <f t="shared" si="38"/>
        <v>0.39321294497265247</v>
      </c>
      <c r="N502" s="52">
        <f t="shared" si="39"/>
        <v>0.57120901569956795</v>
      </c>
      <c r="O502" s="53"/>
      <c r="P502" s="53"/>
    </row>
    <row r="503" spans="1:16" x14ac:dyDescent="0.25">
      <c r="A503" s="159">
        <v>500</v>
      </c>
      <c r="B503" s="171" t="s">
        <v>77</v>
      </c>
      <c r="C503" s="171" t="s">
        <v>124</v>
      </c>
      <c r="D503" s="166" t="s">
        <v>686</v>
      </c>
      <c r="E503" s="171" t="s">
        <v>687</v>
      </c>
      <c r="F503" s="226">
        <v>549</v>
      </c>
      <c r="G503" s="223">
        <v>867883.375</v>
      </c>
      <c r="H503" s="8">
        <v>205</v>
      </c>
      <c r="I503" s="8">
        <v>298335</v>
      </c>
      <c r="J503" s="51">
        <f t="shared" si="35"/>
        <v>0.37340619307832423</v>
      </c>
      <c r="K503" s="51">
        <f t="shared" si="36"/>
        <v>0.34375010352053348</v>
      </c>
      <c r="L503" s="55">
        <f t="shared" si="37"/>
        <v>0.11202185792349727</v>
      </c>
      <c r="M503" s="55">
        <f t="shared" si="38"/>
        <v>0.24062507246437342</v>
      </c>
      <c r="N503" s="52">
        <f t="shared" si="39"/>
        <v>0.35264693038787071</v>
      </c>
      <c r="O503" s="53"/>
      <c r="P503" s="53"/>
    </row>
    <row r="504" spans="1:16" x14ac:dyDescent="0.25">
      <c r="A504" s="159">
        <v>501</v>
      </c>
      <c r="B504" s="171" t="s">
        <v>130</v>
      </c>
      <c r="C504" s="171" t="s">
        <v>124</v>
      </c>
      <c r="D504" s="166" t="s">
        <v>918</v>
      </c>
      <c r="E504" s="171" t="s">
        <v>787</v>
      </c>
      <c r="F504" s="226">
        <v>1024</v>
      </c>
      <c r="G504" s="223">
        <v>1631670.875</v>
      </c>
      <c r="H504" s="8">
        <v>456</v>
      </c>
      <c r="I504" s="8">
        <v>688945</v>
      </c>
      <c r="J504" s="51">
        <f t="shared" si="35"/>
        <v>0.4453125</v>
      </c>
      <c r="K504" s="51">
        <f t="shared" si="36"/>
        <v>0.42223282314823446</v>
      </c>
      <c r="L504" s="55">
        <f t="shared" si="37"/>
        <v>0.13359374999999998</v>
      </c>
      <c r="M504" s="55">
        <f t="shared" si="38"/>
        <v>0.29556297620376409</v>
      </c>
      <c r="N504" s="52">
        <f t="shared" si="39"/>
        <v>0.42915672620376411</v>
      </c>
      <c r="O504" s="53"/>
      <c r="P504" s="53"/>
    </row>
    <row r="505" spans="1:16" x14ac:dyDescent="0.25">
      <c r="A505" s="159">
        <v>502</v>
      </c>
      <c r="B505" s="171" t="s">
        <v>130</v>
      </c>
      <c r="C505" s="171" t="s">
        <v>124</v>
      </c>
      <c r="D505" s="166" t="s">
        <v>920</v>
      </c>
      <c r="E505" s="171" t="s">
        <v>1114</v>
      </c>
      <c r="F505" s="226">
        <v>842</v>
      </c>
      <c r="G505" s="223">
        <v>1354017.5249999999</v>
      </c>
      <c r="H505" s="8">
        <v>313</v>
      </c>
      <c r="I505" s="8">
        <v>435735</v>
      </c>
      <c r="J505" s="51">
        <f t="shared" si="35"/>
        <v>0.37173396674584325</v>
      </c>
      <c r="K505" s="51">
        <f t="shared" si="36"/>
        <v>0.32180898101743555</v>
      </c>
      <c r="L505" s="55">
        <f t="shared" si="37"/>
        <v>0.11152019002375298</v>
      </c>
      <c r="M505" s="55">
        <f t="shared" si="38"/>
        <v>0.22526628671220486</v>
      </c>
      <c r="N505" s="52">
        <f t="shared" si="39"/>
        <v>0.33678647673595785</v>
      </c>
      <c r="O505" s="53"/>
      <c r="P505" s="53"/>
    </row>
    <row r="506" spans="1:16" x14ac:dyDescent="0.25">
      <c r="A506" s="159">
        <v>503</v>
      </c>
      <c r="B506" s="171" t="s">
        <v>130</v>
      </c>
      <c r="C506" s="171" t="s">
        <v>124</v>
      </c>
      <c r="D506" s="166" t="s">
        <v>917</v>
      </c>
      <c r="E506" s="171" t="s">
        <v>1256</v>
      </c>
      <c r="F506" s="226">
        <v>1399</v>
      </c>
      <c r="G506" s="223">
        <v>2236762.7749999999</v>
      </c>
      <c r="H506" s="8">
        <v>615</v>
      </c>
      <c r="I506" s="8">
        <v>896035</v>
      </c>
      <c r="J506" s="51">
        <f t="shared" si="35"/>
        <v>0.43959971408148679</v>
      </c>
      <c r="K506" s="51">
        <f t="shared" si="36"/>
        <v>0.40059456014507394</v>
      </c>
      <c r="L506" s="55">
        <f t="shared" si="37"/>
        <v>0.13187991422444603</v>
      </c>
      <c r="M506" s="55">
        <f t="shared" si="38"/>
        <v>0.28041619210155172</v>
      </c>
      <c r="N506" s="52">
        <f t="shared" si="39"/>
        <v>0.41229610632599778</v>
      </c>
      <c r="O506" s="53"/>
      <c r="P506" s="53"/>
    </row>
    <row r="507" spans="1:16" x14ac:dyDescent="0.25">
      <c r="A507" s="159">
        <v>504</v>
      </c>
      <c r="B507" s="171" t="s">
        <v>130</v>
      </c>
      <c r="C507" s="171" t="s">
        <v>124</v>
      </c>
      <c r="D507" s="166" t="s">
        <v>919</v>
      </c>
      <c r="E507" s="171" t="s">
        <v>1453</v>
      </c>
      <c r="F507" s="226">
        <v>931</v>
      </c>
      <c r="G507" s="223">
        <v>1483552.15</v>
      </c>
      <c r="H507" s="8">
        <v>444</v>
      </c>
      <c r="I507" s="8">
        <v>624320</v>
      </c>
      <c r="J507" s="51">
        <f t="shared" si="35"/>
        <v>0.47690655209452204</v>
      </c>
      <c r="K507" s="51">
        <f t="shared" si="36"/>
        <v>0.42082780844610013</v>
      </c>
      <c r="L507" s="55">
        <f t="shared" si="37"/>
        <v>0.14307196562835661</v>
      </c>
      <c r="M507" s="55">
        <f t="shared" si="38"/>
        <v>0.29457946591227008</v>
      </c>
      <c r="N507" s="52">
        <f t="shared" si="39"/>
        <v>0.43765143154062669</v>
      </c>
      <c r="O507" s="53"/>
      <c r="P507" s="53"/>
    </row>
    <row r="508" spans="1:16" x14ac:dyDescent="0.25">
      <c r="A508" s="159">
        <v>505</v>
      </c>
      <c r="B508" s="171" t="s">
        <v>130</v>
      </c>
      <c r="C508" s="171" t="s">
        <v>124</v>
      </c>
      <c r="D508" s="166" t="s">
        <v>921</v>
      </c>
      <c r="E508" s="171" t="s">
        <v>1258</v>
      </c>
      <c r="F508" s="226">
        <v>465</v>
      </c>
      <c r="G508" s="223">
        <v>744117.5</v>
      </c>
      <c r="H508" s="8">
        <v>142</v>
      </c>
      <c r="I508" s="8">
        <v>282015</v>
      </c>
      <c r="J508" s="51">
        <f t="shared" si="35"/>
        <v>0.30537634408602149</v>
      </c>
      <c r="K508" s="51">
        <f t="shared" si="36"/>
        <v>0.37899256501829348</v>
      </c>
      <c r="L508" s="55">
        <f t="shared" si="37"/>
        <v>9.1612903225806439E-2</v>
      </c>
      <c r="M508" s="55">
        <f t="shared" si="38"/>
        <v>0.26529479551280544</v>
      </c>
      <c r="N508" s="52">
        <f t="shared" si="39"/>
        <v>0.35690769873861189</v>
      </c>
      <c r="O508" s="53"/>
      <c r="P508" s="53"/>
    </row>
    <row r="509" spans="1:16" x14ac:dyDescent="0.25">
      <c r="A509" s="159">
        <v>506</v>
      </c>
      <c r="B509" s="171" t="s">
        <v>126</v>
      </c>
      <c r="C509" s="171" t="s">
        <v>124</v>
      </c>
      <c r="D509" s="166" t="s">
        <v>916</v>
      </c>
      <c r="E509" s="171" t="s">
        <v>842</v>
      </c>
      <c r="F509" s="226">
        <v>1360</v>
      </c>
      <c r="G509" s="223">
        <v>2615300.7250000001</v>
      </c>
      <c r="H509" s="8">
        <v>519</v>
      </c>
      <c r="I509" s="8">
        <v>798915</v>
      </c>
      <c r="J509" s="51">
        <f t="shared" si="35"/>
        <v>0.38161764705882351</v>
      </c>
      <c r="K509" s="51">
        <f t="shared" si="36"/>
        <v>0.30547729840896209</v>
      </c>
      <c r="L509" s="55">
        <f t="shared" si="37"/>
        <v>0.11448529411764705</v>
      </c>
      <c r="M509" s="55">
        <f t="shared" si="38"/>
        <v>0.21383410888627347</v>
      </c>
      <c r="N509" s="52">
        <f t="shared" si="39"/>
        <v>0.32831940300392048</v>
      </c>
      <c r="O509" s="53"/>
      <c r="P509" s="53"/>
    </row>
    <row r="510" spans="1:16" x14ac:dyDescent="0.25">
      <c r="A510" s="159">
        <v>507</v>
      </c>
      <c r="B510" s="171" t="s">
        <v>126</v>
      </c>
      <c r="C510" s="171" t="s">
        <v>124</v>
      </c>
      <c r="D510" s="166" t="s">
        <v>914</v>
      </c>
      <c r="E510" s="171" t="s">
        <v>915</v>
      </c>
      <c r="F510" s="226">
        <v>676</v>
      </c>
      <c r="G510" s="223">
        <v>1298585.8500000001</v>
      </c>
      <c r="H510" s="8">
        <v>230</v>
      </c>
      <c r="I510" s="8">
        <v>389095</v>
      </c>
      <c r="J510" s="51">
        <f t="shared" si="35"/>
        <v>0.34023668639053256</v>
      </c>
      <c r="K510" s="51">
        <f t="shared" si="36"/>
        <v>0.29962978573961818</v>
      </c>
      <c r="L510" s="55">
        <f t="shared" si="37"/>
        <v>0.10207100591715977</v>
      </c>
      <c r="M510" s="55">
        <f t="shared" si="38"/>
        <v>0.20974085001773271</v>
      </c>
      <c r="N510" s="52">
        <f t="shared" si="39"/>
        <v>0.31181185593489247</v>
      </c>
      <c r="O510" s="53"/>
      <c r="P510" s="53"/>
    </row>
    <row r="511" spans="1:16" x14ac:dyDescent="0.25">
      <c r="A511" s="159">
        <v>508</v>
      </c>
      <c r="B511" s="171" t="s">
        <v>136</v>
      </c>
      <c r="C511" s="171" t="s">
        <v>124</v>
      </c>
      <c r="D511" s="166" t="s">
        <v>979</v>
      </c>
      <c r="E511" s="171" t="s">
        <v>980</v>
      </c>
      <c r="F511" s="226">
        <v>1805</v>
      </c>
      <c r="G511" s="223">
        <v>3243955.05</v>
      </c>
      <c r="H511" s="8">
        <v>1083</v>
      </c>
      <c r="I511" s="8">
        <v>1742580</v>
      </c>
      <c r="J511" s="51">
        <f t="shared" si="35"/>
        <v>0.6</v>
      </c>
      <c r="K511" s="51">
        <f t="shared" si="36"/>
        <v>0.53717760361691824</v>
      </c>
      <c r="L511" s="55">
        <f t="shared" si="37"/>
        <v>0.18</v>
      </c>
      <c r="M511" s="55">
        <f t="shared" si="38"/>
        <v>0.37602432253184276</v>
      </c>
      <c r="N511" s="52">
        <f t="shared" si="39"/>
        <v>0.55602432253184275</v>
      </c>
      <c r="O511" s="53"/>
      <c r="P511" s="53"/>
    </row>
    <row r="512" spans="1:16" x14ac:dyDescent="0.25">
      <c r="A512" s="159">
        <v>509</v>
      </c>
      <c r="B512" s="171" t="s">
        <v>136</v>
      </c>
      <c r="C512" s="171" t="s">
        <v>124</v>
      </c>
      <c r="D512" s="166" t="s">
        <v>985</v>
      </c>
      <c r="E512" s="171" t="s">
        <v>986</v>
      </c>
      <c r="F512" s="226">
        <v>710</v>
      </c>
      <c r="G512" s="223">
        <v>1196429.1000000001</v>
      </c>
      <c r="H512" s="8">
        <v>366</v>
      </c>
      <c r="I512" s="8">
        <v>482190</v>
      </c>
      <c r="J512" s="51">
        <f t="shared" si="35"/>
        <v>0.51549295774647885</v>
      </c>
      <c r="K512" s="51">
        <f t="shared" si="36"/>
        <v>0.40302429955941388</v>
      </c>
      <c r="L512" s="55">
        <f t="shared" si="37"/>
        <v>0.15464788732394366</v>
      </c>
      <c r="M512" s="55">
        <f t="shared" si="38"/>
        <v>0.2821170096915897</v>
      </c>
      <c r="N512" s="52">
        <f t="shared" si="39"/>
        <v>0.43676489701553334</v>
      </c>
      <c r="O512" s="53"/>
      <c r="P512" s="53"/>
    </row>
    <row r="513" spans="1:16" x14ac:dyDescent="0.25">
      <c r="A513" s="159">
        <v>510</v>
      </c>
      <c r="B513" s="171" t="s">
        <v>136</v>
      </c>
      <c r="C513" s="171" t="s">
        <v>124</v>
      </c>
      <c r="D513" s="166" t="s">
        <v>990</v>
      </c>
      <c r="E513" s="222" t="s">
        <v>1423</v>
      </c>
      <c r="F513" s="226">
        <v>658</v>
      </c>
      <c r="G513" s="223">
        <v>1727825.2</v>
      </c>
      <c r="H513" s="8">
        <v>373</v>
      </c>
      <c r="I513" s="8">
        <v>927760</v>
      </c>
      <c r="J513" s="51">
        <f t="shared" si="35"/>
        <v>0.56686930091185406</v>
      </c>
      <c r="K513" s="51">
        <f t="shared" si="36"/>
        <v>0.53695246486739512</v>
      </c>
      <c r="L513" s="55">
        <f t="shared" si="37"/>
        <v>0.17006079027355622</v>
      </c>
      <c r="M513" s="55">
        <f t="shared" si="38"/>
        <v>0.37586672540717658</v>
      </c>
      <c r="N513" s="52">
        <f t="shared" si="39"/>
        <v>0.54592751568073283</v>
      </c>
      <c r="O513" s="53"/>
      <c r="P513" s="53"/>
    </row>
    <row r="514" spans="1:16" x14ac:dyDescent="0.25">
      <c r="A514" s="159">
        <v>511</v>
      </c>
      <c r="B514" s="171" t="s">
        <v>136</v>
      </c>
      <c r="C514" s="171" t="s">
        <v>124</v>
      </c>
      <c r="D514" s="166" t="s">
        <v>982</v>
      </c>
      <c r="E514" s="171" t="s">
        <v>1231</v>
      </c>
      <c r="F514" s="226">
        <v>567</v>
      </c>
      <c r="G514" s="223">
        <v>1099456.8500000001</v>
      </c>
      <c r="H514" s="8">
        <v>334</v>
      </c>
      <c r="I514" s="8">
        <v>516255</v>
      </c>
      <c r="J514" s="51">
        <f t="shared" si="35"/>
        <v>0.58906525573192237</v>
      </c>
      <c r="K514" s="51">
        <f t="shared" si="36"/>
        <v>0.46955458051855326</v>
      </c>
      <c r="L514" s="55">
        <f t="shared" si="37"/>
        <v>0.17671957671957669</v>
      </c>
      <c r="M514" s="55">
        <f t="shared" si="38"/>
        <v>0.32868820636298723</v>
      </c>
      <c r="N514" s="52">
        <f t="shared" si="39"/>
        <v>0.50540778308256396</v>
      </c>
      <c r="O514" s="53"/>
      <c r="P514" s="53"/>
    </row>
    <row r="515" spans="1:16" x14ac:dyDescent="0.25">
      <c r="A515" s="159">
        <v>512</v>
      </c>
      <c r="B515" s="171" t="s">
        <v>136</v>
      </c>
      <c r="C515" s="171" t="s">
        <v>124</v>
      </c>
      <c r="D515" s="166" t="s">
        <v>987</v>
      </c>
      <c r="E515" s="171" t="s">
        <v>988</v>
      </c>
      <c r="F515" s="226">
        <v>496</v>
      </c>
      <c r="G515" s="223">
        <v>1641760.675</v>
      </c>
      <c r="H515" s="8">
        <v>470</v>
      </c>
      <c r="I515" s="8">
        <v>1060455</v>
      </c>
      <c r="J515" s="51">
        <f t="shared" si="35"/>
        <v>0.94758064516129037</v>
      </c>
      <c r="K515" s="51">
        <f t="shared" si="36"/>
        <v>0.64592544829958243</v>
      </c>
      <c r="L515" s="55">
        <f t="shared" si="37"/>
        <v>0.28427419354838712</v>
      </c>
      <c r="M515" s="55">
        <f t="shared" si="38"/>
        <v>0.45214781380970764</v>
      </c>
      <c r="N515" s="52">
        <f t="shared" si="39"/>
        <v>0.73642200735809471</v>
      </c>
      <c r="O515" s="53"/>
      <c r="P515" s="53"/>
    </row>
    <row r="516" spans="1:16" x14ac:dyDescent="0.25">
      <c r="A516" s="159">
        <v>513</v>
      </c>
      <c r="B516" s="171" t="s">
        <v>136</v>
      </c>
      <c r="C516" s="171" t="s">
        <v>124</v>
      </c>
      <c r="D516" s="166" t="s">
        <v>981</v>
      </c>
      <c r="E516" s="171" t="s">
        <v>1298</v>
      </c>
      <c r="F516" s="226">
        <v>864</v>
      </c>
      <c r="G516" s="223">
        <v>2209654.25</v>
      </c>
      <c r="H516" s="8">
        <v>526</v>
      </c>
      <c r="I516" s="8">
        <v>944925</v>
      </c>
      <c r="J516" s="51">
        <f t="shared" ref="J516:J533" si="40">IFERROR(H516/F516,0)</f>
        <v>0.60879629629629628</v>
      </c>
      <c r="K516" s="51">
        <f t="shared" ref="K516:K533" si="41">IFERROR(I516/G516,0)</f>
        <v>0.42763477589310633</v>
      </c>
      <c r="L516" s="55">
        <f t="shared" si="37"/>
        <v>0.18263888888888888</v>
      </c>
      <c r="M516" s="55">
        <f t="shared" si="38"/>
        <v>0.29934434312517444</v>
      </c>
      <c r="N516" s="52">
        <f t="shared" si="39"/>
        <v>0.48198323201406335</v>
      </c>
      <c r="O516" s="53"/>
      <c r="P516" s="53"/>
    </row>
    <row r="517" spans="1:16" x14ac:dyDescent="0.25">
      <c r="A517" s="159">
        <v>514</v>
      </c>
      <c r="B517" s="171" t="s">
        <v>136</v>
      </c>
      <c r="C517" s="171" t="s">
        <v>124</v>
      </c>
      <c r="D517" s="166" t="s">
        <v>989</v>
      </c>
      <c r="E517" s="171" t="s">
        <v>1232</v>
      </c>
      <c r="F517" s="226">
        <v>633</v>
      </c>
      <c r="G517" s="223">
        <v>1097163.8500000001</v>
      </c>
      <c r="H517" s="8">
        <v>307</v>
      </c>
      <c r="I517" s="8">
        <v>500745</v>
      </c>
      <c r="J517" s="51">
        <f t="shared" si="40"/>
        <v>0.48499210110584517</v>
      </c>
      <c r="K517" s="51">
        <f t="shared" si="41"/>
        <v>0.45639947032523898</v>
      </c>
      <c r="L517" s="55">
        <f t="shared" ref="L517:L533" si="42">IF((J517*0.3)&gt;30%,30%,(J517*0.3))</f>
        <v>0.14549763033175356</v>
      </c>
      <c r="M517" s="55">
        <f t="shared" ref="M517:M533" si="43">IF((K517*0.7)&gt;70%,70%,(K517*0.7))</f>
        <v>0.31947962922766726</v>
      </c>
      <c r="N517" s="52">
        <f t="shared" ref="N517:N533" si="44">L517+M517</f>
        <v>0.46497725955942082</v>
      </c>
      <c r="O517" s="53"/>
      <c r="P517" s="53"/>
    </row>
    <row r="518" spans="1:16" x14ac:dyDescent="0.25">
      <c r="A518" s="159">
        <v>515</v>
      </c>
      <c r="B518" s="171" t="s">
        <v>136</v>
      </c>
      <c r="C518" s="171" t="s">
        <v>124</v>
      </c>
      <c r="D518" s="166" t="s">
        <v>983</v>
      </c>
      <c r="E518" s="171" t="s">
        <v>984</v>
      </c>
      <c r="F518" s="226">
        <v>856</v>
      </c>
      <c r="G518" s="223">
        <v>1312507.7250000001</v>
      </c>
      <c r="H518" s="8">
        <v>795</v>
      </c>
      <c r="I518" s="8">
        <v>1155470</v>
      </c>
      <c r="J518" s="51">
        <f t="shared" si="40"/>
        <v>0.92873831775700932</v>
      </c>
      <c r="K518" s="51">
        <f t="shared" si="41"/>
        <v>0.88035291373237434</v>
      </c>
      <c r="L518" s="55">
        <f t="shared" si="42"/>
        <v>0.27862149532710279</v>
      </c>
      <c r="M518" s="55">
        <f t="shared" si="43"/>
        <v>0.61624703961266203</v>
      </c>
      <c r="N518" s="52">
        <f t="shared" si="44"/>
        <v>0.89486853493976481</v>
      </c>
      <c r="O518" s="53"/>
      <c r="P518" s="53"/>
    </row>
    <row r="519" spans="1:16" x14ac:dyDescent="0.25">
      <c r="A519" s="159">
        <v>516</v>
      </c>
      <c r="B519" s="171" t="s">
        <v>1259</v>
      </c>
      <c r="C519" s="171" t="s">
        <v>124</v>
      </c>
      <c r="D519" s="166" t="s">
        <v>975</v>
      </c>
      <c r="E519" s="171" t="s">
        <v>976</v>
      </c>
      <c r="F519" s="226">
        <v>1828</v>
      </c>
      <c r="G519" s="223">
        <v>2290761.6</v>
      </c>
      <c r="H519" s="8">
        <v>1221</v>
      </c>
      <c r="I519" s="8">
        <v>1349945</v>
      </c>
      <c r="J519" s="51">
        <f t="shared" si="40"/>
        <v>0.66794310722100658</v>
      </c>
      <c r="K519" s="51">
        <f t="shared" si="41"/>
        <v>0.58929964602165497</v>
      </c>
      <c r="L519" s="55">
        <f t="shared" si="42"/>
        <v>0.20038293216630196</v>
      </c>
      <c r="M519" s="55">
        <f t="shared" si="43"/>
        <v>0.41250975221515845</v>
      </c>
      <c r="N519" s="52">
        <f t="shared" si="44"/>
        <v>0.61289268438146038</v>
      </c>
      <c r="O519" s="53"/>
      <c r="P519" s="53"/>
    </row>
    <row r="520" spans="1:16" x14ac:dyDescent="0.25">
      <c r="A520" s="159">
        <v>517</v>
      </c>
      <c r="B520" s="171" t="s">
        <v>1259</v>
      </c>
      <c r="C520" s="171" t="s">
        <v>124</v>
      </c>
      <c r="D520" s="166" t="s">
        <v>978</v>
      </c>
      <c r="E520" s="171" t="s">
        <v>1260</v>
      </c>
      <c r="F520" s="226">
        <v>968</v>
      </c>
      <c r="G520" s="223">
        <v>1200019.75</v>
      </c>
      <c r="H520" s="8">
        <v>354</v>
      </c>
      <c r="I520" s="8">
        <v>422505</v>
      </c>
      <c r="J520" s="51">
        <f t="shared" si="40"/>
        <v>0.36570247933884298</v>
      </c>
      <c r="K520" s="51">
        <f t="shared" si="41"/>
        <v>0.35208170532193322</v>
      </c>
      <c r="L520" s="55">
        <f t="shared" si="42"/>
        <v>0.1097107438016529</v>
      </c>
      <c r="M520" s="55">
        <f t="shared" si="43"/>
        <v>0.24645719372535324</v>
      </c>
      <c r="N520" s="52">
        <f t="shared" si="44"/>
        <v>0.35616793752700615</v>
      </c>
      <c r="O520" s="53"/>
      <c r="P520" s="53"/>
    </row>
    <row r="521" spans="1:16" x14ac:dyDescent="0.25">
      <c r="A521" s="159">
        <v>518</v>
      </c>
      <c r="B521" s="171" t="s">
        <v>1259</v>
      </c>
      <c r="C521" s="171" t="s">
        <v>124</v>
      </c>
      <c r="D521" s="166" t="s">
        <v>977</v>
      </c>
      <c r="E521" s="171" t="s">
        <v>1115</v>
      </c>
      <c r="F521" s="226">
        <v>1560</v>
      </c>
      <c r="G521" s="223">
        <v>2532576.9249999998</v>
      </c>
      <c r="H521" s="8">
        <v>542</v>
      </c>
      <c r="I521" s="8">
        <v>695575</v>
      </c>
      <c r="J521" s="51">
        <f t="shared" si="40"/>
        <v>0.34743589743589742</v>
      </c>
      <c r="K521" s="51">
        <f t="shared" si="41"/>
        <v>0.27465108488264384</v>
      </c>
      <c r="L521" s="55">
        <f t="shared" si="42"/>
        <v>0.10423076923076922</v>
      </c>
      <c r="M521" s="55">
        <f t="shared" si="43"/>
        <v>0.19225575941785067</v>
      </c>
      <c r="N521" s="52">
        <f t="shared" si="44"/>
        <v>0.29648652864861991</v>
      </c>
      <c r="O521" s="53"/>
      <c r="P521" s="53"/>
    </row>
    <row r="522" spans="1:16" x14ac:dyDescent="0.25">
      <c r="A522" s="159">
        <v>519</v>
      </c>
      <c r="B522" s="171" t="s">
        <v>135</v>
      </c>
      <c r="C522" s="171" t="s">
        <v>124</v>
      </c>
      <c r="D522" s="166" t="s">
        <v>973</v>
      </c>
      <c r="E522" s="171" t="s">
        <v>974</v>
      </c>
      <c r="F522" s="226">
        <v>2280</v>
      </c>
      <c r="G522" s="223">
        <v>2983975.6</v>
      </c>
      <c r="H522" s="8">
        <v>1398</v>
      </c>
      <c r="I522" s="8">
        <v>1791030</v>
      </c>
      <c r="J522" s="51">
        <f t="shared" si="40"/>
        <v>0.61315789473684212</v>
      </c>
      <c r="K522" s="51">
        <f t="shared" si="41"/>
        <v>0.6002160339380791</v>
      </c>
      <c r="L522" s="55">
        <f t="shared" si="42"/>
        <v>0.18394736842105264</v>
      </c>
      <c r="M522" s="55">
        <f t="shared" si="43"/>
        <v>0.42015122375665537</v>
      </c>
      <c r="N522" s="52">
        <f t="shared" si="44"/>
        <v>0.604098592177708</v>
      </c>
      <c r="O522" s="53"/>
      <c r="P522" s="53"/>
    </row>
    <row r="523" spans="1:16" x14ac:dyDescent="0.25">
      <c r="A523" s="159">
        <v>520</v>
      </c>
      <c r="B523" s="171" t="s">
        <v>135</v>
      </c>
      <c r="C523" s="171" t="s">
        <v>124</v>
      </c>
      <c r="D523" s="166" t="s">
        <v>970</v>
      </c>
      <c r="E523" s="171" t="s">
        <v>1116</v>
      </c>
      <c r="F523" s="226">
        <v>1744</v>
      </c>
      <c r="G523" s="223">
        <v>2061366.7250000001</v>
      </c>
      <c r="H523" s="8">
        <v>616</v>
      </c>
      <c r="I523" s="8">
        <v>725760</v>
      </c>
      <c r="J523" s="51">
        <f t="shared" si="40"/>
        <v>0.35321100917431192</v>
      </c>
      <c r="K523" s="51">
        <f t="shared" si="41"/>
        <v>0.3520770909892319</v>
      </c>
      <c r="L523" s="55">
        <f t="shared" si="42"/>
        <v>0.10596330275229357</v>
      </c>
      <c r="M523" s="55">
        <f t="shared" si="43"/>
        <v>0.24645396369246231</v>
      </c>
      <c r="N523" s="52">
        <f t="shared" si="44"/>
        <v>0.35241726644475591</v>
      </c>
      <c r="O523" s="53"/>
      <c r="P523" s="53"/>
    </row>
    <row r="524" spans="1:16" x14ac:dyDescent="0.25">
      <c r="A524" s="159">
        <v>521</v>
      </c>
      <c r="B524" s="171" t="s">
        <v>135</v>
      </c>
      <c r="C524" s="171" t="s">
        <v>124</v>
      </c>
      <c r="D524" s="166" t="s">
        <v>971</v>
      </c>
      <c r="E524" s="171" t="s">
        <v>972</v>
      </c>
      <c r="F524" s="226">
        <v>1838</v>
      </c>
      <c r="G524" s="223">
        <v>3352453.2</v>
      </c>
      <c r="H524" s="8">
        <v>951</v>
      </c>
      <c r="I524" s="8">
        <v>1706100</v>
      </c>
      <c r="J524" s="51">
        <f t="shared" si="40"/>
        <v>0.51741022850924923</v>
      </c>
      <c r="K524" s="51">
        <f t="shared" si="41"/>
        <v>0.5089109073916378</v>
      </c>
      <c r="L524" s="55">
        <f t="shared" si="42"/>
        <v>0.15522306855277476</v>
      </c>
      <c r="M524" s="55">
        <f t="shared" si="43"/>
        <v>0.35623763517414642</v>
      </c>
      <c r="N524" s="52">
        <f t="shared" si="44"/>
        <v>0.51146070372692121</v>
      </c>
      <c r="O524" s="53"/>
      <c r="P524" s="53"/>
    </row>
    <row r="525" spans="1:16" x14ac:dyDescent="0.25">
      <c r="A525" s="159">
        <v>522</v>
      </c>
      <c r="B525" s="171" t="s">
        <v>135</v>
      </c>
      <c r="C525" s="171" t="s">
        <v>124</v>
      </c>
      <c r="D525" s="166" t="s">
        <v>1161</v>
      </c>
      <c r="E525" s="171" t="s">
        <v>1424</v>
      </c>
      <c r="F525" s="226">
        <v>794</v>
      </c>
      <c r="G525" s="223">
        <v>1019704.425</v>
      </c>
      <c r="H525" s="8">
        <v>618</v>
      </c>
      <c r="I525" s="8">
        <v>734885</v>
      </c>
      <c r="J525" s="51">
        <f t="shared" si="40"/>
        <v>0.77833753148614615</v>
      </c>
      <c r="K525" s="51">
        <f t="shared" si="41"/>
        <v>0.72068432967720031</v>
      </c>
      <c r="L525" s="55">
        <f t="shared" si="42"/>
        <v>0.23350125944584382</v>
      </c>
      <c r="M525" s="55">
        <f t="shared" si="43"/>
        <v>0.50447903077404022</v>
      </c>
      <c r="N525" s="52">
        <f t="shared" si="44"/>
        <v>0.73798029021988398</v>
      </c>
      <c r="O525" s="53"/>
      <c r="P525" s="53"/>
    </row>
    <row r="526" spans="1:16" x14ac:dyDescent="0.25">
      <c r="A526" s="159">
        <v>523</v>
      </c>
      <c r="B526" s="171" t="s">
        <v>132</v>
      </c>
      <c r="C526" s="171" t="s">
        <v>124</v>
      </c>
      <c r="D526" s="166" t="s">
        <v>945</v>
      </c>
      <c r="E526" s="171" t="s">
        <v>946</v>
      </c>
      <c r="F526" s="226">
        <v>930</v>
      </c>
      <c r="G526" s="223">
        <v>1293217.2250000001</v>
      </c>
      <c r="H526" s="8">
        <v>419</v>
      </c>
      <c r="I526" s="8">
        <v>423560</v>
      </c>
      <c r="J526" s="51">
        <f t="shared" si="40"/>
        <v>0.45053763440860217</v>
      </c>
      <c r="K526" s="51">
        <f t="shared" si="41"/>
        <v>0.32752424868142316</v>
      </c>
      <c r="L526" s="55">
        <f t="shared" si="42"/>
        <v>0.13516129032258065</v>
      </c>
      <c r="M526" s="55">
        <f t="shared" si="43"/>
        <v>0.2292669740769962</v>
      </c>
      <c r="N526" s="52">
        <f t="shared" si="44"/>
        <v>0.36442826439957687</v>
      </c>
      <c r="O526" s="53"/>
      <c r="P526" s="53"/>
    </row>
    <row r="527" spans="1:16" x14ac:dyDescent="0.25">
      <c r="A527" s="159">
        <v>524</v>
      </c>
      <c r="B527" s="171" t="s">
        <v>132</v>
      </c>
      <c r="C527" s="171" t="s">
        <v>124</v>
      </c>
      <c r="D527" s="166" t="s">
        <v>947</v>
      </c>
      <c r="E527" s="222" t="s">
        <v>1425</v>
      </c>
      <c r="F527" s="226">
        <v>1671</v>
      </c>
      <c r="G527" s="223">
        <v>2538152.2999999998</v>
      </c>
      <c r="H527" s="8">
        <v>799</v>
      </c>
      <c r="I527" s="8">
        <v>1114990</v>
      </c>
      <c r="J527" s="51">
        <f t="shared" si="40"/>
        <v>0.4781567923399162</v>
      </c>
      <c r="K527" s="51">
        <f t="shared" si="41"/>
        <v>0.43929199993239182</v>
      </c>
      <c r="L527" s="55">
        <f t="shared" si="42"/>
        <v>0.14344703770197487</v>
      </c>
      <c r="M527" s="55">
        <f t="shared" si="43"/>
        <v>0.30750439995267426</v>
      </c>
      <c r="N527" s="52">
        <f t="shared" si="44"/>
        <v>0.45095143765464912</v>
      </c>
      <c r="O527" s="53"/>
      <c r="P527" s="53"/>
    </row>
    <row r="528" spans="1:16" x14ac:dyDescent="0.25">
      <c r="A528" s="159">
        <v>525</v>
      </c>
      <c r="B528" s="171" t="s">
        <v>132</v>
      </c>
      <c r="C528" s="171" t="s">
        <v>124</v>
      </c>
      <c r="D528" s="166" t="s">
        <v>949</v>
      </c>
      <c r="E528" s="171" t="s">
        <v>950</v>
      </c>
      <c r="F528" s="226">
        <v>994</v>
      </c>
      <c r="G528" s="223">
        <v>1666797.2250000001</v>
      </c>
      <c r="H528" s="8">
        <v>492</v>
      </c>
      <c r="I528" s="8">
        <v>672935</v>
      </c>
      <c r="J528" s="51">
        <f t="shared" si="40"/>
        <v>0.49496981891348091</v>
      </c>
      <c r="K528" s="51">
        <f t="shared" si="41"/>
        <v>0.4037293738594987</v>
      </c>
      <c r="L528" s="55">
        <f t="shared" si="42"/>
        <v>0.14849094567404428</v>
      </c>
      <c r="M528" s="55">
        <f t="shared" si="43"/>
        <v>0.28261056170164905</v>
      </c>
      <c r="N528" s="52">
        <f t="shared" si="44"/>
        <v>0.4311015073756933</v>
      </c>
      <c r="O528" s="53"/>
      <c r="P528" s="53"/>
    </row>
    <row r="529" spans="1:16" x14ac:dyDescent="0.25">
      <c r="A529" s="159">
        <v>526</v>
      </c>
      <c r="B529" s="171" t="s">
        <v>132</v>
      </c>
      <c r="C529" s="171" t="s">
        <v>124</v>
      </c>
      <c r="D529" s="166" t="s">
        <v>951</v>
      </c>
      <c r="E529" s="171" t="s">
        <v>1426</v>
      </c>
      <c r="F529" s="226">
        <v>995</v>
      </c>
      <c r="G529" s="223">
        <v>1702737.2250000001</v>
      </c>
      <c r="H529" s="8">
        <v>476</v>
      </c>
      <c r="I529" s="8">
        <v>614490</v>
      </c>
      <c r="J529" s="51">
        <f t="shared" si="40"/>
        <v>0.47839195979899496</v>
      </c>
      <c r="K529" s="51">
        <f t="shared" si="41"/>
        <v>0.36088363546524332</v>
      </c>
      <c r="L529" s="55">
        <f t="shared" si="42"/>
        <v>0.14351758793969849</v>
      </c>
      <c r="M529" s="55">
        <f t="shared" si="43"/>
        <v>0.25261854482567031</v>
      </c>
      <c r="N529" s="52">
        <f t="shared" si="44"/>
        <v>0.3961361327653688</v>
      </c>
      <c r="O529" s="53"/>
      <c r="P529" s="53"/>
    </row>
    <row r="530" spans="1:16" x14ac:dyDescent="0.25">
      <c r="A530" s="159">
        <v>527</v>
      </c>
      <c r="B530" s="171" t="s">
        <v>132</v>
      </c>
      <c r="C530" s="171" t="s">
        <v>124</v>
      </c>
      <c r="D530" s="166" t="s">
        <v>938</v>
      </c>
      <c r="E530" s="222" t="s">
        <v>1427</v>
      </c>
      <c r="F530" s="226">
        <v>1442</v>
      </c>
      <c r="G530" s="223">
        <v>2221775.15</v>
      </c>
      <c r="H530" s="8">
        <v>721</v>
      </c>
      <c r="I530" s="8">
        <v>1014890</v>
      </c>
      <c r="J530" s="51">
        <f t="shared" si="40"/>
        <v>0.5</v>
      </c>
      <c r="K530" s="51">
        <f t="shared" si="41"/>
        <v>0.45679239863673876</v>
      </c>
      <c r="L530" s="55">
        <f t="shared" si="42"/>
        <v>0.15</v>
      </c>
      <c r="M530" s="55">
        <f t="shared" si="43"/>
        <v>0.31975467904571714</v>
      </c>
      <c r="N530" s="52">
        <f t="shared" si="44"/>
        <v>0.46975467904571711</v>
      </c>
      <c r="O530" s="53"/>
      <c r="P530" s="53"/>
    </row>
    <row r="531" spans="1:16" x14ac:dyDescent="0.25">
      <c r="A531" s="159">
        <v>528</v>
      </c>
      <c r="B531" s="171" t="s">
        <v>134</v>
      </c>
      <c r="C531" s="171" t="s">
        <v>124</v>
      </c>
      <c r="D531" s="166" t="s">
        <v>940</v>
      </c>
      <c r="E531" s="171" t="s">
        <v>941</v>
      </c>
      <c r="F531" s="226">
        <v>1024</v>
      </c>
      <c r="G531" s="223">
        <v>1654510.7250000001</v>
      </c>
      <c r="H531" s="8">
        <v>355</v>
      </c>
      <c r="I531" s="8">
        <v>668905</v>
      </c>
      <c r="J531" s="51">
        <f t="shared" si="40"/>
        <v>0.3466796875</v>
      </c>
      <c r="K531" s="51">
        <f t="shared" si="41"/>
        <v>0.40429172799710922</v>
      </c>
      <c r="L531" s="55">
        <f t="shared" si="42"/>
        <v>0.10400390625</v>
      </c>
      <c r="M531" s="55">
        <f t="shared" si="43"/>
        <v>0.28300420959797645</v>
      </c>
      <c r="N531" s="52">
        <f t="shared" si="44"/>
        <v>0.38700811584797645</v>
      </c>
      <c r="O531" s="53"/>
      <c r="P531" s="53"/>
    </row>
    <row r="532" spans="1:16" x14ac:dyDescent="0.25">
      <c r="A532" s="159">
        <v>529</v>
      </c>
      <c r="B532" s="171" t="s">
        <v>134</v>
      </c>
      <c r="C532" s="171" t="s">
        <v>124</v>
      </c>
      <c r="D532" s="166" t="s">
        <v>936</v>
      </c>
      <c r="E532" s="171" t="s">
        <v>937</v>
      </c>
      <c r="F532" s="226">
        <v>1199</v>
      </c>
      <c r="G532" s="223">
        <v>1918654.075</v>
      </c>
      <c r="H532" s="8">
        <v>449</v>
      </c>
      <c r="I532" s="8">
        <v>855825</v>
      </c>
      <c r="J532" s="51">
        <f t="shared" si="40"/>
        <v>0.37447873227689743</v>
      </c>
      <c r="K532" s="51">
        <f t="shared" si="41"/>
        <v>0.44605487312766373</v>
      </c>
      <c r="L532" s="55">
        <f t="shared" si="42"/>
        <v>0.11234361968306923</v>
      </c>
      <c r="M532" s="55">
        <f t="shared" si="43"/>
        <v>0.31223841118936457</v>
      </c>
      <c r="N532" s="52">
        <f t="shared" si="44"/>
        <v>0.42458203087243379</v>
      </c>
      <c r="O532" s="53"/>
      <c r="P532" s="53"/>
    </row>
    <row r="533" spans="1:16" x14ac:dyDescent="0.25">
      <c r="A533" s="159">
        <v>530</v>
      </c>
      <c r="B533" s="171" t="s">
        <v>134</v>
      </c>
      <c r="C533" s="171" t="s">
        <v>124</v>
      </c>
      <c r="D533" s="166" t="s">
        <v>943</v>
      </c>
      <c r="E533" s="171" t="s">
        <v>944</v>
      </c>
      <c r="F533" s="226">
        <v>1090</v>
      </c>
      <c r="G533" s="223">
        <v>1655533.4750000001</v>
      </c>
      <c r="H533" s="8">
        <v>438</v>
      </c>
      <c r="I533" s="8">
        <v>675165</v>
      </c>
      <c r="J533" s="51">
        <f t="shared" si="40"/>
        <v>0.40183486238532112</v>
      </c>
      <c r="K533" s="51">
        <f t="shared" si="41"/>
        <v>0.40782322447451569</v>
      </c>
      <c r="L533" s="55">
        <f t="shared" si="42"/>
        <v>0.12055045871559633</v>
      </c>
      <c r="M533" s="55">
        <f t="shared" si="43"/>
        <v>0.28547625713216096</v>
      </c>
      <c r="N533" s="52">
        <f t="shared" si="44"/>
        <v>0.40602671584775729</v>
      </c>
      <c r="P533" s="53"/>
    </row>
    <row r="534" spans="1:16" x14ac:dyDescent="0.25">
      <c r="A534" s="1">
        <v>531</v>
      </c>
      <c r="B534" s="171" t="s">
        <v>134</v>
      </c>
      <c r="C534" s="171" t="s">
        <v>124</v>
      </c>
      <c r="D534" s="166" t="s">
        <v>942</v>
      </c>
      <c r="E534" s="222" t="s">
        <v>1454</v>
      </c>
      <c r="F534" s="226">
        <v>1128</v>
      </c>
      <c r="G534" s="223">
        <v>1884943.4750000001</v>
      </c>
      <c r="H534" s="8">
        <v>414</v>
      </c>
      <c r="I534" s="8">
        <v>778045</v>
      </c>
      <c r="J534" s="2"/>
      <c r="K534" s="2"/>
      <c r="L534" s="2"/>
      <c r="M534" s="2"/>
      <c r="N534" s="2"/>
    </row>
    <row r="535" spans="1:16" x14ac:dyDescent="0.25">
      <c r="F535" s="2">
        <f>SUM(F4:F534)</f>
        <v>626288</v>
      </c>
      <c r="G535" s="2">
        <f>SUM(G4:G534)</f>
        <v>1110431646.6249988</v>
      </c>
    </row>
  </sheetData>
  <mergeCells count="11">
    <mergeCell ref="L1:M2"/>
    <mergeCell ref="N1:N3"/>
    <mergeCell ref="F2:G2"/>
    <mergeCell ref="H2:I2"/>
    <mergeCell ref="J2:K2"/>
    <mergeCell ref="F1:K1"/>
    <mergeCell ref="A1:A3"/>
    <mergeCell ref="B1:B3"/>
    <mergeCell ref="C1:C3"/>
    <mergeCell ref="E1:E3"/>
    <mergeCell ref="D1:D3"/>
  </mergeCells>
  <conditionalFormatting sqref="N4:N533">
    <cfRule type="expression" dxfId="24" priority="197">
      <formula>$N4&lt;10%</formula>
    </cfRule>
  </conditionalFormatting>
  <conditionalFormatting sqref="N4:N533">
    <cfRule type="expression" dxfId="23" priority="196">
      <formula>$N4&gt;79.5%</formula>
    </cfRule>
  </conditionalFormatting>
  <conditionalFormatting sqref="E147:E149">
    <cfRule type="duplicateValues" dxfId="22" priority="8"/>
  </conditionalFormatting>
  <conditionalFormatting sqref="E161:E166">
    <cfRule type="duplicateValues" dxfId="21" priority="7"/>
  </conditionalFormatting>
  <conditionalFormatting sqref="E262:E263">
    <cfRule type="duplicateValues" dxfId="20" priority="5"/>
  </conditionalFormatting>
  <conditionalFormatting sqref="E218:E225">
    <cfRule type="duplicateValues" dxfId="19" priority="4"/>
  </conditionalFormatting>
  <conditionalFormatting sqref="E253:E261">
    <cfRule type="duplicateValues" dxfId="18" priority="6"/>
  </conditionalFormatting>
  <conditionalFormatting sqref="E226:E234">
    <cfRule type="duplicateValues" dxfId="17" priority="3"/>
  </conditionalFormatting>
  <conditionalFormatting sqref="E248:E252">
    <cfRule type="duplicateValues" dxfId="16" priority="2"/>
  </conditionalFormatting>
  <conditionalFormatting sqref="E235:E247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opLeftCell="A525" workbookViewId="0">
      <selection activeCell="A2" sqref="A2:D546"/>
    </sheetView>
  </sheetViews>
  <sheetFormatPr defaultRowHeight="15" x14ac:dyDescent="0.25"/>
  <cols>
    <col min="1" max="1" width="29.375" bestFit="1" customWidth="1"/>
    <col min="2" max="2" width="10.75" bestFit="1" customWidth="1"/>
    <col min="3" max="3" width="9.75" bestFit="1" customWidth="1"/>
    <col min="4" max="4" width="28.625" bestFit="1" customWidth="1"/>
  </cols>
  <sheetData>
    <row r="1" spans="1:4" x14ac:dyDescent="0.25">
      <c r="A1" s="87" t="s">
        <v>1263</v>
      </c>
      <c r="B1" s="87" t="s">
        <v>0</v>
      </c>
      <c r="C1" s="87" t="s">
        <v>187</v>
      </c>
      <c r="D1" s="87" t="s">
        <v>188</v>
      </c>
    </row>
    <row r="2" spans="1:4" x14ac:dyDescent="0.25">
      <c r="A2" s="88" t="s">
        <v>17</v>
      </c>
      <c r="B2" s="69" t="s">
        <v>3</v>
      </c>
      <c r="C2" s="69" t="s">
        <v>202</v>
      </c>
      <c r="D2" s="88" t="s">
        <v>429</v>
      </c>
    </row>
    <row r="3" spans="1:4" x14ac:dyDescent="0.25">
      <c r="A3" s="88" t="s">
        <v>17</v>
      </c>
      <c r="B3" s="69" t="s">
        <v>3</v>
      </c>
      <c r="C3" s="69" t="s">
        <v>198</v>
      </c>
      <c r="D3" s="88" t="s">
        <v>992</v>
      </c>
    </row>
    <row r="4" spans="1:4" x14ac:dyDescent="0.25">
      <c r="A4" s="88" t="s">
        <v>17</v>
      </c>
      <c r="B4" s="69" t="s">
        <v>3</v>
      </c>
      <c r="C4" s="69" t="s">
        <v>196</v>
      </c>
      <c r="D4" s="88" t="s">
        <v>993</v>
      </c>
    </row>
    <row r="5" spans="1:4" x14ac:dyDescent="0.25">
      <c r="A5" s="88" t="s">
        <v>17</v>
      </c>
      <c r="B5" s="69" t="s">
        <v>3</v>
      </c>
      <c r="C5" s="69" t="s">
        <v>199</v>
      </c>
      <c r="D5" s="88" t="s">
        <v>1120</v>
      </c>
    </row>
    <row r="6" spans="1:4" x14ac:dyDescent="0.25">
      <c r="A6" s="88" t="s">
        <v>17</v>
      </c>
      <c r="B6" s="69" t="s">
        <v>3</v>
      </c>
      <c r="C6" s="69" t="s">
        <v>201</v>
      </c>
      <c r="D6" s="88" t="s">
        <v>1121</v>
      </c>
    </row>
    <row r="7" spans="1:4" x14ac:dyDescent="0.25">
      <c r="A7" s="88" t="s">
        <v>17</v>
      </c>
      <c r="B7" s="69" t="s">
        <v>3</v>
      </c>
      <c r="C7" s="69" t="s">
        <v>197</v>
      </c>
      <c r="D7" s="88" t="s">
        <v>994</v>
      </c>
    </row>
    <row r="8" spans="1:4" x14ac:dyDescent="0.25">
      <c r="A8" s="88" t="s">
        <v>17</v>
      </c>
      <c r="B8" s="69" t="s">
        <v>3</v>
      </c>
      <c r="C8" s="69" t="s">
        <v>200</v>
      </c>
      <c r="D8" s="88" t="s">
        <v>1122</v>
      </c>
    </row>
    <row r="9" spans="1:4" x14ac:dyDescent="0.25">
      <c r="A9" s="88" t="s">
        <v>2</v>
      </c>
      <c r="B9" s="69" t="s">
        <v>3</v>
      </c>
      <c r="C9" s="69" t="s">
        <v>204</v>
      </c>
      <c r="D9" s="88" t="s">
        <v>205</v>
      </c>
    </row>
    <row r="10" spans="1:4" x14ac:dyDescent="0.25">
      <c r="A10" s="88" t="s">
        <v>2</v>
      </c>
      <c r="B10" s="69" t="s">
        <v>3</v>
      </c>
      <c r="C10" s="69" t="s">
        <v>203</v>
      </c>
      <c r="D10" s="88" t="s">
        <v>995</v>
      </c>
    </row>
    <row r="11" spans="1:4" x14ac:dyDescent="0.25">
      <c r="A11" s="88" t="s">
        <v>2</v>
      </c>
      <c r="B11" s="69" t="s">
        <v>3</v>
      </c>
      <c r="C11" s="69" t="s">
        <v>206</v>
      </c>
      <c r="D11" s="88" t="s">
        <v>1128</v>
      </c>
    </row>
    <row r="12" spans="1:4" x14ac:dyDescent="0.25">
      <c r="A12" s="88" t="s">
        <v>2</v>
      </c>
      <c r="B12" s="69" t="s">
        <v>3</v>
      </c>
      <c r="C12" s="69" t="s">
        <v>207</v>
      </c>
      <c r="D12" s="88" t="s">
        <v>1129</v>
      </c>
    </row>
    <row r="13" spans="1:4" x14ac:dyDescent="0.25">
      <c r="A13" s="88" t="s">
        <v>18</v>
      </c>
      <c r="B13" s="69" t="s">
        <v>3</v>
      </c>
      <c r="C13" s="69" t="s">
        <v>208</v>
      </c>
      <c r="D13" s="88" t="s">
        <v>996</v>
      </c>
    </row>
    <row r="14" spans="1:4" x14ac:dyDescent="0.25">
      <c r="A14" s="88" t="s">
        <v>18</v>
      </c>
      <c r="B14" s="69" t="s">
        <v>3</v>
      </c>
      <c r="C14" s="69" t="s">
        <v>209</v>
      </c>
      <c r="D14" s="88" t="s">
        <v>210</v>
      </c>
    </row>
    <row r="15" spans="1:4" x14ac:dyDescent="0.25">
      <c r="A15" s="88" t="s">
        <v>4</v>
      </c>
      <c r="B15" s="69" t="s">
        <v>3</v>
      </c>
      <c r="C15" s="69" t="s">
        <v>212</v>
      </c>
      <c r="D15" s="88" t="s">
        <v>213</v>
      </c>
    </row>
    <row r="16" spans="1:4" x14ac:dyDescent="0.25">
      <c r="A16" s="88" t="s">
        <v>4</v>
      </c>
      <c r="B16" s="69" t="s">
        <v>3</v>
      </c>
      <c r="C16" s="69" t="s">
        <v>218</v>
      </c>
      <c r="D16" s="88" t="s">
        <v>219</v>
      </c>
    </row>
    <row r="17" spans="1:4" x14ac:dyDescent="0.25">
      <c r="A17" s="88" t="s">
        <v>4</v>
      </c>
      <c r="B17" s="69" t="s">
        <v>3</v>
      </c>
      <c r="C17" s="69" t="s">
        <v>216</v>
      </c>
      <c r="D17" s="89" t="s">
        <v>217</v>
      </c>
    </row>
    <row r="18" spans="1:4" x14ac:dyDescent="0.25">
      <c r="A18" s="88" t="s">
        <v>4</v>
      </c>
      <c r="B18" s="69" t="s">
        <v>3</v>
      </c>
      <c r="C18" s="69" t="s">
        <v>214</v>
      </c>
      <c r="D18" s="88" t="s">
        <v>215</v>
      </c>
    </row>
    <row r="19" spans="1:4" x14ac:dyDescent="0.25">
      <c r="A19" s="88" t="s">
        <v>4</v>
      </c>
      <c r="B19" s="69" t="s">
        <v>3</v>
      </c>
      <c r="C19" s="69" t="s">
        <v>211</v>
      </c>
      <c r="D19" s="88" t="s">
        <v>997</v>
      </c>
    </row>
    <row r="20" spans="1:4" x14ac:dyDescent="0.25">
      <c r="A20" s="88" t="s">
        <v>4</v>
      </c>
      <c r="B20" s="69" t="s">
        <v>3</v>
      </c>
      <c r="C20" s="69" t="s">
        <v>220</v>
      </c>
      <c r="D20" s="88" t="s">
        <v>221</v>
      </c>
    </row>
    <row r="21" spans="1:4" x14ac:dyDescent="0.25">
      <c r="A21" s="88" t="s">
        <v>1233</v>
      </c>
      <c r="B21" s="69" t="s">
        <v>3</v>
      </c>
      <c r="C21" s="69" t="s">
        <v>224</v>
      </c>
      <c r="D21" s="88" t="s">
        <v>225</v>
      </c>
    </row>
    <row r="22" spans="1:4" x14ac:dyDescent="0.25">
      <c r="A22" s="88" t="s">
        <v>1233</v>
      </c>
      <c r="B22" s="69" t="s">
        <v>3</v>
      </c>
      <c r="C22" s="69" t="s">
        <v>222</v>
      </c>
      <c r="D22" s="88" t="s">
        <v>223</v>
      </c>
    </row>
    <row r="23" spans="1:4" x14ac:dyDescent="0.25">
      <c r="A23" s="88" t="s">
        <v>1233</v>
      </c>
      <c r="B23" s="69" t="s">
        <v>3</v>
      </c>
      <c r="C23" s="69" t="s">
        <v>226</v>
      </c>
      <c r="D23" s="88" t="s">
        <v>227</v>
      </c>
    </row>
    <row r="24" spans="1:4" x14ac:dyDescent="0.25">
      <c r="A24" s="88" t="s">
        <v>1233</v>
      </c>
      <c r="B24" s="69" t="s">
        <v>3</v>
      </c>
      <c r="C24" s="69" t="s">
        <v>228</v>
      </c>
      <c r="D24" s="88" t="s">
        <v>229</v>
      </c>
    </row>
    <row r="25" spans="1:4" x14ac:dyDescent="0.25">
      <c r="A25" s="88" t="s">
        <v>6</v>
      </c>
      <c r="B25" s="69" t="s">
        <v>3</v>
      </c>
      <c r="C25" s="69" t="s">
        <v>230</v>
      </c>
      <c r="D25" s="88" t="s">
        <v>231</v>
      </c>
    </row>
    <row r="26" spans="1:4" x14ac:dyDescent="0.25">
      <c r="A26" s="88" t="s">
        <v>6</v>
      </c>
      <c r="B26" s="69" t="s">
        <v>3</v>
      </c>
      <c r="C26" s="69" t="s">
        <v>232</v>
      </c>
      <c r="D26" s="88" t="s">
        <v>998</v>
      </c>
    </row>
    <row r="27" spans="1:4" x14ac:dyDescent="0.25">
      <c r="A27" s="88" t="s">
        <v>1261</v>
      </c>
      <c r="B27" s="69" t="s">
        <v>3</v>
      </c>
      <c r="C27" s="65" t="s">
        <v>233</v>
      </c>
      <c r="D27" s="90" t="s">
        <v>999</v>
      </c>
    </row>
    <row r="28" spans="1:4" x14ac:dyDescent="0.25">
      <c r="A28" s="88" t="s">
        <v>1261</v>
      </c>
      <c r="B28" s="69" t="s">
        <v>3</v>
      </c>
      <c r="C28" s="65" t="s">
        <v>234</v>
      </c>
      <c r="D28" s="90" t="s">
        <v>1000</v>
      </c>
    </row>
    <row r="29" spans="1:4" x14ac:dyDescent="0.25">
      <c r="A29" s="88" t="s">
        <v>1261</v>
      </c>
      <c r="B29" s="69" t="s">
        <v>3</v>
      </c>
      <c r="C29" s="65" t="s">
        <v>235</v>
      </c>
      <c r="D29" s="90" t="s">
        <v>1123</v>
      </c>
    </row>
    <row r="30" spans="1:4" x14ac:dyDescent="0.25">
      <c r="A30" s="88" t="s">
        <v>16</v>
      </c>
      <c r="B30" s="69" t="s">
        <v>3</v>
      </c>
      <c r="C30" s="65" t="s">
        <v>240</v>
      </c>
      <c r="D30" s="90" t="s">
        <v>1126</v>
      </c>
    </row>
    <row r="31" spans="1:4" x14ac:dyDescent="0.25">
      <c r="A31" s="88" t="s">
        <v>16</v>
      </c>
      <c r="B31" s="69" t="s">
        <v>3</v>
      </c>
      <c r="C31" s="65" t="s">
        <v>238</v>
      </c>
      <c r="D31" s="90" t="s">
        <v>239</v>
      </c>
    </row>
    <row r="32" spans="1:4" x14ac:dyDescent="0.25">
      <c r="A32" s="88" t="s">
        <v>16</v>
      </c>
      <c r="B32" s="69" t="s">
        <v>3</v>
      </c>
      <c r="C32" s="65" t="s">
        <v>236</v>
      </c>
      <c r="D32" s="90" t="s">
        <v>237</v>
      </c>
    </row>
    <row r="33" spans="1:4" x14ac:dyDescent="0.25">
      <c r="A33" s="88" t="s">
        <v>16</v>
      </c>
      <c r="B33" s="69" t="s">
        <v>3</v>
      </c>
      <c r="C33" s="65" t="s">
        <v>241</v>
      </c>
      <c r="D33" s="91" t="s">
        <v>1264</v>
      </c>
    </row>
    <row r="34" spans="1:4" x14ac:dyDescent="0.25">
      <c r="A34" s="88" t="s">
        <v>7</v>
      </c>
      <c r="B34" s="69" t="s">
        <v>3</v>
      </c>
      <c r="C34" s="65" t="s">
        <v>248</v>
      </c>
      <c r="D34" s="90" t="s">
        <v>249</v>
      </c>
    </row>
    <row r="35" spans="1:4" x14ac:dyDescent="0.25">
      <c r="A35" s="88" t="s">
        <v>7</v>
      </c>
      <c r="B35" s="69" t="s">
        <v>3</v>
      </c>
      <c r="C35" s="65" t="s">
        <v>246</v>
      </c>
      <c r="D35" s="90" t="s">
        <v>247</v>
      </c>
    </row>
    <row r="36" spans="1:4" x14ac:dyDescent="0.25">
      <c r="A36" s="88" t="s">
        <v>7</v>
      </c>
      <c r="B36" s="69" t="s">
        <v>3</v>
      </c>
      <c r="C36" s="65" t="s">
        <v>244</v>
      </c>
      <c r="D36" s="90" t="s">
        <v>245</v>
      </c>
    </row>
    <row r="37" spans="1:4" x14ac:dyDescent="0.25">
      <c r="A37" s="88" t="s">
        <v>7</v>
      </c>
      <c r="B37" s="69" t="s">
        <v>3</v>
      </c>
      <c r="C37" s="65" t="s">
        <v>242</v>
      </c>
      <c r="D37" s="90" t="s">
        <v>243</v>
      </c>
    </row>
    <row r="38" spans="1:4" x14ac:dyDescent="0.25">
      <c r="A38" s="88" t="s">
        <v>9</v>
      </c>
      <c r="B38" s="69" t="s">
        <v>3</v>
      </c>
      <c r="C38" s="69" t="s">
        <v>250</v>
      </c>
      <c r="D38" s="2" t="s">
        <v>1124</v>
      </c>
    </row>
    <row r="39" spans="1:4" x14ac:dyDescent="0.25">
      <c r="A39" s="88" t="s">
        <v>9</v>
      </c>
      <c r="B39" s="69" t="s">
        <v>3</v>
      </c>
      <c r="C39" s="69" t="s">
        <v>251</v>
      </c>
      <c r="D39" s="2" t="s">
        <v>1125</v>
      </c>
    </row>
    <row r="40" spans="1:4" x14ac:dyDescent="0.25">
      <c r="A40" s="88" t="s">
        <v>10</v>
      </c>
      <c r="B40" s="69" t="s">
        <v>3</v>
      </c>
      <c r="C40" s="69" t="s">
        <v>252</v>
      </c>
      <c r="D40" s="2" t="s">
        <v>253</v>
      </c>
    </row>
    <row r="41" spans="1:4" x14ac:dyDescent="0.25">
      <c r="A41" s="88" t="s">
        <v>10</v>
      </c>
      <c r="B41" s="69" t="s">
        <v>3</v>
      </c>
      <c r="C41" s="69" t="s">
        <v>255</v>
      </c>
      <c r="D41" s="2" t="s">
        <v>1127</v>
      </c>
    </row>
    <row r="42" spans="1:4" x14ac:dyDescent="0.25">
      <c r="A42" s="88" t="s">
        <v>10</v>
      </c>
      <c r="B42" s="69" t="s">
        <v>3</v>
      </c>
      <c r="C42" s="69" t="s">
        <v>254</v>
      </c>
      <c r="D42" s="2" t="s">
        <v>1265</v>
      </c>
    </row>
    <row r="43" spans="1:4" x14ac:dyDescent="0.25">
      <c r="A43" s="88" t="s">
        <v>1132</v>
      </c>
      <c r="B43" s="69" t="s">
        <v>3</v>
      </c>
      <c r="C43" s="69" t="s">
        <v>256</v>
      </c>
      <c r="D43" s="2" t="s">
        <v>1133</v>
      </c>
    </row>
    <row r="44" spans="1:4" x14ac:dyDescent="0.25">
      <c r="A44" s="88" t="s">
        <v>1132</v>
      </c>
      <c r="B44" s="69" t="s">
        <v>3</v>
      </c>
      <c r="C44" s="69" t="s">
        <v>257</v>
      </c>
      <c r="D44" s="2" t="s">
        <v>1266</v>
      </c>
    </row>
    <row r="45" spans="1:4" x14ac:dyDescent="0.25">
      <c r="A45" s="88" t="s">
        <v>12</v>
      </c>
      <c r="B45" s="69" t="s">
        <v>3</v>
      </c>
      <c r="C45" s="69" t="s">
        <v>258</v>
      </c>
      <c r="D45" s="88" t="s">
        <v>1001</v>
      </c>
    </row>
    <row r="46" spans="1:4" x14ac:dyDescent="0.25">
      <c r="A46" s="88" t="s">
        <v>12</v>
      </c>
      <c r="B46" s="69" t="s">
        <v>3</v>
      </c>
      <c r="C46" s="69" t="s">
        <v>259</v>
      </c>
      <c r="D46" s="88" t="s">
        <v>1099</v>
      </c>
    </row>
    <row r="47" spans="1:4" x14ac:dyDescent="0.25">
      <c r="A47" s="88" t="s">
        <v>12</v>
      </c>
      <c r="B47" s="69" t="s">
        <v>3</v>
      </c>
      <c r="C47" s="69" t="s">
        <v>260</v>
      </c>
      <c r="D47" s="88" t="s">
        <v>1002</v>
      </c>
    </row>
    <row r="48" spans="1:4" x14ac:dyDescent="0.25">
      <c r="A48" s="88" t="s">
        <v>12</v>
      </c>
      <c r="B48" s="69" t="s">
        <v>3</v>
      </c>
      <c r="C48" s="69" t="s">
        <v>261</v>
      </c>
      <c r="D48" s="88" t="s">
        <v>1003</v>
      </c>
    </row>
    <row r="49" spans="1:4" x14ac:dyDescent="0.25">
      <c r="A49" s="88" t="s">
        <v>12</v>
      </c>
      <c r="B49" s="69" t="s">
        <v>3</v>
      </c>
      <c r="C49" s="69" t="s">
        <v>1130</v>
      </c>
      <c r="D49" s="88" t="s">
        <v>1131</v>
      </c>
    </row>
    <row r="50" spans="1:4" x14ac:dyDescent="0.25">
      <c r="A50" s="88" t="s">
        <v>14</v>
      </c>
      <c r="B50" s="69" t="s">
        <v>3</v>
      </c>
      <c r="C50" s="69" t="s">
        <v>262</v>
      </c>
      <c r="D50" s="88" t="s">
        <v>1100</v>
      </c>
    </row>
    <row r="51" spans="1:4" x14ac:dyDescent="0.25">
      <c r="A51" s="88" t="s">
        <v>14</v>
      </c>
      <c r="B51" s="69" t="s">
        <v>3</v>
      </c>
      <c r="C51" s="69" t="s">
        <v>263</v>
      </c>
      <c r="D51" s="88" t="s">
        <v>1004</v>
      </c>
    </row>
    <row r="52" spans="1:4" x14ac:dyDescent="0.25">
      <c r="A52" s="88" t="s">
        <v>14</v>
      </c>
      <c r="B52" s="69" t="s">
        <v>3</v>
      </c>
      <c r="C52" s="69" t="s">
        <v>265</v>
      </c>
      <c r="D52" s="88" t="s">
        <v>266</v>
      </c>
    </row>
    <row r="53" spans="1:4" x14ac:dyDescent="0.25">
      <c r="A53" s="88" t="s">
        <v>14</v>
      </c>
      <c r="B53" s="69" t="s">
        <v>3</v>
      </c>
      <c r="C53" s="69" t="s">
        <v>264</v>
      </c>
      <c r="D53" s="88" t="s">
        <v>1005</v>
      </c>
    </row>
    <row r="54" spans="1:4" x14ac:dyDescent="0.25">
      <c r="A54" s="92" t="s">
        <v>152</v>
      </c>
      <c r="B54" s="92" t="s">
        <v>173</v>
      </c>
      <c r="C54" s="92" t="s">
        <v>350</v>
      </c>
      <c r="D54" s="92" t="s">
        <v>351</v>
      </c>
    </row>
    <row r="55" spans="1:4" x14ac:dyDescent="0.25">
      <c r="A55" s="93" t="s">
        <v>152</v>
      </c>
      <c r="B55" s="93" t="s">
        <v>173</v>
      </c>
      <c r="C55" s="93" t="s">
        <v>354</v>
      </c>
      <c r="D55" s="93" t="s">
        <v>1163</v>
      </c>
    </row>
    <row r="56" spans="1:4" x14ac:dyDescent="0.25">
      <c r="A56" s="93" t="s">
        <v>152</v>
      </c>
      <c r="B56" s="93" t="s">
        <v>173</v>
      </c>
      <c r="C56" s="93" t="s">
        <v>352</v>
      </c>
      <c r="D56" s="93" t="s">
        <v>353</v>
      </c>
    </row>
    <row r="57" spans="1:4" x14ac:dyDescent="0.25">
      <c r="A57" s="93" t="s">
        <v>153</v>
      </c>
      <c r="B57" s="93" t="s">
        <v>173</v>
      </c>
      <c r="C57" s="93" t="s">
        <v>355</v>
      </c>
      <c r="D57" s="93" t="s">
        <v>356</v>
      </c>
    </row>
    <row r="58" spans="1:4" x14ac:dyDescent="0.25">
      <c r="A58" s="93" t="s">
        <v>153</v>
      </c>
      <c r="B58" s="93" t="s">
        <v>173</v>
      </c>
      <c r="C58" s="93" t="s">
        <v>357</v>
      </c>
      <c r="D58" s="93" t="s">
        <v>358</v>
      </c>
    </row>
    <row r="59" spans="1:4" x14ac:dyDescent="0.25">
      <c r="A59" s="93" t="s">
        <v>153</v>
      </c>
      <c r="B59" s="93" t="s">
        <v>173</v>
      </c>
      <c r="C59" s="93" t="s">
        <v>359</v>
      </c>
      <c r="D59" s="93" t="s">
        <v>360</v>
      </c>
    </row>
    <row r="60" spans="1:4" x14ac:dyDescent="0.25">
      <c r="A60" s="93" t="s">
        <v>154</v>
      </c>
      <c r="B60" s="93" t="s">
        <v>173</v>
      </c>
      <c r="C60" s="93" t="s">
        <v>361</v>
      </c>
      <c r="D60" s="93" t="s">
        <v>1267</v>
      </c>
    </row>
    <row r="61" spans="1:4" x14ac:dyDescent="0.25">
      <c r="A61" s="93" t="s">
        <v>154</v>
      </c>
      <c r="B61" s="93" t="s">
        <v>173</v>
      </c>
      <c r="C61" s="93" t="s">
        <v>363</v>
      </c>
      <c r="D61" s="93" t="s">
        <v>365</v>
      </c>
    </row>
    <row r="62" spans="1:4" x14ac:dyDescent="0.25">
      <c r="A62" s="93" t="s">
        <v>154</v>
      </c>
      <c r="B62" s="93" t="s">
        <v>173</v>
      </c>
      <c r="C62" s="93" t="s">
        <v>364</v>
      </c>
      <c r="D62" s="93" t="s">
        <v>1268</v>
      </c>
    </row>
    <row r="63" spans="1:4" x14ac:dyDescent="0.25">
      <c r="A63" s="93" t="s">
        <v>142</v>
      </c>
      <c r="B63" s="93" t="s">
        <v>173</v>
      </c>
      <c r="C63" s="94" t="s">
        <v>300</v>
      </c>
      <c r="D63" s="95" t="s">
        <v>301</v>
      </c>
    </row>
    <row r="64" spans="1:4" x14ac:dyDescent="0.25">
      <c r="A64" s="93" t="s">
        <v>142</v>
      </c>
      <c r="B64" s="93" t="s">
        <v>173</v>
      </c>
      <c r="C64" s="94" t="s">
        <v>302</v>
      </c>
      <c r="D64" s="95" t="s">
        <v>303</v>
      </c>
    </row>
    <row r="65" spans="1:4" x14ac:dyDescent="0.25">
      <c r="A65" s="93" t="s">
        <v>142</v>
      </c>
      <c r="B65" s="93" t="s">
        <v>173</v>
      </c>
      <c r="C65" s="94" t="s">
        <v>304</v>
      </c>
      <c r="D65" s="95" t="s">
        <v>305</v>
      </c>
    </row>
    <row r="66" spans="1:4" x14ac:dyDescent="0.25">
      <c r="A66" s="93" t="s">
        <v>142</v>
      </c>
      <c r="B66" s="93" t="s">
        <v>173</v>
      </c>
      <c r="C66" s="94" t="s">
        <v>298</v>
      </c>
      <c r="D66" s="95" t="s">
        <v>299</v>
      </c>
    </row>
    <row r="67" spans="1:4" x14ac:dyDescent="0.25">
      <c r="A67" s="93" t="s">
        <v>143</v>
      </c>
      <c r="B67" s="93" t="s">
        <v>173</v>
      </c>
      <c r="C67" s="94" t="s">
        <v>310</v>
      </c>
      <c r="D67" s="95" t="s">
        <v>311</v>
      </c>
    </row>
    <row r="68" spans="1:4" x14ac:dyDescent="0.25">
      <c r="A68" s="93" t="s">
        <v>143</v>
      </c>
      <c r="B68" s="93" t="s">
        <v>173</v>
      </c>
      <c r="C68" s="94" t="s">
        <v>312</v>
      </c>
      <c r="D68" s="95" t="s">
        <v>313</v>
      </c>
    </row>
    <row r="69" spans="1:4" x14ac:dyDescent="0.25">
      <c r="A69" s="93" t="s">
        <v>143</v>
      </c>
      <c r="B69" s="93" t="s">
        <v>173</v>
      </c>
      <c r="C69" s="94" t="s">
        <v>306</v>
      </c>
      <c r="D69" s="95" t="s">
        <v>1006</v>
      </c>
    </row>
    <row r="70" spans="1:4" x14ac:dyDescent="0.25">
      <c r="A70" s="93" t="s">
        <v>143</v>
      </c>
      <c r="B70" s="93" t="s">
        <v>173</v>
      </c>
      <c r="C70" s="94" t="s">
        <v>308</v>
      </c>
      <c r="D70" s="95" t="s">
        <v>309</v>
      </c>
    </row>
    <row r="71" spans="1:4" x14ac:dyDescent="0.25">
      <c r="A71" s="93" t="s">
        <v>143</v>
      </c>
      <c r="B71" s="93" t="s">
        <v>173</v>
      </c>
      <c r="C71" s="94" t="s">
        <v>307</v>
      </c>
      <c r="D71" t="s">
        <v>1164</v>
      </c>
    </row>
    <row r="72" spans="1:4" x14ac:dyDescent="0.25">
      <c r="A72" s="93" t="s">
        <v>155</v>
      </c>
      <c r="B72" s="93" t="s">
        <v>173</v>
      </c>
      <c r="C72" s="94" t="s">
        <v>314</v>
      </c>
      <c r="D72" s="95" t="s">
        <v>315</v>
      </c>
    </row>
    <row r="73" spans="1:4" x14ac:dyDescent="0.25">
      <c r="A73" s="93" t="s">
        <v>155</v>
      </c>
      <c r="B73" s="93" t="s">
        <v>173</v>
      </c>
      <c r="C73" s="94" t="s">
        <v>318</v>
      </c>
      <c r="D73" s="95" t="s">
        <v>319</v>
      </c>
    </row>
    <row r="74" spans="1:4" x14ac:dyDescent="0.25">
      <c r="A74" s="93" t="s">
        <v>155</v>
      </c>
      <c r="B74" s="93" t="s">
        <v>173</v>
      </c>
      <c r="C74" s="94" t="s">
        <v>316</v>
      </c>
      <c r="D74" s="93" t="s">
        <v>317</v>
      </c>
    </row>
    <row r="75" spans="1:4" x14ac:dyDescent="0.25">
      <c r="A75" s="96" t="s">
        <v>156</v>
      </c>
      <c r="B75" s="96" t="s">
        <v>173</v>
      </c>
      <c r="C75" s="96" t="s">
        <v>271</v>
      </c>
      <c r="D75" s="96" t="s">
        <v>272</v>
      </c>
    </row>
    <row r="76" spans="1:4" x14ac:dyDescent="0.25">
      <c r="A76" s="96" t="s">
        <v>156</v>
      </c>
      <c r="B76" s="96" t="s">
        <v>173</v>
      </c>
      <c r="C76" s="96" t="s">
        <v>274</v>
      </c>
      <c r="D76" s="96" t="s">
        <v>275</v>
      </c>
    </row>
    <row r="77" spans="1:4" x14ac:dyDescent="0.25">
      <c r="A77" s="96" t="s">
        <v>156</v>
      </c>
      <c r="B77" s="96" t="s">
        <v>173</v>
      </c>
      <c r="C77" s="96" t="s">
        <v>276</v>
      </c>
      <c r="D77" s="96" t="s">
        <v>1017</v>
      </c>
    </row>
    <row r="78" spans="1:4" x14ac:dyDescent="0.25">
      <c r="A78" s="96" t="s">
        <v>156</v>
      </c>
      <c r="B78" s="96" t="s">
        <v>173</v>
      </c>
      <c r="C78" s="96" t="s">
        <v>273</v>
      </c>
      <c r="D78" s="96" t="s">
        <v>1018</v>
      </c>
    </row>
    <row r="79" spans="1:4" x14ac:dyDescent="0.25">
      <c r="A79" s="96" t="s">
        <v>1234</v>
      </c>
      <c r="B79" s="96" t="s">
        <v>173</v>
      </c>
      <c r="C79" s="97" t="s">
        <v>278</v>
      </c>
      <c r="D79" s="97" t="s">
        <v>1014</v>
      </c>
    </row>
    <row r="80" spans="1:4" x14ac:dyDescent="0.25">
      <c r="A80" s="96" t="s">
        <v>1234</v>
      </c>
      <c r="B80" s="96" t="s">
        <v>173</v>
      </c>
      <c r="C80" s="96" t="s">
        <v>279</v>
      </c>
      <c r="D80" s="96" t="s">
        <v>1015</v>
      </c>
    </row>
    <row r="81" spans="1:4" x14ac:dyDescent="0.25">
      <c r="A81" s="96" t="s">
        <v>1234</v>
      </c>
      <c r="B81" s="96" t="s">
        <v>173</v>
      </c>
      <c r="C81" s="96" t="s">
        <v>277</v>
      </c>
      <c r="D81" s="96" t="s">
        <v>1016</v>
      </c>
    </row>
    <row r="82" spans="1:4" x14ac:dyDescent="0.25">
      <c r="A82" s="96" t="s">
        <v>158</v>
      </c>
      <c r="B82" s="2" t="s">
        <v>173</v>
      </c>
      <c r="C82" s="98" t="s">
        <v>288</v>
      </c>
      <c r="D82" s="98" t="s">
        <v>1165</v>
      </c>
    </row>
    <row r="83" spans="1:4" x14ac:dyDescent="0.25">
      <c r="A83" s="96" t="s">
        <v>158</v>
      </c>
      <c r="B83" s="2" t="s">
        <v>173</v>
      </c>
      <c r="C83" s="98" t="s">
        <v>289</v>
      </c>
      <c r="D83" s="98" t="s">
        <v>290</v>
      </c>
    </row>
    <row r="84" spans="1:4" x14ac:dyDescent="0.25">
      <c r="A84" s="96" t="s">
        <v>158</v>
      </c>
      <c r="B84" s="2" t="s">
        <v>173</v>
      </c>
      <c r="C84" s="98" t="s">
        <v>291</v>
      </c>
      <c r="D84" s="98" t="s">
        <v>292</v>
      </c>
    </row>
    <row r="85" spans="1:4" x14ac:dyDescent="0.25">
      <c r="A85" s="96" t="s">
        <v>157</v>
      </c>
      <c r="B85" s="2" t="s">
        <v>173</v>
      </c>
      <c r="C85" s="98" t="s">
        <v>295</v>
      </c>
      <c r="D85" s="98" t="s">
        <v>1166</v>
      </c>
    </row>
    <row r="86" spans="1:4" x14ac:dyDescent="0.25">
      <c r="A86" s="96" t="s">
        <v>157</v>
      </c>
      <c r="B86" s="2" t="s">
        <v>173</v>
      </c>
      <c r="C86" s="98" t="s">
        <v>293</v>
      </c>
      <c r="D86" s="98" t="s">
        <v>294</v>
      </c>
    </row>
    <row r="87" spans="1:4" x14ac:dyDescent="0.25">
      <c r="A87" s="96" t="s">
        <v>157</v>
      </c>
      <c r="B87" s="2" t="s">
        <v>173</v>
      </c>
      <c r="C87" s="98" t="s">
        <v>296</v>
      </c>
      <c r="D87" s="98" t="s">
        <v>297</v>
      </c>
    </row>
    <row r="88" spans="1:4" x14ac:dyDescent="0.25">
      <c r="A88" s="2" t="s">
        <v>146</v>
      </c>
      <c r="B88" s="2" t="s">
        <v>173</v>
      </c>
      <c r="C88" s="2" t="s">
        <v>334</v>
      </c>
      <c r="D88" s="2" t="s">
        <v>1019</v>
      </c>
    </row>
    <row r="89" spans="1:4" x14ac:dyDescent="0.25">
      <c r="A89" s="2" t="s">
        <v>146</v>
      </c>
      <c r="B89" s="2" t="s">
        <v>173</v>
      </c>
      <c r="C89" s="2" t="s">
        <v>335</v>
      </c>
      <c r="D89" s="2" t="s">
        <v>336</v>
      </c>
    </row>
    <row r="90" spans="1:4" x14ac:dyDescent="0.25">
      <c r="A90" s="2" t="s">
        <v>147</v>
      </c>
      <c r="B90" s="2" t="s">
        <v>173</v>
      </c>
      <c r="C90" s="2" t="s">
        <v>339</v>
      </c>
      <c r="D90" s="2" t="s">
        <v>340</v>
      </c>
    </row>
    <row r="91" spans="1:4" x14ac:dyDescent="0.25">
      <c r="A91" s="2" t="s">
        <v>147</v>
      </c>
      <c r="B91" s="2" t="s">
        <v>173</v>
      </c>
      <c r="C91" s="2" t="s">
        <v>341</v>
      </c>
      <c r="D91" s="2" t="s">
        <v>342</v>
      </c>
    </row>
    <row r="92" spans="1:4" x14ac:dyDescent="0.25">
      <c r="A92" s="2" t="s">
        <v>147</v>
      </c>
      <c r="B92" s="2" t="s">
        <v>173</v>
      </c>
      <c r="C92" s="2" t="s">
        <v>337</v>
      </c>
      <c r="D92" s="2" t="s">
        <v>338</v>
      </c>
    </row>
    <row r="93" spans="1:4" x14ac:dyDescent="0.25">
      <c r="A93" s="2" t="s">
        <v>148</v>
      </c>
      <c r="B93" s="2" t="s">
        <v>173</v>
      </c>
      <c r="C93" s="2" t="s">
        <v>343</v>
      </c>
      <c r="D93" s="2" t="s">
        <v>344</v>
      </c>
    </row>
    <row r="94" spans="1:4" x14ac:dyDescent="0.25">
      <c r="A94" s="2" t="s">
        <v>148</v>
      </c>
      <c r="B94" s="2" t="s">
        <v>173</v>
      </c>
      <c r="C94" s="2" t="s">
        <v>345</v>
      </c>
      <c r="D94" s="2" t="s">
        <v>1020</v>
      </c>
    </row>
    <row r="95" spans="1:4" x14ac:dyDescent="0.25">
      <c r="A95" s="2" t="s">
        <v>148</v>
      </c>
      <c r="B95" s="2" t="s">
        <v>173</v>
      </c>
      <c r="C95" s="2" t="s">
        <v>346</v>
      </c>
      <c r="D95" s="2" t="s">
        <v>347</v>
      </c>
    </row>
    <row r="96" spans="1:4" x14ac:dyDescent="0.25">
      <c r="A96" s="99" t="s">
        <v>159</v>
      </c>
      <c r="B96" s="98" t="s">
        <v>173</v>
      </c>
      <c r="C96" s="94" t="s">
        <v>286</v>
      </c>
      <c r="D96" s="94" t="s">
        <v>287</v>
      </c>
    </row>
    <row r="97" spans="1:4" x14ac:dyDescent="0.25">
      <c r="A97" s="99" t="s">
        <v>159</v>
      </c>
      <c r="B97" s="98" t="s">
        <v>173</v>
      </c>
      <c r="C97" s="94" t="s">
        <v>284</v>
      </c>
      <c r="D97" s="94" t="s">
        <v>285</v>
      </c>
    </row>
    <row r="98" spans="1:4" x14ac:dyDescent="0.25">
      <c r="A98" s="99" t="s">
        <v>159</v>
      </c>
      <c r="B98" s="98" t="s">
        <v>173</v>
      </c>
      <c r="C98" s="94" t="s">
        <v>282</v>
      </c>
      <c r="D98" s="94" t="s">
        <v>283</v>
      </c>
    </row>
    <row r="99" spans="1:4" x14ac:dyDescent="0.25">
      <c r="A99" s="99" t="s">
        <v>159</v>
      </c>
      <c r="B99" s="98" t="s">
        <v>173</v>
      </c>
      <c r="C99" s="100" t="s">
        <v>1008</v>
      </c>
      <c r="D99" s="100" t="s">
        <v>1009</v>
      </c>
    </row>
    <row r="100" spans="1:4" x14ac:dyDescent="0.25">
      <c r="A100" s="99" t="s">
        <v>159</v>
      </c>
      <c r="B100" s="98" t="s">
        <v>173</v>
      </c>
      <c r="C100" s="100" t="s">
        <v>281</v>
      </c>
      <c r="D100" s="100" t="s">
        <v>1134</v>
      </c>
    </row>
    <row r="101" spans="1:4" x14ac:dyDescent="0.25">
      <c r="A101" s="99" t="s">
        <v>159</v>
      </c>
      <c r="B101" s="98" t="s">
        <v>173</v>
      </c>
      <c r="C101" s="100" t="s">
        <v>280</v>
      </c>
      <c r="D101" s="100" t="s">
        <v>1135</v>
      </c>
    </row>
    <row r="102" spans="1:4" x14ac:dyDescent="0.25">
      <c r="A102" s="101" t="s">
        <v>145</v>
      </c>
      <c r="B102" s="98" t="s">
        <v>173</v>
      </c>
      <c r="C102" s="101" t="s">
        <v>323</v>
      </c>
      <c r="D102" s="101" t="s">
        <v>324</v>
      </c>
    </row>
    <row r="103" spans="1:4" x14ac:dyDescent="0.25">
      <c r="A103" s="101" t="s">
        <v>145</v>
      </c>
      <c r="B103" s="98" t="s">
        <v>173</v>
      </c>
      <c r="C103" s="101" t="s">
        <v>329</v>
      </c>
      <c r="D103" s="101" t="s">
        <v>330</v>
      </c>
    </row>
    <row r="104" spans="1:4" x14ac:dyDescent="0.25">
      <c r="A104" s="101" t="s">
        <v>145</v>
      </c>
      <c r="B104" s="98" t="s">
        <v>173</v>
      </c>
      <c r="C104" s="101" t="s">
        <v>333</v>
      </c>
      <c r="D104" s="101" t="s">
        <v>1167</v>
      </c>
    </row>
    <row r="105" spans="1:4" x14ac:dyDescent="0.25">
      <c r="A105" s="101" t="s">
        <v>145</v>
      </c>
      <c r="B105" s="98" t="s">
        <v>173</v>
      </c>
      <c r="C105" s="101" t="s">
        <v>331</v>
      </c>
      <c r="D105" s="101" t="s">
        <v>332</v>
      </c>
    </row>
    <row r="106" spans="1:4" x14ac:dyDescent="0.25">
      <c r="A106" s="101" t="s">
        <v>145</v>
      </c>
      <c r="B106" s="98" t="s">
        <v>173</v>
      </c>
      <c r="C106" s="101" t="s">
        <v>325</v>
      </c>
      <c r="D106" s="101" t="s">
        <v>326</v>
      </c>
    </row>
    <row r="107" spans="1:4" x14ac:dyDescent="0.25">
      <c r="A107" s="101" t="s">
        <v>145</v>
      </c>
      <c r="B107" s="98" t="s">
        <v>173</v>
      </c>
      <c r="C107" s="101" t="s">
        <v>327</v>
      </c>
      <c r="D107" s="101" t="s">
        <v>328</v>
      </c>
    </row>
    <row r="108" spans="1:4" x14ac:dyDescent="0.25">
      <c r="A108" s="101" t="s">
        <v>144</v>
      </c>
      <c r="B108" s="98" t="s">
        <v>173</v>
      </c>
      <c r="C108" s="101" t="s">
        <v>321</v>
      </c>
      <c r="D108" s="101" t="s">
        <v>322</v>
      </c>
    </row>
    <row r="109" spans="1:4" x14ac:dyDescent="0.25">
      <c r="A109" s="101" t="s">
        <v>144</v>
      </c>
      <c r="B109" s="98" t="s">
        <v>173</v>
      </c>
      <c r="C109" s="101" t="s">
        <v>320</v>
      </c>
      <c r="D109" s="101" t="s">
        <v>1007</v>
      </c>
    </row>
    <row r="110" spans="1:4" x14ac:dyDescent="0.25">
      <c r="A110" s="96" t="s">
        <v>149</v>
      </c>
      <c r="B110" s="2" t="s">
        <v>173</v>
      </c>
      <c r="C110" s="96" t="s">
        <v>1079</v>
      </c>
      <c r="D110" s="96" t="s">
        <v>349</v>
      </c>
    </row>
    <row r="111" spans="1:4" x14ac:dyDescent="0.25">
      <c r="A111" s="96" t="s">
        <v>149</v>
      </c>
      <c r="B111" s="2" t="s">
        <v>173</v>
      </c>
      <c r="C111" s="96" t="s">
        <v>1080</v>
      </c>
      <c r="D111" s="96" t="s">
        <v>1022</v>
      </c>
    </row>
    <row r="112" spans="1:4" x14ac:dyDescent="0.25">
      <c r="A112" s="96" t="s">
        <v>1082</v>
      </c>
      <c r="B112" s="2" t="s">
        <v>173</v>
      </c>
      <c r="C112" s="101" t="s">
        <v>1269</v>
      </c>
      <c r="D112" s="100" t="s">
        <v>1270</v>
      </c>
    </row>
    <row r="113" spans="1:4" x14ac:dyDescent="0.25">
      <c r="A113" s="96" t="s">
        <v>1082</v>
      </c>
      <c r="B113" s="2" t="s">
        <v>173</v>
      </c>
      <c r="C113" s="101" t="s">
        <v>1271</v>
      </c>
      <c r="D113" s="100" t="s">
        <v>1272</v>
      </c>
    </row>
    <row r="114" spans="1:4" x14ac:dyDescent="0.25">
      <c r="A114" s="102" t="s">
        <v>150</v>
      </c>
      <c r="B114" s="29" t="s">
        <v>173</v>
      </c>
      <c r="C114" s="103" t="s">
        <v>1273</v>
      </c>
      <c r="D114" s="104" t="s">
        <v>1274</v>
      </c>
    </row>
    <row r="115" spans="1:4" x14ac:dyDescent="0.25">
      <c r="A115" s="102" t="s">
        <v>150</v>
      </c>
      <c r="B115" s="29" t="s">
        <v>173</v>
      </c>
      <c r="C115" s="103" t="s">
        <v>1275</v>
      </c>
      <c r="D115" s="104" t="s">
        <v>1168</v>
      </c>
    </row>
    <row r="116" spans="1:4" x14ac:dyDescent="0.25">
      <c r="A116" s="102" t="s">
        <v>150</v>
      </c>
      <c r="B116" s="29" t="s">
        <v>173</v>
      </c>
      <c r="C116" s="103" t="s">
        <v>1276</v>
      </c>
      <c r="D116" s="103" t="s">
        <v>1021</v>
      </c>
    </row>
    <row r="117" spans="1:4" x14ac:dyDescent="0.25">
      <c r="A117" s="96" t="s">
        <v>151</v>
      </c>
      <c r="B117" s="2" t="s">
        <v>173</v>
      </c>
      <c r="C117" s="105" t="s">
        <v>1277</v>
      </c>
      <c r="D117" s="106" t="s">
        <v>1023</v>
      </c>
    </row>
    <row r="118" spans="1:4" x14ac:dyDescent="0.25">
      <c r="A118" s="96" t="s">
        <v>151</v>
      </c>
      <c r="B118" s="2" t="s">
        <v>173</v>
      </c>
      <c r="C118" s="105" t="s">
        <v>1278</v>
      </c>
      <c r="D118" s="105" t="s">
        <v>1024</v>
      </c>
    </row>
    <row r="119" spans="1:4" x14ac:dyDescent="0.25">
      <c r="A119" s="96" t="s">
        <v>151</v>
      </c>
      <c r="B119" s="2" t="s">
        <v>173</v>
      </c>
      <c r="C119" s="105" t="s">
        <v>1279</v>
      </c>
      <c r="D119" s="105" t="s">
        <v>1025</v>
      </c>
    </row>
    <row r="120" spans="1:4" x14ac:dyDescent="0.25">
      <c r="A120" s="1" t="s">
        <v>1136</v>
      </c>
      <c r="B120" s="1" t="s">
        <v>26</v>
      </c>
      <c r="C120" s="1" t="s">
        <v>379</v>
      </c>
      <c r="D120" s="1" t="s">
        <v>380</v>
      </c>
    </row>
    <row r="121" spans="1:4" x14ac:dyDescent="0.25">
      <c r="A121" s="1" t="s">
        <v>1136</v>
      </c>
      <c r="B121" s="1" t="s">
        <v>26</v>
      </c>
      <c r="C121" s="1" t="s">
        <v>1200</v>
      </c>
      <c r="D121" s="1" t="s">
        <v>1101</v>
      </c>
    </row>
    <row r="122" spans="1:4" x14ac:dyDescent="0.25">
      <c r="A122" s="1" t="s">
        <v>1136</v>
      </c>
      <c r="B122" s="1" t="s">
        <v>26</v>
      </c>
      <c r="C122" s="1" t="s">
        <v>378</v>
      </c>
      <c r="D122" s="1" t="s">
        <v>1280</v>
      </c>
    </row>
    <row r="123" spans="1:4" x14ac:dyDescent="0.25">
      <c r="A123" s="1" t="s">
        <v>1136</v>
      </c>
      <c r="B123" s="1" t="s">
        <v>26</v>
      </c>
      <c r="C123" s="1" t="s">
        <v>381</v>
      </c>
      <c r="D123" s="1" t="s">
        <v>1281</v>
      </c>
    </row>
    <row r="124" spans="1:4" x14ac:dyDescent="0.25">
      <c r="A124" s="1" t="s">
        <v>1102</v>
      </c>
      <c r="B124" s="1" t="s">
        <v>26</v>
      </c>
      <c r="C124" s="1" t="s">
        <v>382</v>
      </c>
      <c r="D124" s="1" t="s">
        <v>383</v>
      </c>
    </row>
    <row r="125" spans="1:4" x14ac:dyDescent="0.25">
      <c r="A125" s="1" t="s">
        <v>1102</v>
      </c>
      <c r="B125" s="1" t="s">
        <v>26</v>
      </c>
      <c r="C125" s="1" t="s">
        <v>387</v>
      </c>
      <c r="D125" s="1" t="s">
        <v>388</v>
      </c>
    </row>
    <row r="126" spans="1:4" x14ac:dyDescent="0.25">
      <c r="A126" s="1" t="s">
        <v>1102</v>
      </c>
      <c r="B126" s="1" t="s">
        <v>26</v>
      </c>
      <c r="C126" s="1" t="s">
        <v>389</v>
      </c>
      <c r="D126" s="1" t="s">
        <v>513</v>
      </c>
    </row>
    <row r="127" spans="1:4" x14ac:dyDescent="0.25">
      <c r="A127" s="1" t="s">
        <v>1102</v>
      </c>
      <c r="B127" s="1" t="s">
        <v>26</v>
      </c>
      <c r="C127" s="1" t="s">
        <v>386</v>
      </c>
      <c r="D127" s="1" t="s">
        <v>1026</v>
      </c>
    </row>
    <row r="128" spans="1:4" x14ac:dyDescent="0.25">
      <c r="A128" s="1" t="s">
        <v>1102</v>
      </c>
      <c r="B128" s="1" t="s">
        <v>26</v>
      </c>
      <c r="C128" s="1" t="s">
        <v>384</v>
      </c>
      <c r="D128" s="1" t="s">
        <v>385</v>
      </c>
    </row>
    <row r="129" spans="1:4" x14ac:dyDescent="0.25">
      <c r="A129" s="1" t="s">
        <v>32</v>
      </c>
      <c r="B129" s="1" t="s">
        <v>26</v>
      </c>
      <c r="C129" s="1" t="s">
        <v>408</v>
      </c>
      <c r="D129" s="1" t="s">
        <v>1083</v>
      </c>
    </row>
    <row r="130" spans="1:4" x14ac:dyDescent="0.25">
      <c r="A130" s="1" t="s">
        <v>32</v>
      </c>
      <c r="B130" s="1" t="s">
        <v>26</v>
      </c>
      <c r="C130" s="1" t="s">
        <v>406</v>
      </c>
      <c r="D130" s="1" t="s">
        <v>1085</v>
      </c>
    </row>
    <row r="131" spans="1:4" x14ac:dyDescent="0.25">
      <c r="A131" s="1" t="s">
        <v>32</v>
      </c>
      <c r="B131" s="1" t="s">
        <v>26</v>
      </c>
      <c r="C131" s="1" t="s">
        <v>410</v>
      </c>
      <c r="D131" s="1" t="s">
        <v>1084</v>
      </c>
    </row>
    <row r="132" spans="1:4" x14ac:dyDescent="0.25">
      <c r="A132" s="1" t="s">
        <v>32</v>
      </c>
      <c r="B132" s="1" t="s">
        <v>26</v>
      </c>
      <c r="C132" s="1" t="s">
        <v>404</v>
      </c>
      <c r="D132" s="1" t="s">
        <v>405</v>
      </c>
    </row>
    <row r="133" spans="1:4" x14ac:dyDescent="0.25">
      <c r="A133" s="1" t="s">
        <v>32</v>
      </c>
      <c r="B133" s="1" t="s">
        <v>26</v>
      </c>
      <c r="C133" s="1" t="s">
        <v>409</v>
      </c>
      <c r="D133" s="1" t="s">
        <v>1282</v>
      </c>
    </row>
    <row r="134" spans="1:4" x14ac:dyDescent="0.25">
      <c r="A134" s="1" t="s">
        <v>32</v>
      </c>
      <c r="B134" s="1" t="s">
        <v>26</v>
      </c>
      <c r="C134" s="1" t="s">
        <v>403</v>
      </c>
      <c r="D134" s="1" t="s">
        <v>1103</v>
      </c>
    </row>
    <row r="135" spans="1:4" x14ac:dyDescent="0.25">
      <c r="A135" s="1" t="s">
        <v>32</v>
      </c>
      <c r="B135" s="1" t="s">
        <v>26</v>
      </c>
      <c r="C135" s="1" t="s">
        <v>413</v>
      </c>
      <c r="D135" s="1" t="s">
        <v>1104</v>
      </c>
    </row>
    <row r="136" spans="1:4" x14ac:dyDescent="0.25">
      <c r="A136" s="1" t="s">
        <v>32</v>
      </c>
      <c r="B136" s="1" t="s">
        <v>26</v>
      </c>
      <c r="C136" s="1" t="s">
        <v>412</v>
      </c>
      <c r="D136" s="1" t="s">
        <v>1283</v>
      </c>
    </row>
    <row r="137" spans="1:4" x14ac:dyDescent="0.25">
      <c r="A137" s="1" t="s">
        <v>32</v>
      </c>
      <c r="B137" s="1" t="s">
        <v>26</v>
      </c>
      <c r="C137" s="1" t="s">
        <v>411</v>
      </c>
      <c r="D137" s="1" t="s">
        <v>1086</v>
      </c>
    </row>
    <row r="138" spans="1:4" x14ac:dyDescent="0.25">
      <c r="A138" s="1" t="s">
        <v>32</v>
      </c>
      <c r="B138" s="1" t="s">
        <v>26</v>
      </c>
      <c r="C138" s="1" t="s">
        <v>407</v>
      </c>
      <c r="D138" s="1" t="s">
        <v>1087</v>
      </c>
    </row>
    <row r="139" spans="1:4" x14ac:dyDescent="0.25">
      <c r="A139" s="1" t="s">
        <v>25</v>
      </c>
      <c r="B139" s="1" t="s">
        <v>26</v>
      </c>
      <c r="C139" s="1" t="s">
        <v>367</v>
      </c>
      <c r="D139" s="1" t="s">
        <v>1028</v>
      </c>
    </row>
    <row r="140" spans="1:4" x14ac:dyDescent="0.25">
      <c r="A140" s="1" t="s">
        <v>25</v>
      </c>
      <c r="B140" s="1" t="s">
        <v>26</v>
      </c>
      <c r="C140" s="1" t="s">
        <v>366</v>
      </c>
      <c r="D140" s="1" t="s">
        <v>1138</v>
      </c>
    </row>
    <row r="141" spans="1:4" x14ac:dyDescent="0.25">
      <c r="A141" s="1" t="s">
        <v>25</v>
      </c>
      <c r="B141" s="1" t="s">
        <v>26</v>
      </c>
      <c r="C141" s="1" t="s">
        <v>368</v>
      </c>
      <c r="D141" s="1" t="s">
        <v>1139</v>
      </c>
    </row>
    <row r="142" spans="1:4" x14ac:dyDescent="0.25">
      <c r="A142" s="1" t="s">
        <v>25</v>
      </c>
      <c r="B142" s="1" t="s">
        <v>26</v>
      </c>
      <c r="C142" s="1" t="s">
        <v>369</v>
      </c>
      <c r="D142" s="1" t="s">
        <v>1140</v>
      </c>
    </row>
    <row r="143" spans="1:4" x14ac:dyDescent="0.25">
      <c r="A143" s="1" t="s">
        <v>1203</v>
      </c>
      <c r="B143" s="1" t="s">
        <v>26</v>
      </c>
      <c r="C143" s="1" t="s">
        <v>432</v>
      </c>
      <c r="D143" s="1" t="s">
        <v>1284</v>
      </c>
    </row>
    <row r="144" spans="1:4" x14ac:dyDescent="0.25">
      <c r="A144" s="1" t="s">
        <v>1203</v>
      </c>
      <c r="B144" s="1" t="s">
        <v>26</v>
      </c>
      <c r="C144" s="1" t="s">
        <v>438</v>
      </c>
      <c r="D144" s="1" t="s">
        <v>439</v>
      </c>
    </row>
    <row r="145" spans="1:4" x14ac:dyDescent="0.25">
      <c r="A145" s="1" t="s">
        <v>1203</v>
      </c>
      <c r="B145" s="1" t="s">
        <v>26</v>
      </c>
      <c r="C145" s="1" t="s">
        <v>442</v>
      </c>
      <c r="D145" s="1" t="s">
        <v>1137</v>
      </c>
    </row>
    <row r="146" spans="1:4" x14ac:dyDescent="0.25">
      <c r="A146" s="1" t="s">
        <v>1203</v>
      </c>
      <c r="B146" s="1" t="s">
        <v>26</v>
      </c>
      <c r="C146" s="1" t="s">
        <v>433</v>
      </c>
      <c r="D146" s="1" t="s">
        <v>1027</v>
      </c>
    </row>
    <row r="147" spans="1:4" x14ac:dyDescent="0.25">
      <c r="A147" s="1" t="s">
        <v>1203</v>
      </c>
      <c r="B147" s="1" t="s">
        <v>26</v>
      </c>
      <c r="C147" s="1" t="s">
        <v>436</v>
      </c>
      <c r="D147" s="1" t="s">
        <v>437</v>
      </c>
    </row>
    <row r="148" spans="1:4" x14ac:dyDescent="0.25">
      <c r="A148" s="1" t="s">
        <v>1203</v>
      </c>
      <c r="B148" s="1" t="s">
        <v>26</v>
      </c>
      <c r="C148" s="1" t="s">
        <v>440</v>
      </c>
      <c r="D148" s="1" t="s">
        <v>441</v>
      </c>
    </row>
    <row r="149" spans="1:4" x14ac:dyDescent="0.25">
      <c r="A149" s="1" t="s">
        <v>1203</v>
      </c>
      <c r="B149" s="1" t="s">
        <v>26</v>
      </c>
      <c r="C149" s="1" t="s">
        <v>434</v>
      </c>
      <c r="D149" s="1" t="s">
        <v>435</v>
      </c>
    </row>
    <row r="150" spans="1:4" x14ac:dyDescent="0.25">
      <c r="A150" s="1" t="s">
        <v>39</v>
      </c>
      <c r="B150" s="1" t="s">
        <v>26</v>
      </c>
      <c r="C150" s="1" t="s">
        <v>374</v>
      </c>
      <c r="D150" s="1" t="s">
        <v>375</v>
      </c>
    </row>
    <row r="151" spans="1:4" x14ac:dyDescent="0.25">
      <c r="A151" s="1" t="s">
        <v>39</v>
      </c>
      <c r="B151" s="1" t="s">
        <v>26</v>
      </c>
      <c r="C151" s="1" t="s">
        <v>370</v>
      </c>
      <c r="D151" s="1" t="s">
        <v>371</v>
      </c>
    </row>
    <row r="152" spans="1:4" x14ac:dyDescent="0.25">
      <c r="A152" s="1" t="s">
        <v>39</v>
      </c>
      <c r="B152" s="1" t="s">
        <v>26</v>
      </c>
      <c r="C152" s="1" t="s">
        <v>376</v>
      </c>
      <c r="D152" s="1" t="s">
        <v>377</v>
      </c>
    </row>
    <row r="153" spans="1:4" x14ac:dyDescent="0.25">
      <c r="A153" s="1" t="s">
        <v>39</v>
      </c>
      <c r="B153" s="1" t="s">
        <v>26</v>
      </c>
      <c r="C153" s="1" t="s">
        <v>372</v>
      </c>
      <c r="D153" s="1" t="s">
        <v>373</v>
      </c>
    </row>
    <row r="154" spans="1:4" x14ac:dyDescent="0.25">
      <c r="A154" s="1" t="s">
        <v>30</v>
      </c>
      <c r="B154" s="1" t="s">
        <v>26</v>
      </c>
      <c r="C154" s="1" t="s">
        <v>395</v>
      </c>
      <c r="D154" s="1" t="s">
        <v>348</v>
      </c>
    </row>
    <row r="155" spans="1:4" x14ac:dyDescent="0.25">
      <c r="A155" s="1" t="s">
        <v>30</v>
      </c>
      <c r="B155" s="1" t="s">
        <v>26</v>
      </c>
      <c r="C155" s="1" t="s">
        <v>396</v>
      </c>
      <c r="D155" s="1" t="s">
        <v>397</v>
      </c>
    </row>
    <row r="156" spans="1:4" x14ac:dyDescent="0.25">
      <c r="A156" s="1" t="s">
        <v>30</v>
      </c>
      <c r="B156" s="1" t="s">
        <v>26</v>
      </c>
      <c r="C156" s="1" t="s">
        <v>399</v>
      </c>
      <c r="D156" s="1" t="s">
        <v>400</v>
      </c>
    </row>
    <row r="157" spans="1:4" x14ac:dyDescent="0.25">
      <c r="A157" s="1" t="s">
        <v>30</v>
      </c>
      <c r="B157" s="1" t="s">
        <v>26</v>
      </c>
      <c r="C157" s="1" t="s">
        <v>398</v>
      </c>
      <c r="D157" s="1" t="s">
        <v>362</v>
      </c>
    </row>
    <row r="158" spans="1:4" x14ac:dyDescent="0.25">
      <c r="A158" s="1" t="s">
        <v>30</v>
      </c>
      <c r="B158" s="1" t="s">
        <v>26</v>
      </c>
      <c r="C158" s="1" t="s">
        <v>390</v>
      </c>
      <c r="D158" s="1" t="s">
        <v>391</v>
      </c>
    </row>
    <row r="159" spans="1:4" x14ac:dyDescent="0.25">
      <c r="A159" s="1" t="s">
        <v>30</v>
      </c>
      <c r="B159" s="1" t="s">
        <v>26</v>
      </c>
      <c r="C159" s="1" t="s">
        <v>394</v>
      </c>
      <c r="D159" s="1" t="s">
        <v>1235</v>
      </c>
    </row>
    <row r="160" spans="1:4" x14ac:dyDescent="0.25">
      <c r="A160" s="1" t="s">
        <v>30</v>
      </c>
      <c r="B160" s="1" t="s">
        <v>26</v>
      </c>
      <c r="C160" s="1" t="s">
        <v>401</v>
      </c>
      <c r="D160" s="1" t="s">
        <v>402</v>
      </c>
    </row>
    <row r="161" spans="1:4" x14ac:dyDescent="0.25">
      <c r="A161" s="1" t="s">
        <v>30</v>
      </c>
      <c r="B161" s="1" t="s">
        <v>26</v>
      </c>
      <c r="C161" s="1" t="s">
        <v>392</v>
      </c>
      <c r="D161" s="1" t="s">
        <v>393</v>
      </c>
    </row>
    <row r="162" spans="1:4" x14ac:dyDescent="0.25">
      <c r="A162" s="1" t="s">
        <v>34</v>
      </c>
      <c r="B162" s="1" t="s">
        <v>26</v>
      </c>
      <c r="C162" s="1" t="s">
        <v>422</v>
      </c>
      <c r="D162" s="1" t="s">
        <v>423</v>
      </c>
    </row>
    <row r="163" spans="1:4" x14ac:dyDescent="0.25">
      <c r="A163" s="1" t="s">
        <v>34</v>
      </c>
      <c r="B163" s="1" t="s">
        <v>26</v>
      </c>
      <c r="C163" s="1" t="s">
        <v>424</v>
      </c>
      <c r="D163" s="1" t="s">
        <v>425</v>
      </c>
    </row>
    <row r="164" spans="1:4" x14ac:dyDescent="0.25">
      <c r="A164" s="1" t="s">
        <v>34</v>
      </c>
      <c r="B164" s="1" t="s">
        <v>26</v>
      </c>
      <c r="C164" s="1" t="s">
        <v>430</v>
      </c>
      <c r="D164" s="1" t="s">
        <v>431</v>
      </c>
    </row>
    <row r="165" spans="1:4" x14ac:dyDescent="0.25">
      <c r="A165" s="1" t="s">
        <v>34</v>
      </c>
      <c r="B165" s="1" t="s">
        <v>26</v>
      </c>
      <c r="C165" s="1" t="s">
        <v>420</v>
      </c>
      <c r="D165" s="1" t="s">
        <v>421</v>
      </c>
    </row>
    <row r="166" spans="1:4" x14ac:dyDescent="0.25">
      <c r="A166" s="1" t="s">
        <v>34</v>
      </c>
      <c r="B166" s="1" t="s">
        <v>26</v>
      </c>
      <c r="C166" s="1" t="s">
        <v>428</v>
      </c>
      <c r="D166" s="1" t="s">
        <v>429</v>
      </c>
    </row>
    <row r="167" spans="1:4" x14ac:dyDescent="0.25">
      <c r="A167" s="1" t="s">
        <v>34</v>
      </c>
      <c r="B167" s="1" t="s">
        <v>26</v>
      </c>
      <c r="C167" s="1" t="s">
        <v>426</v>
      </c>
      <c r="D167" s="1" t="s">
        <v>427</v>
      </c>
    </row>
    <row r="168" spans="1:4" x14ac:dyDescent="0.25">
      <c r="A168" s="1" t="s">
        <v>38</v>
      </c>
      <c r="B168" s="1" t="s">
        <v>26</v>
      </c>
      <c r="C168" s="1" t="s">
        <v>418</v>
      </c>
      <c r="D168" s="1" t="s">
        <v>419</v>
      </c>
    </row>
    <row r="169" spans="1:4" x14ac:dyDescent="0.25">
      <c r="A169" s="1" t="s">
        <v>38</v>
      </c>
      <c r="B169" s="1" t="s">
        <v>26</v>
      </c>
      <c r="C169" s="1" t="s">
        <v>416</v>
      </c>
      <c r="D169" s="1" t="s">
        <v>417</v>
      </c>
    </row>
    <row r="170" spans="1:4" x14ac:dyDescent="0.25">
      <c r="A170" s="1" t="s">
        <v>38</v>
      </c>
      <c r="B170" s="1" t="s">
        <v>26</v>
      </c>
      <c r="C170" s="1" t="s">
        <v>414</v>
      </c>
      <c r="D170" s="1" t="s">
        <v>415</v>
      </c>
    </row>
    <row r="171" spans="1:4" x14ac:dyDescent="0.25">
      <c r="A171" s="107" t="s">
        <v>1236</v>
      </c>
      <c r="B171" s="107" t="s">
        <v>41</v>
      </c>
      <c r="C171" s="107" t="s">
        <v>516</v>
      </c>
      <c r="D171" s="107" t="s">
        <v>517</v>
      </c>
    </row>
    <row r="172" spans="1:4" x14ac:dyDescent="0.25">
      <c r="A172" s="107" t="s">
        <v>1236</v>
      </c>
      <c r="B172" s="107" t="s">
        <v>41</v>
      </c>
      <c r="C172" s="107" t="s">
        <v>515</v>
      </c>
      <c r="D172" s="107" t="s">
        <v>1039</v>
      </c>
    </row>
    <row r="173" spans="1:4" x14ac:dyDescent="0.25">
      <c r="A173" s="107" t="s">
        <v>1236</v>
      </c>
      <c r="B173" s="107" t="s">
        <v>41</v>
      </c>
      <c r="C173" s="107" t="s">
        <v>512</v>
      </c>
      <c r="D173" s="107" t="s">
        <v>358</v>
      </c>
    </row>
    <row r="174" spans="1:4" x14ac:dyDescent="0.25">
      <c r="A174" s="107" t="s">
        <v>1236</v>
      </c>
      <c r="B174" s="107" t="s">
        <v>41</v>
      </c>
      <c r="C174" s="107" t="s">
        <v>514</v>
      </c>
      <c r="D174" s="107" t="s">
        <v>348</v>
      </c>
    </row>
    <row r="175" spans="1:4" x14ac:dyDescent="0.25">
      <c r="A175" s="107" t="s">
        <v>1236</v>
      </c>
      <c r="B175" s="107" t="s">
        <v>41</v>
      </c>
      <c r="C175" s="107" t="s">
        <v>518</v>
      </c>
      <c r="D175" s="107" t="s">
        <v>1040</v>
      </c>
    </row>
    <row r="176" spans="1:4" x14ac:dyDescent="0.25">
      <c r="A176" s="107" t="s">
        <v>55</v>
      </c>
      <c r="B176" s="107" t="s">
        <v>41</v>
      </c>
      <c r="C176" s="107" t="s">
        <v>502</v>
      </c>
      <c r="D176" s="107" t="s">
        <v>503</v>
      </c>
    </row>
    <row r="177" spans="1:4" x14ac:dyDescent="0.25">
      <c r="A177" s="107" t="s">
        <v>55</v>
      </c>
      <c r="B177" s="107" t="s">
        <v>41</v>
      </c>
      <c r="C177" s="107" t="s">
        <v>504</v>
      </c>
      <c r="D177" s="107" t="s">
        <v>505</v>
      </c>
    </row>
    <row r="178" spans="1:4" x14ac:dyDescent="0.25">
      <c r="A178" s="107" t="s">
        <v>55</v>
      </c>
      <c r="B178" s="107" t="s">
        <v>41</v>
      </c>
      <c r="C178" s="107" t="s">
        <v>498</v>
      </c>
      <c r="D178" s="107" t="s">
        <v>499</v>
      </c>
    </row>
    <row r="179" spans="1:4" x14ac:dyDescent="0.25">
      <c r="A179" s="107" t="s">
        <v>55</v>
      </c>
      <c r="B179" s="107" t="s">
        <v>41</v>
      </c>
      <c r="C179" s="107" t="s">
        <v>500</v>
      </c>
      <c r="D179" s="107" t="s">
        <v>501</v>
      </c>
    </row>
    <row r="180" spans="1:4" x14ac:dyDescent="0.25">
      <c r="A180" s="107" t="s">
        <v>55</v>
      </c>
      <c r="B180" s="107" t="s">
        <v>41</v>
      </c>
      <c r="C180" s="107" t="s">
        <v>508</v>
      </c>
      <c r="D180" s="107" t="s">
        <v>509</v>
      </c>
    </row>
    <row r="181" spans="1:4" x14ac:dyDescent="0.25">
      <c r="A181" s="107" t="s">
        <v>55</v>
      </c>
      <c r="B181" s="107" t="s">
        <v>41</v>
      </c>
      <c r="C181" s="107" t="s">
        <v>506</v>
      </c>
      <c r="D181" s="107" t="s">
        <v>507</v>
      </c>
    </row>
    <row r="182" spans="1:4" x14ac:dyDescent="0.25">
      <c r="A182" s="107" t="s">
        <v>59</v>
      </c>
      <c r="B182" s="107" t="s">
        <v>41</v>
      </c>
      <c r="C182" s="107" t="s">
        <v>443</v>
      </c>
      <c r="D182" s="107" t="s">
        <v>1141</v>
      </c>
    </row>
    <row r="183" spans="1:4" x14ac:dyDescent="0.25">
      <c r="A183" s="107" t="s">
        <v>59</v>
      </c>
      <c r="B183" s="107" t="s">
        <v>41</v>
      </c>
      <c r="C183" s="107" t="s">
        <v>446</v>
      </c>
      <c r="D183" s="107" t="s">
        <v>1142</v>
      </c>
    </row>
    <row r="184" spans="1:4" x14ac:dyDescent="0.25">
      <c r="A184" s="107" t="s">
        <v>59</v>
      </c>
      <c r="B184" s="107" t="s">
        <v>41</v>
      </c>
      <c r="C184" s="107" t="s">
        <v>445</v>
      </c>
      <c r="D184" s="107" t="s">
        <v>1143</v>
      </c>
    </row>
    <row r="185" spans="1:4" x14ac:dyDescent="0.25">
      <c r="A185" s="107" t="s">
        <v>59</v>
      </c>
      <c r="B185" s="107" t="s">
        <v>41</v>
      </c>
      <c r="C185" s="107" t="s">
        <v>444</v>
      </c>
      <c r="D185" s="107" t="s">
        <v>1144</v>
      </c>
    </row>
    <row r="186" spans="1:4" x14ac:dyDescent="0.25">
      <c r="A186" s="107" t="s">
        <v>40</v>
      </c>
      <c r="B186" s="107" t="s">
        <v>41</v>
      </c>
      <c r="C186" s="107" t="s">
        <v>451</v>
      </c>
      <c r="D186" s="107" t="s">
        <v>1145</v>
      </c>
    </row>
    <row r="187" spans="1:4" x14ac:dyDescent="0.25">
      <c r="A187" s="107" t="s">
        <v>40</v>
      </c>
      <c r="B187" s="107" t="s">
        <v>41</v>
      </c>
      <c r="C187" s="107" t="s">
        <v>455</v>
      </c>
      <c r="D187" s="107" t="s">
        <v>1029</v>
      </c>
    </row>
    <row r="188" spans="1:4" x14ac:dyDescent="0.25">
      <c r="A188" s="107" t="s">
        <v>40</v>
      </c>
      <c r="B188" s="107" t="s">
        <v>41</v>
      </c>
      <c r="C188" s="107" t="s">
        <v>452</v>
      </c>
      <c r="D188" s="107" t="s">
        <v>453</v>
      </c>
    </row>
    <row r="189" spans="1:4" x14ac:dyDescent="0.25">
      <c r="A189" s="107" t="s">
        <v>40</v>
      </c>
      <c r="B189" s="107" t="s">
        <v>41</v>
      </c>
      <c r="C189" s="107" t="s">
        <v>454</v>
      </c>
      <c r="D189" s="107" t="s">
        <v>1030</v>
      </c>
    </row>
    <row r="190" spans="1:4" x14ac:dyDescent="0.25">
      <c r="A190" s="107" t="s">
        <v>40</v>
      </c>
      <c r="B190" s="107" t="s">
        <v>41</v>
      </c>
      <c r="C190" s="107" t="s">
        <v>449</v>
      </c>
      <c r="D190" s="107" t="s">
        <v>1031</v>
      </c>
    </row>
    <row r="191" spans="1:4" x14ac:dyDescent="0.25">
      <c r="A191" s="107" t="s">
        <v>40</v>
      </c>
      <c r="B191" s="107" t="s">
        <v>41</v>
      </c>
      <c r="C191" s="107" t="s">
        <v>450</v>
      </c>
      <c r="D191" s="107" t="s">
        <v>1146</v>
      </c>
    </row>
    <row r="192" spans="1:4" x14ac:dyDescent="0.25">
      <c r="A192" s="107" t="s">
        <v>40</v>
      </c>
      <c r="B192" s="107" t="s">
        <v>41</v>
      </c>
      <c r="C192" s="107" t="s">
        <v>447</v>
      </c>
      <c r="D192" s="107" t="s">
        <v>448</v>
      </c>
    </row>
    <row r="193" spans="1:4" x14ac:dyDescent="0.25">
      <c r="A193" s="107" t="s">
        <v>43</v>
      </c>
      <c r="B193" s="107" t="s">
        <v>41</v>
      </c>
      <c r="C193" s="107" t="s">
        <v>460</v>
      </c>
      <c r="D193" s="107" t="s">
        <v>1105</v>
      </c>
    </row>
    <row r="194" spans="1:4" x14ac:dyDescent="0.25">
      <c r="A194" s="107" t="s">
        <v>43</v>
      </c>
      <c r="B194" s="107" t="s">
        <v>41</v>
      </c>
      <c r="C194" s="107" t="s">
        <v>456</v>
      </c>
      <c r="D194" s="107" t="s">
        <v>457</v>
      </c>
    </row>
    <row r="195" spans="1:4" x14ac:dyDescent="0.25">
      <c r="A195" s="107" t="s">
        <v>43</v>
      </c>
      <c r="B195" s="107" t="s">
        <v>41</v>
      </c>
      <c r="C195" s="107" t="s">
        <v>458</v>
      </c>
      <c r="D195" s="107" t="s">
        <v>459</v>
      </c>
    </row>
    <row r="196" spans="1:4" x14ac:dyDescent="0.25">
      <c r="A196" s="107" t="s">
        <v>57</v>
      </c>
      <c r="B196" s="107" t="s">
        <v>41</v>
      </c>
      <c r="C196" s="107" t="s">
        <v>511</v>
      </c>
      <c r="D196" s="107" t="s">
        <v>1285</v>
      </c>
    </row>
    <row r="197" spans="1:4" x14ac:dyDescent="0.25">
      <c r="A197" s="107" t="s">
        <v>57</v>
      </c>
      <c r="B197" s="107" t="s">
        <v>41</v>
      </c>
      <c r="C197" s="107" t="s">
        <v>510</v>
      </c>
      <c r="D197" s="107" t="s">
        <v>1041</v>
      </c>
    </row>
    <row r="198" spans="1:4" x14ac:dyDescent="0.25">
      <c r="A198" s="107" t="s">
        <v>53</v>
      </c>
      <c r="B198" s="107" t="s">
        <v>41</v>
      </c>
      <c r="C198" s="107" t="s">
        <v>492</v>
      </c>
      <c r="D198" s="107" t="s">
        <v>493</v>
      </c>
    </row>
    <row r="199" spans="1:4" x14ac:dyDescent="0.25">
      <c r="A199" s="107" t="s">
        <v>53</v>
      </c>
      <c r="B199" s="107" t="s">
        <v>41</v>
      </c>
      <c r="C199" s="107" t="s">
        <v>491</v>
      </c>
      <c r="D199" s="107" t="s">
        <v>1034</v>
      </c>
    </row>
    <row r="200" spans="1:4" x14ac:dyDescent="0.25">
      <c r="A200" s="107" t="s">
        <v>53</v>
      </c>
      <c r="B200" s="107" t="s">
        <v>41</v>
      </c>
      <c r="C200" s="107" t="s">
        <v>489</v>
      </c>
      <c r="D200" s="107" t="s">
        <v>1035</v>
      </c>
    </row>
    <row r="201" spans="1:4" x14ac:dyDescent="0.25">
      <c r="A201" s="107" t="s">
        <v>53</v>
      </c>
      <c r="B201" s="107" t="s">
        <v>41</v>
      </c>
      <c r="C201" s="107" t="s">
        <v>490</v>
      </c>
      <c r="D201" s="107" t="s">
        <v>1036</v>
      </c>
    </row>
    <row r="202" spans="1:4" x14ac:dyDescent="0.25">
      <c r="A202" s="107" t="s">
        <v>179</v>
      </c>
      <c r="B202" s="107" t="s">
        <v>41</v>
      </c>
      <c r="C202" s="107" t="s">
        <v>495</v>
      </c>
      <c r="D202" s="107" t="s">
        <v>1037</v>
      </c>
    </row>
    <row r="203" spans="1:4" x14ac:dyDescent="0.25">
      <c r="A203" s="107" t="s">
        <v>179</v>
      </c>
      <c r="B203" s="107" t="s">
        <v>41</v>
      </c>
      <c r="C203" s="107" t="s">
        <v>494</v>
      </c>
      <c r="D203" s="107" t="s">
        <v>1239</v>
      </c>
    </row>
    <row r="204" spans="1:4" x14ac:dyDescent="0.25">
      <c r="A204" s="107" t="s">
        <v>179</v>
      </c>
      <c r="B204" s="107" t="s">
        <v>41</v>
      </c>
      <c r="C204" s="107" t="s">
        <v>496</v>
      </c>
      <c r="D204" s="107" t="s">
        <v>1038</v>
      </c>
    </row>
    <row r="205" spans="1:4" x14ac:dyDescent="0.25">
      <c r="A205" s="107" t="s">
        <v>179</v>
      </c>
      <c r="B205" s="107" t="s">
        <v>41</v>
      </c>
      <c r="C205" s="107" t="s">
        <v>497</v>
      </c>
      <c r="D205" s="107" t="s">
        <v>1091</v>
      </c>
    </row>
    <row r="206" spans="1:4" x14ac:dyDescent="0.25">
      <c r="A206" s="107" t="s">
        <v>50</v>
      </c>
      <c r="B206" s="107" t="s">
        <v>41</v>
      </c>
      <c r="C206" s="107" t="s">
        <v>475</v>
      </c>
      <c r="D206" s="107" t="s">
        <v>1170</v>
      </c>
    </row>
    <row r="207" spans="1:4" x14ac:dyDescent="0.25">
      <c r="A207" s="107" t="s">
        <v>50</v>
      </c>
      <c r="B207" s="107" t="s">
        <v>41</v>
      </c>
      <c r="C207" s="107" t="s">
        <v>477</v>
      </c>
      <c r="D207" s="107" t="s">
        <v>1169</v>
      </c>
    </row>
    <row r="208" spans="1:4" x14ac:dyDescent="0.25">
      <c r="A208" s="107" t="s">
        <v>50</v>
      </c>
      <c r="B208" s="107" t="s">
        <v>41</v>
      </c>
      <c r="C208" s="107" t="s">
        <v>474</v>
      </c>
      <c r="D208" s="107" t="s">
        <v>478</v>
      </c>
    </row>
    <row r="209" spans="1:4" x14ac:dyDescent="0.25">
      <c r="A209" s="107" t="s">
        <v>50</v>
      </c>
      <c r="B209" s="107" t="s">
        <v>41</v>
      </c>
      <c r="C209" s="107" t="s">
        <v>1201</v>
      </c>
      <c r="D209" s="107" t="s">
        <v>476</v>
      </c>
    </row>
    <row r="210" spans="1:4" x14ac:dyDescent="0.25">
      <c r="A210" s="107" t="s">
        <v>50</v>
      </c>
      <c r="B210" s="107" t="s">
        <v>41</v>
      </c>
      <c r="C210" s="107" t="s">
        <v>1202</v>
      </c>
      <c r="D210" s="107" t="s">
        <v>1286</v>
      </c>
    </row>
    <row r="211" spans="1:4" x14ac:dyDescent="0.25">
      <c r="A211" s="107" t="s">
        <v>45</v>
      </c>
      <c r="B211" s="107" t="s">
        <v>41</v>
      </c>
      <c r="C211" s="107" t="s">
        <v>464</v>
      </c>
      <c r="D211" s="107" t="s">
        <v>465</v>
      </c>
    </row>
    <row r="212" spans="1:4" x14ac:dyDescent="0.25">
      <c r="A212" s="107" t="s">
        <v>45</v>
      </c>
      <c r="B212" s="107" t="s">
        <v>41</v>
      </c>
      <c r="C212" s="107" t="s">
        <v>463</v>
      </c>
      <c r="D212" s="107" t="s">
        <v>1237</v>
      </c>
    </row>
    <row r="213" spans="1:4" x14ac:dyDescent="0.25">
      <c r="A213" s="107" t="s">
        <v>45</v>
      </c>
      <c r="B213" s="107" t="s">
        <v>41</v>
      </c>
      <c r="C213" s="107" t="s">
        <v>461</v>
      </c>
      <c r="D213" s="107" t="s">
        <v>462</v>
      </c>
    </row>
    <row r="214" spans="1:4" x14ac:dyDescent="0.25">
      <c r="A214" s="107" t="s">
        <v>1238</v>
      </c>
      <c r="B214" s="107" t="s">
        <v>41</v>
      </c>
      <c r="C214" s="107" t="s">
        <v>470</v>
      </c>
      <c r="D214" s="107" t="s">
        <v>471</v>
      </c>
    </row>
    <row r="215" spans="1:4" x14ac:dyDescent="0.25">
      <c r="A215" s="107" t="s">
        <v>1238</v>
      </c>
      <c r="B215" s="107" t="s">
        <v>41</v>
      </c>
      <c r="C215" s="107" t="s">
        <v>466</v>
      </c>
      <c r="D215" s="107" t="s">
        <v>1032</v>
      </c>
    </row>
    <row r="216" spans="1:4" x14ac:dyDescent="0.25">
      <c r="A216" s="107" t="s">
        <v>1238</v>
      </c>
      <c r="B216" s="107" t="s">
        <v>41</v>
      </c>
      <c r="C216" s="107" t="s">
        <v>469</v>
      </c>
      <c r="D216" s="107" t="s">
        <v>1033</v>
      </c>
    </row>
    <row r="217" spans="1:4" x14ac:dyDescent="0.25">
      <c r="A217" s="107" t="s">
        <v>1238</v>
      </c>
      <c r="B217" s="107" t="s">
        <v>41</v>
      </c>
      <c r="C217" s="107" t="s">
        <v>467</v>
      </c>
      <c r="D217" s="107" t="s">
        <v>468</v>
      </c>
    </row>
    <row r="218" spans="1:4" x14ac:dyDescent="0.25">
      <c r="A218" s="107" t="s">
        <v>1238</v>
      </c>
      <c r="B218" s="107" t="s">
        <v>41</v>
      </c>
      <c r="C218" s="107" t="s">
        <v>472</v>
      </c>
      <c r="D218" s="107" t="s">
        <v>473</v>
      </c>
    </row>
    <row r="219" spans="1:4" x14ac:dyDescent="0.25">
      <c r="A219" s="107" t="s">
        <v>48</v>
      </c>
      <c r="B219" s="107" t="s">
        <v>41</v>
      </c>
      <c r="C219" s="107" t="s">
        <v>479</v>
      </c>
      <c r="D219" s="107" t="s">
        <v>480</v>
      </c>
    </row>
    <row r="220" spans="1:4" x14ac:dyDescent="0.25">
      <c r="A220" s="107" t="s">
        <v>48</v>
      </c>
      <c r="B220" s="107" t="s">
        <v>41</v>
      </c>
      <c r="C220" s="107" t="s">
        <v>481</v>
      </c>
      <c r="D220" s="107" t="s">
        <v>796</v>
      </c>
    </row>
    <row r="221" spans="1:4" x14ac:dyDescent="0.25">
      <c r="A221" s="107" t="s">
        <v>52</v>
      </c>
      <c r="B221" s="107" t="s">
        <v>41</v>
      </c>
      <c r="C221" s="107" t="s">
        <v>485</v>
      </c>
      <c r="D221" s="107" t="s">
        <v>358</v>
      </c>
    </row>
    <row r="222" spans="1:4" x14ac:dyDescent="0.25">
      <c r="A222" s="107" t="s">
        <v>52</v>
      </c>
      <c r="B222" s="107" t="s">
        <v>41</v>
      </c>
      <c r="C222" s="107" t="s">
        <v>483</v>
      </c>
      <c r="D222" s="107" t="s">
        <v>484</v>
      </c>
    </row>
    <row r="223" spans="1:4" x14ac:dyDescent="0.25">
      <c r="A223" s="107" t="s">
        <v>52</v>
      </c>
      <c r="B223" s="107" t="s">
        <v>41</v>
      </c>
      <c r="C223" s="107" t="s">
        <v>486</v>
      </c>
      <c r="D223" s="107" t="s">
        <v>1042</v>
      </c>
    </row>
    <row r="224" spans="1:4" x14ac:dyDescent="0.25">
      <c r="A224" s="107" t="s">
        <v>52</v>
      </c>
      <c r="B224" s="107" t="s">
        <v>41</v>
      </c>
      <c r="C224" s="107" t="s">
        <v>487</v>
      </c>
      <c r="D224" s="107" t="s">
        <v>488</v>
      </c>
    </row>
    <row r="225" spans="1:4" x14ac:dyDescent="0.25">
      <c r="A225" s="107" t="s">
        <v>52</v>
      </c>
      <c r="B225" s="107" t="s">
        <v>41</v>
      </c>
      <c r="C225" s="107" t="s">
        <v>482</v>
      </c>
      <c r="D225" s="107" t="s">
        <v>1043</v>
      </c>
    </row>
    <row r="226" spans="1:4" x14ac:dyDescent="0.25">
      <c r="A226" s="65" t="s">
        <v>1044</v>
      </c>
      <c r="B226" s="65" t="s">
        <v>172</v>
      </c>
      <c r="C226" s="65" t="s">
        <v>572</v>
      </c>
      <c r="D226" s="108" t="s">
        <v>1241</v>
      </c>
    </row>
    <row r="227" spans="1:4" x14ac:dyDescent="0.25">
      <c r="A227" s="65" t="s">
        <v>1044</v>
      </c>
      <c r="B227" s="65" t="s">
        <v>172</v>
      </c>
      <c r="C227" s="65" t="s">
        <v>571</v>
      </c>
      <c r="D227" s="109" t="s">
        <v>1045</v>
      </c>
    </row>
    <row r="228" spans="1:4" x14ac:dyDescent="0.25">
      <c r="A228" s="65" t="s">
        <v>1044</v>
      </c>
      <c r="B228" s="65" t="s">
        <v>172</v>
      </c>
      <c r="C228" s="65" t="s">
        <v>579</v>
      </c>
      <c r="D228" s="109" t="s">
        <v>1091</v>
      </c>
    </row>
    <row r="229" spans="1:4" x14ac:dyDescent="0.25">
      <c r="A229" s="65" t="s">
        <v>1044</v>
      </c>
      <c r="B229" s="65" t="s">
        <v>172</v>
      </c>
      <c r="C229" s="65" t="s">
        <v>580</v>
      </c>
      <c r="D229" s="109" t="s">
        <v>1150</v>
      </c>
    </row>
    <row r="230" spans="1:4" x14ac:dyDescent="0.25">
      <c r="A230" s="65" t="s">
        <v>1044</v>
      </c>
      <c r="B230" s="65" t="s">
        <v>172</v>
      </c>
      <c r="C230" s="65" t="s">
        <v>575</v>
      </c>
      <c r="D230" s="109" t="s">
        <v>576</v>
      </c>
    </row>
    <row r="231" spans="1:4" x14ac:dyDescent="0.25">
      <c r="A231" s="65" t="s">
        <v>1044</v>
      </c>
      <c r="B231" s="65" t="s">
        <v>172</v>
      </c>
      <c r="C231" s="65" t="s">
        <v>581</v>
      </c>
      <c r="D231" s="109" t="s">
        <v>1151</v>
      </c>
    </row>
    <row r="232" spans="1:4" x14ac:dyDescent="0.25">
      <c r="A232" s="65" t="s">
        <v>1044</v>
      </c>
      <c r="B232" s="65" t="s">
        <v>172</v>
      </c>
      <c r="C232" s="65" t="s">
        <v>577</v>
      </c>
      <c r="D232" s="109" t="s">
        <v>578</v>
      </c>
    </row>
    <row r="233" spans="1:4" x14ac:dyDescent="0.25">
      <c r="A233" s="65" t="s">
        <v>1044</v>
      </c>
      <c r="B233" s="65" t="s">
        <v>172</v>
      </c>
      <c r="C233" s="65" t="s">
        <v>573</v>
      </c>
      <c r="D233" s="109" t="s">
        <v>574</v>
      </c>
    </row>
    <row r="234" spans="1:4" x14ac:dyDescent="0.25">
      <c r="A234" s="65" t="s">
        <v>169</v>
      </c>
      <c r="B234" s="65" t="s">
        <v>172</v>
      </c>
      <c r="C234" s="65" t="s">
        <v>593</v>
      </c>
      <c r="D234" s="109" t="s">
        <v>594</v>
      </c>
    </row>
    <row r="235" spans="1:4" x14ac:dyDescent="0.25">
      <c r="A235" s="65" t="s">
        <v>169</v>
      </c>
      <c r="B235" s="65" t="s">
        <v>172</v>
      </c>
      <c r="C235" s="65" t="s">
        <v>597</v>
      </c>
      <c r="D235" s="109" t="s">
        <v>1204</v>
      </c>
    </row>
    <row r="236" spans="1:4" x14ac:dyDescent="0.25">
      <c r="A236" s="65" t="s">
        <v>169</v>
      </c>
      <c r="B236" s="65" t="s">
        <v>172</v>
      </c>
      <c r="C236" s="65" t="s">
        <v>591</v>
      </c>
      <c r="D236" s="109" t="s">
        <v>592</v>
      </c>
    </row>
    <row r="237" spans="1:4" x14ac:dyDescent="0.25">
      <c r="A237" s="65" t="s">
        <v>169</v>
      </c>
      <c r="B237" s="65" t="s">
        <v>172</v>
      </c>
      <c r="C237" s="65" t="s">
        <v>595</v>
      </c>
      <c r="D237" s="109" t="s">
        <v>596</v>
      </c>
    </row>
    <row r="238" spans="1:4" x14ac:dyDescent="0.25">
      <c r="A238" s="65" t="s">
        <v>169</v>
      </c>
      <c r="B238" s="65" t="s">
        <v>172</v>
      </c>
      <c r="C238" s="65" t="s">
        <v>590</v>
      </c>
      <c r="D238" s="109" t="s">
        <v>373</v>
      </c>
    </row>
    <row r="239" spans="1:4" x14ac:dyDescent="0.25">
      <c r="A239" s="65" t="s">
        <v>170</v>
      </c>
      <c r="B239" s="65" t="s">
        <v>172</v>
      </c>
      <c r="C239" s="65" t="s">
        <v>604</v>
      </c>
      <c r="D239" s="109" t="s">
        <v>605</v>
      </c>
    </row>
    <row r="240" spans="1:4" x14ac:dyDescent="0.25">
      <c r="A240" s="65" t="s">
        <v>170</v>
      </c>
      <c r="B240" s="65" t="s">
        <v>172</v>
      </c>
      <c r="C240" s="65" t="s">
        <v>602</v>
      </c>
      <c r="D240" s="109" t="s">
        <v>603</v>
      </c>
    </row>
    <row r="241" spans="1:4" x14ac:dyDescent="0.25">
      <c r="A241" s="65" t="s">
        <v>170</v>
      </c>
      <c r="B241" s="65" t="s">
        <v>172</v>
      </c>
      <c r="C241" s="65" t="s">
        <v>600</v>
      </c>
      <c r="D241" s="109" t="s">
        <v>601</v>
      </c>
    </row>
    <row r="242" spans="1:4" x14ac:dyDescent="0.25">
      <c r="A242" s="65" t="s">
        <v>170</v>
      </c>
      <c r="B242" s="65" t="s">
        <v>172</v>
      </c>
      <c r="C242" s="65" t="s">
        <v>606</v>
      </c>
      <c r="D242" s="109" t="s">
        <v>607</v>
      </c>
    </row>
    <row r="243" spans="1:4" x14ac:dyDescent="0.25">
      <c r="A243" s="65" t="s">
        <v>170</v>
      </c>
      <c r="B243" s="65" t="s">
        <v>172</v>
      </c>
      <c r="C243" s="65" t="s">
        <v>608</v>
      </c>
      <c r="D243" s="109" t="s">
        <v>1205</v>
      </c>
    </row>
    <row r="244" spans="1:4" x14ac:dyDescent="0.25">
      <c r="A244" s="65" t="s">
        <v>170</v>
      </c>
      <c r="B244" s="65" t="s">
        <v>172</v>
      </c>
      <c r="C244" s="65" t="s">
        <v>598</v>
      </c>
      <c r="D244" s="109" t="s">
        <v>599</v>
      </c>
    </row>
    <row r="245" spans="1:4" x14ac:dyDescent="0.25">
      <c r="A245" s="111" t="s">
        <v>166</v>
      </c>
      <c r="B245" s="111" t="s">
        <v>172</v>
      </c>
      <c r="C245" s="111" t="s">
        <v>519</v>
      </c>
      <c r="D245" s="112" t="s">
        <v>520</v>
      </c>
    </row>
    <row r="246" spans="1:4" x14ac:dyDescent="0.25">
      <c r="A246" s="111" t="s">
        <v>166</v>
      </c>
      <c r="B246" s="111" t="s">
        <v>172</v>
      </c>
      <c r="C246" s="111" t="s">
        <v>522</v>
      </c>
      <c r="D246" s="112" t="s">
        <v>523</v>
      </c>
    </row>
    <row r="247" spans="1:4" x14ac:dyDescent="0.25">
      <c r="A247" s="111" t="s">
        <v>166</v>
      </c>
      <c r="B247" s="111" t="s">
        <v>172</v>
      </c>
      <c r="C247" s="111" t="s">
        <v>521</v>
      </c>
      <c r="D247" s="112" t="s">
        <v>1242</v>
      </c>
    </row>
    <row r="248" spans="1:4" x14ac:dyDescent="0.25">
      <c r="A248" s="111" t="s">
        <v>168</v>
      </c>
      <c r="B248" s="111" t="s">
        <v>172</v>
      </c>
      <c r="C248" s="111" t="s">
        <v>525</v>
      </c>
      <c r="D248" s="112" t="s">
        <v>526</v>
      </c>
    </row>
    <row r="249" spans="1:4" x14ac:dyDescent="0.25">
      <c r="A249" s="110" t="s">
        <v>168</v>
      </c>
      <c r="B249" s="111" t="s">
        <v>172</v>
      </c>
      <c r="C249" s="111" t="s">
        <v>528</v>
      </c>
      <c r="D249" s="112" t="s">
        <v>529</v>
      </c>
    </row>
    <row r="250" spans="1:4" x14ac:dyDescent="0.25">
      <c r="A250" s="110" t="s">
        <v>168</v>
      </c>
      <c r="B250" s="111" t="s">
        <v>172</v>
      </c>
      <c r="C250" s="111" t="s">
        <v>530</v>
      </c>
      <c r="D250" s="112" t="s">
        <v>468</v>
      </c>
    </row>
    <row r="251" spans="1:4" x14ac:dyDescent="0.25">
      <c r="A251" s="110" t="s">
        <v>168</v>
      </c>
      <c r="B251" s="111" t="s">
        <v>172</v>
      </c>
      <c r="C251" s="111" t="s">
        <v>527</v>
      </c>
      <c r="D251" s="112" t="s">
        <v>1148</v>
      </c>
    </row>
    <row r="252" spans="1:4" x14ac:dyDescent="0.25">
      <c r="A252" s="110" t="s">
        <v>168</v>
      </c>
      <c r="B252" s="111" t="s">
        <v>172</v>
      </c>
      <c r="C252" s="111" t="s">
        <v>524</v>
      </c>
      <c r="D252" s="112" t="s">
        <v>1149</v>
      </c>
    </row>
    <row r="253" spans="1:4" x14ac:dyDescent="0.25">
      <c r="A253" s="133" t="s">
        <v>167</v>
      </c>
      <c r="B253" s="65" t="s">
        <v>172</v>
      </c>
      <c r="C253" s="10" t="s">
        <v>586</v>
      </c>
      <c r="D253" s="64" t="s">
        <v>587</v>
      </c>
    </row>
    <row r="254" spans="1:4" x14ac:dyDescent="0.25">
      <c r="A254" s="133" t="s">
        <v>167</v>
      </c>
      <c r="B254" s="65" t="s">
        <v>172</v>
      </c>
      <c r="C254" s="10" t="s">
        <v>588</v>
      </c>
      <c r="D254" s="64" t="s">
        <v>589</v>
      </c>
    </row>
    <row r="255" spans="1:4" x14ac:dyDescent="0.25">
      <c r="A255" s="133" t="s">
        <v>167</v>
      </c>
      <c r="B255" s="65" t="s">
        <v>172</v>
      </c>
      <c r="C255" s="10" t="s">
        <v>583</v>
      </c>
      <c r="D255" s="64" t="s">
        <v>584</v>
      </c>
    </row>
    <row r="256" spans="1:4" x14ac:dyDescent="0.25">
      <c r="A256" s="133" t="s">
        <v>167</v>
      </c>
      <c r="B256" s="10" t="s">
        <v>172</v>
      </c>
      <c r="C256" s="10" t="s">
        <v>582</v>
      </c>
      <c r="D256" s="64" t="s">
        <v>1172</v>
      </c>
    </row>
    <row r="257" spans="1:4" x14ac:dyDescent="0.25">
      <c r="A257" s="10" t="s">
        <v>167</v>
      </c>
      <c r="B257" s="10" t="s">
        <v>172</v>
      </c>
      <c r="C257" s="10" t="s">
        <v>585</v>
      </c>
      <c r="D257" s="64" t="s">
        <v>1173</v>
      </c>
    </row>
    <row r="258" spans="1:4" x14ac:dyDescent="0.25">
      <c r="A258" s="111" t="s">
        <v>165</v>
      </c>
      <c r="B258" s="111" t="s">
        <v>172</v>
      </c>
      <c r="C258" s="111" t="s">
        <v>613</v>
      </c>
      <c r="D258" s="112" t="s">
        <v>614</v>
      </c>
    </row>
    <row r="259" spans="1:4" x14ac:dyDescent="0.25">
      <c r="A259" s="111" t="s">
        <v>165</v>
      </c>
      <c r="B259" s="111" t="s">
        <v>172</v>
      </c>
      <c r="C259" s="111" t="s">
        <v>617</v>
      </c>
      <c r="D259" s="112" t="s">
        <v>618</v>
      </c>
    </row>
    <row r="260" spans="1:4" x14ac:dyDescent="0.25">
      <c r="A260" s="111" t="s">
        <v>165</v>
      </c>
      <c r="B260" s="111" t="s">
        <v>172</v>
      </c>
      <c r="C260" s="111" t="s">
        <v>615</v>
      </c>
      <c r="D260" s="112" t="s">
        <v>616</v>
      </c>
    </row>
    <row r="261" spans="1:4" x14ac:dyDescent="0.25">
      <c r="A261" s="111" t="s">
        <v>165</v>
      </c>
      <c r="B261" s="111" t="s">
        <v>172</v>
      </c>
      <c r="C261" s="111" t="s">
        <v>611</v>
      </c>
      <c r="D261" s="112" t="s">
        <v>612</v>
      </c>
    </row>
    <row r="262" spans="1:4" x14ac:dyDescent="0.25">
      <c r="A262" s="111" t="s">
        <v>165</v>
      </c>
      <c r="B262" s="111" t="s">
        <v>172</v>
      </c>
      <c r="C262" s="111" t="s">
        <v>609</v>
      </c>
      <c r="D262" s="112" t="s">
        <v>1046</v>
      </c>
    </row>
    <row r="263" spans="1:4" x14ac:dyDescent="0.25">
      <c r="A263" s="111" t="s">
        <v>165</v>
      </c>
      <c r="B263" s="111" t="s">
        <v>172</v>
      </c>
      <c r="C263" s="111" t="s">
        <v>1047</v>
      </c>
      <c r="D263" s="112" t="s">
        <v>1152</v>
      </c>
    </row>
    <row r="264" spans="1:4" x14ac:dyDescent="0.25">
      <c r="A264" s="111" t="s">
        <v>165</v>
      </c>
      <c r="B264" s="111" t="s">
        <v>172</v>
      </c>
      <c r="C264" s="111" t="s">
        <v>610</v>
      </c>
      <c r="D264" s="112" t="s">
        <v>1243</v>
      </c>
    </row>
    <row r="265" spans="1:4" x14ac:dyDescent="0.25">
      <c r="A265" s="111" t="s">
        <v>165</v>
      </c>
      <c r="B265" s="111" t="s">
        <v>172</v>
      </c>
      <c r="C265" s="111" t="s">
        <v>619</v>
      </c>
      <c r="D265" s="112" t="s">
        <v>1106</v>
      </c>
    </row>
    <row r="266" spans="1:4" x14ac:dyDescent="0.25">
      <c r="A266" s="65" t="s">
        <v>1240</v>
      </c>
      <c r="B266" s="65" t="s">
        <v>172</v>
      </c>
      <c r="C266" s="65" t="s">
        <v>565</v>
      </c>
      <c r="D266" s="109" t="s">
        <v>566</v>
      </c>
    </row>
    <row r="267" spans="1:4" x14ac:dyDescent="0.25">
      <c r="A267" s="65" t="s">
        <v>1240</v>
      </c>
      <c r="B267" s="65" t="s">
        <v>172</v>
      </c>
      <c r="C267" s="65" t="s">
        <v>569</v>
      </c>
      <c r="D267" s="109" t="s">
        <v>570</v>
      </c>
    </row>
    <row r="268" spans="1:4" x14ac:dyDescent="0.25">
      <c r="A268" s="65" t="s">
        <v>1240</v>
      </c>
      <c r="B268" s="65" t="s">
        <v>172</v>
      </c>
      <c r="C268" s="65" t="s">
        <v>567</v>
      </c>
      <c r="D268" s="109" t="s">
        <v>568</v>
      </c>
    </row>
    <row r="269" spans="1:4" x14ac:dyDescent="0.25">
      <c r="A269" s="65" t="s">
        <v>1240</v>
      </c>
      <c r="B269" s="65" t="s">
        <v>172</v>
      </c>
      <c r="C269" s="65" t="s">
        <v>563</v>
      </c>
      <c r="D269" s="109" t="s">
        <v>564</v>
      </c>
    </row>
    <row r="270" spans="1:4" x14ac:dyDescent="0.25">
      <c r="A270" s="65" t="s">
        <v>162</v>
      </c>
      <c r="B270" s="65" t="s">
        <v>172</v>
      </c>
      <c r="C270" s="65" t="s">
        <v>555</v>
      </c>
      <c r="D270" s="109" t="s">
        <v>556</v>
      </c>
    </row>
    <row r="271" spans="1:4" x14ac:dyDescent="0.25">
      <c r="A271" s="65" t="s">
        <v>162</v>
      </c>
      <c r="B271" s="65" t="s">
        <v>172</v>
      </c>
      <c r="C271" s="65" t="s">
        <v>553</v>
      </c>
      <c r="D271" s="109" t="s">
        <v>554</v>
      </c>
    </row>
    <row r="272" spans="1:4" x14ac:dyDescent="0.25">
      <c r="A272" s="65" t="s">
        <v>162</v>
      </c>
      <c r="B272" s="65" t="s">
        <v>172</v>
      </c>
      <c r="C272" s="65" t="s">
        <v>551</v>
      </c>
      <c r="D272" s="109" t="s">
        <v>552</v>
      </c>
    </row>
    <row r="273" spans="1:4" x14ac:dyDescent="0.25">
      <c r="A273" s="65" t="s">
        <v>162</v>
      </c>
      <c r="B273" s="65" t="s">
        <v>172</v>
      </c>
      <c r="C273" s="65" t="s">
        <v>561</v>
      </c>
      <c r="D273" s="109" t="s">
        <v>562</v>
      </c>
    </row>
    <row r="274" spans="1:4" x14ac:dyDescent="0.25">
      <c r="A274" s="65" t="s">
        <v>162</v>
      </c>
      <c r="B274" s="65" t="s">
        <v>172</v>
      </c>
      <c r="C274" s="65" t="s">
        <v>557</v>
      </c>
      <c r="D274" s="109" t="s">
        <v>558</v>
      </c>
    </row>
    <row r="275" spans="1:4" x14ac:dyDescent="0.25">
      <c r="A275" s="65" t="s">
        <v>162</v>
      </c>
      <c r="B275" s="65" t="s">
        <v>172</v>
      </c>
      <c r="C275" s="65" t="s">
        <v>559</v>
      </c>
      <c r="D275" s="109" t="s">
        <v>560</v>
      </c>
    </row>
    <row r="276" spans="1:4" x14ac:dyDescent="0.25">
      <c r="A276" s="65" t="s">
        <v>160</v>
      </c>
      <c r="B276" s="65" t="s">
        <v>172</v>
      </c>
      <c r="C276" s="65" t="s">
        <v>532</v>
      </c>
      <c r="D276" s="109" t="s">
        <v>533</v>
      </c>
    </row>
    <row r="277" spans="1:4" x14ac:dyDescent="0.25">
      <c r="A277" s="65" t="s">
        <v>160</v>
      </c>
      <c r="B277" s="65" t="s">
        <v>172</v>
      </c>
      <c r="C277" s="65" t="s">
        <v>531</v>
      </c>
      <c r="D277" s="109" t="s">
        <v>1037</v>
      </c>
    </row>
    <row r="278" spans="1:4" x14ac:dyDescent="0.25">
      <c r="A278" s="65" t="s">
        <v>161</v>
      </c>
      <c r="B278" s="65" t="s">
        <v>172</v>
      </c>
      <c r="C278" s="65" t="s">
        <v>542</v>
      </c>
      <c r="D278" s="109" t="s">
        <v>543</v>
      </c>
    </row>
    <row r="279" spans="1:4" x14ac:dyDescent="0.25">
      <c r="A279" s="65" t="s">
        <v>161</v>
      </c>
      <c r="B279" s="65" t="s">
        <v>172</v>
      </c>
      <c r="C279" s="65" t="s">
        <v>548</v>
      </c>
      <c r="D279" s="109" t="s">
        <v>1147</v>
      </c>
    </row>
    <row r="280" spans="1:4" x14ac:dyDescent="0.25">
      <c r="A280" s="65" t="s">
        <v>161</v>
      </c>
      <c r="B280" s="65" t="s">
        <v>172</v>
      </c>
      <c r="C280" s="65" t="s">
        <v>549</v>
      </c>
      <c r="D280" s="109" t="s">
        <v>550</v>
      </c>
    </row>
    <row r="281" spans="1:4" x14ac:dyDescent="0.25">
      <c r="A281" s="65" t="s">
        <v>161</v>
      </c>
      <c r="B281" s="65" t="s">
        <v>172</v>
      </c>
      <c r="C281" s="65" t="s">
        <v>540</v>
      </c>
      <c r="D281" s="109" t="s">
        <v>541</v>
      </c>
    </row>
    <row r="282" spans="1:4" x14ac:dyDescent="0.25">
      <c r="A282" s="65" t="s">
        <v>161</v>
      </c>
      <c r="B282" s="65" t="s">
        <v>172</v>
      </c>
      <c r="C282" s="65" t="s">
        <v>536</v>
      </c>
      <c r="D282" s="109" t="s">
        <v>537</v>
      </c>
    </row>
    <row r="283" spans="1:4" x14ac:dyDescent="0.25">
      <c r="A283" s="65" t="s">
        <v>161</v>
      </c>
      <c r="B283" s="65" t="s">
        <v>172</v>
      </c>
      <c r="C283" s="65" t="s">
        <v>546</v>
      </c>
      <c r="D283" s="109" t="s">
        <v>547</v>
      </c>
    </row>
    <row r="284" spans="1:4" x14ac:dyDescent="0.25">
      <c r="A284" s="65" t="s">
        <v>161</v>
      </c>
      <c r="B284" s="65" t="s">
        <v>172</v>
      </c>
      <c r="C284" s="65" t="s">
        <v>534</v>
      </c>
      <c r="D284" s="109" t="s">
        <v>535</v>
      </c>
    </row>
    <row r="285" spans="1:4" x14ac:dyDescent="0.25">
      <c r="A285" s="65" t="s">
        <v>161</v>
      </c>
      <c r="B285" s="65" t="s">
        <v>172</v>
      </c>
      <c r="C285" s="65" t="s">
        <v>544</v>
      </c>
      <c r="D285" s="109" t="s">
        <v>1287</v>
      </c>
    </row>
    <row r="286" spans="1:4" x14ac:dyDescent="0.25">
      <c r="A286" s="65" t="s">
        <v>161</v>
      </c>
      <c r="B286" s="65" t="s">
        <v>172</v>
      </c>
      <c r="C286" s="65" t="s">
        <v>545</v>
      </c>
      <c r="D286" s="109" t="s">
        <v>1171</v>
      </c>
    </row>
    <row r="287" spans="1:4" x14ac:dyDescent="0.25">
      <c r="A287" s="10" t="s">
        <v>161</v>
      </c>
      <c r="B287" s="10" t="s">
        <v>172</v>
      </c>
      <c r="C287" s="10" t="s">
        <v>538</v>
      </c>
      <c r="D287" s="113" t="s">
        <v>539</v>
      </c>
    </row>
    <row r="288" spans="1:4" x14ac:dyDescent="0.25">
      <c r="A288" s="71" t="s">
        <v>633</v>
      </c>
      <c r="B288" s="71" t="s">
        <v>66</v>
      </c>
      <c r="C288" s="70" t="s">
        <v>635</v>
      </c>
      <c r="D288" s="70" t="s">
        <v>636</v>
      </c>
    </row>
    <row r="289" spans="1:4" x14ac:dyDescent="0.25">
      <c r="A289" s="71" t="s">
        <v>633</v>
      </c>
      <c r="B289" s="71" t="s">
        <v>66</v>
      </c>
      <c r="C289" s="70" t="s">
        <v>634</v>
      </c>
      <c r="D289" s="70" t="s">
        <v>1288</v>
      </c>
    </row>
    <row r="290" spans="1:4" x14ac:dyDescent="0.25">
      <c r="A290" s="70" t="s">
        <v>72</v>
      </c>
      <c r="B290" s="72" t="s">
        <v>66</v>
      </c>
      <c r="C290" s="72" t="s">
        <v>654</v>
      </c>
      <c r="D290" s="72" t="s">
        <v>1289</v>
      </c>
    </row>
    <row r="291" spans="1:4" ht="15.75" x14ac:dyDescent="0.25">
      <c r="A291" s="70" t="s">
        <v>72</v>
      </c>
      <c r="B291" s="72" t="s">
        <v>66</v>
      </c>
      <c r="C291" s="73" t="s">
        <v>651</v>
      </c>
      <c r="D291" s="74" t="s">
        <v>652</v>
      </c>
    </row>
    <row r="292" spans="1:4" x14ac:dyDescent="0.25">
      <c r="A292" s="70" t="s">
        <v>72</v>
      </c>
      <c r="B292" s="72" t="s">
        <v>66</v>
      </c>
      <c r="C292" s="72" t="s">
        <v>641</v>
      </c>
      <c r="D292" s="68" t="s">
        <v>1174</v>
      </c>
    </row>
    <row r="293" spans="1:4" x14ac:dyDescent="0.25">
      <c r="A293" s="70" t="s">
        <v>72</v>
      </c>
      <c r="B293" s="72" t="s">
        <v>66</v>
      </c>
      <c r="C293" s="72" t="s">
        <v>658</v>
      </c>
      <c r="D293" s="72" t="s">
        <v>659</v>
      </c>
    </row>
    <row r="294" spans="1:4" x14ac:dyDescent="0.25">
      <c r="A294" s="70" t="s">
        <v>72</v>
      </c>
      <c r="B294" s="72" t="s">
        <v>66</v>
      </c>
      <c r="C294" s="72" t="s">
        <v>648</v>
      </c>
      <c r="D294" s="72" t="s">
        <v>649</v>
      </c>
    </row>
    <row r="295" spans="1:4" x14ac:dyDescent="0.25">
      <c r="A295" s="70" t="s">
        <v>72</v>
      </c>
      <c r="B295" s="72" t="s">
        <v>66</v>
      </c>
      <c r="C295" s="72" t="s">
        <v>656</v>
      </c>
      <c r="D295" s="72" t="s">
        <v>657</v>
      </c>
    </row>
    <row r="296" spans="1:4" x14ac:dyDescent="0.25">
      <c r="A296" s="70" t="s">
        <v>72</v>
      </c>
      <c r="B296" s="72" t="s">
        <v>66</v>
      </c>
      <c r="C296" s="72" t="s">
        <v>639</v>
      </c>
      <c r="D296" s="72" t="s">
        <v>640</v>
      </c>
    </row>
    <row r="297" spans="1:4" x14ac:dyDescent="0.25">
      <c r="A297" s="70" t="s">
        <v>72</v>
      </c>
      <c r="B297" s="72" t="s">
        <v>66</v>
      </c>
      <c r="C297" s="72" t="s">
        <v>655</v>
      </c>
      <c r="D297" s="72" t="s">
        <v>1290</v>
      </c>
    </row>
    <row r="298" spans="1:4" x14ac:dyDescent="0.25">
      <c r="A298" s="70" t="s">
        <v>72</v>
      </c>
      <c r="B298" s="72" t="s">
        <v>66</v>
      </c>
      <c r="C298" s="72" t="s">
        <v>653</v>
      </c>
      <c r="D298" s="72" t="s">
        <v>1291</v>
      </c>
    </row>
    <row r="299" spans="1:4" x14ac:dyDescent="0.25">
      <c r="A299" s="70" t="s">
        <v>72</v>
      </c>
      <c r="B299" s="72" t="s">
        <v>66</v>
      </c>
      <c r="C299" s="72" t="s">
        <v>642</v>
      </c>
      <c r="D299" s="72" t="s">
        <v>643</v>
      </c>
    </row>
    <row r="300" spans="1:4" x14ac:dyDescent="0.25">
      <c r="A300" s="70" t="s">
        <v>72</v>
      </c>
      <c r="B300" s="72" t="s">
        <v>66</v>
      </c>
      <c r="C300" s="72" t="s">
        <v>650</v>
      </c>
      <c r="D300" s="72" t="s">
        <v>1292</v>
      </c>
    </row>
    <row r="301" spans="1:4" x14ac:dyDescent="0.25">
      <c r="A301" s="70" t="s">
        <v>72</v>
      </c>
      <c r="B301" s="72" t="s">
        <v>66</v>
      </c>
      <c r="C301" s="72" t="s">
        <v>646</v>
      </c>
      <c r="D301" s="72" t="s">
        <v>647</v>
      </c>
    </row>
    <row r="302" spans="1:4" x14ac:dyDescent="0.25">
      <c r="A302" s="70" t="s">
        <v>72</v>
      </c>
      <c r="B302" s="72" t="s">
        <v>66</v>
      </c>
      <c r="C302" s="70" t="s">
        <v>637</v>
      </c>
      <c r="D302" s="70" t="s">
        <v>638</v>
      </c>
    </row>
    <row r="303" spans="1:4" x14ac:dyDescent="0.25">
      <c r="A303" s="70" t="s">
        <v>72</v>
      </c>
      <c r="B303" s="70" t="s">
        <v>66</v>
      </c>
      <c r="C303" s="70" t="s">
        <v>644</v>
      </c>
      <c r="D303" s="70" t="s">
        <v>645</v>
      </c>
    </row>
    <row r="304" spans="1:4" x14ac:dyDescent="0.25">
      <c r="A304" s="90" t="s">
        <v>69</v>
      </c>
      <c r="B304" s="88" t="s">
        <v>66</v>
      </c>
      <c r="C304" s="65" t="s">
        <v>632</v>
      </c>
      <c r="D304" s="65" t="s">
        <v>1153</v>
      </c>
    </row>
    <row r="305" spans="1:4" x14ac:dyDescent="0.25">
      <c r="A305" s="90" t="s">
        <v>69</v>
      </c>
      <c r="B305" s="88" t="s">
        <v>66</v>
      </c>
      <c r="C305" s="65" t="s">
        <v>630</v>
      </c>
      <c r="D305" s="65" t="s">
        <v>631</v>
      </c>
    </row>
    <row r="306" spans="1:4" x14ac:dyDescent="0.25">
      <c r="A306" s="112" t="s">
        <v>65</v>
      </c>
      <c r="B306" s="88" t="s">
        <v>66</v>
      </c>
      <c r="C306" s="65" t="s">
        <v>620</v>
      </c>
      <c r="D306" s="65" t="s">
        <v>1048</v>
      </c>
    </row>
    <row r="307" spans="1:4" x14ac:dyDescent="0.25">
      <c r="A307" s="112" t="s">
        <v>65</v>
      </c>
      <c r="B307" s="88" t="s">
        <v>66</v>
      </c>
      <c r="C307" s="65" t="s">
        <v>622</v>
      </c>
      <c r="D307" s="65" t="s">
        <v>1049</v>
      </c>
    </row>
    <row r="308" spans="1:4" x14ac:dyDescent="0.25">
      <c r="A308" s="112" t="s">
        <v>65</v>
      </c>
      <c r="B308" s="88" t="s">
        <v>66</v>
      </c>
      <c r="C308" s="65" t="s">
        <v>623</v>
      </c>
      <c r="D308" s="65" t="s">
        <v>1050</v>
      </c>
    </row>
    <row r="309" spans="1:4" x14ac:dyDescent="0.25">
      <c r="A309" s="90" t="s">
        <v>73</v>
      </c>
      <c r="B309" s="88" t="s">
        <v>66</v>
      </c>
      <c r="C309" s="65" t="s">
        <v>627</v>
      </c>
      <c r="D309" s="65" t="s">
        <v>1154</v>
      </c>
    </row>
    <row r="310" spans="1:4" x14ac:dyDescent="0.25">
      <c r="A310" s="90" t="s">
        <v>73</v>
      </c>
      <c r="B310" s="88" t="s">
        <v>66</v>
      </c>
      <c r="C310" s="65" t="s">
        <v>628</v>
      </c>
      <c r="D310" s="65" t="s">
        <v>629</v>
      </c>
    </row>
    <row r="311" spans="1:4" x14ac:dyDescent="0.25">
      <c r="A311" s="90" t="s">
        <v>73</v>
      </c>
      <c r="B311" s="88" t="s">
        <v>66</v>
      </c>
      <c r="C311" s="65" t="s">
        <v>624</v>
      </c>
      <c r="D311" s="65" t="s">
        <v>625</v>
      </c>
    </row>
    <row r="312" spans="1:4" x14ac:dyDescent="0.25">
      <c r="A312" s="90" t="s">
        <v>73</v>
      </c>
      <c r="B312" s="88" t="s">
        <v>66</v>
      </c>
      <c r="C312" s="65" t="s">
        <v>626</v>
      </c>
      <c r="D312" s="65" t="s">
        <v>1051</v>
      </c>
    </row>
    <row r="313" spans="1:4" x14ac:dyDescent="0.25">
      <c r="A313" s="2" t="s">
        <v>74</v>
      </c>
      <c r="B313" s="2" t="s">
        <v>66</v>
      </c>
      <c r="C313" s="2" t="s">
        <v>679</v>
      </c>
      <c r="D313" s="2" t="s">
        <v>680</v>
      </c>
    </row>
    <row r="314" spans="1:4" x14ac:dyDescent="0.25">
      <c r="A314" s="2" t="s">
        <v>74</v>
      </c>
      <c r="B314" s="2" t="s">
        <v>66</v>
      </c>
      <c r="C314" s="2" t="s">
        <v>668</v>
      </c>
      <c r="D314" s="2" t="s">
        <v>669</v>
      </c>
    </row>
    <row r="315" spans="1:4" x14ac:dyDescent="0.25">
      <c r="A315" s="2" t="s">
        <v>74</v>
      </c>
      <c r="B315" s="2" t="s">
        <v>66</v>
      </c>
      <c r="C315" s="2" t="s">
        <v>672</v>
      </c>
      <c r="D315" s="2" t="s">
        <v>673</v>
      </c>
    </row>
    <row r="316" spans="1:4" x14ac:dyDescent="0.25">
      <c r="A316" s="2" t="s">
        <v>74</v>
      </c>
      <c r="B316" s="2" t="s">
        <v>66</v>
      </c>
      <c r="C316" s="2" t="s">
        <v>677</v>
      </c>
      <c r="D316" s="2" t="s">
        <v>377</v>
      </c>
    </row>
    <row r="317" spans="1:4" x14ac:dyDescent="0.25">
      <c r="A317" s="2" t="s">
        <v>74</v>
      </c>
      <c r="B317" s="2" t="s">
        <v>66</v>
      </c>
      <c r="C317" s="2" t="s">
        <v>678</v>
      </c>
      <c r="D317" s="2" t="s">
        <v>1293</v>
      </c>
    </row>
    <row r="318" spans="1:4" x14ac:dyDescent="0.25">
      <c r="A318" s="2" t="s">
        <v>74</v>
      </c>
      <c r="B318" s="2" t="s">
        <v>66</v>
      </c>
      <c r="C318" s="2" t="s">
        <v>670</v>
      </c>
      <c r="D318" s="2" t="s">
        <v>671</v>
      </c>
    </row>
    <row r="319" spans="1:4" x14ac:dyDescent="0.25">
      <c r="A319" s="2" t="s">
        <v>74</v>
      </c>
      <c r="B319" s="2" t="s">
        <v>66</v>
      </c>
      <c r="C319" s="2" t="s">
        <v>675</v>
      </c>
      <c r="D319" s="2" t="s">
        <v>676</v>
      </c>
    </row>
    <row r="320" spans="1:4" x14ac:dyDescent="0.25">
      <c r="A320" s="2" t="s">
        <v>74</v>
      </c>
      <c r="B320" s="2" t="s">
        <v>66</v>
      </c>
      <c r="C320" s="2" t="s">
        <v>674</v>
      </c>
      <c r="D320" s="2" t="s">
        <v>1088</v>
      </c>
    </row>
    <row r="321" spans="1:4" x14ac:dyDescent="0.25">
      <c r="A321" s="2" t="s">
        <v>76</v>
      </c>
      <c r="B321" s="2" t="s">
        <v>66</v>
      </c>
      <c r="C321" s="2" t="s">
        <v>683</v>
      </c>
      <c r="D321" s="2" t="s">
        <v>1294</v>
      </c>
    </row>
    <row r="322" spans="1:4" x14ac:dyDescent="0.25">
      <c r="A322" s="2" t="s">
        <v>76</v>
      </c>
      <c r="B322" s="2" t="s">
        <v>66</v>
      </c>
      <c r="C322" s="2" t="s">
        <v>681</v>
      </c>
      <c r="D322" s="2" t="s">
        <v>682</v>
      </c>
    </row>
    <row r="323" spans="1:4" x14ac:dyDescent="0.25">
      <c r="A323" s="2" t="s">
        <v>76</v>
      </c>
      <c r="B323" s="2" t="s">
        <v>66</v>
      </c>
      <c r="C323" s="2" t="s">
        <v>1107</v>
      </c>
      <c r="D323" s="2" t="s">
        <v>1108</v>
      </c>
    </row>
    <row r="324" spans="1:4" x14ac:dyDescent="0.25">
      <c r="A324" s="2" t="s">
        <v>79</v>
      </c>
      <c r="B324" s="2" t="s">
        <v>66</v>
      </c>
      <c r="C324" s="2" t="s">
        <v>664</v>
      </c>
      <c r="D324" s="2" t="s">
        <v>665</v>
      </c>
    </row>
    <row r="325" spans="1:4" x14ac:dyDescent="0.25">
      <c r="A325" s="2" t="s">
        <v>79</v>
      </c>
      <c r="B325" s="2" t="s">
        <v>66</v>
      </c>
      <c r="C325" s="2" t="s">
        <v>663</v>
      </c>
      <c r="D325" s="2" t="s">
        <v>667</v>
      </c>
    </row>
    <row r="326" spans="1:4" x14ac:dyDescent="0.25">
      <c r="A326" s="2" t="s">
        <v>79</v>
      </c>
      <c r="B326" s="2" t="s">
        <v>66</v>
      </c>
      <c r="C326" s="2" t="s">
        <v>660</v>
      </c>
      <c r="D326" s="2" t="s">
        <v>1052</v>
      </c>
    </row>
    <row r="327" spans="1:4" x14ac:dyDescent="0.25">
      <c r="A327" s="2" t="s">
        <v>79</v>
      </c>
      <c r="B327" s="2" t="s">
        <v>66</v>
      </c>
      <c r="C327" s="2" t="s">
        <v>661</v>
      </c>
      <c r="D327" s="2" t="s">
        <v>662</v>
      </c>
    </row>
    <row r="328" spans="1:4" x14ac:dyDescent="0.25">
      <c r="A328" s="2" t="s">
        <v>79</v>
      </c>
      <c r="B328" s="2" t="s">
        <v>66</v>
      </c>
      <c r="C328" s="2" t="s">
        <v>666</v>
      </c>
      <c r="D328" s="2" t="s">
        <v>667</v>
      </c>
    </row>
    <row r="329" spans="1:4" x14ac:dyDescent="0.25">
      <c r="A329" s="116" t="s">
        <v>85</v>
      </c>
      <c r="B329" s="117" t="s">
        <v>66</v>
      </c>
      <c r="C329" s="116" t="s">
        <v>711</v>
      </c>
      <c r="D329" s="116" t="s">
        <v>712</v>
      </c>
    </row>
    <row r="330" spans="1:4" x14ac:dyDescent="0.25">
      <c r="A330" s="116" t="s">
        <v>85</v>
      </c>
      <c r="B330" s="117" t="s">
        <v>66</v>
      </c>
      <c r="C330" s="116" t="s">
        <v>715</v>
      </c>
      <c r="D330" s="116" t="s">
        <v>1109</v>
      </c>
    </row>
    <row r="331" spans="1:4" x14ac:dyDescent="0.25">
      <c r="A331" s="116" t="s">
        <v>85</v>
      </c>
      <c r="B331" s="117" t="s">
        <v>66</v>
      </c>
      <c r="C331" s="116" t="s">
        <v>714</v>
      </c>
      <c r="D331" s="116" t="s">
        <v>1091</v>
      </c>
    </row>
    <row r="332" spans="1:4" x14ac:dyDescent="0.25">
      <c r="A332" s="116" t="s">
        <v>85</v>
      </c>
      <c r="B332" s="117" t="s">
        <v>66</v>
      </c>
      <c r="C332" s="116" t="s">
        <v>713</v>
      </c>
      <c r="D332" s="116" t="s">
        <v>1090</v>
      </c>
    </row>
    <row r="333" spans="1:4" x14ac:dyDescent="0.25">
      <c r="A333" s="114" t="s">
        <v>85</v>
      </c>
      <c r="B333" s="115" t="s">
        <v>66</v>
      </c>
      <c r="C333" s="114" t="s">
        <v>716</v>
      </c>
      <c r="D333" s="114" t="s">
        <v>1092</v>
      </c>
    </row>
    <row r="334" spans="1:4" x14ac:dyDescent="0.25">
      <c r="A334" s="116" t="s">
        <v>80</v>
      </c>
      <c r="B334" s="117" t="s">
        <v>66</v>
      </c>
      <c r="C334" s="116" t="s">
        <v>717</v>
      </c>
      <c r="D334" s="116" t="s">
        <v>1089</v>
      </c>
    </row>
    <row r="335" spans="1:4" x14ac:dyDescent="0.25">
      <c r="A335" s="116" t="s">
        <v>80</v>
      </c>
      <c r="B335" s="117" t="s">
        <v>66</v>
      </c>
      <c r="C335" s="116" t="s">
        <v>718</v>
      </c>
      <c r="D335" s="116" t="s">
        <v>719</v>
      </c>
    </row>
    <row r="336" spans="1:4" x14ac:dyDescent="0.25">
      <c r="A336" s="116" t="s">
        <v>80</v>
      </c>
      <c r="B336" s="117" t="s">
        <v>66</v>
      </c>
      <c r="C336" s="116" t="s">
        <v>720</v>
      </c>
      <c r="D336" s="116" t="s">
        <v>721</v>
      </c>
    </row>
    <row r="337" spans="1:4" x14ac:dyDescent="0.25">
      <c r="A337" s="116" t="s">
        <v>80</v>
      </c>
      <c r="B337" s="117" t="s">
        <v>66</v>
      </c>
      <c r="C337" s="116" t="s">
        <v>722</v>
      </c>
      <c r="D337" s="116" t="s">
        <v>723</v>
      </c>
    </row>
    <row r="338" spans="1:4" x14ac:dyDescent="0.25">
      <c r="A338" s="116" t="s">
        <v>84</v>
      </c>
      <c r="B338" s="117" t="s">
        <v>66</v>
      </c>
      <c r="C338" s="116" t="s">
        <v>703</v>
      </c>
      <c r="D338" s="116" t="s">
        <v>704</v>
      </c>
    </row>
    <row r="339" spans="1:4" x14ac:dyDescent="0.25">
      <c r="A339" s="116" t="s">
        <v>84</v>
      </c>
      <c r="B339" s="117" t="s">
        <v>66</v>
      </c>
      <c r="C339" s="116" t="s">
        <v>705</v>
      </c>
      <c r="D339" s="116" t="s">
        <v>706</v>
      </c>
    </row>
    <row r="340" spans="1:4" x14ac:dyDescent="0.25">
      <c r="A340" s="116" t="s">
        <v>84</v>
      </c>
      <c r="B340" s="117" t="s">
        <v>66</v>
      </c>
      <c r="C340" s="116" t="s">
        <v>707</v>
      </c>
      <c r="D340" s="116" t="s">
        <v>1175</v>
      </c>
    </row>
    <row r="341" spans="1:4" x14ac:dyDescent="0.25">
      <c r="A341" s="118" t="s">
        <v>84</v>
      </c>
      <c r="B341" s="119" t="s">
        <v>66</v>
      </c>
      <c r="C341" s="118" t="s">
        <v>701</v>
      </c>
      <c r="D341" s="118" t="s">
        <v>1054</v>
      </c>
    </row>
    <row r="342" spans="1:4" x14ac:dyDescent="0.25">
      <c r="A342" s="114" t="s">
        <v>84</v>
      </c>
      <c r="B342" s="115" t="s">
        <v>66</v>
      </c>
      <c r="C342" s="114" t="s">
        <v>702</v>
      </c>
      <c r="D342" s="114" t="s">
        <v>1055</v>
      </c>
    </row>
    <row r="343" spans="1:4" x14ac:dyDescent="0.25">
      <c r="A343" s="116" t="s">
        <v>84</v>
      </c>
      <c r="B343" s="117" t="s">
        <v>66</v>
      </c>
      <c r="C343" s="116" t="s">
        <v>708</v>
      </c>
      <c r="D343" s="116" t="s">
        <v>1056</v>
      </c>
    </row>
    <row r="344" spans="1:4" x14ac:dyDescent="0.25">
      <c r="A344" s="116" t="s">
        <v>68</v>
      </c>
      <c r="B344" s="117" t="s">
        <v>66</v>
      </c>
      <c r="C344" s="116" t="s">
        <v>710</v>
      </c>
      <c r="D344" s="116" t="s">
        <v>1176</v>
      </c>
    </row>
    <row r="345" spans="1:4" x14ac:dyDescent="0.25">
      <c r="A345" s="116" t="s">
        <v>68</v>
      </c>
      <c r="B345" s="117" t="s">
        <v>66</v>
      </c>
      <c r="C345" s="116" t="s">
        <v>709</v>
      </c>
      <c r="D345" s="116" t="s">
        <v>1053</v>
      </c>
    </row>
    <row r="346" spans="1:4" x14ac:dyDescent="0.25">
      <c r="A346" s="123" t="s">
        <v>83</v>
      </c>
      <c r="B346" s="123" t="s">
        <v>66</v>
      </c>
      <c r="C346" s="123" t="s">
        <v>730</v>
      </c>
      <c r="D346" s="123" t="s">
        <v>476</v>
      </c>
    </row>
    <row r="347" spans="1:4" x14ac:dyDescent="0.25">
      <c r="A347" s="123" t="s">
        <v>83</v>
      </c>
      <c r="B347" s="123" t="s">
        <v>66</v>
      </c>
      <c r="C347" s="123" t="s">
        <v>727</v>
      </c>
      <c r="D347" s="123" t="s">
        <v>1057</v>
      </c>
    </row>
    <row r="348" spans="1:4" x14ac:dyDescent="0.25">
      <c r="A348" s="123" t="s">
        <v>83</v>
      </c>
      <c r="B348" s="123" t="s">
        <v>66</v>
      </c>
      <c r="C348" s="123" t="s">
        <v>728</v>
      </c>
      <c r="D348" s="123" t="s">
        <v>729</v>
      </c>
    </row>
    <row r="349" spans="1:4" x14ac:dyDescent="0.25">
      <c r="A349" s="123" t="s">
        <v>83</v>
      </c>
      <c r="B349" s="123" t="s">
        <v>66</v>
      </c>
      <c r="C349" s="123" t="s">
        <v>726</v>
      </c>
      <c r="D349" s="123" t="s">
        <v>1206</v>
      </c>
    </row>
    <row r="350" spans="1:4" x14ac:dyDescent="0.25">
      <c r="A350" s="120" t="s">
        <v>1244</v>
      </c>
      <c r="B350" s="121" t="s">
        <v>66</v>
      </c>
      <c r="C350" s="121" t="s">
        <v>725</v>
      </c>
      <c r="D350" s="121" t="s">
        <v>1207</v>
      </c>
    </row>
    <row r="351" spans="1:4" x14ac:dyDescent="0.25">
      <c r="A351" s="122" t="s">
        <v>1244</v>
      </c>
      <c r="B351" s="123" t="s">
        <v>66</v>
      </c>
      <c r="C351" s="123" t="s">
        <v>724</v>
      </c>
      <c r="D351" s="123" t="s">
        <v>948</v>
      </c>
    </row>
    <row r="352" spans="1:4" x14ac:dyDescent="0.25">
      <c r="A352" s="135" t="s">
        <v>88</v>
      </c>
      <c r="B352" s="66" t="s">
        <v>66</v>
      </c>
      <c r="C352" s="75" t="s">
        <v>747</v>
      </c>
      <c r="D352" s="143" t="s">
        <v>1177</v>
      </c>
    </row>
    <row r="353" spans="1:4" x14ac:dyDescent="0.25">
      <c r="A353" s="136" t="s">
        <v>88</v>
      </c>
      <c r="B353" s="66" t="s">
        <v>66</v>
      </c>
      <c r="C353" s="75" t="s">
        <v>1178</v>
      </c>
      <c r="D353" s="75" t="s">
        <v>1179</v>
      </c>
    </row>
    <row r="354" spans="1:4" x14ac:dyDescent="0.25">
      <c r="A354" s="135" t="s">
        <v>88</v>
      </c>
      <c r="B354" s="66" t="s">
        <v>66</v>
      </c>
      <c r="C354" s="75" t="s">
        <v>734</v>
      </c>
      <c r="D354" s="75" t="s">
        <v>1180</v>
      </c>
    </row>
    <row r="355" spans="1:4" x14ac:dyDescent="0.25">
      <c r="A355" s="134" t="s">
        <v>88</v>
      </c>
      <c r="B355" s="139" t="s">
        <v>66</v>
      </c>
      <c r="C355" s="138" t="s">
        <v>748</v>
      </c>
      <c r="D355" s="138" t="s">
        <v>1181</v>
      </c>
    </row>
    <row r="356" spans="1:4" x14ac:dyDescent="0.25">
      <c r="A356" s="67" t="s">
        <v>88</v>
      </c>
      <c r="B356" s="66" t="s">
        <v>66</v>
      </c>
      <c r="C356" s="75" t="s">
        <v>743</v>
      </c>
      <c r="D356" s="75" t="s">
        <v>744</v>
      </c>
    </row>
    <row r="357" spans="1:4" x14ac:dyDescent="0.25">
      <c r="A357" s="67" t="s">
        <v>88</v>
      </c>
      <c r="B357" s="66" t="s">
        <v>66</v>
      </c>
      <c r="C357" s="75" t="s">
        <v>735</v>
      </c>
      <c r="D357" s="75" t="s">
        <v>736</v>
      </c>
    </row>
    <row r="358" spans="1:4" x14ac:dyDescent="0.25">
      <c r="A358" s="67" t="s">
        <v>88</v>
      </c>
      <c r="B358" s="66" t="s">
        <v>66</v>
      </c>
      <c r="C358" s="75" t="s">
        <v>746</v>
      </c>
      <c r="D358" s="75" t="s">
        <v>1182</v>
      </c>
    </row>
    <row r="359" spans="1:4" x14ac:dyDescent="0.25">
      <c r="A359" s="67" t="s">
        <v>88</v>
      </c>
      <c r="B359" s="66" t="s">
        <v>66</v>
      </c>
      <c r="C359" s="75" t="s">
        <v>737</v>
      </c>
      <c r="D359" s="75" t="s">
        <v>738</v>
      </c>
    </row>
    <row r="360" spans="1:4" x14ac:dyDescent="0.25">
      <c r="A360" s="67" t="s">
        <v>88</v>
      </c>
      <c r="B360" s="66" t="s">
        <v>66</v>
      </c>
      <c r="C360" s="75" t="s">
        <v>745</v>
      </c>
      <c r="D360" s="75" t="s">
        <v>1183</v>
      </c>
    </row>
    <row r="361" spans="1:4" x14ac:dyDescent="0.25">
      <c r="A361" s="66" t="s">
        <v>88</v>
      </c>
      <c r="B361" s="66" t="s">
        <v>66</v>
      </c>
      <c r="C361" s="69" t="s">
        <v>740</v>
      </c>
      <c r="D361" s="69" t="s">
        <v>1184</v>
      </c>
    </row>
    <row r="362" spans="1:4" x14ac:dyDescent="0.25">
      <c r="A362" s="67" t="s">
        <v>88</v>
      </c>
      <c r="B362" s="66" t="s">
        <v>66</v>
      </c>
      <c r="C362" s="75" t="s">
        <v>742</v>
      </c>
      <c r="D362" s="75" t="s">
        <v>1185</v>
      </c>
    </row>
    <row r="363" spans="1:4" x14ac:dyDescent="0.25">
      <c r="A363" s="67" t="s">
        <v>88</v>
      </c>
      <c r="B363" s="66" t="s">
        <v>66</v>
      </c>
      <c r="C363" s="75" t="s">
        <v>1186</v>
      </c>
      <c r="D363" s="75" t="s">
        <v>1187</v>
      </c>
    </row>
    <row r="364" spans="1:4" x14ac:dyDescent="0.25">
      <c r="A364" s="67" t="s">
        <v>88</v>
      </c>
      <c r="B364" s="66" t="s">
        <v>66</v>
      </c>
      <c r="C364" s="75" t="s">
        <v>739</v>
      </c>
      <c r="D364" s="75" t="s">
        <v>1245</v>
      </c>
    </row>
    <row r="365" spans="1:4" x14ac:dyDescent="0.25">
      <c r="A365" s="67" t="s">
        <v>88</v>
      </c>
      <c r="B365" s="66" t="s">
        <v>66</v>
      </c>
      <c r="C365" s="75" t="s">
        <v>741</v>
      </c>
      <c r="D365" s="75" t="s">
        <v>1188</v>
      </c>
    </row>
    <row r="366" spans="1:4" x14ac:dyDescent="0.25">
      <c r="A366" s="67" t="s">
        <v>86</v>
      </c>
      <c r="B366" s="66" t="s">
        <v>66</v>
      </c>
      <c r="C366" s="75" t="s">
        <v>733</v>
      </c>
      <c r="D366" s="75" t="s">
        <v>1189</v>
      </c>
    </row>
    <row r="367" spans="1:4" x14ac:dyDescent="0.25">
      <c r="A367" s="67" t="s">
        <v>86</v>
      </c>
      <c r="B367" s="66" t="s">
        <v>66</v>
      </c>
      <c r="C367" s="75" t="s">
        <v>731</v>
      </c>
      <c r="D367" s="75" t="s">
        <v>732</v>
      </c>
    </row>
    <row r="368" spans="1:4" x14ac:dyDescent="0.25">
      <c r="A368" s="75" t="s">
        <v>78</v>
      </c>
      <c r="B368" s="75" t="s">
        <v>66</v>
      </c>
      <c r="C368" s="75" t="s">
        <v>696</v>
      </c>
      <c r="D368" s="75" t="s">
        <v>697</v>
      </c>
    </row>
    <row r="369" spans="1:4" x14ac:dyDescent="0.25">
      <c r="A369" s="75" t="s">
        <v>78</v>
      </c>
      <c r="B369" s="75" t="s">
        <v>66</v>
      </c>
      <c r="C369" s="75" t="s">
        <v>694</v>
      </c>
      <c r="D369" s="75" t="s">
        <v>695</v>
      </c>
    </row>
    <row r="370" spans="1:4" x14ac:dyDescent="0.25">
      <c r="A370" s="75" t="s">
        <v>78</v>
      </c>
      <c r="B370" s="75" t="s">
        <v>66</v>
      </c>
      <c r="C370" s="75" t="s">
        <v>690</v>
      </c>
      <c r="D370" s="75" t="s">
        <v>691</v>
      </c>
    </row>
    <row r="371" spans="1:4" x14ac:dyDescent="0.25">
      <c r="A371" s="75" t="s">
        <v>78</v>
      </c>
      <c r="B371" s="75" t="s">
        <v>66</v>
      </c>
      <c r="C371" s="75" t="s">
        <v>688</v>
      </c>
      <c r="D371" s="75" t="s">
        <v>689</v>
      </c>
    </row>
    <row r="372" spans="1:4" x14ac:dyDescent="0.25">
      <c r="A372" s="75" t="s">
        <v>78</v>
      </c>
      <c r="B372" s="75" t="s">
        <v>66</v>
      </c>
      <c r="C372" s="75" t="s">
        <v>692</v>
      </c>
      <c r="D372" s="75" t="s">
        <v>693</v>
      </c>
    </row>
    <row r="373" spans="1:4" x14ac:dyDescent="0.25">
      <c r="A373" s="75" t="s">
        <v>78</v>
      </c>
      <c r="B373" s="75" t="s">
        <v>66</v>
      </c>
      <c r="C373" s="75" t="s">
        <v>698</v>
      </c>
      <c r="D373" s="75" t="s">
        <v>699</v>
      </c>
    </row>
    <row r="374" spans="1:4" x14ac:dyDescent="0.25">
      <c r="A374" s="75" t="s">
        <v>78</v>
      </c>
      <c r="B374" s="75" t="s">
        <v>66</v>
      </c>
      <c r="C374" s="75" t="s">
        <v>700</v>
      </c>
      <c r="D374" s="75" t="s">
        <v>253</v>
      </c>
    </row>
    <row r="375" spans="1:4" x14ac:dyDescent="0.25">
      <c r="A375" s="124" t="s">
        <v>89</v>
      </c>
      <c r="B375" s="124" t="s">
        <v>90</v>
      </c>
      <c r="C375" s="125" t="s">
        <v>776</v>
      </c>
      <c r="D375" s="125" t="s">
        <v>1295</v>
      </c>
    </row>
    <row r="376" spans="1:4" x14ac:dyDescent="0.25">
      <c r="A376" s="124" t="s">
        <v>89</v>
      </c>
      <c r="B376" s="124" t="s">
        <v>90</v>
      </c>
      <c r="C376" s="125" t="s">
        <v>770</v>
      </c>
      <c r="D376" s="125" t="s">
        <v>1058</v>
      </c>
    </row>
    <row r="377" spans="1:4" x14ac:dyDescent="0.25">
      <c r="A377" s="124" t="s">
        <v>89</v>
      </c>
      <c r="B377" s="124" t="s">
        <v>90</v>
      </c>
      <c r="C377" s="125" t="s">
        <v>778</v>
      </c>
      <c r="D377" s="125" t="s">
        <v>779</v>
      </c>
    </row>
    <row r="378" spans="1:4" x14ac:dyDescent="0.25">
      <c r="A378" s="124" t="s">
        <v>89</v>
      </c>
      <c r="B378" s="124" t="s">
        <v>90</v>
      </c>
      <c r="C378" s="125" t="s">
        <v>774</v>
      </c>
      <c r="D378" s="125" t="s">
        <v>775</v>
      </c>
    </row>
    <row r="379" spans="1:4" x14ac:dyDescent="0.25">
      <c r="A379" s="124" t="s">
        <v>89</v>
      </c>
      <c r="B379" s="124" t="s">
        <v>90</v>
      </c>
      <c r="C379" s="125" t="s">
        <v>771</v>
      </c>
      <c r="D379" s="125" t="s">
        <v>772</v>
      </c>
    </row>
    <row r="380" spans="1:4" x14ac:dyDescent="0.25">
      <c r="A380" s="124" t="s">
        <v>89</v>
      </c>
      <c r="B380" s="124" t="s">
        <v>90</v>
      </c>
      <c r="C380" s="125" t="s">
        <v>780</v>
      </c>
      <c r="D380" s="125" t="s">
        <v>1208</v>
      </c>
    </row>
    <row r="381" spans="1:4" x14ac:dyDescent="0.25">
      <c r="A381" s="124" t="s">
        <v>89</v>
      </c>
      <c r="B381" s="124" t="s">
        <v>90</v>
      </c>
      <c r="C381" s="125" t="s">
        <v>777</v>
      </c>
      <c r="D381" s="125" t="s">
        <v>1296</v>
      </c>
    </row>
    <row r="382" spans="1:4" x14ac:dyDescent="0.25">
      <c r="A382" s="124" t="s">
        <v>89</v>
      </c>
      <c r="B382" s="124" t="s">
        <v>90</v>
      </c>
      <c r="C382" s="125" t="s">
        <v>773</v>
      </c>
      <c r="D382" s="125" t="s">
        <v>537</v>
      </c>
    </row>
    <row r="383" spans="1:4" x14ac:dyDescent="0.25">
      <c r="A383" s="124" t="s">
        <v>92</v>
      </c>
      <c r="B383" s="124" t="s">
        <v>90</v>
      </c>
      <c r="C383" s="125" t="s">
        <v>781</v>
      </c>
      <c r="D383" s="125" t="s">
        <v>782</v>
      </c>
    </row>
    <row r="384" spans="1:4" x14ac:dyDescent="0.25">
      <c r="A384" s="124" t="s">
        <v>92</v>
      </c>
      <c r="B384" s="124" t="s">
        <v>90</v>
      </c>
      <c r="C384" s="125" t="s">
        <v>783</v>
      </c>
      <c r="D384" s="125" t="s">
        <v>353</v>
      </c>
    </row>
    <row r="385" spans="1:4" x14ac:dyDescent="0.25">
      <c r="A385" s="124" t="s">
        <v>92</v>
      </c>
      <c r="B385" s="124" t="s">
        <v>90</v>
      </c>
      <c r="C385" s="125" t="s">
        <v>786</v>
      </c>
      <c r="D385" s="125" t="s">
        <v>787</v>
      </c>
    </row>
    <row r="386" spans="1:4" x14ac:dyDescent="0.25">
      <c r="A386" s="124" t="s">
        <v>92</v>
      </c>
      <c r="B386" s="124" t="s">
        <v>90</v>
      </c>
      <c r="C386" s="125" t="s">
        <v>784</v>
      </c>
      <c r="D386" s="125" t="s">
        <v>785</v>
      </c>
    </row>
    <row r="387" spans="1:4" x14ac:dyDescent="0.25">
      <c r="A387" s="124" t="s">
        <v>93</v>
      </c>
      <c r="B387" s="124" t="s">
        <v>90</v>
      </c>
      <c r="C387" s="125" t="s">
        <v>788</v>
      </c>
      <c r="D387" s="125" t="s">
        <v>789</v>
      </c>
    </row>
    <row r="388" spans="1:4" x14ac:dyDescent="0.25">
      <c r="A388" s="124" t="s">
        <v>93</v>
      </c>
      <c r="B388" s="124" t="s">
        <v>90</v>
      </c>
      <c r="C388" s="125" t="s">
        <v>790</v>
      </c>
      <c r="D388" s="125" t="s">
        <v>1209</v>
      </c>
    </row>
    <row r="389" spans="1:4" x14ac:dyDescent="0.25">
      <c r="A389" s="124" t="s">
        <v>93</v>
      </c>
      <c r="B389" s="124" t="s">
        <v>90</v>
      </c>
      <c r="C389" s="125" t="s">
        <v>792</v>
      </c>
      <c r="D389" s="125" t="s">
        <v>1210</v>
      </c>
    </row>
    <row r="390" spans="1:4" x14ac:dyDescent="0.25">
      <c r="A390" s="124" t="s">
        <v>93</v>
      </c>
      <c r="B390" s="124" t="s">
        <v>90</v>
      </c>
      <c r="C390" s="125" t="s">
        <v>791</v>
      </c>
      <c r="D390" s="125" t="s">
        <v>1211</v>
      </c>
    </row>
    <row r="391" spans="1:4" x14ac:dyDescent="0.25">
      <c r="A391" s="124" t="s">
        <v>94</v>
      </c>
      <c r="B391" s="124" t="s">
        <v>90</v>
      </c>
      <c r="C391" s="125" t="s">
        <v>793</v>
      </c>
      <c r="D391" s="125" t="s">
        <v>794</v>
      </c>
    </row>
    <row r="392" spans="1:4" x14ac:dyDescent="0.25">
      <c r="A392" s="124" t="s">
        <v>94</v>
      </c>
      <c r="B392" s="124" t="s">
        <v>90</v>
      </c>
      <c r="C392" s="125" t="s">
        <v>795</v>
      </c>
      <c r="D392" s="125" t="s">
        <v>796</v>
      </c>
    </row>
    <row r="393" spans="1:4" x14ac:dyDescent="0.25">
      <c r="A393" s="124" t="s">
        <v>94</v>
      </c>
      <c r="B393" s="124" t="s">
        <v>90</v>
      </c>
      <c r="C393" s="125" t="s">
        <v>797</v>
      </c>
      <c r="D393" s="125" t="s">
        <v>798</v>
      </c>
    </row>
    <row r="394" spans="1:4" x14ac:dyDescent="0.25">
      <c r="A394" s="125" t="s">
        <v>95</v>
      </c>
      <c r="B394" s="125" t="s">
        <v>90</v>
      </c>
      <c r="C394" s="125" t="s">
        <v>803</v>
      </c>
      <c r="D394" s="125" t="s">
        <v>1212</v>
      </c>
    </row>
    <row r="395" spans="1:4" x14ac:dyDescent="0.25">
      <c r="A395" s="125" t="s">
        <v>95</v>
      </c>
      <c r="B395" s="125" t="s">
        <v>90</v>
      </c>
      <c r="C395" s="125" t="s">
        <v>805</v>
      </c>
      <c r="D395" s="125" t="s">
        <v>806</v>
      </c>
    </row>
    <row r="396" spans="1:4" x14ac:dyDescent="0.25">
      <c r="A396" s="125" t="s">
        <v>95</v>
      </c>
      <c r="B396" s="125" t="s">
        <v>90</v>
      </c>
      <c r="C396" s="125" t="s">
        <v>808</v>
      </c>
      <c r="D396" s="125" t="s">
        <v>1089</v>
      </c>
    </row>
    <row r="397" spans="1:4" x14ac:dyDescent="0.25">
      <c r="A397" s="125" t="s">
        <v>95</v>
      </c>
      <c r="B397" s="125" t="s">
        <v>90</v>
      </c>
      <c r="C397" s="125" t="s">
        <v>807</v>
      </c>
      <c r="D397" s="125" t="s">
        <v>1213</v>
      </c>
    </row>
    <row r="398" spans="1:4" x14ac:dyDescent="0.25">
      <c r="A398" s="125" t="s">
        <v>95</v>
      </c>
      <c r="B398" s="125" t="s">
        <v>90</v>
      </c>
      <c r="C398" s="125" t="s">
        <v>804</v>
      </c>
      <c r="D398" s="125" t="s">
        <v>1214</v>
      </c>
    </row>
    <row r="399" spans="1:4" x14ac:dyDescent="0.25">
      <c r="A399" s="125" t="s">
        <v>97</v>
      </c>
      <c r="B399" s="125" t="s">
        <v>90</v>
      </c>
      <c r="C399" s="125" t="s">
        <v>802</v>
      </c>
      <c r="D399" s="125" t="s">
        <v>1215</v>
      </c>
    </row>
    <row r="400" spans="1:4" x14ac:dyDescent="0.25">
      <c r="A400" s="125" t="s">
        <v>97</v>
      </c>
      <c r="B400" s="125" t="s">
        <v>90</v>
      </c>
      <c r="C400" s="125" t="s">
        <v>799</v>
      </c>
      <c r="D400" s="125" t="s">
        <v>1216</v>
      </c>
    </row>
    <row r="401" spans="1:4" x14ac:dyDescent="0.25">
      <c r="A401" s="125" t="s">
        <v>97</v>
      </c>
      <c r="B401" s="125" t="s">
        <v>90</v>
      </c>
      <c r="C401" s="125" t="s">
        <v>801</v>
      </c>
      <c r="D401" s="125" t="s">
        <v>1217</v>
      </c>
    </row>
    <row r="402" spans="1:4" x14ac:dyDescent="0.25">
      <c r="A402" s="125" t="s">
        <v>97</v>
      </c>
      <c r="B402" s="125" t="s">
        <v>90</v>
      </c>
      <c r="C402" s="125" t="s">
        <v>800</v>
      </c>
      <c r="D402" s="125" t="s">
        <v>324</v>
      </c>
    </row>
    <row r="403" spans="1:4" x14ac:dyDescent="0.25">
      <c r="A403" s="124" t="s">
        <v>98</v>
      </c>
      <c r="B403" s="124" t="s">
        <v>90</v>
      </c>
      <c r="C403" s="125" t="s">
        <v>809</v>
      </c>
      <c r="D403" s="125" t="s">
        <v>1246</v>
      </c>
    </row>
    <row r="404" spans="1:4" x14ac:dyDescent="0.25">
      <c r="A404" s="124" t="s">
        <v>98</v>
      </c>
      <c r="B404" s="124" t="s">
        <v>90</v>
      </c>
      <c r="C404" s="125" t="s">
        <v>816</v>
      </c>
      <c r="D404" s="125" t="s">
        <v>1247</v>
      </c>
    </row>
    <row r="405" spans="1:4" x14ac:dyDescent="0.25">
      <c r="A405" s="124" t="s">
        <v>98</v>
      </c>
      <c r="B405" s="124" t="s">
        <v>90</v>
      </c>
      <c r="C405" s="125" t="s">
        <v>814</v>
      </c>
      <c r="D405" s="125" t="s">
        <v>815</v>
      </c>
    </row>
    <row r="406" spans="1:4" x14ac:dyDescent="0.25">
      <c r="A406" s="124" t="s">
        <v>98</v>
      </c>
      <c r="B406" s="124" t="s">
        <v>90</v>
      </c>
      <c r="C406" s="125" t="s">
        <v>812</v>
      </c>
      <c r="D406" s="125" t="s">
        <v>1248</v>
      </c>
    </row>
    <row r="407" spans="1:4" x14ac:dyDescent="0.25">
      <c r="A407" s="124" t="s">
        <v>98</v>
      </c>
      <c r="B407" s="124" t="s">
        <v>90</v>
      </c>
      <c r="C407" s="125" t="s">
        <v>813</v>
      </c>
      <c r="D407" s="125" t="s">
        <v>1249</v>
      </c>
    </row>
    <row r="408" spans="1:4" x14ac:dyDescent="0.25">
      <c r="A408" s="124" t="s">
        <v>98</v>
      </c>
      <c r="B408" s="124" t="s">
        <v>90</v>
      </c>
      <c r="C408" s="125" t="s">
        <v>810</v>
      </c>
      <c r="D408" s="125" t="s">
        <v>811</v>
      </c>
    </row>
    <row r="409" spans="1:4" x14ac:dyDescent="0.25">
      <c r="A409" s="124" t="s">
        <v>99</v>
      </c>
      <c r="B409" s="124" t="s">
        <v>90</v>
      </c>
      <c r="C409" s="125" t="s">
        <v>821</v>
      </c>
      <c r="D409" s="125" t="s">
        <v>326</v>
      </c>
    </row>
    <row r="410" spans="1:4" x14ac:dyDescent="0.25">
      <c r="A410" s="124" t="s">
        <v>99</v>
      </c>
      <c r="B410" s="124" t="s">
        <v>90</v>
      </c>
      <c r="C410" s="125" t="s">
        <v>822</v>
      </c>
      <c r="D410" s="125" t="s">
        <v>1218</v>
      </c>
    </row>
    <row r="411" spans="1:4" x14ac:dyDescent="0.25">
      <c r="A411" s="124" t="s">
        <v>99</v>
      </c>
      <c r="B411" s="124" t="s">
        <v>90</v>
      </c>
      <c r="C411" s="125" t="s">
        <v>817</v>
      </c>
      <c r="D411" s="125" t="s">
        <v>818</v>
      </c>
    </row>
    <row r="412" spans="1:4" x14ac:dyDescent="0.25">
      <c r="A412" s="124" t="s">
        <v>99</v>
      </c>
      <c r="B412" s="124" t="s">
        <v>90</v>
      </c>
      <c r="C412" s="125" t="s">
        <v>824</v>
      </c>
      <c r="D412" s="125" t="s">
        <v>825</v>
      </c>
    </row>
    <row r="413" spans="1:4" x14ac:dyDescent="0.25">
      <c r="A413" s="124" t="s">
        <v>99</v>
      </c>
      <c r="B413" s="124" t="s">
        <v>90</v>
      </c>
      <c r="C413" s="125" t="s">
        <v>819</v>
      </c>
      <c r="D413" s="125" t="s">
        <v>820</v>
      </c>
    </row>
    <row r="414" spans="1:4" x14ac:dyDescent="0.25">
      <c r="A414" s="124" t="s">
        <v>99</v>
      </c>
      <c r="B414" s="124" t="s">
        <v>90</v>
      </c>
      <c r="C414" s="125" t="s">
        <v>823</v>
      </c>
      <c r="D414" s="125" t="s">
        <v>537</v>
      </c>
    </row>
    <row r="415" spans="1:4" x14ac:dyDescent="0.25">
      <c r="A415" s="124" t="s">
        <v>100</v>
      </c>
      <c r="B415" s="124" t="s">
        <v>90</v>
      </c>
      <c r="C415" s="125" t="s">
        <v>827</v>
      </c>
      <c r="D415" s="125" t="s">
        <v>1089</v>
      </c>
    </row>
    <row r="416" spans="1:4" x14ac:dyDescent="0.25">
      <c r="A416" s="124" t="s">
        <v>100</v>
      </c>
      <c r="B416" s="124" t="s">
        <v>90</v>
      </c>
      <c r="C416" s="125" t="s">
        <v>826</v>
      </c>
      <c r="D416" s="125" t="s">
        <v>1250</v>
      </c>
    </row>
    <row r="417" spans="1:4" x14ac:dyDescent="0.25">
      <c r="A417" s="124" t="s">
        <v>100</v>
      </c>
      <c r="B417" s="124" t="s">
        <v>90</v>
      </c>
      <c r="C417" s="125" t="s">
        <v>828</v>
      </c>
      <c r="D417" s="125" t="s">
        <v>1251</v>
      </c>
    </row>
    <row r="418" spans="1:4" x14ac:dyDescent="0.25">
      <c r="A418" s="124" t="s">
        <v>101</v>
      </c>
      <c r="B418" s="124" t="s">
        <v>90</v>
      </c>
      <c r="C418" s="125" t="s">
        <v>829</v>
      </c>
      <c r="D418" s="125" t="s">
        <v>1219</v>
      </c>
    </row>
    <row r="419" spans="1:4" x14ac:dyDescent="0.25">
      <c r="A419" s="124" t="s">
        <v>101</v>
      </c>
      <c r="B419" s="124" t="s">
        <v>90</v>
      </c>
      <c r="C419" s="125" t="s">
        <v>832</v>
      </c>
      <c r="D419" s="125" t="s">
        <v>1220</v>
      </c>
    </row>
    <row r="420" spans="1:4" x14ac:dyDescent="0.25">
      <c r="A420" s="124" t="s">
        <v>101</v>
      </c>
      <c r="B420" s="124" t="s">
        <v>90</v>
      </c>
      <c r="C420" s="125" t="s">
        <v>830</v>
      </c>
      <c r="D420" s="125" t="s">
        <v>1221</v>
      </c>
    </row>
    <row r="421" spans="1:4" x14ac:dyDescent="0.25">
      <c r="A421" s="124" t="s">
        <v>101</v>
      </c>
      <c r="B421" s="124" t="s">
        <v>90</v>
      </c>
      <c r="C421" s="125" t="s">
        <v>831</v>
      </c>
      <c r="D421" s="125" t="s">
        <v>1222</v>
      </c>
    </row>
    <row r="422" spans="1:4" x14ac:dyDescent="0.25">
      <c r="A422" s="124" t="s">
        <v>103</v>
      </c>
      <c r="B422" s="124" t="s">
        <v>90</v>
      </c>
      <c r="C422" s="125" t="s">
        <v>835</v>
      </c>
      <c r="D422" s="125" t="s">
        <v>836</v>
      </c>
    </row>
    <row r="423" spans="1:4" x14ac:dyDescent="0.25">
      <c r="A423" s="124" t="s">
        <v>103</v>
      </c>
      <c r="B423" s="124" t="s">
        <v>90</v>
      </c>
      <c r="C423" s="125" t="s">
        <v>837</v>
      </c>
      <c r="D423" s="125" t="s">
        <v>1223</v>
      </c>
    </row>
    <row r="424" spans="1:4" x14ac:dyDescent="0.25">
      <c r="A424" s="124" t="s">
        <v>103</v>
      </c>
      <c r="B424" s="124" t="s">
        <v>90</v>
      </c>
      <c r="C424" s="125" t="s">
        <v>1160</v>
      </c>
      <c r="D424" s="125" t="s">
        <v>838</v>
      </c>
    </row>
    <row r="425" spans="1:4" x14ac:dyDescent="0.25">
      <c r="A425" s="124" t="s">
        <v>103</v>
      </c>
      <c r="B425" s="124" t="s">
        <v>90</v>
      </c>
      <c r="C425" s="125" t="s">
        <v>833</v>
      </c>
      <c r="D425" s="125" t="s">
        <v>834</v>
      </c>
    </row>
    <row r="426" spans="1:4" x14ac:dyDescent="0.25">
      <c r="A426" s="78" t="s">
        <v>104</v>
      </c>
      <c r="B426" s="78" t="s">
        <v>90</v>
      </c>
      <c r="C426" s="76" t="s">
        <v>756</v>
      </c>
      <c r="D426" s="76" t="s">
        <v>757</v>
      </c>
    </row>
    <row r="427" spans="1:4" x14ac:dyDescent="0.25">
      <c r="A427" s="78" t="s">
        <v>104</v>
      </c>
      <c r="B427" s="78" t="s">
        <v>90</v>
      </c>
      <c r="C427" s="76" t="s">
        <v>758</v>
      </c>
      <c r="D427" s="76" t="s">
        <v>759</v>
      </c>
    </row>
    <row r="428" spans="1:4" x14ac:dyDescent="0.25">
      <c r="A428" s="76" t="s">
        <v>104</v>
      </c>
      <c r="B428" s="76" t="s">
        <v>90</v>
      </c>
      <c r="C428" s="76" t="s">
        <v>761</v>
      </c>
      <c r="D428" s="76" t="s">
        <v>762</v>
      </c>
    </row>
    <row r="429" spans="1:4" x14ac:dyDescent="0.25">
      <c r="A429" s="76" t="s">
        <v>104</v>
      </c>
      <c r="B429" s="76" t="s">
        <v>90</v>
      </c>
      <c r="C429" s="76" t="s">
        <v>763</v>
      </c>
      <c r="D429" s="76" t="s">
        <v>764</v>
      </c>
    </row>
    <row r="430" spans="1:4" x14ac:dyDescent="0.25">
      <c r="A430" s="76" t="s">
        <v>104</v>
      </c>
      <c r="B430" s="76" t="s">
        <v>90</v>
      </c>
      <c r="C430" s="76" t="s">
        <v>760</v>
      </c>
      <c r="D430" s="76" t="s">
        <v>1252</v>
      </c>
    </row>
    <row r="431" spans="1:4" x14ac:dyDescent="0.25">
      <c r="A431" s="76" t="s">
        <v>106</v>
      </c>
      <c r="B431" s="76" t="s">
        <v>90</v>
      </c>
      <c r="C431" s="76" t="s">
        <v>769</v>
      </c>
      <c r="D431" s="76" t="s">
        <v>766</v>
      </c>
    </row>
    <row r="432" spans="1:4" x14ac:dyDescent="0.25">
      <c r="A432" s="76" t="s">
        <v>106</v>
      </c>
      <c r="B432" s="76" t="s">
        <v>90</v>
      </c>
      <c r="C432" s="76" t="s">
        <v>767</v>
      </c>
      <c r="D432" s="76" t="s">
        <v>768</v>
      </c>
    </row>
    <row r="433" spans="1:4" x14ac:dyDescent="0.25">
      <c r="A433" s="78" t="s">
        <v>106</v>
      </c>
      <c r="B433" s="78" t="s">
        <v>90</v>
      </c>
      <c r="C433" s="76" t="s">
        <v>765</v>
      </c>
      <c r="D433" s="76" t="s">
        <v>1155</v>
      </c>
    </row>
    <row r="434" spans="1:4" x14ac:dyDescent="0.25">
      <c r="A434" s="78" t="s">
        <v>1059</v>
      </c>
      <c r="B434" s="78" t="s">
        <v>90</v>
      </c>
      <c r="C434" s="76" t="s">
        <v>749</v>
      </c>
      <c r="D434" s="76" t="s">
        <v>750</v>
      </c>
    </row>
    <row r="435" spans="1:4" x14ac:dyDescent="0.25">
      <c r="A435" s="78" t="s">
        <v>1059</v>
      </c>
      <c r="B435" s="78" t="s">
        <v>90</v>
      </c>
      <c r="C435" s="76" t="s">
        <v>753</v>
      </c>
      <c r="D435" s="76" t="s">
        <v>1253</v>
      </c>
    </row>
    <row r="436" spans="1:4" x14ac:dyDescent="0.25">
      <c r="A436" s="78" t="s">
        <v>1059</v>
      </c>
      <c r="B436" s="78" t="s">
        <v>90</v>
      </c>
      <c r="C436" s="76" t="s">
        <v>754</v>
      </c>
      <c r="D436" s="76" t="s">
        <v>755</v>
      </c>
    </row>
    <row r="437" spans="1:4" x14ac:dyDescent="0.25">
      <c r="A437" s="78" t="s">
        <v>1059</v>
      </c>
      <c r="B437" s="78" t="s">
        <v>90</v>
      </c>
      <c r="C437" s="76" t="s">
        <v>751</v>
      </c>
      <c r="D437" s="77" t="s">
        <v>752</v>
      </c>
    </row>
    <row r="438" spans="1:4" x14ac:dyDescent="0.25">
      <c r="A438" s="126" t="s">
        <v>1254</v>
      </c>
      <c r="B438" s="127" t="s">
        <v>108</v>
      </c>
      <c r="C438" s="80" t="s">
        <v>841</v>
      </c>
      <c r="D438" s="81" t="s">
        <v>1156</v>
      </c>
    </row>
    <row r="439" spans="1:4" x14ac:dyDescent="0.25">
      <c r="A439" s="137" t="s">
        <v>1254</v>
      </c>
      <c r="B439" s="131" t="s">
        <v>108</v>
      </c>
      <c r="C439" s="141" t="s">
        <v>843</v>
      </c>
      <c r="D439" s="144" t="s">
        <v>1297</v>
      </c>
    </row>
    <row r="440" spans="1:4" x14ac:dyDescent="0.25">
      <c r="A440" s="128" t="s">
        <v>1254</v>
      </c>
      <c r="B440" s="127" t="s">
        <v>108</v>
      </c>
      <c r="C440" s="81" t="s">
        <v>840</v>
      </c>
      <c r="D440" s="81" t="s">
        <v>1060</v>
      </c>
    </row>
    <row r="441" spans="1:4" x14ac:dyDescent="0.25">
      <c r="A441" s="128" t="s">
        <v>1254</v>
      </c>
      <c r="B441" s="127" t="s">
        <v>108</v>
      </c>
      <c r="C441" s="80" t="s">
        <v>839</v>
      </c>
      <c r="D441" s="80" t="s">
        <v>1061</v>
      </c>
    </row>
    <row r="442" spans="1:4" x14ac:dyDescent="0.25">
      <c r="A442" s="128" t="s">
        <v>122</v>
      </c>
      <c r="B442" s="127" t="s">
        <v>108</v>
      </c>
      <c r="C442" s="79" t="s">
        <v>852</v>
      </c>
      <c r="D442" s="79" t="s">
        <v>1062</v>
      </c>
    </row>
    <row r="443" spans="1:4" x14ac:dyDescent="0.25">
      <c r="A443" s="128" t="s">
        <v>122</v>
      </c>
      <c r="B443" s="127" t="s">
        <v>108</v>
      </c>
      <c r="C443" s="80" t="s">
        <v>848</v>
      </c>
      <c r="D443" s="82" t="s">
        <v>1157</v>
      </c>
    </row>
    <row r="444" spans="1:4" x14ac:dyDescent="0.25">
      <c r="A444" s="128" t="s">
        <v>122</v>
      </c>
      <c r="B444" s="127" t="s">
        <v>108</v>
      </c>
      <c r="C444" s="80" t="s">
        <v>849</v>
      </c>
      <c r="D444" s="80" t="s">
        <v>850</v>
      </c>
    </row>
    <row r="445" spans="1:4" x14ac:dyDescent="0.25">
      <c r="A445" s="128" t="s">
        <v>122</v>
      </c>
      <c r="B445" s="127" t="s">
        <v>108</v>
      </c>
      <c r="C445" s="79" t="s">
        <v>851</v>
      </c>
      <c r="D445" s="79" t="s">
        <v>1063</v>
      </c>
    </row>
    <row r="446" spans="1:4" x14ac:dyDescent="0.25">
      <c r="A446" s="128" t="s">
        <v>122</v>
      </c>
      <c r="B446" s="127" t="s">
        <v>108</v>
      </c>
      <c r="C446" s="80" t="s">
        <v>846</v>
      </c>
      <c r="D446" s="82" t="s">
        <v>621</v>
      </c>
    </row>
    <row r="447" spans="1:4" x14ac:dyDescent="0.25">
      <c r="A447" s="128" t="s">
        <v>122</v>
      </c>
      <c r="B447" s="127" t="s">
        <v>108</v>
      </c>
      <c r="C447" s="80" t="s">
        <v>844</v>
      </c>
      <c r="D447" s="82" t="s">
        <v>845</v>
      </c>
    </row>
    <row r="448" spans="1:4" x14ac:dyDescent="0.25">
      <c r="A448" s="128" t="s">
        <v>122</v>
      </c>
      <c r="B448" s="127" t="s">
        <v>108</v>
      </c>
      <c r="C448" s="79" t="s">
        <v>847</v>
      </c>
      <c r="D448" s="79" t="s">
        <v>1064</v>
      </c>
    </row>
    <row r="449" spans="1:4" x14ac:dyDescent="0.25">
      <c r="A449" s="127" t="s">
        <v>107</v>
      </c>
      <c r="B449" s="127" t="s">
        <v>108</v>
      </c>
      <c r="C449" s="83" t="s">
        <v>855</v>
      </c>
      <c r="D449" s="83" t="s">
        <v>1065</v>
      </c>
    </row>
    <row r="450" spans="1:4" x14ac:dyDescent="0.25">
      <c r="A450" s="127" t="s">
        <v>107</v>
      </c>
      <c r="B450" s="127" t="s">
        <v>108</v>
      </c>
      <c r="C450" s="83" t="s">
        <v>853</v>
      </c>
      <c r="D450" s="83" t="s">
        <v>854</v>
      </c>
    </row>
    <row r="451" spans="1:4" x14ac:dyDescent="0.25">
      <c r="A451" s="127" t="s">
        <v>107</v>
      </c>
      <c r="B451" s="127" t="s">
        <v>108</v>
      </c>
      <c r="C451" s="83" t="s">
        <v>856</v>
      </c>
      <c r="D451" s="83" t="s">
        <v>1066</v>
      </c>
    </row>
    <row r="452" spans="1:4" x14ac:dyDescent="0.25">
      <c r="A452" s="127" t="s">
        <v>107</v>
      </c>
      <c r="B452" s="127" t="s">
        <v>108</v>
      </c>
      <c r="C452" s="83" t="s">
        <v>857</v>
      </c>
      <c r="D452" s="82" t="s">
        <v>1224</v>
      </c>
    </row>
    <row r="453" spans="1:4" x14ac:dyDescent="0.25">
      <c r="A453" s="127" t="s">
        <v>1255</v>
      </c>
      <c r="B453" s="127" t="s">
        <v>108</v>
      </c>
      <c r="C453" s="83" t="s">
        <v>858</v>
      </c>
      <c r="D453" s="83" t="s">
        <v>1067</v>
      </c>
    </row>
    <row r="454" spans="1:4" x14ac:dyDescent="0.25">
      <c r="A454" s="127" t="s">
        <v>1255</v>
      </c>
      <c r="B454" s="127" t="s">
        <v>108</v>
      </c>
      <c r="C454" s="83" t="s">
        <v>859</v>
      </c>
      <c r="D454" s="83" t="s">
        <v>1068</v>
      </c>
    </row>
    <row r="455" spans="1:4" x14ac:dyDescent="0.25">
      <c r="A455" s="127" t="s">
        <v>1255</v>
      </c>
      <c r="B455" s="127" t="s">
        <v>108</v>
      </c>
      <c r="C455" s="83" t="s">
        <v>860</v>
      </c>
      <c r="D455" s="83" t="s">
        <v>1225</v>
      </c>
    </row>
    <row r="456" spans="1:4" x14ac:dyDescent="0.25">
      <c r="A456" s="127" t="s">
        <v>109</v>
      </c>
      <c r="B456" s="127" t="s">
        <v>108</v>
      </c>
      <c r="C456" s="83" t="s">
        <v>894</v>
      </c>
      <c r="D456" s="83" t="s">
        <v>895</v>
      </c>
    </row>
    <row r="457" spans="1:4" x14ac:dyDescent="0.25">
      <c r="A457" s="127" t="s">
        <v>109</v>
      </c>
      <c r="B457" s="127" t="s">
        <v>108</v>
      </c>
      <c r="C457" s="83" t="s">
        <v>896</v>
      </c>
      <c r="D457" s="83" t="s">
        <v>897</v>
      </c>
    </row>
    <row r="458" spans="1:4" x14ac:dyDescent="0.25">
      <c r="A458" s="127" t="s">
        <v>109</v>
      </c>
      <c r="B458" s="127" t="s">
        <v>108</v>
      </c>
      <c r="C458" s="83" t="s">
        <v>899</v>
      </c>
      <c r="D458" s="83" t="s">
        <v>900</v>
      </c>
    </row>
    <row r="459" spans="1:4" x14ac:dyDescent="0.25">
      <c r="A459" s="127" t="s">
        <v>109</v>
      </c>
      <c r="B459" s="127" t="s">
        <v>108</v>
      </c>
      <c r="C459" s="83" t="s">
        <v>898</v>
      </c>
      <c r="D459" s="83" t="s">
        <v>1069</v>
      </c>
    </row>
    <row r="460" spans="1:4" x14ac:dyDescent="0.25">
      <c r="A460" s="127" t="s">
        <v>110</v>
      </c>
      <c r="B460" s="127" t="s">
        <v>108</v>
      </c>
      <c r="C460" s="83" t="s">
        <v>867</v>
      </c>
      <c r="D460" s="83" t="s">
        <v>868</v>
      </c>
    </row>
    <row r="461" spans="1:4" x14ac:dyDescent="0.25">
      <c r="A461" s="127" t="s">
        <v>110</v>
      </c>
      <c r="B461" s="127" t="s">
        <v>108</v>
      </c>
      <c r="C461" s="83" t="s">
        <v>861</v>
      </c>
      <c r="D461" s="83" t="s">
        <v>862</v>
      </c>
    </row>
    <row r="462" spans="1:4" x14ac:dyDescent="0.25">
      <c r="A462" s="127" t="s">
        <v>110</v>
      </c>
      <c r="B462" s="127" t="s">
        <v>108</v>
      </c>
      <c r="C462" s="83" t="s">
        <v>865</v>
      </c>
      <c r="D462" s="83" t="s">
        <v>866</v>
      </c>
    </row>
    <row r="463" spans="1:4" x14ac:dyDescent="0.25">
      <c r="A463" s="127" t="s">
        <v>110</v>
      </c>
      <c r="B463" s="127" t="s">
        <v>108</v>
      </c>
      <c r="C463" s="83" t="s">
        <v>863</v>
      </c>
      <c r="D463" s="83" t="s">
        <v>864</v>
      </c>
    </row>
    <row r="464" spans="1:4" x14ac:dyDescent="0.25">
      <c r="A464" s="127" t="s">
        <v>110</v>
      </c>
      <c r="B464" s="127" t="s">
        <v>108</v>
      </c>
      <c r="C464" s="83" t="s">
        <v>869</v>
      </c>
      <c r="D464" s="83" t="s">
        <v>870</v>
      </c>
    </row>
    <row r="465" spans="1:4" x14ac:dyDescent="0.25">
      <c r="A465" s="127" t="s">
        <v>112</v>
      </c>
      <c r="B465" s="127" t="s">
        <v>108</v>
      </c>
      <c r="C465" s="83" t="s">
        <v>872</v>
      </c>
      <c r="D465" s="82" t="s">
        <v>873</v>
      </c>
    </row>
    <row r="466" spans="1:4" x14ac:dyDescent="0.25">
      <c r="A466" s="127" t="s">
        <v>112</v>
      </c>
      <c r="B466" s="127" t="s">
        <v>108</v>
      </c>
      <c r="C466" s="83" t="s">
        <v>871</v>
      </c>
      <c r="D466" s="83" t="s">
        <v>1190</v>
      </c>
    </row>
    <row r="467" spans="1:4" x14ac:dyDescent="0.25">
      <c r="A467" s="127" t="s">
        <v>112</v>
      </c>
      <c r="B467" s="127" t="s">
        <v>108</v>
      </c>
      <c r="C467" s="83" t="s">
        <v>874</v>
      </c>
      <c r="D467" s="83" t="s">
        <v>875</v>
      </c>
    </row>
    <row r="468" spans="1:4" x14ac:dyDescent="0.25">
      <c r="A468" s="127" t="s">
        <v>112</v>
      </c>
      <c r="B468" s="127" t="s">
        <v>108</v>
      </c>
      <c r="C468" s="83" t="s">
        <v>876</v>
      </c>
      <c r="D468" s="83" t="s">
        <v>1191</v>
      </c>
    </row>
    <row r="469" spans="1:4" x14ac:dyDescent="0.25">
      <c r="A469" s="127" t="s">
        <v>888</v>
      </c>
      <c r="B469" s="127" t="s">
        <v>108</v>
      </c>
      <c r="C469" s="83" t="s">
        <v>889</v>
      </c>
      <c r="D469" s="83" t="s">
        <v>890</v>
      </c>
    </row>
    <row r="470" spans="1:4" x14ac:dyDescent="0.25">
      <c r="A470" s="127" t="s">
        <v>888</v>
      </c>
      <c r="B470" s="127" t="s">
        <v>108</v>
      </c>
      <c r="C470" s="83" t="s">
        <v>891</v>
      </c>
      <c r="D470" s="83" t="s">
        <v>1070</v>
      </c>
    </row>
    <row r="471" spans="1:4" x14ac:dyDescent="0.25">
      <c r="A471" s="127" t="s">
        <v>888</v>
      </c>
      <c r="B471" s="127" t="s">
        <v>108</v>
      </c>
      <c r="C471" s="83" t="s">
        <v>892</v>
      </c>
      <c r="D471" s="83" t="s">
        <v>893</v>
      </c>
    </row>
    <row r="472" spans="1:4" x14ac:dyDescent="0.25">
      <c r="A472" s="127" t="s">
        <v>114</v>
      </c>
      <c r="B472" s="127" t="s">
        <v>108</v>
      </c>
      <c r="C472" s="83" t="s">
        <v>878</v>
      </c>
      <c r="D472" s="83" t="s">
        <v>879</v>
      </c>
    </row>
    <row r="473" spans="1:4" x14ac:dyDescent="0.25">
      <c r="A473" s="127" t="s">
        <v>114</v>
      </c>
      <c r="B473" s="127" t="s">
        <v>108</v>
      </c>
      <c r="C473" s="83" t="s">
        <v>877</v>
      </c>
      <c r="D473" s="83" t="s">
        <v>1071</v>
      </c>
    </row>
    <row r="474" spans="1:4" x14ac:dyDescent="0.25">
      <c r="A474" s="127" t="s">
        <v>115</v>
      </c>
      <c r="B474" s="127" t="s">
        <v>108</v>
      </c>
      <c r="C474" s="83" t="s">
        <v>885</v>
      </c>
      <c r="D474" s="83" t="s">
        <v>886</v>
      </c>
    </row>
    <row r="475" spans="1:4" x14ac:dyDescent="0.25">
      <c r="A475" s="127" t="s">
        <v>115</v>
      </c>
      <c r="B475" s="127" t="s">
        <v>108</v>
      </c>
      <c r="C475" s="83" t="s">
        <v>883</v>
      </c>
      <c r="D475" s="84" t="s">
        <v>884</v>
      </c>
    </row>
    <row r="476" spans="1:4" x14ac:dyDescent="0.25">
      <c r="A476" s="127" t="s">
        <v>115</v>
      </c>
      <c r="B476" s="127" t="s">
        <v>108</v>
      </c>
      <c r="C476" s="83" t="s">
        <v>887</v>
      </c>
      <c r="D476" s="84" t="s">
        <v>1110</v>
      </c>
    </row>
    <row r="477" spans="1:4" x14ac:dyDescent="0.25">
      <c r="A477" s="127" t="s">
        <v>115</v>
      </c>
      <c r="B477" s="127" t="s">
        <v>108</v>
      </c>
      <c r="C477" s="83" t="s">
        <v>882</v>
      </c>
      <c r="D477" s="83" t="s">
        <v>665</v>
      </c>
    </row>
    <row r="478" spans="1:4" x14ac:dyDescent="0.25">
      <c r="A478" s="127" t="s">
        <v>115</v>
      </c>
      <c r="B478" s="127" t="s">
        <v>108</v>
      </c>
      <c r="C478" s="83" t="s">
        <v>880</v>
      </c>
      <c r="D478" s="83" t="s">
        <v>881</v>
      </c>
    </row>
    <row r="479" spans="1:4" x14ac:dyDescent="0.25">
      <c r="A479" s="128" t="s">
        <v>119</v>
      </c>
      <c r="B479" s="127" t="s">
        <v>108</v>
      </c>
      <c r="C479" s="129" t="s">
        <v>910</v>
      </c>
      <c r="D479" s="81" t="s">
        <v>1111</v>
      </c>
    </row>
    <row r="480" spans="1:4" x14ac:dyDescent="0.25">
      <c r="A480" s="128" t="s">
        <v>119</v>
      </c>
      <c r="B480" s="127" t="s">
        <v>108</v>
      </c>
      <c r="C480" s="129" t="s">
        <v>913</v>
      </c>
      <c r="D480" s="81" t="s">
        <v>1226</v>
      </c>
    </row>
    <row r="481" spans="1:4" x14ac:dyDescent="0.25">
      <c r="A481" s="128" t="s">
        <v>119</v>
      </c>
      <c r="B481" s="127" t="s">
        <v>108</v>
      </c>
      <c r="C481" s="129" t="s">
        <v>912</v>
      </c>
      <c r="D481" s="81" t="s">
        <v>1158</v>
      </c>
    </row>
    <row r="482" spans="1:4" x14ac:dyDescent="0.25">
      <c r="A482" s="128" t="s">
        <v>119</v>
      </c>
      <c r="B482" s="127" t="s">
        <v>108</v>
      </c>
      <c r="C482" s="129" t="s">
        <v>911</v>
      </c>
      <c r="D482" s="81" t="s">
        <v>1112</v>
      </c>
    </row>
    <row r="483" spans="1:4" x14ac:dyDescent="0.25">
      <c r="A483" s="127" t="s">
        <v>116</v>
      </c>
      <c r="B483" s="127" t="s">
        <v>108</v>
      </c>
      <c r="C483" s="130" t="s">
        <v>903</v>
      </c>
      <c r="D483" s="85" t="s">
        <v>904</v>
      </c>
    </row>
    <row r="484" spans="1:4" x14ac:dyDescent="0.25">
      <c r="A484" s="127" t="s">
        <v>116</v>
      </c>
      <c r="B484" s="127" t="s">
        <v>108</v>
      </c>
      <c r="C484" s="130" t="s">
        <v>907</v>
      </c>
      <c r="D484" s="85" t="s">
        <v>902</v>
      </c>
    </row>
    <row r="485" spans="1:4" x14ac:dyDescent="0.25">
      <c r="A485" s="127" t="s">
        <v>116</v>
      </c>
      <c r="B485" s="127" t="s">
        <v>108</v>
      </c>
      <c r="C485" s="130" t="s">
        <v>909</v>
      </c>
      <c r="D485" s="85" t="s">
        <v>1072</v>
      </c>
    </row>
    <row r="486" spans="1:4" x14ac:dyDescent="0.25">
      <c r="A486" s="127" t="s">
        <v>116</v>
      </c>
      <c r="B486" s="127" t="s">
        <v>108</v>
      </c>
      <c r="C486" s="130" t="s">
        <v>901</v>
      </c>
      <c r="D486" s="85" t="s">
        <v>908</v>
      </c>
    </row>
    <row r="487" spans="1:4" x14ac:dyDescent="0.25">
      <c r="A487" s="127" t="s">
        <v>116</v>
      </c>
      <c r="B487" s="127" t="s">
        <v>108</v>
      </c>
      <c r="C487" s="130" t="s">
        <v>905</v>
      </c>
      <c r="D487" s="85" t="s">
        <v>906</v>
      </c>
    </row>
    <row r="488" spans="1:4" x14ac:dyDescent="0.25">
      <c r="A488" s="96" t="s">
        <v>141</v>
      </c>
      <c r="B488" s="132" t="s">
        <v>124</v>
      </c>
      <c r="C488" s="96" t="s">
        <v>268</v>
      </c>
      <c r="D488" s="96" t="s">
        <v>1010</v>
      </c>
    </row>
    <row r="489" spans="1:4" x14ac:dyDescent="0.25">
      <c r="A489" s="96" t="s">
        <v>141</v>
      </c>
      <c r="B489" s="132" t="s">
        <v>124</v>
      </c>
      <c r="C489" s="96" t="s">
        <v>270</v>
      </c>
      <c r="D489" s="96" t="s">
        <v>1011</v>
      </c>
    </row>
    <row r="490" spans="1:4" x14ac:dyDescent="0.25">
      <c r="A490" s="96" t="s">
        <v>141</v>
      </c>
      <c r="B490" s="132" t="s">
        <v>124</v>
      </c>
      <c r="C490" s="96" t="s">
        <v>267</v>
      </c>
      <c r="D490" s="96" t="s">
        <v>1012</v>
      </c>
    </row>
    <row r="491" spans="1:4" x14ac:dyDescent="0.25">
      <c r="A491" s="96" t="s">
        <v>141</v>
      </c>
      <c r="B491" s="132" t="s">
        <v>124</v>
      </c>
      <c r="C491" s="96" t="s">
        <v>269</v>
      </c>
      <c r="D491" s="96" t="s">
        <v>1013</v>
      </c>
    </row>
    <row r="492" spans="1:4" x14ac:dyDescent="0.25">
      <c r="A492" s="75" t="s">
        <v>77</v>
      </c>
      <c r="B492" s="132" t="s">
        <v>124</v>
      </c>
      <c r="C492" s="69" t="s">
        <v>684</v>
      </c>
      <c r="D492" s="69" t="s">
        <v>685</v>
      </c>
    </row>
    <row r="493" spans="1:4" x14ac:dyDescent="0.25">
      <c r="A493" s="138" t="s">
        <v>77</v>
      </c>
      <c r="B493" s="140" t="s">
        <v>124</v>
      </c>
      <c r="C493" s="142" t="s">
        <v>686</v>
      </c>
      <c r="D493" s="142" t="s">
        <v>687</v>
      </c>
    </row>
    <row r="494" spans="1:4" x14ac:dyDescent="0.25">
      <c r="A494" s="132" t="s">
        <v>123</v>
      </c>
      <c r="B494" s="132" t="s">
        <v>124</v>
      </c>
      <c r="C494" s="132" t="s">
        <v>929</v>
      </c>
      <c r="D494" s="86" t="s">
        <v>1073</v>
      </c>
    </row>
    <row r="495" spans="1:4" x14ac:dyDescent="0.25">
      <c r="A495" s="132" t="s">
        <v>123</v>
      </c>
      <c r="B495" s="132" t="s">
        <v>124</v>
      </c>
      <c r="C495" s="132" t="s">
        <v>934</v>
      </c>
      <c r="D495" s="86" t="s">
        <v>935</v>
      </c>
    </row>
    <row r="496" spans="1:4" x14ac:dyDescent="0.25">
      <c r="A496" s="132" t="s">
        <v>123</v>
      </c>
      <c r="B496" s="132" t="s">
        <v>124</v>
      </c>
      <c r="C496" s="132" t="s">
        <v>932</v>
      </c>
      <c r="D496" s="86" t="s">
        <v>1113</v>
      </c>
    </row>
    <row r="497" spans="1:4" x14ac:dyDescent="0.25">
      <c r="A497" s="132" t="s">
        <v>123</v>
      </c>
      <c r="B497" s="132" t="s">
        <v>124</v>
      </c>
      <c r="C497" s="132" t="s">
        <v>930</v>
      </c>
      <c r="D497" s="86" t="s">
        <v>931</v>
      </c>
    </row>
    <row r="498" spans="1:4" x14ac:dyDescent="0.25">
      <c r="A498" s="132" t="s">
        <v>123</v>
      </c>
      <c r="B498" s="132" t="s">
        <v>124</v>
      </c>
      <c r="C498" s="132" t="s">
        <v>933</v>
      </c>
      <c r="D498" s="86" t="s">
        <v>499</v>
      </c>
    </row>
    <row r="499" spans="1:4" x14ac:dyDescent="0.25">
      <c r="A499" s="132" t="s">
        <v>127</v>
      </c>
      <c r="B499" s="132" t="s">
        <v>124</v>
      </c>
      <c r="C499" s="132" t="s">
        <v>924</v>
      </c>
      <c r="D499" s="86" t="s">
        <v>1227</v>
      </c>
    </row>
    <row r="500" spans="1:4" x14ac:dyDescent="0.25">
      <c r="A500" s="132" t="s">
        <v>127</v>
      </c>
      <c r="B500" s="132" t="s">
        <v>124</v>
      </c>
      <c r="C500" s="132" t="s">
        <v>922</v>
      </c>
      <c r="D500" s="86" t="s">
        <v>1228</v>
      </c>
    </row>
    <row r="501" spans="1:4" x14ac:dyDescent="0.25">
      <c r="A501" s="132" t="s">
        <v>127</v>
      </c>
      <c r="B501" s="132" t="s">
        <v>124</v>
      </c>
      <c r="C501" s="132" t="s">
        <v>928</v>
      </c>
      <c r="D501" s="86" t="s">
        <v>1229</v>
      </c>
    </row>
    <row r="502" spans="1:4" x14ac:dyDescent="0.25">
      <c r="A502" s="132" t="s">
        <v>127</v>
      </c>
      <c r="B502" s="132" t="s">
        <v>124</v>
      </c>
      <c r="C502" s="132" t="s">
        <v>1159</v>
      </c>
      <c r="D502" s="86" t="s">
        <v>1230</v>
      </c>
    </row>
    <row r="503" spans="1:4" x14ac:dyDescent="0.25">
      <c r="A503" s="132" t="s">
        <v>127</v>
      </c>
      <c r="B503" s="132" t="s">
        <v>124</v>
      </c>
      <c r="C503" s="132" t="s">
        <v>923</v>
      </c>
      <c r="D503" s="86" t="s">
        <v>926</v>
      </c>
    </row>
    <row r="504" spans="1:4" x14ac:dyDescent="0.25">
      <c r="A504" s="132" t="s">
        <v>127</v>
      </c>
      <c r="B504" s="132" t="s">
        <v>124</v>
      </c>
      <c r="C504" s="132" t="s">
        <v>927</v>
      </c>
      <c r="D504" s="86" t="s">
        <v>806</v>
      </c>
    </row>
    <row r="505" spans="1:4" x14ac:dyDescent="0.25">
      <c r="A505" s="132" t="s">
        <v>127</v>
      </c>
      <c r="B505" s="132" t="s">
        <v>124</v>
      </c>
      <c r="C505" s="132" t="s">
        <v>925</v>
      </c>
      <c r="D505" s="86" t="s">
        <v>1074</v>
      </c>
    </row>
    <row r="506" spans="1:4" x14ac:dyDescent="0.25">
      <c r="A506" s="132" t="s">
        <v>952</v>
      </c>
      <c r="B506" s="132" t="s">
        <v>124</v>
      </c>
      <c r="C506" s="132" t="s">
        <v>957</v>
      </c>
      <c r="D506" s="86" t="s">
        <v>958</v>
      </c>
    </row>
    <row r="507" spans="1:4" x14ac:dyDescent="0.25">
      <c r="A507" s="132" t="s">
        <v>952</v>
      </c>
      <c r="B507" s="132" t="s">
        <v>124</v>
      </c>
      <c r="C507" s="132" t="s">
        <v>955</v>
      </c>
      <c r="D507" s="86" t="s">
        <v>956</v>
      </c>
    </row>
    <row r="508" spans="1:4" x14ac:dyDescent="0.25">
      <c r="A508" s="132" t="s">
        <v>952</v>
      </c>
      <c r="B508" s="132" t="s">
        <v>124</v>
      </c>
      <c r="C508" s="132" t="s">
        <v>953</v>
      </c>
      <c r="D508" s="86" t="s">
        <v>954</v>
      </c>
    </row>
    <row r="509" spans="1:4" x14ac:dyDescent="0.25">
      <c r="A509" s="132" t="s">
        <v>952</v>
      </c>
      <c r="B509" s="132" t="s">
        <v>124</v>
      </c>
      <c r="C509" s="132" t="s">
        <v>959</v>
      </c>
      <c r="D509" s="86" t="s">
        <v>960</v>
      </c>
    </row>
    <row r="510" spans="1:4" x14ac:dyDescent="0.25">
      <c r="A510" s="132" t="s">
        <v>952</v>
      </c>
      <c r="B510" s="132" t="s">
        <v>124</v>
      </c>
      <c r="C510" s="132" t="s">
        <v>962</v>
      </c>
      <c r="D510" s="86" t="s">
        <v>1075</v>
      </c>
    </row>
    <row r="511" spans="1:4" x14ac:dyDescent="0.25">
      <c r="A511" s="132" t="s">
        <v>952</v>
      </c>
      <c r="B511" s="132" t="s">
        <v>124</v>
      </c>
      <c r="C511" s="132" t="s">
        <v>961</v>
      </c>
      <c r="D511" s="86" t="s">
        <v>1076</v>
      </c>
    </row>
    <row r="512" spans="1:4" x14ac:dyDescent="0.25">
      <c r="A512" s="132" t="s">
        <v>129</v>
      </c>
      <c r="B512" s="132" t="s">
        <v>124</v>
      </c>
      <c r="C512" s="132" t="s">
        <v>963</v>
      </c>
      <c r="D512" s="86" t="s">
        <v>1077</v>
      </c>
    </row>
    <row r="513" spans="1:4" x14ac:dyDescent="0.25">
      <c r="A513" s="132" t="s">
        <v>129</v>
      </c>
      <c r="B513" s="132" t="s">
        <v>124</v>
      </c>
      <c r="C513" s="132" t="s">
        <v>968</v>
      </c>
      <c r="D513" s="86" t="s">
        <v>969</v>
      </c>
    </row>
    <row r="514" spans="1:4" x14ac:dyDescent="0.25">
      <c r="A514" s="132" t="s">
        <v>129</v>
      </c>
      <c r="B514" s="132" t="s">
        <v>124</v>
      </c>
      <c r="C514" s="132" t="s">
        <v>966</v>
      </c>
      <c r="D514" s="86" t="s">
        <v>967</v>
      </c>
    </row>
    <row r="515" spans="1:4" x14ac:dyDescent="0.25">
      <c r="A515" s="132" t="s">
        <v>129</v>
      </c>
      <c r="B515" s="132" t="s">
        <v>124</v>
      </c>
      <c r="C515" s="132" t="s">
        <v>964</v>
      </c>
      <c r="D515" s="86" t="s">
        <v>965</v>
      </c>
    </row>
    <row r="516" spans="1:4" x14ac:dyDescent="0.25">
      <c r="A516" s="132" t="s">
        <v>130</v>
      </c>
      <c r="B516" s="132" t="s">
        <v>124</v>
      </c>
      <c r="C516" s="132" t="s">
        <v>918</v>
      </c>
      <c r="D516" s="86" t="s">
        <v>787</v>
      </c>
    </row>
    <row r="517" spans="1:4" x14ac:dyDescent="0.25">
      <c r="A517" s="132" t="s">
        <v>130</v>
      </c>
      <c r="B517" s="132" t="s">
        <v>124</v>
      </c>
      <c r="C517" s="132" t="s">
        <v>920</v>
      </c>
      <c r="D517" s="86" t="s">
        <v>1114</v>
      </c>
    </row>
    <row r="518" spans="1:4" x14ac:dyDescent="0.25">
      <c r="A518" s="132" t="s">
        <v>130</v>
      </c>
      <c r="B518" s="132" t="s">
        <v>124</v>
      </c>
      <c r="C518" s="132" t="s">
        <v>917</v>
      </c>
      <c r="D518" s="86" t="s">
        <v>1256</v>
      </c>
    </row>
    <row r="519" spans="1:4" x14ac:dyDescent="0.25">
      <c r="A519" s="132" t="s">
        <v>130</v>
      </c>
      <c r="B519" s="132" t="s">
        <v>124</v>
      </c>
      <c r="C519" s="132" t="s">
        <v>919</v>
      </c>
      <c r="D519" s="86" t="s">
        <v>1257</v>
      </c>
    </row>
    <row r="520" spans="1:4" x14ac:dyDescent="0.25">
      <c r="A520" s="132" t="s">
        <v>130</v>
      </c>
      <c r="B520" s="132" t="s">
        <v>124</v>
      </c>
      <c r="C520" s="132" t="s">
        <v>921</v>
      </c>
      <c r="D520" s="86" t="s">
        <v>1258</v>
      </c>
    </row>
    <row r="521" spans="1:4" x14ac:dyDescent="0.25">
      <c r="A521" s="132" t="s">
        <v>126</v>
      </c>
      <c r="B521" s="132" t="s">
        <v>124</v>
      </c>
      <c r="C521" s="132" t="s">
        <v>916</v>
      </c>
      <c r="D521" s="86" t="s">
        <v>842</v>
      </c>
    </row>
    <row r="522" spans="1:4" x14ac:dyDescent="0.25">
      <c r="A522" s="132" t="s">
        <v>126</v>
      </c>
      <c r="B522" s="132" t="s">
        <v>124</v>
      </c>
      <c r="C522" s="132" t="s">
        <v>914</v>
      </c>
      <c r="D522" s="86" t="s">
        <v>915</v>
      </c>
    </row>
    <row r="523" spans="1:4" x14ac:dyDescent="0.25">
      <c r="A523" s="132" t="s">
        <v>136</v>
      </c>
      <c r="B523" s="132" t="s">
        <v>124</v>
      </c>
      <c r="C523" s="132" t="s">
        <v>979</v>
      </c>
      <c r="D523" s="86" t="s">
        <v>980</v>
      </c>
    </row>
    <row r="524" spans="1:4" x14ac:dyDescent="0.25">
      <c r="A524" s="132" t="s">
        <v>136</v>
      </c>
      <c r="B524" s="132" t="s">
        <v>124</v>
      </c>
      <c r="C524" s="132" t="s">
        <v>985</v>
      </c>
      <c r="D524" s="86" t="s">
        <v>986</v>
      </c>
    </row>
    <row r="525" spans="1:4" x14ac:dyDescent="0.25">
      <c r="A525" s="132" t="s">
        <v>136</v>
      </c>
      <c r="B525" s="132" t="s">
        <v>124</v>
      </c>
      <c r="C525" s="132" t="s">
        <v>990</v>
      </c>
      <c r="D525" s="86" t="s">
        <v>991</v>
      </c>
    </row>
    <row r="526" spans="1:4" x14ac:dyDescent="0.25">
      <c r="A526" s="132" t="s">
        <v>136</v>
      </c>
      <c r="B526" s="132" t="s">
        <v>124</v>
      </c>
      <c r="C526" s="132" t="s">
        <v>982</v>
      </c>
      <c r="D526" s="86" t="s">
        <v>1231</v>
      </c>
    </row>
    <row r="527" spans="1:4" x14ac:dyDescent="0.25">
      <c r="A527" s="132" t="s">
        <v>136</v>
      </c>
      <c r="B527" s="132" t="s">
        <v>124</v>
      </c>
      <c r="C527" s="132" t="s">
        <v>987</v>
      </c>
      <c r="D527" s="86" t="s">
        <v>988</v>
      </c>
    </row>
    <row r="528" spans="1:4" x14ac:dyDescent="0.25">
      <c r="A528" s="132" t="s">
        <v>136</v>
      </c>
      <c r="B528" s="132" t="s">
        <v>124</v>
      </c>
      <c r="C528" s="132" t="s">
        <v>981</v>
      </c>
      <c r="D528" s="86" t="s">
        <v>1298</v>
      </c>
    </row>
    <row r="529" spans="1:4" x14ac:dyDescent="0.25">
      <c r="A529" s="132" t="s">
        <v>136</v>
      </c>
      <c r="B529" s="132" t="s">
        <v>124</v>
      </c>
      <c r="C529" s="132" t="s">
        <v>989</v>
      </c>
      <c r="D529" s="86" t="s">
        <v>1232</v>
      </c>
    </row>
    <row r="530" spans="1:4" x14ac:dyDescent="0.25">
      <c r="A530" s="132" t="s">
        <v>136</v>
      </c>
      <c r="B530" s="132" t="s">
        <v>124</v>
      </c>
      <c r="C530" s="132" t="s">
        <v>983</v>
      </c>
      <c r="D530" s="86" t="s">
        <v>984</v>
      </c>
    </row>
    <row r="531" spans="1:4" x14ac:dyDescent="0.25">
      <c r="A531" s="132" t="s">
        <v>1259</v>
      </c>
      <c r="B531" s="132" t="s">
        <v>124</v>
      </c>
      <c r="C531" s="132" t="s">
        <v>975</v>
      </c>
      <c r="D531" s="86" t="s">
        <v>976</v>
      </c>
    </row>
    <row r="532" spans="1:4" x14ac:dyDescent="0.25">
      <c r="A532" s="132" t="s">
        <v>1259</v>
      </c>
      <c r="B532" s="132" t="s">
        <v>124</v>
      </c>
      <c r="C532" s="132" t="s">
        <v>978</v>
      </c>
      <c r="D532" s="86" t="s">
        <v>1260</v>
      </c>
    </row>
    <row r="533" spans="1:4" x14ac:dyDescent="0.25">
      <c r="A533" s="132" t="s">
        <v>1259</v>
      </c>
      <c r="B533" s="132" t="s">
        <v>124</v>
      </c>
      <c r="C533" s="132" t="s">
        <v>977</v>
      </c>
      <c r="D533" s="86" t="s">
        <v>1115</v>
      </c>
    </row>
    <row r="534" spans="1:4" x14ac:dyDescent="0.25">
      <c r="A534" s="132" t="s">
        <v>135</v>
      </c>
      <c r="B534" s="132" t="s">
        <v>124</v>
      </c>
      <c r="C534" s="132" t="s">
        <v>973</v>
      </c>
      <c r="D534" s="86" t="s">
        <v>974</v>
      </c>
    </row>
    <row r="535" spans="1:4" x14ac:dyDescent="0.25">
      <c r="A535" s="132" t="s">
        <v>135</v>
      </c>
      <c r="B535" s="132" t="s">
        <v>124</v>
      </c>
      <c r="C535" s="132" t="s">
        <v>970</v>
      </c>
      <c r="D535" s="86" t="s">
        <v>1116</v>
      </c>
    </row>
    <row r="536" spans="1:4" x14ac:dyDescent="0.25">
      <c r="A536" s="132" t="s">
        <v>135</v>
      </c>
      <c r="B536" s="132" t="s">
        <v>124</v>
      </c>
      <c r="C536" s="132" t="s">
        <v>971</v>
      </c>
      <c r="D536" s="86" t="s">
        <v>972</v>
      </c>
    </row>
    <row r="537" spans="1:4" x14ac:dyDescent="0.25">
      <c r="A537" s="132" t="s">
        <v>135</v>
      </c>
      <c r="B537" s="132" t="s">
        <v>124</v>
      </c>
      <c r="C537" s="132" t="s">
        <v>1161</v>
      </c>
      <c r="D537" s="86" t="s">
        <v>1299</v>
      </c>
    </row>
    <row r="538" spans="1:4" x14ac:dyDescent="0.25">
      <c r="A538" s="132" t="s">
        <v>132</v>
      </c>
      <c r="B538" s="132" t="s">
        <v>124</v>
      </c>
      <c r="C538" s="132" t="s">
        <v>945</v>
      </c>
      <c r="D538" s="86" t="s">
        <v>946</v>
      </c>
    </row>
    <row r="539" spans="1:4" x14ac:dyDescent="0.25">
      <c r="A539" s="132" t="s">
        <v>132</v>
      </c>
      <c r="B539" s="132" t="s">
        <v>124</v>
      </c>
      <c r="C539" s="132" t="s">
        <v>947</v>
      </c>
      <c r="D539" s="86" t="s">
        <v>948</v>
      </c>
    </row>
    <row r="540" spans="1:4" x14ac:dyDescent="0.25">
      <c r="A540" s="132" t="s">
        <v>132</v>
      </c>
      <c r="B540" s="132" t="s">
        <v>124</v>
      </c>
      <c r="C540" s="132" t="s">
        <v>949</v>
      </c>
      <c r="D540" s="86" t="s">
        <v>950</v>
      </c>
    </row>
    <row r="541" spans="1:4" x14ac:dyDescent="0.25">
      <c r="A541" s="132" t="s">
        <v>132</v>
      </c>
      <c r="B541" s="132" t="s">
        <v>124</v>
      </c>
      <c r="C541" s="132" t="s">
        <v>951</v>
      </c>
      <c r="D541" s="86" t="s">
        <v>1300</v>
      </c>
    </row>
    <row r="542" spans="1:4" x14ac:dyDescent="0.25">
      <c r="A542" s="132" t="s">
        <v>134</v>
      </c>
      <c r="B542" s="132" t="s">
        <v>124</v>
      </c>
      <c r="C542" s="132" t="s">
        <v>940</v>
      </c>
      <c r="D542" s="86" t="s">
        <v>941</v>
      </c>
    </row>
    <row r="543" spans="1:4" x14ac:dyDescent="0.25">
      <c r="A543" s="132" t="s">
        <v>134</v>
      </c>
      <c r="B543" s="132" t="s">
        <v>124</v>
      </c>
      <c r="C543" s="132" t="s">
        <v>938</v>
      </c>
      <c r="D543" s="86" t="s">
        <v>939</v>
      </c>
    </row>
    <row r="544" spans="1:4" x14ac:dyDescent="0.25">
      <c r="A544" s="132" t="s">
        <v>134</v>
      </c>
      <c r="B544" s="132" t="s">
        <v>124</v>
      </c>
      <c r="C544" s="132" t="s">
        <v>936</v>
      </c>
      <c r="D544" s="86" t="s">
        <v>937</v>
      </c>
    </row>
    <row r="545" spans="1:4" x14ac:dyDescent="0.25">
      <c r="A545" s="132" t="s">
        <v>134</v>
      </c>
      <c r="B545" s="132" t="s">
        <v>124</v>
      </c>
      <c r="C545" s="132" t="s">
        <v>943</v>
      </c>
      <c r="D545" s="86" t="s">
        <v>944</v>
      </c>
    </row>
    <row r="546" spans="1:4" x14ac:dyDescent="0.25">
      <c r="A546" s="132" t="s">
        <v>134</v>
      </c>
      <c r="B546" s="132" t="s">
        <v>124</v>
      </c>
      <c r="C546" s="132" t="s">
        <v>942</v>
      </c>
      <c r="D546" s="86" t="s">
        <v>1078</v>
      </c>
    </row>
  </sheetData>
  <conditionalFormatting sqref="C230:C237">
    <cfRule type="duplicateValues" dxfId="14" priority="12"/>
    <cfRule type="duplicateValues" dxfId="13" priority="13"/>
  </conditionalFormatting>
  <conditionalFormatting sqref="C238:C248">
    <cfRule type="duplicateValues" dxfId="12" priority="10"/>
    <cfRule type="duplicateValues" dxfId="11" priority="11"/>
  </conditionalFormatting>
  <conditionalFormatting sqref="C249:C256">
    <cfRule type="duplicateValues" dxfId="10" priority="8"/>
    <cfRule type="duplicateValues" dxfId="9" priority="9"/>
  </conditionalFormatting>
  <conditionalFormatting sqref="C257:C261">
    <cfRule type="duplicateValues" dxfId="8" priority="6"/>
    <cfRule type="duplicateValues" dxfId="7" priority="7"/>
  </conditionalFormatting>
  <conditionalFormatting sqref="C262:C269">
    <cfRule type="duplicateValues" dxfId="6" priority="4"/>
    <cfRule type="duplicateValues" dxfId="5" priority="5"/>
  </conditionalFormatting>
  <conditionalFormatting sqref="C270:C279">
    <cfRule type="duplicateValues" dxfId="4" priority="2"/>
    <cfRule type="duplicateValues" dxfId="3" priority="3"/>
  </conditionalFormatting>
  <conditionalFormatting sqref="C280:C291">
    <cfRule type="duplicateValues" dxfId="2" priority="14"/>
    <cfRule type="duplicateValues" dxfId="1" priority="15"/>
  </conditionalFormatting>
  <conditionalFormatting sqref="C308:C3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Dealer Wise</vt:lpstr>
      <vt:lpstr>Sheet2</vt:lpstr>
      <vt:lpstr>Region Wise</vt:lpstr>
      <vt:lpstr>Zone Wise</vt:lpstr>
      <vt:lpstr>R-DSR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Md. Arifur Rahman</cp:lastModifiedBy>
  <cp:lastPrinted>2019-03-28T13:43:59Z</cp:lastPrinted>
  <dcterms:created xsi:type="dcterms:W3CDTF">2018-02-20T04:51:28Z</dcterms:created>
  <dcterms:modified xsi:type="dcterms:W3CDTF">2020-01-20T14:17:06Z</dcterms:modified>
</cp:coreProperties>
</file>