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9DE91DD-1ED6-4778-820E-98D567188A80}" xr6:coauthVersionLast="45" xr6:coauthVersionMax="45" xr10:uidLastSave="{00000000-0000-0000-0000-000000000000}"/>
  <bookViews>
    <workbookView xWindow="-120" yWindow="-120" windowWidth="20730" windowHeight="11310" tabRatio="728" xr2:uid="{00000000-000D-0000-FFFF-FFFF00000000}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DSR!$A$3:$P$535</definedName>
    <definedName name="_xlnm._FilterDatabase" localSheetId="5" hidden="1">Sheet1!$A$1:$D$1</definedName>
    <definedName name="_xlnm._FilterDatabase" localSheetId="3" hidden="1">'Zone Wise'!$B$3:$P$54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5" i="11" l="1"/>
  <c r="F535" i="11"/>
  <c r="K532" i="11" l="1"/>
  <c r="J532" i="11"/>
  <c r="F125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5" i="5" l="1"/>
  <c r="N4" i="5" l="1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3" i="5"/>
  <c r="O3" i="5" s="1"/>
  <c r="L124" i="5" l="1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3" i="5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H122" i="5" l="1"/>
  <c r="B1" i="7" l="1"/>
  <c r="A1" i="6"/>
  <c r="B13" i="6" l="1"/>
  <c r="N2" i="6"/>
  <c r="H124" i="5" l="1"/>
  <c r="M124" i="5"/>
  <c r="K124" i="5"/>
  <c r="C13" i="6"/>
  <c r="K13" i="6" s="1"/>
  <c r="B12" i="6"/>
  <c r="M3" i="5"/>
  <c r="E13" i="6" l="1"/>
  <c r="I13" i="6"/>
  <c r="J13" i="6" s="1"/>
  <c r="G13" i="6"/>
  <c r="H13" i="6" s="1"/>
  <c r="H119" i="5"/>
  <c r="K119" i="5"/>
  <c r="M119" i="5"/>
  <c r="H111" i="5"/>
  <c r="K111" i="5"/>
  <c r="M111" i="5"/>
  <c r="H91" i="5"/>
  <c r="K91" i="5"/>
  <c r="M91" i="5"/>
  <c r="H84" i="5"/>
  <c r="M84" i="5"/>
  <c r="K84" i="5"/>
  <c r="H80" i="5"/>
  <c r="M80" i="5"/>
  <c r="K80" i="5"/>
  <c r="H76" i="5"/>
  <c r="M76" i="5"/>
  <c r="K76" i="5"/>
  <c r="H69" i="5"/>
  <c r="K69" i="5"/>
  <c r="M69" i="5"/>
  <c r="H62" i="5"/>
  <c r="K62" i="5"/>
  <c r="M62" i="5"/>
  <c r="H58" i="5"/>
  <c r="M58" i="5"/>
  <c r="K58" i="5"/>
  <c r="H54" i="5"/>
  <c r="M54" i="5"/>
  <c r="K54" i="5"/>
  <c r="H50" i="5"/>
  <c r="M50" i="5"/>
  <c r="K50" i="5"/>
  <c r="H46" i="5"/>
  <c r="M46" i="5"/>
  <c r="K46" i="5"/>
  <c r="H42" i="5"/>
  <c r="M42" i="5"/>
  <c r="K42" i="5"/>
  <c r="H38" i="5"/>
  <c r="K38" i="5"/>
  <c r="M38" i="5"/>
  <c r="H35" i="5"/>
  <c r="M35" i="5"/>
  <c r="K35" i="5"/>
  <c r="H31" i="5"/>
  <c r="K31" i="5"/>
  <c r="M31" i="5"/>
  <c r="H27" i="5"/>
  <c r="M27" i="5"/>
  <c r="K27" i="5"/>
  <c r="H23" i="5"/>
  <c r="M23" i="5"/>
  <c r="K23" i="5"/>
  <c r="H19" i="5"/>
  <c r="M19" i="5"/>
  <c r="K19" i="5"/>
  <c r="H15" i="5"/>
  <c r="M15" i="5"/>
  <c r="K15" i="5"/>
  <c r="H11" i="5"/>
  <c r="M11" i="5"/>
  <c r="K11" i="5"/>
  <c r="H7" i="5"/>
  <c r="M7" i="5"/>
  <c r="K7" i="5"/>
  <c r="M122" i="5"/>
  <c r="K122" i="5"/>
  <c r="H118" i="5"/>
  <c r="K118" i="5"/>
  <c r="M118" i="5"/>
  <c r="H114" i="5"/>
  <c r="M114" i="5"/>
  <c r="K114" i="5"/>
  <c r="H110" i="5"/>
  <c r="K110" i="5"/>
  <c r="M110" i="5"/>
  <c r="H106" i="5"/>
  <c r="M106" i="5"/>
  <c r="K106" i="5"/>
  <c r="H102" i="5"/>
  <c r="K102" i="5"/>
  <c r="M102" i="5"/>
  <c r="H98" i="5"/>
  <c r="M98" i="5"/>
  <c r="K98" i="5"/>
  <c r="H94" i="5"/>
  <c r="K94" i="5"/>
  <c r="M94" i="5"/>
  <c r="H90" i="5"/>
  <c r="M90" i="5"/>
  <c r="K90" i="5"/>
  <c r="H87" i="5"/>
  <c r="K87" i="5"/>
  <c r="M87" i="5"/>
  <c r="H83" i="5"/>
  <c r="M83" i="5"/>
  <c r="K83" i="5"/>
  <c r="H79" i="5"/>
  <c r="K79" i="5"/>
  <c r="M79" i="5"/>
  <c r="H75" i="5"/>
  <c r="M75" i="5"/>
  <c r="K75" i="5"/>
  <c r="H72" i="5"/>
  <c r="K72" i="5"/>
  <c r="M72" i="5"/>
  <c r="H68" i="5"/>
  <c r="M68" i="5"/>
  <c r="K68" i="5"/>
  <c r="K65" i="5"/>
  <c r="M65" i="5"/>
  <c r="H61" i="5"/>
  <c r="M61" i="5"/>
  <c r="K61" i="5"/>
  <c r="H57" i="5"/>
  <c r="K57" i="5"/>
  <c r="M57" i="5"/>
  <c r="H53" i="5"/>
  <c r="M53" i="5"/>
  <c r="K53" i="5"/>
  <c r="H49" i="5"/>
  <c r="K49" i="5"/>
  <c r="M49" i="5"/>
  <c r="H45" i="5"/>
  <c r="M45" i="5"/>
  <c r="K45" i="5"/>
  <c r="H41" i="5"/>
  <c r="K41" i="5"/>
  <c r="M41" i="5"/>
  <c r="H34" i="5"/>
  <c r="K34" i="5"/>
  <c r="M34" i="5"/>
  <c r="H30" i="5"/>
  <c r="M30" i="5"/>
  <c r="K30" i="5"/>
  <c r="H26" i="5"/>
  <c r="K26" i="5"/>
  <c r="M26" i="5"/>
  <c r="H22" i="5"/>
  <c r="M22" i="5"/>
  <c r="K22" i="5"/>
  <c r="H18" i="5"/>
  <c r="M18" i="5"/>
  <c r="K18" i="5"/>
  <c r="H14" i="5"/>
  <c r="K14" i="5"/>
  <c r="M14" i="5"/>
  <c r="H10" i="5"/>
  <c r="K10" i="5"/>
  <c r="M10" i="5"/>
  <c r="H6" i="5"/>
  <c r="M6" i="5"/>
  <c r="K6" i="5"/>
  <c r="H115" i="5"/>
  <c r="K115" i="5"/>
  <c r="M115" i="5"/>
  <c r="H99" i="5"/>
  <c r="K99" i="5"/>
  <c r="M99" i="5"/>
  <c r="H93" i="5"/>
  <c r="M93" i="5"/>
  <c r="K93" i="5"/>
  <c r="H86" i="5"/>
  <c r="M86" i="5"/>
  <c r="K86" i="5"/>
  <c r="H78" i="5"/>
  <c r="M78" i="5"/>
  <c r="K78" i="5"/>
  <c r="H71" i="5"/>
  <c r="M71" i="5"/>
  <c r="K71" i="5"/>
  <c r="H67" i="5"/>
  <c r="M67" i="5"/>
  <c r="K67" i="5"/>
  <c r="H60" i="5"/>
  <c r="M60" i="5"/>
  <c r="K60" i="5"/>
  <c r="H48" i="5"/>
  <c r="M48" i="5"/>
  <c r="K48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K9" i="5"/>
  <c r="M9" i="5"/>
  <c r="H5" i="5"/>
  <c r="M5" i="5"/>
  <c r="K5" i="5"/>
  <c r="H123" i="5"/>
  <c r="K123" i="5"/>
  <c r="M123" i="5"/>
  <c r="H107" i="5"/>
  <c r="K107" i="5"/>
  <c r="M107" i="5"/>
  <c r="H103" i="5"/>
  <c r="K103" i="5"/>
  <c r="M103" i="5"/>
  <c r="H95" i="5"/>
  <c r="K95" i="5"/>
  <c r="M95" i="5"/>
  <c r="H88" i="5"/>
  <c r="K88" i="5"/>
  <c r="M88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82" i="5"/>
  <c r="M82" i="5"/>
  <c r="K82" i="5"/>
  <c r="H74" i="5"/>
  <c r="M74" i="5"/>
  <c r="K74" i="5"/>
  <c r="H64" i="5"/>
  <c r="M64" i="5"/>
  <c r="K64" i="5"/>
  <c r="H56" i="5"/>
  <c r="M56" i="5"/>
  <c r="K56" i="5"/>
  <c r="H52" i="5"/>
  <c r="M52" i="5"/>
  <c r="K52" i="5"/>
  <c r="H44" i="5"/>
  <c r="M44" i="5"/>
  <c r="K44" i="5"/>
  <c r="H40" i="5"/>
  <c r="M40" i="5"/>
  <c r="K40" i="5"/>
  <c r="H37" i="5"/>
  <c r="M37" i="5"/>
  <c r="K37" i="5"/>
  <c r="H33" i="5"/>
  <c r="M33" i="5"/>
  <c r="K33" i="5"/>
  <c r="H120" i="5"/>
  <c r="M120" i="5"/>
  <c r="K120" i="5"/>
  <c r="H116" i="5"/>
  <c r="M116" i="5"/>
  <c r="K116" i="5"/>
  <c r="H112" i="5"/>
  <c r="M112" i="5"/>
  <c r="K112" i="5"/>
  <c r="H108" i="5"/>
  <c r="M108" i="5"/>
  <c r="K108" i="5"/>
  <c r="H104" i="5"/>
  <c r="M104" i="5"/>
  <c r="K104" i="5"/>
  <c r="H100" i="5"/>
  <c r="M100" i="5"/>
  <c r="K100" i="5"/>
  <c r="H96" i="5"/>
  <c r="M96" i="5"/>
  <c r="K96" i="5"/>
  <c r="H92" i="5"/>
  <c r="M92" i="5"/>
  <c r="K92" i="5"/>
  <c r="H89" i="5"/>
  <c r="M89" i="5"/>
  <c r="K89" i="5"/>
  <c r="H85" i="5"/>
  <c r="M85" i="5"/>
  <c r="K85" i="5"/>
  <c r="H81" i="5"/>
  <c r="M81" i="5"/>
  <c r="K81" i="5"/>
  <c r="H77" i="5"/>
  <c r="M77" i="5"/>
  <c r="K77" i="5"/>
  <c r="H73" i="5"/>
  <c r="M73" i="5"/>
  <c r="K73" i="5"/>
  <c r="H70" i="5"/>
  <c r="M70" i="5"/>
  <c r="K70" i="5"/>
  <c r="H66" i="5"/>
  <c r="M66" i="5"/>
  <c r="K66" i="5"/>
  <c r="H63" i="5"/>
  <c r="M63" i="5"/>
  <c r="K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M39" i="5"/>
  <c r="K39" i="5"/>
  <c r="H36" i="5"/>
  <c r="M36" i="5"/>
  <c r="K36" i="5"/>
  <c r="H32" i="5"/>
  <c r="M32" i="5"/>
  <c r="K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H4" i="5"/>
  <c r="M4" i="5"/>
  <c r="K4" i="5"/>
  <c r="H3" i="5"/>
  <c r="K3" i="5"/>
  <c r="M32" i="7"/>
  <c r="H65" i="5"/>
  <c r="M31" i="7"/>
  <c r="C12" i="6"/>
  <c r="K12" i="6" s="1"/>
  <c r="I124" i="5"/>
  <c r="P124" i="5"/>
  <c r="Q124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5" i="5"/>
  <c r="M125" i="5" s="1"/>
  <c r="J125" i="5"/>
  <c r="K125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3" i="5" l="1"/>
  <c r="P3" i="5"/>
  <c r="Q3" i="5" s="1"/>
  <c r="G3" i="5"/>
  <c r="M4" i="7" l="1"/>
  <c r="B4" i="6"/>
  <c r="I9" i="5"/>
  <c r="P9" i="5"/>
  <c r="Q9" i="5" s="1"/>
  <c r="P123" i="5"/>
  <c r="Q123" i="5" s="1"/>
  <c r="I123" i="5"/>
  <c r="P119" i="5"/>
  <c r="Q119" i="5" s="1"/>
  <c r="I119" i="5"/>
  <c r="I117" i="5"/>
  <c r="P117" i="5"/>
  <c r="Q117" i="5" s="1"/>
  <c r="I113" i="5"/>
  <c r="P113" i="5"/>
  <c r="Q113" i="5" s="1"/>
  <c r="I107" i="5"/>
  <c r="P107" i="5"/>
  <c r="Q107" i="5" s="1"/>
  <c r="M53" i="7"/>
  <c r="P103" i="5"/>
  <c r="Q103" i="5" s="1"/>
  <c r="I103" i="5"/>
  <c r="I99" i="5"/>
  <c r="P99" i="5"/>
  <c r="Q99" i="5" s="1"/>
  <c r="I95" i="5"/>
  <c r="P95" i="5"/>
  <c r="Q95" i="5" s="1"/>
  <c r="M48" i="7"/>
  <c r="P93" i="5"/>
  <c r="Q93" i="5" s="1"/>
  <c r="I93" i="5"/>
  <c r="M46" i="7"/>
  <c r="M44" i="7"/>
  <c r="P86" i="5"/>
  <c r="Q86" i="5" s="1"/>
  <c r="I86" i="5"/>
  <c r="M43" i="7"/>
  <c r="P82" i="5"/>
  <c r="Q82" i="5" s="1"/>
  <c r="I82" i="5"/>
  <c r="M40" i="7"/>
  <c r="P78" i="5"/>
  <c r="Q78" i="5" s="1"/>
  <c r="I78" i="5"/>
  <c r="I74" i="5"/>
  <c r="P74" i="5"/>
  <c r="Q74" i="5" s="1"/>
  <c r="M37" i="7"/>
  <c r="B9" i="6"/>
  <c r="K9" i="6" s="1"/>
  <c r="I71" i="5"/>
  <c r="P71" i="5"/>
  <c r="Q71" i="5" s="1"/>
  <c r="I67" i="5"/>
  <c r="P67" i="5"/>
  <c r="Q67" i="5" s="1"/>
  <c r="M34" i="7"/>
  <c r="P64" i="5"/>
  <c r="Q64" i="5" s="1"/>
  <c r="I64" i="5"/>
  <c r="B8" i="6"/>
  <c r="K8" i="6" s="1"/>
  <c r="M30" i="7"/>
  <c r="I60" i="5"/>
  <c r="P60" i="5"/>
  <c r="Q60" i="5" s="1"/>
  <c r="M29" i="7"/>
  <c r="P56" i="5"/>
  <c r="Q56" i="5" s="1"/>
  <c r="I56" i="5"/>
  <c r="I50" i="5"/>
  <c r="P50" i="5"/>
  <c r="Q50" i="5" s="1"/>
  <c r="P46" i="5"/>
  <c r="Q46" i="5" s="1"/>
  <c r="I46" i="5"/>
  <c r="M20" i="7"/>
  <c r="P42" i="5"/>
  <c r="Q42" i="5" s="1"/>
  <c r="I42" i="5"/>
  <c r="I40" i="5"/>
  <c r="P40" i="5"/>
  <c r="Q40" i="5" s="1"/>
  <c r="M16" i="7"/>
  <c r="P37" i="5"/>
  <c r="Q37" i="5" s="1"/>
  <c r="I37" i="5"/>
  <c r="I33" i="5"/>
  <c r="P33" i="5"/>
  <c r="Q33" i="5" s="1"/>
  <c r="I27" i="5"/>
  <c r="P27" i="5"/>
  <c r="Q27" i="5" s="1"/>
  <c r="M12" i="7"/>
  <c r="P23" i="5"/>
  <c r="Q23" i="5" s="1"/>
  <c r="I23" i="5"/>
  <c r="M10" i="7"/>
  <c r="P19" i="5"/>
  <c r="Q19" i="5" s="1"/>
  <c r="I19" i="5"/>
  <c r="I15" i="5"/>
  <c r="P15" i="5"/>
  <c r="Q15" i="5" s="1"/>
  <c r="I13" i="5"/>
  <c r="P13" i="5"/>
  <c r="Q13" i="5" s="1"/>
  <c r="I5" i="5"/>
  <c r="P5" i="5"/>
  <c r="Q5" i="5" s="1"/>
  <c r="I122" i="5"/>
  <c r="P122" i="5"/>
  <c r="Q122" i="5" s="1"/>
  <c r="I120" i="5"/>
  <c r="P120" i="5"/>
  <c r="Q120" i="5" s="1"/>
  <c r="P118" i="5"/>
  <c r="Q118" i="5" s="1"/>
  <c r="I118" i="5"/>
  <c r="I116" i="5"/>
  <c r="P116" i="5"/>
  <c r="Q116" i="5" s="1"/>
  <c r="I114" i="5"/>
  <c r="P114" i="5"/>
  <c r="Q114" i="5" s="1"/>
  <c r="I112" i="5"/>
  <c r="P112" i="5"/>
  <c r="Q112" i="5" s="1"/>
  <c r="I110" i="5"/>
  <c r="P110" i="5"/>
  <c r="Q110" i="5" s="1"/>
  <c r="P108" i="5"/>
  <c r="Q108" i="5" s="1"/>
  <c r="I108" i="5"/>
  <c r="P106" i="5"/>
  <c r="Q106" i="5" s="1"/>
  <c r="I106" i="5"/>
  <c r="I104" i="5"/>
  <c r="P104" i="5"/>
  <c r="Q104" i="5" s="1"/>
  <c r="M52" i="7"/>
  <c r="P102" i="5"/>
  <c r="Q102" i="5" s="1"/>
  <c r="I102" i="5"/>
  <c r="I100" i="5"/>
  <c r="P100" i="5"/>
  <c r="Q100" i="5" s="1"/>
  <c r="M50" i="7"/>
  <c r="P98" i="5"/>
  <c r="Q98" i="5" s="1"/>
  <c r="I98" i="5"/>
  <c r="M49" i="7"/>
  <c r="P96" i="5"/>
  <c r="Q96" i="5" s="1"/>
  <c r="I96" i="5"/>
  <c r="I94" i="5"/>
  <c r="P94" i="5"/>
  <c r="Q94" i="5" s="1"/>
  <c r="I92" i="5"/>
  <c r="P92" i="5"/>
  <c r="Q92" i="5" s="1"/>
  <c r="I90" i="5"/>
  <c r="P90" i="5"/>
  <c r="Q90" i="5" s="1"/>
  <c r="I89" i="5"/>
  <c r="P89" i="5"/>
  <c r="Q89" i="5" s="1"/>
  <c r="I87" i="5"/>
  <c r="P87" i="5"/>
  <c r="Q87" i="5" s="1"/>
  <c r="I85" i="5"/>
  <c r="P85" i="5"/>
  <c r="Q85" i="5" s="1"/>
  <c r="I83" i="5"/>
  <c r="P83" i="5"/>
  <c r="Q83" i="5" s="1"/>
  <c r="M42" i="7"/>
  <c r="P81" i="5"/>
  <c r="Q81" i="5" s="1"/>
  <c r="I81" i="5"/>
  <c r="I79" i="5"/>
  <c r="P79" i="5"/>
  <c r="Q79" i="5" s="1"/>
  <c r="I77" i="5"/>
  <c r="P77" i="5"/>
  <c r="Q77" i="5" s="1"/>
  <c r="I75" i="5"/>
  <c r="P75" i="5"/>
  <c r="Q75" i="5" s="1"/>
  <c r="M38" i="7"/>
  <c r="P73" i="5"/>
  <c r="Q73" i="5" s="1"/>
  <c r="I73" i="5"/>
  <c r="M41" i="7"/>
  <c r="I72" i="5"/>
  <c r="P72" i="5"/>
  <c r="Q72" i="5" s="1"/>
  <c r="I70" i="5"/>
  <c r="P70" i="5"/>
  <c r="Q70" i="5" s="1"/>
  <c r="I68" i="5"/>
  <c r="P68" i="5"/>
  <c r="Q68" i="5" s="1"/>
  <c r="M35" i="7"/>
  <c r="P66" i="5"/>
  <c r="Q66" i="5" s="1"/>
  <c r="I66" i="5"/>
  <c r="I65" i="5"/>
  <c r="P65" i="5"/>
  <c r="Q65" i="5" s="1"/>
  <c r="I63" i="5"/>
  <c r="P63" i="5"/>
  <c r="Q63" i="5" s="1"/>
  <c r="I61" i="5"/>
  <c r="P61" i="5"/>
  <c r="Q61" i="5" s="1"/>
  <c r="I59" i="5"/>
  <c r="P59" i="5"/>
  <c r="Q59" i="5" s="1"/>
  <c r="P57" i="5"/>
  <c r="Q57" i="5" s="1"/>
  <c r="I57" i="5"/>
  <c r="I55" i="5"/>
  <c r="P55" i="5"/>
  <c r="Q55" i="5" s="1"/>
  <c r="I53" i="5"/>
  <c r="P53" i="5"/>
  <c r="Q53" i="5" s="1"/>
  <c r="M26" i="7"/>
  <c r="P51" i="5"/>
  <c r="Q51" i="5" s="1"/>
  <c r="I51" i="5"/>
  <c r="M25" i="7"/>
  <c r="P49" i="5"/>
  <c r="Q49" i="5" s="1"/>
  <c r="I49" i="5"/>
  <c r="B7" i="6"/>
  <c r="K7" i="6" s="1"/>
  <c r="M23" i="7"/>
  <c r="I47" i="5"/>
  <c r="P47" i="5"/>
  <c r="Q47" i="5" s="1"/>
  <c r="I45" i="5"/>
  <c r="P45" i="5"/>
  <c r="Q45" i="5" s="1"/>
  <c r="M21" i="7"/>
  <c r="P43" i="5"/>
  <c r="Q43" i="5" s="1"/>
  <c r="I43" i="5"/>
  <c r="M19" i="7"/>
  <c r="P41" i="5"/>
  <c r="Q41" i="5" s="1"/>
  <c r="I41" i="5"/>
  <c r="M18" i="7"/>
  <c r="P39" i="5"/>
  <c r="Q39" i="5" s="1"/>
  <c r="I39" i="5"/>
  <c r="I36" i="5"/>
  <c r="P36" i="5"/>
  <c r="Q36" i="5" s="1"/>
  <c r="I34" i="5"/>
  <c r="P34" i="5"/>
  <c r="Q34" i="5" s="1"/>
  <c r="I32" i="5"/>
  <c r="P32" i="5"/>
  <c r="Q32" i="5" s="1"/>
  <c r="I30" i="5"/>
  <c r="P30" i="5"/>
  <c r="Q30" i="5" s="1"/>
  <c r="I28" i="5"/>
  <c r="P28" i="5"/>
  <c r="Q28" i="5" s="1"/>
  <c r="M13" i="7"/>
  <c r="P26" i="5"/>
  <c r="Q26" i="5" s="1"/>
  <c r="I26" i="5"/>
  <c r="I24" i="5"/>
  <c r="P24" i="5"/>
  <c r="Q24" i="5" s="1"/>
  <c r="I22" i="5"/>
  <c r="P22" i="5"/>
  <c r="Q22" i="5" s="1"/>
  <c r="P20" i="5"/>
  <c r="Q20" i="5" s="1"/>
  <c r="I20" i="5"/>
  <c r="I18" i="5"/>
  <c r="P18" i="5"/>
  <c r="Q18" i="5" s="1"/>
  <c r="P16" i="5"/>
  <c r="Q16" i="5" s="1"/>
  <c r="I16" i="5"/>
  <c r="I14" i="5"/>
  <c r="P14" i="5"/>
  <c r="Q14" i="5" s="1"/>
  <c r="I12" i="5"/>
  <c r="P12" i="5"/>
  <c r="Q12" i="5" s="1"/>
  <c r="M8" i="7"/>
  <c r="P10" i="5"/>
  <c r="Q10" i="5" s="1"/>
  <c r="I10" i="5"/>
  <c r="I8" i="5"/>
  <c r="P8" i="5"/>
  <c r="Q8" i="5" s="1"/>
  <c r="M6" i="7"/>
  <c r="P6" i="5"/>
  <c r="Q6" i="5" s="1"/>
  <c r="I6" i="5"/>
  <c r="M5" i="7"/>
  <c r="P4" i="5"/>
  <c r="Q4" i="5" s="1"/>
  <c r="I4" i="5"/>
  <c r="P121" i="5"/>
  <c r="Q121" i="5" s="1"/>
  <c r="I121" i="5"/>
  <c r="I115" i="5"/>
  <c r="P115" i="5"/>
  <c r="Q115" i="5" s="1"/>
  <c r="P111" i="5"/>
  <c r="Q111" i="5" s="1"/>
  <c r="I111" i="5"/>
  <c r="I109" i="5"/>
  <c r="P109" i="5"/>
  <c r="Q109" i="5" s="1"/>
  <c r="I105" i="5"/>
  <c r="P105" i="5"/>
  <c r="Q105" i="5" s="1"/>
  <c r="B11" i="6"/>
  <c r="K11" i="6" s="1"/>
  <c r="M51" i="7"/>
  <c r="I101" i="5"/>
  <c r="P101" i="5"/>
  <c r="Q101" i="5" s="1"/>
  <c r="I97" i="5"/>
  <c r="P97" i="5"/>
  <c r="Q97" i="5" s="1"/>
  <c r="M47" i="7"/>
  <c r="P91" i="5"/>
  <c r="Q91" i="5" s="1"/>
  <c r="I91" i="5"/>
  <c r="M45" i="7"/>
  <c r="B10" i="6"/>
  <c r="K10" i="6" s="1"/>
  <c r="I88" i="5"/>
  <c r="P88" i="5"/>
  <c r="Q88" i="5" s="1"/>
  <c r="I84" i="5"/>
  <c r="P84" i="5"/>
  <c r="Q84" i="5" s="1"/>
  <c r="P80" i="5"/>
  <c r="Q80" i="5" s="1"/>
  <c r="I80" i="5"/>
  <c r="M39" i="7"/>
  <c r="P76" i="5"/>
  <c r="Q76" i="5" s="1"/>
  <c r="I76" i="5"/>
  <c r="M36" i="7"/>
  <c r="P69" i="5"/>
  <c r="Q69" i="5" s="1"/>
  <c r="I69" i="5"/>
  <c r="M33" i="7"/>
  <c r="P62" i="5"/>
  <c r="Q62" i="5" s="1"/>
  <c r="I62" i="5"/>
  <c r="I58" i="5"/>
  <c r="P58" i="5"/>
  <c r="Q58" i="5" s="1"/>
  <c r="M28" i="7"/>
  <c r="P54" i="5"/>
  <c r="Q54" i="5" s="1"/>
  <c r="I54" i="5"/>
  <c r="M27" i="7"/>
  <c r="P52" i="5"/>
  <c r="Q52" i="5" s="1"/>
  <c r="I52" i="5"/>
  <c r="M24" i="7"/>
  <c r="P48" i="5"/>
  <c r="Q48" i="5" s="1"/>
  <c r="I48" i="5"/>
  <c r="M22" i="7"/>
  <c r="P44" i="5"/>
  <c r="Q44" i="5" s="1"/>
  <c r="I44" i="5"/>
  <c r="M17" i="7"/>
  <c r="B6" i="6"/>
  <c r="K6" i="6" s="1"/>
  <c r="I38" i="5"/>
  <c r="P38" i="5"/>
  <c r="Q38" i="5" s="1"/>
  <c r="M15" i="7"/>
  <c r="P35" i="5"/>
  <c r="Q35" i="5" s="1"/>
  <c r="I35" i="5"/>
  <c r="P31" i="5"/>
  <c r="Q31" i="5" s="1"/>
  <c r="I31" i="5"/>
  <c r="M14" i="7"/>
  <c r="P29" i="5"/>
  <c r="Q29" i="5" s="1"/>
  <c r="I29" i="5"/>
  <c r="P25" i="5"/>
  <c r="Q25" i="5" s="1"/>
  <c r="I25" i="5"/>
  <c r="M11" i="7"/>
  <c r="P21" i="5"/>
  <c r="Q21" i="5" s="1"/>
  <c r="I21" i="5"/>
  <c r="M9" i="7"/>
  <c r="B5" i="6"/>
  <c r="K5" i="6" s="1"/>
  <c r="I17" i="5"/>
  <c r="P17" i="5"/>
  <c r="Q17" i="5" s="1"/>
  <c r="P11" i="5"/>
  <c r="Q11" i="5" s="1"/>
  <c r="I11" i="5"/>
  <c r="M7" i="7"/>
  <c r="P7" i="5"/>
  <c r="Q7" i="5" s="1"/>
  <c r="I7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5" i="5"/>
  <c r="Q125" i="5" s="1"/>
  <c r="G125" i="5"/>
  <c r="H125" i="5"/>
  <c r="I125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5" i="5"/>
  <c r="O125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9" i="11"/>
  <c r="M529" i="11" s="1"/>
  <c r="K531" i="11"/>
  <c r="M531" i="11" s="1"/>
  <c r="K526" i="11"/>
  <c r="M526" i="11" s="1"/>
  <c r="K522" i="11"/>
  <c r="M522" i="11" s="1"/>
  <c r="K516" i="11"/>
  <c r="M516" i="11" s="1"/>
  <c r="K512" i="11"/>
  <c r="M512" i="11" s="1"/>
  <c r="K506" i="11"/>
  <c r="M506" i="11" s="1"/>
  <c r="K502" i="11"/>
  <c r="M502" i="11" s="1"/>
  <c r="K498" i="11"/>
  <c r="M498" i="11" s="1"/>
  <c r="K494" i="11"/>
  <c r="M494" i="11" s="1"/>
  <c r="K490" i="11"/>
  <c r="M490" i="11" s="1"/>
  <c r="K486" i="11"/>
  <c r="M486" i="11" s="1"/>
  <c r="K480" i="11"/>
  <c r="M480" i="11" s="1"/>
  <c r="K476" i="11"/>
  <c r="M476" i="11" s="1"/>
  <c r="K472" i="11"/>
  <c r="M472" i="11" s="1"/>
  <c r="K468" i="11"/>
  <c r="M468" i="11" s="1"/>
  <c r="K464" i="11"/>
  <c r="M464" i="11" s="1"/>
  <c r="K460" i="11"/>
  <c r="M460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8" i="11"/>
  <c r="M508" i="11" s="1"/>
  <c r="K422" i="11"/>
  <c r="M422" i="11" s="1"/>
  <c r="K414" i="11"/>
  <c r="M414" i="11" s="1"/>
  <c r="K402" i="11"/>
  <c r="M402" i="11" s="1"/>
  <c r="K390" i="11"/>
  <c r="M390" i="11" s="1"/>
  <c r="K518" i="11"/>
  <c r="M518" i="11" s="1"/>
  <c r="K504" i="11"/>
  <c r="M504" i="11" s="1"/>
  <c r="K482" i="11"/>
  <c r="M482" i="11" s="1"/>
  <c r="K470" i="11"/>
  <c r="M470" i="11" s="1"/>
  <c r="K450" i="11"/>
  <c r="M450" i="11" s="1"/>
  <c r="K438" i="11"/>
  <c r="M438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9" i="11"/>
  <c r="L529" i="11" s="1"/>
  <c r="K528" i="11"/>
  <c r="M528" i="11" s="1"/>
  <c r="K514" i="11"/>
  <c r="M514" i="11" s="1"/>
  <c r="K492" i="11"/>
  <c r="M492" i="11" s="1"/>
  <c r="K478" i="11"/>
  <c r="M478" i="11" s="1"/>
  <c r="K458" i="11"/>
  <c r="M458" i="11" s="1"/>
  <c r="K446" i="11"/>
  <c r="M446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4" i="11"/>
  <c r="M484" i="11" s="1"/>
  <c r="K394" i="11"/>
  <c r="M394" i="11" s="1"/>
  <c r="K524" i="11"/>
  <c r="M524" i="11" s="1"/>
  <c r="K500" i="11"/>
  <c r="M500" i="11" s="1"/>
  <c r="K488" i="11"/>
  <c r="M488" i="11" s="1"/>
  <c r="K466" i="11"/>
  <c r="M466" i="11" s="1"/>
  <c r="K454" i="11"/>
  <c r="M454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30" i="11"/>
  <c r="M530" i="11" s="1"/>
  <c r="K525" i="11"/>
  <c r="M525" i="11" s="1"/>
  <c r="K521" i="11"/>
  <c r="M521" i="11" s="1"/>
  <c r="K517" i="11"/>
  <c r="M517" i="11" s="1"/>
  <c r="K513" i="11"/>
  <c r="M513" i="11" s="1"/>
  <c r="K507" i="11"/>
  <c r="M507" i="11" s="1"/>
  <c r="K501" i="11"/>
  <c r="M501" i="11" s="1"/>
  <c r="K495" i="11"/>
  <c r="M495" i="11" s="1"/>
  <c r="K491" i="11"/>
  <c r="M491" i="11" s="1"/>
  <c r="K483" i="11"/>
  <c r="M483" i="11" s="1"/>
  <c r="K477" i="11"/>
  <c r="M477" i="11" s="1"/>
  <c r="K471" i="11"/>
  <c r="M471" i="11" s="1"/>
  <c r="K463" i="11"/>
  <c r="M463" i="11" s="1"/>
  <c r="K457" i="11"/>
  <c r="M457" i="11" s="1"/>
  <c r="K453" i="11"/>
  <c r="M453" i="11" s="1"/>
  <c r="K449" i="11"/>
  <c r="M449" i="11" s="1"/>
  <c r="K445" i="11"/>
  <c r="M445" i="11" s="1"/>
  <c r="K441" i="11"/>
  <c r="M441" i="11" s="1"/>
  <c r="K437" i="11"/>
  <c r="M437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3" i="11"/>
  <c r="M533" i="11" s="1"/>
  <c r="K442" i="11"/>
  <c r="M442" i="11" s="1"/>
  <c r="K380" i="11"/>
  <c r="M380" i="11" s="1"/>
  <c r="K386" i="11"/>
  <c r="M386" i="11" s="1"/>
  <c r="K336" i="11"/>
  <c r="M336" i="11" s="1"/>
  <c r="K527" i="11"/>
  <c r="M527" i="11" s="1"/>
  <c r="K503" i="11"/>
  <c r="M503" i="11" s="1"/>
  <c r="K487" i="11"/>
  <c r="M487" i="11" s="1"/>
  <c r="K455" i="11"/>
  <c r="M455" i="11" s="1"/>
  <c r="K443" i="11"/>
  <c r="M443" i="11" s="1"/>
  <c r="K423" i="11"/>
  <c r="M423" i="11" s="1"/>
  <c r="K409" i="11"/>
  <c r="M409" i="11" s="1"/>
  <c r="K387" i="11"/>
  <c r="M387" i="11" s="1"/>
  <c r="K474" i="11"/>
  <c r="M474" i="11" s="1"/>
  <c r="K430" i="11"/>
  <c r="M430" i="11" s="1"/>
  <c r="K318" i="11"/>
  <c r="M318" i="11" s="1"/>
  <c r="K374" i="11"/>
  <c r="M374" i="11" s="1"/>
  <c r="K292" i="11"/>
  <c r="M292" i="11" s="1"/>
  <c r="K515" i="11"/>
  <c r="M515" i="11" s="1"/>
  <c r="K499" i="11"/>
  <c r="M499" i="11" s="1"/>
  <c r="K467" i="11"/>
  <c r="M467" i="11" s="1"/>
  <c r="K451" i="11"/>
  <c r="M451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10" i="11"/>
  <c r="M510" i="11" s="1"/>
  <c r="K462" i="11"/>
  <c r="M462" i="11" s="1"/>
  <c r="K354" i="11"/>
  <c r="M354" i="11" s="1"/>
  <c r="K520" i="11"/>
  <c r="M520" i="11" s="1"/>
  <c r="K364" i="11"/>
  <c r="M364" i="11" s="1"/>
  <c r="K523" i="11"/>
  <c r="M523" i="11" s="1"/>
  <c r="K511" i="11"/>
  <c r="M511" i="11" s="1"/>
  <c r="K479" i="11"/>
  <c r="M479" i="11" s="1"/>
  <c r="K459" i="11"/>
  <c r="M459" i="11" s="1"/>
  <c r="K439" i="11"/>
  <c r="M439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5" i="11"/>
  <c r="M505" i="11" s="1"/>
  <c r="K489" i="11"/>
  <c r="M489" i="11" s="1"/>
  <c r="K481" i="11"/>
  <c r="M481" i="11" s="1"/>
  <c r="K469" i="11"/>
  <c r="M469" i="11" s="1"/>
  <c r="K461" i="11"/>
  <c r="M461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6" i="11"/>
  <c r="M496" i="11" s="1"/>
  <c r="K447" i="11"/>
  <c r="M447" i="11" s="1"/>
  <c r="K401" i="11"/>
  <c r="M401" i="11" s="1"/>
  <c r="K363" i="11"/>
  <c r="M363" i="11" s="1"/>
  <c r="K343" i="11"/>
  <c r="M343" i="11" s="1"/>
  <c r="K321" i="11"/>
  <c r="M321" i="11" s="1"/>
  <c r="K509" i="11"/>
  <c r="M509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3" i="11"/>
  <c r="M493" i="11" s="1"/>
  <c r="K435" i="11"/>
  <c r="M435" i="11" s="1"/>
  <c r="K329" i="11"/>
  <c r="M329" i="11" s="1"/>
  <c r="K313" i="11"/>
  <c r="M313" i="11" s="1"/>
  <c r="K473" i="11"/>
  <c r="M473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2" i="11"/>
  <c r="K475" i="11"/>
  <c r="M475" i="11" s="1"/>
  <c r="K377" i="11"/>
  <c r="M377" i="11" s="1"/>
  <c r="K351" i="11"/>
  <c r="M351" i="11" s="1"/>
  <c r="K339" i="11"/>
  <c r="M339" i="11" s="1"/>
  <c r="K325" i="11"/>
  <c r="M325" i="11" s="1"/>
  <c r="K497" i="11"/>
  <c r="M497" i="11" s="1"/>
  <c r="K465" i="11"/>
  <c r="M465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9" i="11"/>
  <c r="M519" i="11" s="1"/>
  <c r="K349" i="11"/>
  <c r="M349" i="11" s="1"/>
  <c r="K485" i="11"/>
  <c r="M485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30" i="11"/>
  <c r="L530" i="11" s="1"/>
  <c r="J450" i="11"/>
  <c r="L450" i="11" s="1"/>
  <c r="J464" i="11"/>
  <c r="L464" i="11" s="1"/>
  <c r="J498" i="11"/>
  <c r="L498" i="11" s="1"/>
  <c r="J524" i="11"/>
  <c r="L524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2" i="11"/>
  <c r="L512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3" i="11"/>
  <c r="L473" i="11" s="1"/>
  <c r="J510" i="11"/>
  <c r="L510" i="11" s="1"/>
  <c r="J354" i="11"/>
  <c r="L354" i="11" s="1"/>
  <c r="J395" i="11"/>
  <c r="L395" i="11" s="1"/>
  <c r="J433" i="11"/>
  <c r="L433" i="11" s="1"/>
  <c r="J448" i="11"/>
  <c r="L448" i="11" s="1"/>
  <c r="J478" i="11"/>
  <c r="L478" i="11" s="1"/>
  <c r="J488" i="11"/>
  <c r="L488" i="11" s="1"/>
  <c r="J515" i="11"/>
  <c r="L515" i="11" s="1"/>
  <c r="J353" i="11"/>
  <c r="L353" i="11" s="1"/>
  <c r="J474" i="11"/>
  <c r="L474" i="11" s="1"/>
  <c r="L532" i="11"/>
  <c r="J374" i="11"/>
  <c r="L374" i="11" s="1"/>
  <c r="J399" i="11"/>
  <c r="L399" i="11" s="1"/>
  <c r="J422" i="11"/>
  <c r="L422" i="11" s="1"/>
  <c r="J531" i="11"/>
  <c r="L531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5" i="11"/>
  <c r="L445" i="11" s="1"/>
  <c r="J396" i="11"/>
  <c r="L396" i="11" s="1"/>
  <c r="J451" i="11"/>
  <c r="L451" i="11" s="1"/>
  <c r="J477" i="11"/>
  <c r="L477" i="11" s="1"/>
  <c r="J507" i="11"/>
  <c r="L507" i="11" s="1"/>
  <c r="J423" i="11"/>
  <c r="L423" i="11" s="1"/>
  <c r="J454" i="11"/>
  <c r="L454" i="11" s="1"/>
  <c r="J466" i="11"/>
  <c r="L466" i="11" s="1"/>
  <c r="J500" i="11"/>
  <c r="L500" i="11" s="1"/>
  <c r="J526" i="11"/>
  <c r="L526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2" i="11"/>
  <c r="L482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3" i="11"/>
  <c r="L483" i="11" s="1"/>
  <c r="J522" i="11"/>
  <c r="L522" i="11" s="1"/>
  <c r="J359" i="11"/>
  <c r="L359" i="11" s="1"/>
  <c r="J400" i="11"/>
  <c r="L400" i="11" s="1"/>
  <c r="J437" i="11"/>
  <c r="L437" i="11" s="1"/>
  <c r="J452" i="11"/>
  <c r="L452" i="11" s="1"/>
  <c r="J481" i="11"/>
  <c r="L481" i="11" s="1"/>
  <c r="J492" i="11"/>
  <c r="L492" i="11" s="1"/>
  <c r="J516" i="11"/>
  <c r="L516" i="11" s="1"/>
  <c r="J373" i="11"/>
  <c r="L373" i="11" s="1"/>
  <c r="J497" i="11"/>
  <c r="L497" i="11" s="1"/>
  <c r="J533" i="11"/>
  <c r="L533" i="11" s="1"/>
  <c r="J378" i="11"/>
  <c r="L378" i="11" s="1"/>
  <c r="J406" i="11"/>
  <c r="L406" i="11" s="1"/>
  <c r="J490" i="11"/>
  <c r="L490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9" i="11"/>
  <c r="L449" i="11" s="1"/>
  <c r="J465" i="11"/>
  <c r="L465" i="11" s="1"/>
  <c r="J412" i="11"/>
  <c r="L412" i="11" s="1"/>
  <c r="J439" i="11"/>
  <c r="L439" i="11" s="1"/>
  <c r="J455" i="11"/>
  <c r="L455" i="11" s="1"/>
  <c r="N455" i="11" s="1"/>
  <c r="J480" i="11"/>
  <c r="L480" i="11" s="1"/>
  <c r="J424" i="11"/>
  <c r="L424" i="11" s="1"/>
  <c r="J484" i="11"/>
  <c r="L484" i="11" s="1"/>
  <c r="J501" i="11"/>
  <c r="L501" i="11" s="1"/>
  <c r="N501" i="11" s="1"/>
  <c r="J511" i="11"/>
  <c r="L511" i="11" s="1"/>
  <c r="J453" i="11"/>
  <c r="L453" i="11" s="1"/>
  <c r="J428" i="11"/>
  <c r="L428" i="11" s="1"/>
  <c r="J459" i="11"/>
  <c r="L459" i="11" s="1"/>
  <c r="J489" i="11"/>
  <c r="L489" i="11" s="1"/>
  <c r="J487" i="11"/>
  <c r="L487" i="11" s="1"/>
  <c r="J517" i="11"/>
  <c r="L517" i="11" s="1"/>
  <c r="J509" i="11"/>
  <c r="L509" i="11" s="1"/>
  <c r="J442" i="11"/>
  <c r="L442" i="11" s="1"/>
  <c r="J458" i="11"/>
  <c r="L458" i="11" s="1"/>
  <c r="J468" i="11"/>
  <c r="L468" i="11" s="1"/>
  <c r="J504" i="11"/>
  <c r="L504" i="11" s="1"/>
  <c r="J528" i="11"/>
  <c r="L528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1" i="11"/>
  <c r="L471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3" i="11"/>
  <c r="L513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70" i="11"/>
  <c r="L470" i="11" s="1"/>
  <c r="J502" i="11"/>
  <c r="L502" i="11" s="1"/>
  <c r="J362" i="11"/>
  <c r="L362" i="11" s="1"/>
  <c r="J418" i="11"/>
  <c r="L418" i="11" s="1"/>
  <c r="J440" i="11"/>
  <c r="L440" i="11" s="1"/>
  <c r="J456" i="11"/>
  <c r="L456" i="11" s="1"/>
  <c r="J485" i="11"/>
  <c r="L485" i="11" s="1"/>
  <c r="J493" i="11"/>
  <c r="L493" i="11" s="1"/>
  <c r="J329" i="11"/>
  <c r="L329" i="11" s="1"/>
  <c r="J389" i="11"/>
  <c r="L389" i="11" s="1"/>
  <c r="J514" i="11"/>
  <c r="L514" i="11" s="1"/>
  <c r="J311" i="11"/>
  <c r="L311" i="11" s="1"/>
  <c r="J390" i="11"/>
  <c r="L390" i="11" s="1"/>
  <c r="J408" i="11"/>
  <c r="L408" i="11" s="1"/>
  <c r="J494" i="11"/>
  <c r="L494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8" i="11"/>
  <c r="L438" i="11" s="1"/>
  <c r="J469" i="11"/>
  <c r="L469" i="11" s="1"/>
  <c r="J443" i="11"/>
  <c r="L443" i="11" s="1"/>
  <c r="J426" i="11"/>
  <c r="L426" i="11" s="1"/>
  <c r="J505" i="11"/>
  <c r="L505" i="11" s="1"/>
  <c r="J446" i="11"/>
  <c r="L446" i="11" s="1"/>
  <c r="J462" i="11"/>
  <c r="L462" i="11" s="1"/>
  <c r="J496" i="11"/>
  <c r="L496" i="11" s="1"/>
  <c r="J518" i="11"/>
  <c r="L518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N89" i="11" s="1"/>
  <c r="J119" i="11"/>
  <c r="L119" i="11" s="1"/>
  <c r="J293" i="11"/>
  <c r="L293" i="11" s="1"/>
  <c r="J48" i="11"/>
  <c r="L48" i="11" s="1"/>
  <c r="J88" i="11"/>
  <c r="L88" i="11" s="1"/>
  <c r="N88" i="11" s="1"/>
  <c r="J308" i="11"/>
  <c r="L308" i="11" s="1"/>
  <c r="J425" i="11"/>
  <c r="L425" i="11" s="1"/>
  <c r="J475" i="11"/>
  <c r="L475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8" i="11"/>
  <c r="L508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2" i="11"/>
  <c r="L472" i="11" s="1"/>
  <c r="J506" i="11"/>
  <c r="L506" i="11" s="1"/>
  <c r="J330" i="11"/>
  <c r="L330" i="11" s="1"/>
  <c r="J370" i="11"/>
  <c r="L370" i="11" s="1"/>
  <c r="J429" i="11"/>
  <c r="L429" i="11" s="1"/>
  <c r="J444" i="11"/>
  <c r="L444" i="11" s="1"/>
  <c r="J460" i="11"/>
  <c r="L460" i="11" s="1"/>
  <c r="J486" i="11"/>
  <c r="L486" i="11" s="1"/>
  <c r="J499" i="11"/>
  <c r="L499" i="11" s="1"/>
  <c r="J336" i="11"/>
  <c r="L336" i="11" s="1"/>
  <c r="N336" i="11" s="1"/>
  <c r="J405" i="11"/>
  <c r="L405" i="11" s="1"/>
  <c r="J521" i="11"/>
  <c r="L521" i="11" s="1"/>
  <c r="J313" i="11"/>
  <c r="L313" i="11" s="1"/>
  <c r="J398" i="11"/>
  <c r="L398" i="11" s="1"/>
  <c r="J410" i="11"/>
  <c r="L410" i="11" s="1"/>
  <c r="J520" i="11"/>
  <c r="L520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1" i="11"/>
  <c r="L441" i="11" s="1"/>
  <c r="J457" i="11"/>
  <c r="L457" i="11" s="1"/>
  <c r="J380" i="11"/>
  <c r="L380" i="11" s="1"/>
  <c r="J432" i="11"/>
  <c r="L432" i="11" s="1"/>
  <c r="J447" i="11"/>
  <c r="L447" i="11" s="1"/>
  <c r="J463" i="11"/>
  <c r="L463" i="11" s="1"/>
  <c r="J491" i="11"/>
  <c r="L491" i="11" s="1"/>
  <c r="J476" i="11"/>
  <c r="L476" i="11" s="1"/>
  <c r="J479" i="11"/>
  <c r="L479" i="11" s="1"/>
  <c r="J503" i="11"/>
  <c r="L503" i="11" s="1"/>
  <c r="J527" i="11"/>
  <c r="L527" i="11" s="1"/>
  <c r="J519" i="11"/>
  <c r="L519" i="11" s="1"/>
  <c r="J461" i="11"/>
  <c r="L461" i="11" s="1"/>
  <c r="J436" i="11"/>
  <c r="L436" i="11" s="1"/>
  <c r="J467" i="11"/>
  <c r="L467" i="11" s="1"/>
  <c r="N467" i="11" s="1"/>
  <c r="J392" i="11"/>
  <c r="L392" i="11" s="1"/>
  <c r="J495" i="11"/>
  <c r="L495" i="11" s="1"/>
  <c r="J523" i="11"/>
  <c r="L523" i="11" s="1"/>
  <c r="J525" i="11"/>
  <c r="L525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466" i="11" l="1"/>
  <c r="N450" i="11"/>
  <c r="N527" i="11"/>
  <c r="N452" i="11"/>
  <c r="N432" i="11"/>
  <c r="N410" i="11"/>
  <c r="N15" i="11"/>
  <c r="N436" i="11"/>
  <c r="N279" i="11"/>
  <c r="N103" i="11"/>
  <c r="N66" i="11"/>
  <c r="N446" i="11"/>
  <c r="N249" i="11"/>
  <c r="N254" i="11"/>
  <c r="N221" i="11"/>
  <c r="N437" i="11"/>
  <c r="N374" i="11"/>
  <c r="N244" i="11"/>
  <c r="N126" i="11"/>
  <c r="N31" i="11"/>
  <c r="N339" i="11"/>
  <c r="N259" i="11"/>
  <c r="N278" i="11"/>
  <c r="N468" i="11"/>
  <c r="N447" i="11"/>
  <c r="N247" i="11"/>
  <c r="N187" i="11"/>
  <c r="N521" i="11"/>
  <c r="N486" i="11"/>
  <c r="N518" i="11"/>
  <c r="N337" i="11"/>
  <c r="N123" i="11"/>
  <c r="N493" i="11"/>
  <c r="N346" i="11"/>
  <c r="N453" i="11"/>
  <c r="N533" i="11"/>
  <c r="N232" i="11"/>
  <c r="N532" i="11"/>
  <c r="N395" i="11"/>
  <c r="N307" i="11"/>
  <c r="N280" i="11"/>
  <c r="N164" i="11"/>
  <c r="N113" i="11"/>
  <c r="N502" i="11"/>
  <c r="N403" i="11"/>
  <c r="N387" i="11"/>
  <c r="N392" i="11"/>
  <c r="N28" i="11"/>
  <c r="N163" i="11"/>
  <c r="N308" i="11"/>
  <c r="N183" i="11"/>
  <c r="N514" i="11"/>
  <c r="N391" i="11"/>
  <c r="N11" i="11"/>
  <c r="N489" i="11"/>
  <c r="N201" i="11"/>
  <c r="N388" i="11"/>
  <c r="N314" i="11"/>
  <c r="N56" i="11"/>
  <c r="N202" i="11"/>
  <c r="N105" i="11"/>
  <c r="N298" i="11"/>
  <c r="N495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6" i="11"/>
  <c r="N385" i="11"/>
  <c r="N59" i="11"/>
  <c r="N275" i="11"/>
  <c r="N435" i="11"/>
  <c r="N369" i="11"/>
  <c r="N234" i="11"/>
  <c r="N162" i="11"/>
  <c r="N454" i="11"/>
  <c r="N451" i="11"/>
  <c r="N401" i="11"/>
  <c r="N473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4" i="11"/>
  <c r="N491" i="11"/>
  <c r="N380" i="11"/>
  <c r="N503" i="11"/>
  <c r="N463" i="11"/>
  <c r="N429" i="11"/>
  <c r="N338" i="11"/>
  <c r="N345" i="11"/>
  <c r="N263" i="11"/>
  <c r="N408" i="11"/>
  <c r="N513" i="11"/>
  <c r="N322" i="11"/>
  <c r="N335" i="11"/>
  <c r="N320" i="11"/>
  <c r="N199" i="11"/>
  <c r="N497" i="11"/>
  <c r="N125" i="11"/>
  <c r="N77" i="11"/>
  <c r="N500" i="11"/>
  <c r="N135" i="11"/>
  <c r="N478" i="11"/>
  <c r="N10" i="11"/>
  <c r="N45" i="11"/>
  <c r="N469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6" i="11"/>
  <c r="N377" i="11"/>
  <c r="N192" i="11"/>
  <c r="N227" i="11"/>
  <c r="N375" i="11"/>
  <c r="N260" i="11"/>
  <c r="N356" i="11"/>
  <c r="N258" i="11"/>
  <c r="N443" i="11"/>
  <c r="N273" i="11"/>
  <c r="N122" i="11"/>
  <c r="N368" i="11"/>
  <c r="N159" i="11"/>
  <c r="N256" i="11"/>
  <c r="N139" i="11"/>
  <c r="N206" i="11"/>
  <c r="N504" i="11"/>
  <c r="N449" i="11"/>
  <c r="N360" i="11"/>
  <c r="N145" i="11"/>
  <c r="N36" i="11"/>
  <c r="N481" i="11"/>
  <c r="N359" i="11"/>
  <c r="N381" i="11"/>
  <c r="N268" i="11"/>
  <c r="N204" i="11"/>
  <c r="N331" i="11"/>
  <c r="N304" i="11"/>
  <c r="N86" i="11"/>
  <c r="N49" i="11"/>
  <c r="N32" i="11"/>
  <c r="N474" i="11"/>
  <c r="N76" i="11"/>
  <c r="N82" i="11"/>
  <c r="N348" i="11"/>
  <c r="N347" i="11"/>
  <c r="N30" i="11"/>
  <c r="N144" i="11"/>
  <c r="N523" i="11"/>
  <c r="N397" i="11"/>
  <c r="N157" i="11"/>
  <c r="N128" i="11"/>
  <c r="N475" i="11"/>
  <c r="N48" i="11"/>
  <c r="N207" i="11"/>
  <c r="N209" i="11"/>
  <c r="N67" i="11"/>
  <c r="N26" i="11"/>
  <c r="N22" i="11"/>
  <c r="N140" i="11"/>
  <c r="N439" i="11"/>
  <c r="N83" i="11"/>
  <c r="N342" i="11"/>
  <c r="N384" i="11"/>
  <c r="N175" i="11"/>
  <c r="N160" i="11"/>
  <c r="N448" i="11"/>
  <c r="N498" i="11"/>
  <c r="N194" i="11"/>
  <c r="N208" i="11"/>
  <c r="N402" i="11"/>
  <c r="N292" i="11"/>
  <c r="N426" i="11"/>
  <c r="N361" i="11"/>
  <c r="N306" i="11"/>
  <c r="N239" i="11"/>
  <c r="N334" i="11"/>
  <c r="N288" i="11"/>
  <c r="N222" i="11"/>
  <c r="N442" i="11"/>
  <c r="N169" i="11"/>
  <c r="N492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2" i="11"/>
  <c r="N116" i="11"/>
  <c r="N417" i="11"/>
  <c r="N100" i="11"/>
  <c r="N485" i="11"/>
  <c r="N174" i="11"/>
  <c r="N118" i="11"/>
  <c r="N511" i="11"/>
  <c r="N137" i="11"/>
  <c r="N218" i="11"/>
  <c r="N363" i="11"/>
  <c r="N305" i="11"/>
  <c r="N165" i="11"/>
  <c r="N531" i="11"/>
  <c r="N340" i="11"/>
  <c r="N431" i="11"/>
  <c r="N154" i="11"/>
  <c r="N55" i="11"/>
  <c r="N27" i="11"/>
  <c r="N20" i="11"/>
  <c r="N506" i="11"/>
  <c r="N39" i="11"/>
  <c r="N60" i="11"/>
  <c r="N367" i="11"/>
  <c r="N200" i="11"/>
  <c r="N225" i="11"/>
  <c r="N58" i="11"/>
  <c r="N389" i="11"/>
  <c r="N456" i="11"/>
  <c r="N193" i="11"/>
  <c r="N316" i="11"/>
  <c r="N490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20" i="11"/>
  <c r="N499" i="11"/>
  <c r="N286" i="11"/>
  <c r="N93" i="11"/>
  <c r="N33" i="11"/>
  <c r="N376" i="11"/>
  <c r="N242" i="11"/>
  <c r="N440" i="11"/>
  <c r="N61" i="11"/>
  <c r="N35" i="11"/>
  <c r="N484" i="11"/>
  <c r="N409" i="11"/>
  <c r="N294" i="11"/>
  <c r="N107" i="11"/>
  <c r="N252" i="11"/>
  <c r="N386" i="11"/>
  <c r="N46" i="11"/>
  <c r="N62" i="11"/>
  <c r="N488" i="11"/>
  <c r="N371" i="11"/>
  <c r="N343" i="11"/>
  <c r="N270" i="11"/>
  <c r="N405" i="11"/>
  <c r="N407" i="11"/>
  <c r="N224" i="11"/>
  <c r="N352" i="11"/>
  <c r="N425" i="11"/>
  <c r="N293" i="11"/>
  <c r="N505" i="11"/>
  <c r="N323" i="11"/>
  <c r="N283" i="11"/>
  <c r="N94" i="11"/>
  <c r="N6" i="11"/>
  <c r="N470" i="11"/>
  <c r="N87" i="11"/>
  <c r="N319" i="11"/>
  <c r="N238" i="11"/>
  <c r="N166" i="11"/>
  <c r="N458" i="11"/>
  <c r="N424" i="11"/>
  <c r="N302" i="11"/>
  <c r="N180" i="11"/>
  <c r="N131" i="11"/>
  <c r="N483" i="11"/>
  <c r="N332" i="11"/>
  <c r="N355" i="11"/>
  <c r="N177" i="11"/>
  <c r="N117" i="11"/>
  <c r="N457" i="11"/>
  <c r="N525" i="11"/>
  <c r="N461" i="11"/>
  <c r="N479" i="11"/>
  <c r="N441" i="11"/>
  <c r="N330" i="11"/>
  <c r="N142" i="11"/>
  <c r="N274" i="11"/>
  <c r="N210" i="11"/>
  <c r="N496" i="11"/>
  <c r="N299" i="11"/>
  <c r="N189" i="11"/>
  <c r="N220" i="11"/>
  <c r="N147" i="11"/>
  <c r="N528" i="11"/>
  <c r="N465" i="11"/>
  <c r="N255" i="11"/>
  <c r="N92" i="11"/>
  <c r="N400" i="11"/>
  <c r="N186" i="11"/>
  <c r="N114" i="11"/>
  <c r="N7" i="11"/>
  <c r="N420" i="11"/>
  <c r="N318" i="11"/>
  <c r="N312" i="11"/>
  <c r="N526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4" i="11"/>
  <c r="N404" i="11"/>
  <c r="N24" i="11"/>
  <c r="N507" i="11"/>
  <c r="N158" i="11"/>
  <c r="N311" i="11"/>
  <c r="N487" i="11"/>
  <c r="N12" i="11"/>
  <c r="N529" i="11"/>
  <c r="N37" i="11"/>
  <c r="N519" i="11"/>
  <c r="N313" i="11"/>
  <c r="N460" i="11"/>
  <c r="N119" i="11"/>
  <c r="N172" i="11"/>
  <c r="N438" i="11"/>
  <c r="N471" i="11"/>
  <c r="N321" i="11"/>
  <c r="N423" i="11"/>
  <c r="N197" i="11"/>
  <c r="N21" i="11"/>
  <c r="N276" i="11"/>
  <c r="N462" i="11"/>
  <c r="N365" i="11"/>
  <c r="N223" i="11"/>
  <c r="N509" i="11"/>
  <c r="N179" i="11"/>
  <c r="N97" i="11"/>
  <c r="N445" i="11"/>
  <c r="N351" i="11"/>
  <c r="N151" i="11"/>
  <c r="N241" i="11"/>
  <c r="N152" i="11"/>
  <c r="N136" i="11"/>
  <c r="N366" i="11"/>
  <c r="N349" i="11"/>
  <c r="N71" i="11"/>
  <c r="N398" i="11"/>
  <c r="N508" i="11"/>
  <c r="N17" i="11"/>
  <c r="N301" i="11"/>
  <c r="N176" i="11"/>
  <c r="N362" i="11"/>
  <c r="N289" i="11"/>
  <c r="N74" i="11"/>
  <c r="N272" i="11"/>
  <c r="N459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7" i="11"/>
  <c r="N333" i="11"/>
  <c r="N235" i="11"/>
  <c r="N406" i="11"/>
  <c r="N373" i="11"/>
  <c r="N522" i="11"/>
  <c r="N44" i="11"/>
  <c r="N50" i="11"/>
  <c r="N182" i="11"/>
  <c r="N90" i="11"/>
  <c r="N464" i="11"/>
  <c r="N277" i="11"/>
  <c r="N472" i="11"/>
  <c r="N240" i="11"/>
  <c r="N64" i="11"/>
  <c r="N393" i="11"/>
  <c r="N181" i="11"/>
  <c r="N127" i="11"/>
  <c r="N41" i="11"/>
  <c r="N261" i="11"/>
  <c r="N168" i="11"/>
  <c r="N303" i="11"/>
  <c r="N215" i="11"/>
  <c r="N98" i="11"/>
  <c r="N515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7" i="11"/>
  <c r="N430" i="11"/>
  <c r="N325" i="11"/>
  <c r="N271" i="11"/>
  <c r="N195" i="11"/>
  <c r="N233" i="11"/>
  <c r="N68" i="11"/>
  <c r="N91" i="11"/>
  <c r="N112" i="11"/>
  <c r="N253" i="11"/>
  <c r="N358" i="11"/>
  <c r="N428" i="11"/>
  <c r="N482" i="11"/>
  <c r="N23" i="11"/>
  <c r="N217" i="11"/>
  <c r="N54" i="11"/>
  <c r="N510" i="11"/>
  <c r="N185" i="11"/>
  <c r="N250" i="11"/>
  <c r="N480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4" i="11"/>
  <c r="N530" i="11"/>
</calcChain>
</file>

<file path=xl/sharedStrings.xml><?xml version="1.0" encoding="utf-8"?>
<sst xmlns="http://schemas.openxmlformats.org/spreadsheetml/2006/main" count="5103" uniqueCount="1463">
  <si>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</si>
  <si>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</si>
  <si>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</si>
  <si>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</si>
  <si>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</si>
  <si>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</si>
  <si>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</si>
  <si>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</si>
  <si>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</si>
  <si>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</si>
  <si>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</si>
  <si>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</si>
  <si>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</si>
  <si>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</si>
  <si>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</si>
  <si>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</si>
  <si>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</si>
  <si>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</si>
  <si>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</si>
  <si>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</si>
  <si>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</si>
  <si>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</si>
  <si>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</si>
  <si>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</si>
  <si>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</si>
  <si>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</si>
  <si>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</si>
  <si>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</si>
  <si>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</si>
  <si>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</si>
  <si>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</si>
  <si>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</si>
  <si>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</si>
  <si>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</si>
  <si>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</si>
  <si>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</si>
  <si>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</si>
  <si>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</si>
  <si>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</si>
  <si>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</si>
  <si>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</si>
  <si>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</si>
  <si>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</si>
  <si>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</si>
  <si>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</si>
  <si>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</si>
  <si>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</si>
  <si>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</si>
  <si>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</si>
  <si>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</si>
  <si>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</si>
  <si>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</si>
  <si>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</si>
  <si>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</si>
  <si>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</si>
  <si>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</si>
  <si>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</si>
  <si>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</si>
  <si>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</si>
  <si>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</si>
  <si>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</si>
  <si>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</si>
  <si>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</si>
  <si>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</si>
  <si>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</si>
  <si>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</si>
  <si>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</si>
  <si>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</si>
  <si>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</si>
  <si>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</si>
  <si>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</si>
  <si>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</si>
  <si>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</si>
  <si>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</si>
  <si>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</si>
  <si>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</si>
  <si>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</si>
  <si>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</si>
  <si>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</si>
  <si>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</si>
  <si>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</si>
  <si>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</si>
  <si>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</si>
  <si>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</si>
  <si>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</si>
  <si>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</si>
  <si>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</si>
  <si>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</si>
  <si>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</si>
  <si>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</si>
  <si>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</si>
  <si>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</si>
  <si>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</si>
  <si>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</si>
  <si>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</si>
  <si>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</si>
  <si>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</si>
  <si>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</si>
  <si>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</si>
  <si>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</si>
  <si>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</si>
  <si>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</si>
  <si>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</si>
  <si>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</si>
  <si>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</si>
  <si>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</si>
  <si>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</si>
  <si>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</si>
  <si>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</si>
  <si>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</si>
  <si>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</si>
  <si>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</si>
  <si>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</si>
  <si>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</si>
  <si>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</si>
  <si>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</si>
  <si>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</si>
  <si>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</si>
  <si>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</si>
  <si>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</si>
  <si>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</si>
  <si>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</si>
  <si>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</si>
  <si>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</si>
  <si>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</si>
  <si>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</si>
  <si>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</si>
  <si>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</si>
  <si>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</si>
  <si>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</si>
  <si>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</si>
  <si>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</si>
  <si>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</si>
  <si>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</si>
  <si>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</si>
  <si>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</si>
  <si>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</si>
  <si>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</si>
  <si>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</si>
  <si>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</si>
  <si>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</si>
  <si>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</si>
  <si>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</si>
  <si>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</si>
  <si>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</si>
  <si>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</si>
  <si>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</si>
  <si>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</si>
  <si>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</si>
  <si>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</si>
  <si>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</si>
  <si>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</si>
  <si>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</si>
  <si>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</si>
  <si>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</si>
  <si>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</si>
  <si>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</si>
  <si>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</si>
  <si>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</si>
  <si>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</si>
  <si>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</si>
  <si>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</si>
  <si>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</si>
  <si>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</si>
  <si>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</si>
  <si>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</si>
  <si>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</si>
  <si>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</si>
  <si>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</si>
  <si>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</si>
  <si>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</si>
  <si>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</si>
  <si>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</si>
  <si>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</si>
  <si>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</si>
  <si>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</si>
  <si>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</si>
  <si>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</si>
  <si>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</si>
  <si>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</si>
  <si>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</si>
  <si>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</si>
  <si>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</si>
  <si>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</si>
  <si>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</si>
  <si>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</si>
  <si>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</si>
  <si>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</si>
  <si>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</si>
  <si>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</si>
  <si>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</si>
  <si>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</si>
  <si>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</si>
  <si>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</si>
  <si>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</si>
  <si>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</si>
  <si>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</si>
  <si>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</si>
  <si>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</si>
  <si>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</si>
  <si>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</si>
  <si>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</si>
  <si>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</si>
  <si>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</si>
  <si>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</si>
  <si>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</si>
  <si>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</si>
  <si>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</si>
  <si>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</si>
  <si>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</si>
  <si>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</si>
  <si>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</si>
  <si>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</si>
  <si>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</si>
  <si>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</si>
  <si>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</si>
  <si>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</si>
  <si>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</si>
  <si>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</si>
  <si>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</si>
  <si>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</si>
  <si>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</si>
  <si>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</si>
  <si>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</si>
  <si>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</si>
  <si>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</si>
  <si>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</si>
  <si>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</si>
  <si>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</si>
  <si>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</si>
  <si>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</si>
  <si>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</si>
  <si>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</si>
  <si>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</si>
  <si>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</si>
  <si>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</si>
  <si>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</si>
  <si>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</si>
  <si>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</si>
  <si>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</si>
  <si>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</si>
  <si>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</si>
  <si>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</si>
  <si>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</si>
  <si>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</si>
  <si>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</si>
  <si>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</si>
  <si>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</si>
  <si>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</si>
  <si>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</si>
  <si>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</si>
  <si>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</si>
  <si>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</si>
  <si>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</si>
  <si>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</si>
  <si>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</si>
  <si>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</si>
  <si>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</si>
  <si>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</si>
  <si>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</si>
  <si>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</si>
  <si>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</si>
  <si>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</si>
  <si>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</si>
  <si>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</si>
  <si>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</si>
  <si>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</si>
  <si>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</si>
  <si>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</si>
  <si>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</si>
  <si>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</si>
  <si>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</si>
  <si>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</si>
  <si>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</si>
  <si>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</si>
  <si>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</si>
  <si>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</si>
  <si>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</si>
  <si>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</si>
  <si>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</si>
  <si>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</si>
  <si>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</si>
  <si>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</si>
  <si>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</si>
  <si>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</si>
  <si>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</si>
  <si>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</si>
  <si>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</si>
  <si>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</si>
  <si>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</si>
  <si>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</si>
  <si>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</si>
  <si>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</si>
  <si>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</si>
  <si>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</si>
  <si>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</si>
  <si>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</si>
  <si>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</si>
  <si>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</si>
  <si>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</si>
  <si>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</si>
  <si>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</si>
  <si>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</si>
  <si>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</si>
  <si>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</si>
  <si>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</si>
  <si>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</si>
  <si>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</si>
  <si>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</si>
  <si>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</si>
  <si>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</si>
  <si>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</si>
  <si>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</si>
  <si>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</si>
  <si>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</si>
  <si>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</si>
  <si>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</si>
  <si>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</si>
  <si>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</si>
  <si>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</si>
  <si>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</si>
  <si>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</si>
  <si>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</si>
  <si>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</si>
  <si>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</si>
  <si>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</si>
  <si>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</si>
  <si>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</si>
  <si>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</si>
  <si>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</si>
  <si>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</si>
  <si>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</si>
  <si>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</si>
  <si>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</si>
  <si>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</si>
  <si>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</si>
  <si>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</si>
  <si>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</si>
  <si>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</si>
  <si>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</si>
  <si>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</si>
  <si>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</si>
  <si>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</si>
  <si>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</si>
  <si>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</si>
  <si>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</si>
  <si>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</si>
  <si>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</si>
  <si>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</si>
  <si>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</si>
  <si>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</si>
  <si>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</si>
  <si>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</si>
  <si>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</si>
  <si>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</si>
  <si>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</si>
  <si>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</si>
  <si>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</si>
  <si>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</si>
  <si>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</si>
  <si>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</si>
  <si>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</si>
  <si>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</si>
  <si>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</si>
  <si>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</si>
  <si>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</si>
  <si>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</si>
  <si>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</si>
  <si>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</si>
  <si>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</si>
  <si>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</si>
  <si>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</si>
  <si>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</si>
  <si>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</si>
  <si>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</si>
  <si>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</si>
  <si>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</si>
  <si>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</si>
  <si>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</si>
  <si>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</si>
  <si>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</si>
  <si>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</si>
  <si>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</si>
  <si>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</si>
  <si>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</si>
  <si>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</si>
  <si>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</si>
  <si>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</si>
  <si>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</si>
  <si>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</si>
  <si>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</si>
  <si>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</si>
  <si>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</si>
  <si>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</si>
  <si>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</si>
  <si>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</si>
  <si>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</si>
  <si>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</si>
  <si>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</si>
  <si>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</si>
  <si>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</si>
  <si>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</si>
  <si>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</si>
  <si>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</si>
  <si>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</si>
  <si>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</si>
  <si>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</si>
  <si>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</si>
  <si>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</si>
  <si>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</si>
  <si>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</si>
  <si>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</si>
  <si>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</si>
  <si>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</si>
  <si>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</si>
  <si>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</si>
  <si>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</si>
  <si>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</si>
  <si>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</si>
  <si>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</si>
  <si>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</si>
  <si>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</si>
  <si>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</si>
  <si>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</si>
  <si>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</si>
  <si>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</si>
  <si>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</si>
  <si>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</si>
  <si>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</si>
  <si>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</si>
  <si>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</si>
  <si>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</si>
  <si>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</si>
  <si>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</si>
  <si>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</si>
  <si>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</si>
  <si>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</si>
  <si>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</si>
  <si>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</si>
  <si>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</si>
  <si>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</si>
  <si>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</si>
  <si>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</si>
  <si>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</si>
  <si>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</si>
  <si>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</si>
  <si>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</si>
  <si>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</si>
  <si>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</si>
  <si>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</si>
  <si>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</si>
  <si>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</si>
  <si>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</si>
  <si>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</si>
  <si>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</si>
  <si>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</si>
  <si>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</si>
  <si>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</si>
  <si>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</si>
  <si>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</si>
  <si>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</si>
  <si>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</si>
  <si>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</si>
  <si>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</si>
  <si>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</si>
  <si>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</si>
  <si>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</si>
  <si>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</si>
  <si>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</si>
  <si>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</si>
  <si>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</si>
  <si>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</si>
  <si>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</si>
  <si>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</si>
  <si>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</si>
  <si>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</si>
  <si>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</si>
  <si>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</si>
  <si>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</si>
  <si>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</si>
  <si>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</si>
  <si>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</si>
  <si>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</si>
  <si>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</si>
  <si>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</si>
  <si>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</si>
  <si>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</si>
  <si>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</si>
  <si>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</si>
  <si>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</si>
  <si>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</si>
  <si>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</si>
  <si>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</si>
  <si>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</si>
  <si>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</si>
  <si>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</si>
  <si>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</si>
  <si>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</si>
  <si>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</si>
  <si>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</si>
  <si>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</si>
  <si>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</si>
  <si>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</si>
  <si>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</si>
  <si>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</si>
  <si>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</si>
  <si>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</si>
  <si>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</si>
  <si>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</si>
  <si>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</si>
  <si>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</si>
  <si>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</si>
  <si>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</si>
  <si>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</si>
  <si>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</si>
  <si>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</si>
  <si>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</si>
  <si>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</si>
  <si>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</si>
  <si>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</si>
  <si>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</si>
  <si>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</si>
  <si>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</si>
  <si>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</si>
  <si>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</si>
  <si>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</si>
  <si>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</si>
  <si>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</si>
  <si>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</si>
  <si>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</si>
  <si>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</si>
  <si>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</si>
  <si>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</si>
  <si>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</si>
  <si>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</si>
  <si>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</si>
  <si>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</si>
  <si>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</si>
  <si>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</si>
  <si>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</si>
  <si>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</si>
  <si>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</si>
  <si>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</si>
  <si>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</si>
  <si>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</si>
  <si>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</si>
  <si>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</si>
  <si>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</si>
  <si>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</si>
  <si>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</si>
  <si>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</si>
  <si>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</si>
  <si>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</si>
  <si>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</si>
  <si>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</si>
  <si>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</si>
  <si>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</si>
  <si>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</si>
  <si>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</si>
  <si>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</si>
  <si>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</si>
  <si>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</si>
  <si>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</si>
  <si>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</si>
  <si>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</si>
  <si>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</si>
  <si>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</si>
  <si>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</si>
  <si>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</si>
  <si>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</si>
  <si>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</si>
  <si>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</si>
  <si>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</si>
  <si>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</si>
  <si>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</si>
  <si>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</si>
  <si>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</si>
  <si>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</si>
  <si>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</si>
  <si>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</si>
  <si>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</si>
  <si>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</si>
  <si>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</si>
  <si>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</si>
  <si>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</si>
  <si>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</si>
  <si>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</si>
  <si>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</si>
  <si>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</si>
  <si>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</si>
  <si>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</si>
  <si>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</si>
  <si>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</si>
  <si>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</si>
  <si>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</si>
  <si>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</si>
  <si>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</si>
  <si>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</si>
  <si>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</si>
  <si>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</si>
  <si>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</si>
  <si>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</si>
  <si>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</si>
  <si>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</si>
  <si>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</si>
  <si>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</si>
  <si>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</si>
  <si>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</si>
  <si>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</si>
  <si>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</si>
  <si>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</si>
  <si>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</si>
  <si>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</si>
  <si>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</si>
  <si>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</si>
  <si>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</si>
  <si>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</si>
  <si>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</si>
  <si>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</si>
  <si>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</si>
  <si>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</si>
  <si>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</si>
  <si>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</si>
  <si>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</si>
  <si>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</si>
  <si>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</si>
  <si>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</si>
  <si>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</si>
  <si>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</si>
  <si>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</si>
  <si>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</si>
  <si>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</si>
  <si>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</si>
  <si>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</si>
  <si>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</si>
  <si>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</si>
  <si>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</si>
  <si>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</si>
  <si>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</si>
  <si>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</si>
  <si>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</si>
  <si>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</si>
  <si>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</si>
  <si>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</si>
  <si>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</si>
  <si>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</si>
  <si>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</si>
  <si>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</si>
  <si>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</si>
  <si>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</si>
  <si>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</si>
  <si>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</si>
  <si>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</si>
  <si>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</si>
  <si>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</si>
  <si>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</si>
  <si>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</si>
  <si>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</si>
  <si>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</si>
  <si>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</si>
  <si>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</si>
  <si>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</si>
  <si>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</si>
  <si>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</si>
  <si>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</si>
  <si>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</si>
  <si>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</si>
  <si>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</si>
  <si>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</si>
  <si>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</si>
  <si>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</si>
  <si>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</si>
  <si>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</si>
  <si>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</si>
  <si>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</si>
  <si>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</si>
  <si>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</si>
  <si>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</si>
  <si>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</si>
  <si>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</si>
  <si>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</si>
  <si>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</si>
  <si>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</si>
  <si>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</si>
  <si>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</si>
  <si>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</si>
  <si>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</si>
  <si>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</si>
  <si>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</si>
  <si>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</si>
  <si>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</si>
  <si>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</si>
  <si>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</si>
  <si>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</si>
  <si>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</si>
  <si>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</si>
  <si>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</si>
  <si>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</si>
  <si>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</si>
  <si>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</si>
  <si>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</si>
  <si>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</si>
  <si>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</si>
  <si>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</si>
  <si>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</si>
  <si>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</si>
  <si>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</si>
  <si>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</si>
  <si>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</si>
  <si>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</si>
  <si>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</si>
  <si>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</si>
  <si>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</si>
  <si>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</si>
  <si>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</si>
  <si>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</si>
  <si>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</si>
  <si>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</si>
  <si>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</si>
  <si>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</si>
  <si>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</si>
  <si>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</si>
  <si>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</si>
  <si>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</si>
  <si>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</si>
  <si>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</si>
  <si>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</si>
  <si>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</si>
  <si>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</si>
  <si>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</si>
  <si>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</si>
  <si>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</si>
  <si>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</si>
  <si>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</si>
  <si>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</si>
  <si>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</si>
  <si>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</si>
  <si>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</si>
  <si>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</si>
  <si>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</si>
  <si>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</si>
  <si>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</si>
  <si>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</si>
  <si>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</si>
  <si>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</si>
  <si>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</si>
  <si>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</si>
  <si>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</si>
  <si>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</si>
  <si>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</si>
  <si>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</si>
  <si>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</si>
  <si>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</si>
  <si>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</si>
  <si>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</si>
  <si>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</si>
  <si>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</si>
  <si>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</si>
  <si>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</si>
  <si>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</si>
  <si>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</si>
  <si>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</si>
  <si>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</si>
  <si>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</si>
  <si>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</si>
  <si>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</si>
  <si>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</si>
  <si>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</si>
  <si>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</si>
  <si>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</si>
  <si>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</si>
  <si>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</si>
  <si>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</si>
  <si>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</si>
  <si>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</si>
  <si>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</si>
  <si>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</si>
  <si>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</si>
  <si>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</si>
  <si>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</si>
  <si>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</si>
  <si>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</si>
  <si>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</si>
  <si>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</si>
  <si>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</si>
  <si>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</si>
  <si>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</si>
  <si>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</si>
  <si>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</si>
  <si>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</si>
  <si>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</si>
  <si>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</si>
  <si>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</si>
  <si>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</si>
  <si>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</si>
  <si>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</si>
  <si>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</si>
  <si>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</si>
  <si>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</si>
  <si>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</si>
  <si>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</si>
  <si>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</si>
  <si>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</si>
  <si>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</si>
  <si>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</si>
  <si>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</si>
  <si>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</si>
  <si>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</si>
  <si>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</si>
  <si>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</si>
  <si>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</si>
  <si>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</si>
  <si>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</si>
  <si>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</si>
  <si>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</si>
  <si>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</si>
  <si>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</si>
  <si>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</si>
  <si>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</si>
  <si>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</si>
  <si>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</si>
  <si>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</si>
  <si>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</si>
  <si>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</si>
  <si>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</si>
  <si>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</si>
  <si>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</si>
  <si>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</si>
  <si>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</si>
  <si>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</si>
  <si>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</si>
  <si>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</si>
  <si>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</si>
  <si>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</si>
  <si>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</si>
  <si>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</si>
  <si>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</si>
  <si>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</si>
  <si>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</si>
  <si>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</si>
  <si>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</si>
  <si>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</si>
  <si>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</si>
  <si>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</si>
  <si>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</si>
  <si>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</si>
  <si>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</si>
  <si>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</si>
  <si>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</si>
  <si>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</si>
  <si>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</si>
  <si>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</si>
  <si>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</si>
  <si>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</si>
  <si>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</si>
  <si>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</si>
  <si>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</si>
  <si>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</si>
  <si>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</si>
  <si>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</si>
  <si>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</si>
  <si>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</si>
  <si>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</si>
  <si>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</si>
  <si>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</si>
  <si>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</si>
  <si>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</si>
  <si>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</si>
  <si>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</si>
  <si>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</si>
  <si>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</si>
  <si>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</si>
  <si>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</si>
  <si>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</si>
  <si>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</si>
  <si>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</si>
  <si>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</si>
  <si>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</si>
  <si>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</si>
  <si>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</si>
  <si>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</si>
  <si>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</si>
  <si>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</si>
  <si>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</si>
  <si>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</si>
  <si>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</si>
  <si>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</si>
  <si>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</si>
  <si>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</si>
  <si>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</si>
  <si>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</si>
  <si>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</si>
  <si>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</si>
  <si>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</si>
  <si>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</si>
  <si>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</si>
  <si>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</si>
  <si>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</si>
  <si>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</si>
  <si>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</si>
  <si>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</si>
  <si>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</si>
  <si>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</si>
  <si>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</si>
  <si>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</si>
  <si>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</si>
  <si>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</si>
  <si>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</si>
  <si>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</si>
  <si>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</si>
  <si>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</si>
  <si>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</si>
  <si>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</si>
  <si>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</si>
  <si>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</si>
  <si>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</si>
  <si>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</si>
  <si>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</si>
  <si>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</si>
  <si>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</si>
  <si>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</si>
  <si>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</si>
  <si>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</si>
  <si>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</si>
  <si>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</si>
  <si>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</si>
  <si>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</si>
  <si>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</si>
  <si>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</si>
  <si>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</si>
  <si>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</si>
  <si>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</si>
  <si>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</si>
  <si>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</si>
  <si>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</si>
  <si>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</si>
  <si>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</si>
  <si>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</si>
  <si>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</si>
  <si>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</si>
  <si>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</si>
  <si>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</si>
  <si>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</si>
  <si>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</si>
  <si>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</si>
  <si>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</si>
  <si>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</si>
  <si>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</si>
  <si>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</si>
  <si>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</si>
  <si>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</si>
  <si>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</si>
  <si>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</si>
  <si>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</si>
  <si>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</si>
  <si>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</si>
  <si>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</si>
  <si>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</si>
  <si>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</si>
  <si>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</si>
  <si>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</si>
  <si>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</si>
  <si>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</si>
  <si>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</si>
  <si>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</si>
  <si>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</si>
  <si>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</si>
  <si>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</si>
  <si>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</si>
  <si>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</si>
  <si>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</si>
  <si>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</si>
  <si>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</si>
  <si>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</si>
  <si>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</si>
  <si>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</si>
  <si>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</si>
  <si>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</si>
  <si>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</si>
  <si>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</si>
  <si>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</si>
  <si>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</si>
  <si>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</si>
  <si>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</si>
  <si>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</si>
  <si>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</si>
  <si>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</si>
  <si>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</si>
  <si>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</si>
  <si>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</si>
  <si>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</si>
  <si>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</si>
  <si>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</si>
  <si>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</si>
  <si>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</si>
  <si>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</si>
  <si>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</si>
  <si>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</si>
  <si>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</si>
  <si>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</si>
  <si>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</si>
  <si>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</si>
  <si>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</si>
  <si>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</si>
  <si>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</si>
  <si>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</si>
  <si>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</si>
  <si>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</si>
  <si>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</si>
  <si>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</si>
  <si>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</si>
  <si>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</si>
  <si>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</si>
  <si>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</si>
  <si>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</si>
  <si>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</si>
  <si>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</si>
  <si>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</si>
  <si>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</si>
  <si>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</si>
  <si>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</si>
  <si>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</si>
  <si>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</si>
  <si>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</si>
  <si>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</si>
  <si>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</si>
  <si>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</si>
  <si>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</si>
  <si>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</si>
  <si>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</si>
  <si>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</si>
  <si>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</si>
  <si>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</si>
  <si>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</si>
  <si>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</si>
  <si>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</si>
  <si>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</si>
  <si>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</si>
  <si>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</si>
  <si>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</si>
  <si>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</si>
  <si>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</si>
  <si>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</si>
  <si>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</si>
  <si>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</si>
  <si>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</si>
  <si>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</si>
  <si>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</si>
  <si>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</si>
  <si>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</si>
  <si>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</si>
  <si>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</si>
  <si>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</si>
  <si>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</si>
  <si>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</si>
  <si>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</si>
  <si>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</si>
  <si>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</si>
  <si>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</si>
  <si>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</si>
  <si>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</si>
  <si>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</si>
  <si>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</si>
  <si>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</si>
  <si>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</si>
  <si>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</si>
  <si>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</si>
  <si>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</si>
  <si>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</si>
  <si>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</si>
  <si>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</si>
  <si>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</si>
  <si>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</si>
  <si>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</si>
  <si>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</si>
  <si>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</si>
  <si>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</si>
  <si>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</si>
  <si>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</si>
  <si>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</si>
  <si>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</si>
  <si>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</si>
  <si>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</si>
  <si>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</si>
  <si>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</si>
  <si>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</si>
  <si>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</si>
  <si>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</si>
  <si>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</si>
  <si>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</si>
  <si>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</si>
  <si>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</si>
  <si>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</si>
  <si>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</si>
  <si>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</si>
  <si>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</si>
  <si>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</si>
  <si>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</si>
  <si>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</si>
  <si>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</si>
  <si>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</si>
  <si>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</si>
  <si>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</si>
  <si>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</si>
  <si>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</si>
  <si>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</si>
  <si>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</si>
  <si>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</si>
  <si>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</si>
  <si>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</si>
  <si>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</si>
  <si>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</si>
  <si>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</si>
  <si>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</si>
  <si>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</si>
  <si>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</si>
  <si>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</si>
  <si>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</si>
  <si>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</si>
  <si>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</si>
  <si>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</si>
  <si>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</si>
  <si>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</si>
  <si>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</si>
  <si>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</si>
  <si>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</si>
  <si>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</si>
  <si>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</si>
  <si>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</si>
  <si>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</si>
  <si>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</si>
  <si>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</si>
  <si>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</si>
  <si>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</si>
  <si>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</si>
  <si>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</si>
  <si>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</si>
  <si>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</si>
  <si>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</si>
  <si>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</si>
  <si>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</si>
  <si>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</si>
  <si>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</si>
  <si>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</si>
  <si>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</si>
  <si>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</si>
  <si>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</si>
  <si>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</si>
  <si>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</si>
  <si>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</si>
  <si>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</si>
  <si>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</si>
  <si>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</si>
  <si>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</si>
  <si>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</si>
  <si>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</si>
  <si>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</si>
  <si>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</si>
  <si>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</si>
  <si>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</si>
  <si>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</si>
  <si>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</si>
  <si>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</si>
  <si>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</si>
  <si>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</si>
  <si>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</si>
  <si>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</si>
  <si>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</si>
  <si>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</si>
  <si>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</si>
  <si>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</si>
  <si>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</si>
  <si>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</si>
  <si>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</si>
  <si>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</si>
  <si>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</si>
  <si>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</si>
  <si>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</si>
  <si>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</si>
  <si>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</si>
  <si>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</si>
  <si>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</si>
  <si>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</si>
  <si>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</si>
  <si>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</si>
  <si>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</si>
  <si>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</si>
  <si>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</si>
  <si>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</si>
  <si>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</si>
  <si>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</si>
  <si>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</si>
  <si>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</si>
  <si>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</si>
  <si>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</si>
  <si>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</si>
  <si>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</si>
  <si>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</si>
  <si>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</si>
  <si>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</si>
  <si>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</si>
  <si>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</si>
  <si>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</si>
  <si>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</si>
  <si>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</si>
  <si>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</si>
  <si>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</si>
  <si>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</si>
  <si>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</si>
  <si>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</si>
  <si>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</si>
  <si>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</si>
  <si>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</si>
  <si>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</si>
  <si>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</si>
  <si>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</si>
  <si>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</si>
  <si>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</si>
  <si>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</si>
  <si>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</si>
  <si>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</si>
  <si>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</si>
  <si>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</si>
  <si>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</si>
  <si>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</si>
  <si>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</si>
  <si>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</si>
  <si>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</si>
  <si>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</si>
  <si>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</si>
  <si>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</si>
  <si>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</si>
  <si>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</si>
  <si>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</si>
  <si>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</si>
  <si>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</si>
  <si>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</si>
  <si>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</si>
  <si>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</si>
  <si>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</si>
  <si>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</si>
  <si>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</si>
  <si>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</si>
  <si>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</si>
  <si>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</si>
  <si>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</si>
  <si>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</si>
  <si>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</si>
  <si>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</si>
  <si>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</si>
  <si>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</si>
  <si>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</si>
  <si>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</si>
  <si>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</si>
  <si>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</si>
  <si>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</si>
  <si>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</si>
  <si>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</si>
  <si>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</si>
  <si>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</si>
  <si>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</si>
  <si>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</si>
  <si>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</si>
  <si>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</si>
  <si>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</si>
  <si>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</si>
  <si>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</si>
  <si>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</si>
  <si>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</si>
  <si>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</si>
  <si>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</si>
  <si>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</si>
  <si>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</si>
  <si>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</si>
  <si>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</si>
  <si>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</si>
  <si>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</si>
  <si>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</si>
  <si>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</si>
  <si>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</si>
  <si>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</si>
  <si>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</si>
  <si>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</si>
  <si>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</si>
  <si>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</si>
  <si>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</si>
  <si>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</si>
  <si>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</si>
  <si>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</si>
  <si>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</si>
  <si>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</si>
  <si>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</si>
  <si>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</si>
  <si>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</si>
  <si>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</si>
  <si>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</si>
  <si>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</si>
  <si>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</si>
  <si>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</si>
  <si>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</si>
  <si>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</si>
  <si>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</si>
  <si>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</si>
  <si>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</si>
  <si>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</si>
  <si>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</si>
  <si>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</si>
  <si>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</si>
  <si>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</si>
  <si>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</si>
  <si>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</si>
  <si>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</si>
  <si>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</si>
  <si>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</si>
  <si>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</si>
  <si>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</si>
  <si>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</si>
  <si>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</si>
  <si>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</si>
  <si>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</si>
  <si>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</si>
  <si>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</si>
  <si>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</si>
  <si>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</si>
  <si>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</si>
  <si>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</si>
  <si>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</si>
  <si>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</si>
  <si>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</si>
  <si>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</si>
  <si>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</si>
  <si>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</si>
  <si>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</si>
  <si>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</si>
  <si>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</si>
  <si>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</si>
  <si>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</si>
  <si>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</si>
  <si>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</si>
  <si>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</si>
  <si>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</si>
  <si>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</si>
  <si>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</si>
  <si>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</si>
  <si>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</si>
  <si>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</si>
  <si>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</si>
  <si>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</si>
  <si>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</si>
  <si>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</si>
  <si>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</si>
  <si>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</si>
  <si>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</si>
  <si>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</si>
  <si>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</si>
  <si>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</si>
  <si>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</si>
  <si>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</si>
  <si>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</si>
  <si>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</si>
  <si>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</si>
  <si>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</si>
  <si>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</si>
  <si>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</si>
  <si>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</si>
  <si>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</si>
  <si>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</si>
  <si>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</si>
  <si>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</si>
  <si>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</si>
  <si>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</si>
  <si>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</si>
  <si>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</si>
  <si>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</si>
  <si>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</si>
  <si>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</si>
  <si>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</si>
  <si>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</si>
  <si>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</si>
  <si>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</si>
  <si>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</si>
  <si>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</si>
  <si>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</si>
  <si>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</si>
  <si>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</si>
  <si>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</si>
  <si>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</si>
  <si>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</si>
  <si>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</si>
  <si>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</si>
  <si>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</si>
  <si>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</si>
  <si>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</si>
  <si>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Jobayer Anik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</si>
  <si>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</si>
  <si>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</si>
  <si>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</si>
  <si>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</si>
  <si>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</si>
  <si>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</si>
  <si>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</si>
  <si>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 xml:space="preserve">Imran </t>
  </si>
  <si>
    <t>Md.Imran Nazir</t>
  </si>
  <si>
    <t>Md. Ashikur Rahman</t>
  </si>
  <si>
    <t>M/S. Sky Tel</t>
  </si>
  <si>
    <t>Achievement %
Dec 2019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</si>
  <si>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</si>
  <si>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</si>
  <si>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</si>
  <si>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</si>
  <si>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</si>
  <si>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</si>
  <si>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</si>
  <si>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</si>
  <si>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</si>
  <si>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</si>
  <si>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</si>
  <si>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</si>
  <si>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</si>
  <si>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</si>
  <si>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</si>
  <si>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</si>
  <si>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</si>
  <si>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</si>
  <si>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</si>
  <si>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</si>
  <si>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</si>
  <si>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</si>
  <si>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Jan'20 Back Margin
Dealer Wise Value Achievement Status</t>
  </si>
  <si>
    <t>Jan'20 Back margin
Region Wise Value Achievement Status</t>
  </si>
  <si>
    <t>Jan'20 Back margin
Zone Wise Value Achievement Status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</si>
  <si>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</si>
  <si>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</si>
  <si>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</si>
  <si>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</si>
  <si>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</si>
  <si>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</si>
  <si>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</si>
  <si>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</si>
  <si>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</si>
  <si>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</si>
  <si>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</si>
  <si>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</si>
  <si>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>Alim</t>
  </si>
  <si>
    <t>Jisan</t>
  </si>
  <si>
    <t>Biddut</t>
  </si>
  <si>
    <t xml:space="preserve"> Md. Roni Ali</t>
  </si>
  <si>
    <t>Md. Samsuzzaman Talha</t>
  </si>
  <si>
    <t>Md. Nurul Islam</t>
  </si>
  <si>
    <t>Al amin Hosain Nayan</t>
  </si>
  <si>
    <t>Md.Shibly Ahmed</t>
  </si>
  <si>
    <t>Shipon Sutrodar</t>
  </si>
  <si>
    <t>Zunayed Hasan</t>
  </si>
  <si>
    <t>Md. Faysal Abdin</t>
  </si>
  <si>
    <t>Sadikur Rahman Hridoy</t>
  </si>
  <si>
    <t>Target 
JAN 2020</t>
  </si>
  <si>
    <t>Achievement 
JAN 2020</t>
  </si>
  <si>
    <t>Achievement
 JAN 2020</t>
  </si>
  <si>
    <t>Achievement %
JAN 2020</t>
  </si>
  <si>
    <t>Target JAN 2020</t>
  </si>
  <si>
    <t>JAN Target</t>
  </si>
  <si>
    <t>JAN Achievement</t>
  </si>
  <si>
    <t xml:space="preserve">DSR wise Back margin  till 21 Jan'20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</si>
</sst>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5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4" fontId="0" fillId="4" borderId="8" xfId="1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4" fontId="3" fillId="3" borderId="12" xfId="1" applyNumberFormat="1" applyFont="1" applyFill="1" applyBorder="1"/>
    <xf numFmtId="10" fontId="3" fillId="3" borderId="12" xfId="2" applyNumberFormat="1" applyFont="1" applyFill="1" applyBorder="1"/>
    <xf numFmtId="164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4" fontId="3" fillId="3" borderId="13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4" fontId="3" fillId="3" borderId="12" xfId="2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43" fontId="0" fillId="4" borderId="8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165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2" xfId="0" applyBorder="1" applyAlignment="1">
      <alignment horizontal="center"/>
    </xf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0" fontId="9" fillId="4" borderId="1" xfId="6" applyNumberFormat="1" applyFont="1" applyFill="1" applyBorder="1" applyAlignment="1">
      <alignment vertical="center"/>
    </xf>
    <xf numFmtId="0" fontId="9" fillId="4" borderId="1" xfId="6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9" fillId="4" borderId="1" xfId="6" applyNumberFormat="1" applyFont="1" applyFill="1" applyBorder="1"/>
    <xf numFmtId="0" fontId="21" fillId="0" borderId="1" xfId="0" applyFont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49" fontId="21" fillId="0" borderId="1" xfId="0" applyNumberFormat="1" applyFont="1" applyFill="1" applyBorder="1" applyAlignment="1">
      <alignment horizontal="left"/>
    </xf>
    <xf numFmtId="49" fontId="21" fillId="0" borderId="1" xfId="11" applyNumberFormat="1" applyFont="1" applyFill="1" applyBorder="1" applyAlignment="1">
      <alignment horizontal="left" vertical="center"/>
    </xf>
    <xf numFmtId="49" fontId="21" fillId="0" borderId="1" xfId="11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left"/>
    </xf>
    <xf numFmtId="49" fontId="21" fillId="0" borderId="5" xfId="11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49" fontId="21" fillId="4" borderId="1" xfId="0" applyNumberFormat="1" applyFont="1" applyFill="1" applyBorder="1" applyAlignment="1"/>
    <xf numFmtId="0" fontId="21" fillId="4" borderId="27" xfId="6" applyFont="1" applyFill="1" applyBorder="1" applyAlignment="1">
      <alignment horizontal="center"/>
    </xf>
    <xf numFmtId="0" fontId="21" fillId="4" borderId="1" xfId="6" applyFont="1" applyFill="1" applyBorder="1" applyAlignment="1">
      <alignment horizontal="center"/>
    </xf>
    <xf numFmtId="0" fontId="21" fillId="4" borderId="1" xfId="9" applyFont="1" applyFill="1" applyBorder="1" applyAlignment="1">
      <alignment horizontal="center"/>
    </xf>
    <xf numFmtId="49" fontId="21" fillId="4" borderId="27" xfId="6" applyNumberFormat="1" applyFont="1" applyFill="1" applyBorder="1" applyAlignment="1">
      <alignment horizontal="center"/>
    </xf>
    <xf numFmtId="0" fontId="9" fillId="0" borderId="27" xfId="9" applyFont="1" applyFill="1" applyBorder="1" applyAlignment="1">
      <alignment horizontal="center"/>
    </xf>
    <xf numFmtId="49" fontId="21" fillId="4" borderId="1" xfId="6" applyNumberFormat="1" applyFont="1" applyFill="1" applyBorder="1" applyAlignment="1">
      <alignment horizontal="center"/>
    </xf>
    <xf numFmtId="0" fontId="9" fillId="4" borderId="1" xfId="6" applyNumberFormat="1" applyFont="1" applyFill="1" applyBorder="1" applyAlignment="1">
      <alignment horizontal="center"/>
    </xf>
    <xf numFmtId="0" fontId="24" fillId="0" borderId="1" xfId="9" applyFont="1" applyFill="1" applyBorder="1" applyAlignment="1">
      <alignment horizontal="center"/>
    </xf>
    <xf numFmtId="0" fontId="9" fillId="0" borderId="1" xfId="9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1" fillId="0" borderId="27" xfId="9" applyFont="1" applyBorder="1" applyAlignment="1">
      <alignment horizontal="center"/>
    </xf>
    <xf numFmtId="0" fontId="21" fillId="0" borderId="30" xfId="9" applyFont="1" applyBorder="1" applyAlignment="1">
      <alignment horizontal="center"/>
    </xf>
    <xf numFmtId="0" fontId="21" fillId="4" borderId="5" xfId="6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/>
    <xf numFmtId="0" fontId="9" fillId="4" borderId="27" xfId="0" applyFont="1" applyFill="1" applyBorder="1" applyAlignment="1"/>
    <xf numFmtId="0" fontId="9" fillId="4" borderId="1" xfId="0" applyFont="1" applyFill="1" applyBorder="1" applyAlignment="1"/>
    <xf numFmtId="0" fontId="21" fillId="4" borderId="1" xfId="0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/>
    </xf>
    <xf numFmtId="0" fontId="21" fillId="4" borderId="1" xfId="0" applyFont="1" applyFill="1" applyBorder="1"/>
    <xf numFmtId="0" fontId="21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/>
    </xf>
    <xf numFmtId="0" fontId="22" fillId="9" borderId="1" xfId="12" applyNumberFormat="1" applyFont="1" applyFill="1" applyBorder="1" applyAlignment="1">
      <alignment horizontal="center" vertical="center"/>
    </xf>
    <xf numFmtId="0" fontId="22" fillId="9" borderId="2" xfId="12" applyNumberFormat="1" applyFont="1" applyFill="1" applyBorder="1" applyAlignment="1">
      <alignment horizontal="center"/>
    </xf>
    <xf numFmtId="0" fontId="22" fillId="9" borderId="1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/>
    </xf>
    <xf numFmtId="0" fontId="23" fillId="9" borderId="5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 vertical="center"/>
    </xf>
    <xf numFmtId="164" fontId="9" fillId="4" borderId="1" xfId="11" applyNumberFormat="1" applyFont="1" applyFill="1" applyBorder="1" applyAlignment="1">
      <alignment vertical="center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1" fontId="21" fillId="10" borderId="1" xfId="0" applyNumberFormat="1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</cellXfs>
  <cellStyles count="13">
    <cellStyle name="Comma" xfId="1" builtinId="3"/>
    <cellStyle name="Comma 2" xfId="10" xr:uid="{00000000-0005-0000-0000-000001000000}"/>
    <cellStyle name="Comma 3" xfId="4" xr:uid="{00000000-0005-0000-0000-000002000000}"/>
    <cellStyle name="Comma 3 2" xfId="7" xr:uid="{00000000-0005-0000-0000-000003000000}"/>
    <cellStyle name="Comma 4" xfId="5" xr:uid="{00000000-0005-0000-0000-000004000000}"/>
    <cellStyle name="Comma 5" xfId="11" xr:uid="{00000000-0005-0000-0000-000005000000}"/>
    <cellStyle name="Currency 2" xfId="12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9" xr:uid="{00000000-0005-0000-0000-00000A000000}"/>
    <cellStyle name="Normal 4" xfId="8" xr:uid="{00000000-0005-0000-0000-00000B000000}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2"/>
  <sheetViews>
    <sheetView showGridLines="0" tabSelected="1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I136" sqref="I136"/>
    </sheetView>
  </sheetViews>
  <sheetFormatPr defaultRowHeight="15" x14ac:dyDescent="0.25"/>
  <cols>
    <col min="1" max="1" width="8.85546875" style="3" bestFit="1" customWidth="1"/>
    <col min="2" max="2" width="38.140625" bestFit="1" customWidth="1"/>
    <col min="3" max="3" width="12.42578125" bestFit="1" customWidth="1"/>
    <col min="4" max="4" width="15.140625" customWidth="1"/>
    <col min="5" max="5" width="15.140625" bestFit="1" customWidth="1"/>
    <col min="6" max="6" width="15" bestFit="1" customWidth="1"/>
    <col min="7" max="7" width="18.5703125" bestFit="1" customWidth="1"/>
    <col min="8" max="8" width="19.42578125" bestFit="1" customWidth="1"/>
    <col min="9" max="9" width="25" bestFit="1" customWidth="1"/>
    <col min="10" max="10" width="23.85546875" bestFit="1" customWidth="1"/>
    <col min="11" max="11" width="25" bestFit="1" customWidth="1"/>
    <col min="12" max="12" width="23.85546875" bestFit="1" customWidth="1"/>
    <col min="13" max="13" width="25" bestFit="1" customWidth="1"/>
    <col min="14" max="14" width="23.85546875" bestFit="1" customWidth="1"/>
    <col min="15" max="15" width="25" bestFit="1" customWidth="1"/>
    <col min="16" max="16" width="25.140625" bestFit="1" customWidth="1"/>
    <col min="17" max="17" width="25" bestFit="1" customWidth="1"/>
  </cols>
  <sheetData>
    <row r="1" spans="1:17" ht="30.75" customHeight="1" x14ac:dyDescent="0.25">
      <c r="A1" s="233" t="s">
        <v>1428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  <c r="P1" s="6" t="s">
        <v>185</v>
      </c>
      <c r="Q1" s="7">
        <v>6</v>
      </c>
    </row>
    <row r="2" spans="1:17" s="5" customFormat="1" ht="45" customHeight="1" x14ac:dyDescent="0.25">
      <c r="A2" s="151" t="s">
        <v>1367</v>
      </c>
      <c r="B2" s="17" t="s">
        <v>137</v>
      </c>
      <c r="C2" s="17" t="s">
        <v>0</v>
      </c>
      <c r="D2" s="17" t="s">
        <v>1</v>
      </c>
      <c r="E2" s="50" t="s">
        <v>1455</v>
      </c>
      <c r="F2" s="52" t="s">
        <v>1456</v>
      </c>
      <c r="G2" s="18" t="s">
        <v>1405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5" t="s">
        <v>1117</v>
      </c>
      <c r="O2" s="55" t="s">
        <v>1118</v>
      </c>
      <c r="P2" s="18" t="s">
        <v>175</v>
      </c>
      <c r="Q2" s="18" t="s">
        <v>176</v>
      </c>
    </row>
    <row r="3" spans="1:17" hidden="1" x14ac:dyDescent="0.25">
      <c r="A3" s="13">
        <v>1</v>
      </c>
      <c r="B3" s="148" t="s">
        <v>1304</v>
      </c>
      <c r="C3" s="14" t="s">
        <v>3</v>
      </c>
      <c r="D3" s="45" t="s">
        <v>3</v>
      </c>
      <c r="E3" s="144">
        <v>2523075.4600000004</v>
      </c>
      <c r="F3" s="15">
        <v>1475098.4595000001</v>
      </c>
      <c r="G3" s="150">
        <f t="shared" ref="G3:G65" si="0">IFERROR(F3/E3,0)</f>
        <v>0.58464302114055666</v>
      </c>
      <c r="H3" s="15">
        <f t="shared" ref="H3:H34" si="1">(E3*0.8)-F3</f>
        <v>543361.90850000037</v>
      </c>
      <c r="I3" s="15">
        <f t="shared" ref="I3:I34" si="2">H3/$Q$1</f>
        <v>90560.31808333339</v>
      </c>
      <c r="J3" s="15">
        <f>(E3*0.86)-F3</f>
        <v>694746.43610000028</v>
      </c>
      <c r="K3" s="15">
        <f>J3/$Q$1</f>
        <v>115791.07268333338</v>
      </c>
      <c r="L3" s="15">
        <f>(E3*0.91)-F3</f>
        <v>820900.20910000033</v>
      </c>
      <c r="M3" s="15">
        <f>L3/$Q$1</f>
        <v>136816.70151666671</v>
      </c>
      <c r="N3" s="56">
        <f>(E3*0.96)-F3</f>
        <v>947053.98210000037</v>
      </c>
      <c r="O3" s="15">
        <f>N3/$Q$1</f>
        <v>157842.33035000006</v>
      </c>
      <c r="P3" s="16">
        <f t="shared" ref="P3:P34" si="3">E3-F3</f>
        <v>1047977.0005000003</v>
      </c>
      <c r="Q3" s="15">
        <f>P3/$Q$1</f>
        <v>174662.83341666672</v>
      </c>
    </row>
    <row r="4" spans="1:17" hidden="1" x14ac:dyDescent="0.25">
      <c r="A4" s="1">
        <v>2</v>
      </c>
      <c r="B4" s="2" t="s">
        <v>6</v>
      </c>
      <c r="C4" s="2" t="s">
        <v>3</v>
      </c>
      <c r="D4" s="29" t="s">
        <v>5</v>
      </c>
      <c r="E4" s="144">
        <v>3282403.1424999996</v>
      </c>
      <c r="F4" s="15">
        <v>2504695.3037999989</v>
      </c>
      <c r="G4" s="150">
        <f t="shared" si="0"/>
        <v>0.76306754382776099</v>
      </c>
      <c r="H4" s="15">
        <f t="shared" si="1"/>
        <v>121227.21020000102</v>
      </c>
      <c r="I4" s="10">
        <f t="shared" si="2"/>
        <v>20204.535033333505</v>
      </c>
      <c r="J4" s="15">
        <f t="shared" ref="J4:J66" si="4">(E4*0.86)-F4</f>
        <v>318171.39875000063</v>
      </c>
      <c r="K4" s="15">
        <f t="shared" ref="K4:K65" si="5">J4/$Q$1</f>
        <v>53028.566458333436</v>
      </c>
      <c r="L4" s="15">
        <f t="shared" ref="L4:L66" si="6">(E4*0.91)-F4</f>
        <v>482291.55587500101</v>
      </c>
      <c r="M4" s="15">
        <f t="shared" ref="M4:O65" si="7">L4/$Q$1</f>
        <v>80381.92597916683</v>
      </c>
      <c r="N4" s="56">
        <f t="shared" ref="N4:N66" si="8">(E4*0.96)-F4</f>
        <v>646411.71300000045</v>
      </c>
      <c r="O4" s="15">
        <f t="shared" si="7"/>
        <v>107735.28550000007</v>
      </c>
      <c r="P4" s="12">
        <f t="shared" si="3"/>
        <v>777707.83870000066</v>
      </c>
      <c r="Q4" s="10">
        <f t="shared" ref="Q4:Q65" si="9">P4/$Q$1</f>
        <v>129617.97311666678</v>
      </c>
    </row>
    <row r="5" spans="1:17" hidden="1" x14ac:dyDescent="0.25">
      <c r="A5" s="1">
        <v>3</v>
      </c>
      <c r="B5" s="29" t="s">
        <v>1261</v>
      </c>
      <c r="C5" s="2" t="s">
        <v>3</v>
      </c>
      <c r="D5" s="29" t="s">
        <v>3</v>
      </c>
      <c r="E5" s="144">
        <v>3753157.5424999995</v>
      </c>
      <c r="F5" s="15">
        <v>1627323.3377999999</v>
      </c>
      <c r="G5" s="150">
        <f t="shared" si="0"/>
        <v>0.43358780423483917</v>
      </c>
      <c r="H5" s="15">
        <f t="shared" si="1"/>
        <v>1375202.6962000001</v>
      </c>
      <c r="I5" s="10">
        <f t="shared" si="2"/>
        <v>229200.4493666667</v>
      </c>
      <c r="J5" s="15">
        <f t="shared" si="4"/>
        <v>1600392.1487499997</v>
      </c>
      <c r="K5" s="15">
        <f t="shared" si="5"/>
        <v>266732.0247916666</v>
      </c>
      <c r="L5" s="15">
        <f t="shared" si="6"/>
        <v>1788050.0258749998</v>
      </c>
      <c r="M5" s="15">
        <f t="shared" si="7"/>
        <v>298008.33764583332</v>
      </c>
      <c r="N5" s="56">
        <f t="shared" si="8"/>
        <v>1975707.9029999995</v>
      </c>
      <c r="O5" s="15">
        <f t="shared" si="7"/>
        <v>329284.65049999993</v>
      </c>
      <c r="P5" s="12">
        <f t="shared" si="3"/>
        <v>2125834.2046999997</v>
      </c>
      <c r="Q5" s="10">
        <f t="shared" si="9"/>
        <v>354305.70078333328</v>
      </c>
    </row>
    <row r="6" spans="1:17" hidden="1" x14ac:dyDescent="0.25">
      <c r="A6" s="13">
        <v>4</v>
      </c>
      <c r="B6" s="2" t="s">
        <v>9</v>
      </c>
      <c r="C6" s="2" t="s">
        <v>3</v>
      </c>
      <c r="D6" s="29" t="s">
        <v>8</v>
      </c>
      <c r="E6" s="144">
        <v>4973521.87</v>
      </c>
      <c r="F6" s="15">
        <v>1926368.9597999998</v>
      </c>
      <c r="G6" s="150">
        <f t="shared" si="0"/>
        <v>0.38732491987614398</v>
      </c>
      <c r="H6" s="15">
        <f t="shared" si="1"/>
        <v>2052448.5362000004</v>
      </c>
      <c r="I6" s="10">
        <f t="shared" si="2"/>
        <v>342074.75603333343</v>
      </c>
      <c r="J6" s="15">
        <f t="shared" si="4"/>
        <v>2350859.8484</v>
      </c>
      <c r="K6" s="15">
        <f t="shared" si="5"/>
        <v>391809.97473333334</v>
      </c>
      <c r="L6" s="15">
        <f t="shared" si="6"/>
        <v>2599535.9419000004</v>
      </c>
      <c r="M6" s="15">
        <f t="shared" si="7"/>
        <v>433255.99031666672</v>
      </c>
      <c r="N6" s="56">
        <f t="shared" si="8"/>
        <v>2848212.0353999999</v>
      </c>
      <c r="O6" s="15">
        <f t="shared" si="7"/>
        <v>474702.00589999999</v>
      </c>
      <c r="P6" s="12">
        <f t="shared" si="3"/>
        <v>3047152.9102000003</v>
      </c>
      <c r="Q6" s="10">
        <f t="shared" si="9"/>
        <v>507858.81836666673</v>
      </c>
    </row>
    <row r="7" spans="1:17" hidden="1" x14ac:dyDescent="0.25">
      <c r="A7" s="1">
        <v>5</v>
      </c>
      <c r="B7" s="2" t="s">
        <v>14</v>
      </c>
      <c r="C7" s="2" t="s">
        <v>3</v>
      </c>
      <c r="D7" s="29" t="s">
        <v>13</v>
      </c>
      <c r="E7" s="144">
        <v>4885046.5250000004</v>
      </c>
      <c r="F7" s="15">
        <v>1973391.3463999995</v>
      </c>
      <c r="G7" s="150">
        <f t="shared" si="0"/>
        <v>0.40396572198460268</v>
      </c>
      <c r="H7" s="15">
        <f t="shared" si="1"/>
        <v>1934645.8736000012</v>
      </c>
      <c r="I7" s="10">
        <f t="shared" si="2"/>
        <v>322440.97893333354</v>
      </c>
      <c r="J7" s="15">
        <f t="shared" si="4"/>
        <v>2227748.6651000008</v>
      </c>
      <c r="K7" s="15">
        <f t="shared" si="5"/>
        <v>371291.44418333349</v>
      </c>
      <c r="L7" s="15">
        <f t="shared" si="6"/>
        <v>2472000.9913500017</v>
      </c>
      <c r="M7" s="15">
        <f t="shared" si="7"/>
        <v>412000.1652250003</v>
      </c>
      <c r="N7" s="56">
        <f t="shared" si="8"/>
        <v>2716253.3176000006</v>
      </c>
      <c r="O7" s="15">
        <f t="shared" si="7"/>
        <v>452708.88626666676</v>
      </c>
      <c r="P7" s="12">
        <f t="shared" si="3"/>
        <v>2911655.1786000011</v>
      </c>
      <c r="Q7" s="10">
        <f t="shared" si="9"/>
        <v>485275.86310000019</v>
      </c>
    </row>
    <row r="8" spans="1:17" hidden="1" x14ac:dyDescent="0.25">
      <c r="A8" s="1">
        <v>6</v>
      </c>
      <c r="B8" s="2" t="s">
        <v>10</v>
      </c>
      <c r="C8" s="2" t="s">
        <v>3</v>
      </c>
      <c r="D8" s="29" t="s">
        <v>8</v>
      </c>
      <c r="E8" s="144">
        <v>5366217.7575000012</v>
      </c>
      <c r="F8" s="15">
        <v>2473590.0022</v>
      </c>
      <c r="G8" s="150">
        <f t="shared" si="0"/>
        <v>0.46095594960581499</v>
      </c>
      <c r="H8" s="15">
        <f t="shared" si="1"/>
        <v>1819384.2038000012</v>
      </c>
      <c r="I8" s="10">
        <f t="shared" si="2"/>
        <v>303230.70063333353</v>
      </c>
      <c r="J8" s="15">
        <f t="shared" si="4"/>
        <v>2141357.2692500008</v>
      </c>
      <c r="K8" s="15">
        <f t="shared" si="5"/>
        <v>356892.87820833345</v>
      </c>
      <c r="L8" s="15">
        <f t="shared" si="6"/>
        <v>2409668.1571250008</v>
      </c>
      <c r="M8" s="15">
        <f t="shared" si="7"/>
        <v>401611.35952083347</v>
      </c>
      <c r="N8" s="56">
        <f t="shared" si="8"/>
        <v>2677979.0450000009</v>
      </c>
      <c r="O8" s="15">
        <f t="shared" si="7"/>
        <v>446329.8408333335</v>
      </c>
      <c r="P8" s="12">
        <f t="shared" si="3"/>
        <v>2892627.7553000012</v>
      </c>
      <c r="Q8" s="10">
        <f t="shared" si="9"/>
        <v>482104.62588333356</v>
      </c>
    </row>
    <row r="9" spans="1:17" hidden="1" x14ac:dyDescent="0.25">
      <c r="A9" s="13">
        <v>7</v>
      </c>
      <c r="B9" s="2" t="s">
        <v>15</v>
      </c>
      <c r="C9" s="2" t="s">
        <v>3</v>
      </c>
      <c r="D9" s="29" t="s">
        <v>5</v>
      </c>
      <c r="E9" s="144">
        <v>5873083.2125000013</v>
      </c>
      <c r="F9" s="15">
        <v>2988098.411199999</v>
      </c>
      <c r="G9" s="150">
        <f t="shared" si="0"/>
        <v>0.50877849045970736</v>
      </c>
      <c r="H9" s="15">
        <f t="shared" si="1"/>
        <v>1710368.1588000022</v>
      </c>
      <c r="I9" s="10">
        <f t="shared" si="2"/>
        <v>285061.35980000038</v>
      </c>
      <c r="J9" s="15">
        <f t="shared" si="4"/>
        <v>2062753.1515500024</v>
      </c>
      <c r="K9" s="15">
        <f t="shared" si="5"/>
        <v>343792.1919250004</v>
      </c>
      <c r="L9" s="15">
        <f t="shared" si="6"/>
        <v>2356407.3121750019</v>
      </c>
      <c r="M9" s="15">
        <f t="shared" si="7"/>
        <v>392734.55202916701</v>
      </c>
      <c r="N9" s="56">
        <f t="shared" si="8"/>
        <v>2650061.4728000024</v>
      </c>
      <c r="O9" s="15">
        <f t="shared" si="7"/>
        <v>441676.91213333374</v>
      </c>
      <c r="P9" s="12">
        <f t="shared" si="3"/>
        <v>2884984.8013000023</v>
      </c>
      <c r="Q9" s="10">
        <f t="shared" si="9"/>
        <v>480830.80021666706</v>
      </c>
    </row>
    <row r="10" spans="1:17" hidden="1" x14ac:dyDescent="0.25">
      <c r="A10" s="1">
        <v>8</v>
      </c>
      <c r="B10" s="2" t="s">
        <v>16</v>
      </c>
      <c r="C10" s="2" t="s">
        <v>3</v>
      </c>
      <c r="D10" s="29" t="s">
        <v>8</v>
      </c>
      <c r="E10" s="144">
        <v>5455375.8750000009</v>
      </c>
      <c r="F10" s="15">
        <v>1980673.8612000002</v>
      </c>
      <c r="G10" s="150">
        <f t="shared" si="0"/>
        <v>0.3630682663456255</v>
      </c>
      <c r="H10" s="15">
        <f t="shared" si="1"/>
        <v>2383626.838800001</v>
      </c>
      <c r="I10" s="10">
        <f t="shared" si="2"/>
        <v>397271.13980000018</v>
      </c>
      <c r="J10" s="15">
        <f t="shared" si="4"/>
        <v>2710949.3913000003</v>
      </c>
      <c r="K10" s="15">
        <f t="shared" si="5"/>
        <v>451824.89855000004</v>
      </c>
      <c r="L10" s="15">
        <f t="shared" si="6"/>
        <v>2983718.1850500004</v>
      </c>
      <c r="M10" s="15">
        <f t="shared" si="7"/>
        <v>497286.36417500005</v>
      </c>
      <c r="N10" s="56">
        <f t="shared" si="8"/>
        <v>3256486.9788000006</v>
      </c>
      <c r="O10" s="15">
        <f t="shared" si="7"/>
        <v>542747.82980000007</v>
      </c>
      <c r="P10" s="12">
        <f t="shared" si="3"/>
        <v>3474702.0138000008</v>
      </c>
      <c r="Q10" s="10">
        <f t="shared" si="9"/>
        <v>579117.00230000017</v>
      </c>
    </row>
    <row r="11" spans="1:17" hidden="1" x14ac:dyDescent="0.25">
      <c r="A11" s="1">
        <v>9</v>
      </c>
      <c r="B11" s="2" t="s">
        <v>11</v>
      </c>
      <c r="C11" s="2" t="s">
        <v>3</v>
      </c>
      <c r="D11" s="29" t="s">
        <v>8</v>
      </c>
      <c r="E11" s="144">
        <v>6290880.8375000004</v>
      </c>
      <c r="F11" s="15">
        <v>3216713.1793999998</v>
      </c>
      <c r="G11" s="150">
        <f t="shared" si="0"/>
        <v>0.51132953595705422</v>
      </c>
      <c r="H11" s="15">
        <f t="shared" si="1"/>
        <v>1815991.4906000011</v>
      </c>
      <c r="I11" s="10">
        <f t="shared" si="2"/>
        <v>302665.24843333353</v>
      </c>
      <c r="J11" s="15">
        <f t="shared" si="4"/>
        <v>2193444.3408500003</v>
      </c>
      <c r="K11" s="15">
        <f t="shared" si="5"/>
        <v>365574.05680833338</v>
      </c>
      <c r="L11" s="15">
        <f t="shared" si="6"/>
        <v>2507988.3827250004</v>
      </c>
      <c r="M11" s="15">
        <f t="shared" si="7"/>
        <v>417998.06378750008</v>
      </c>
      <c r="N11" s="56">
        <f t="shared" si="8"/>
        <v>2822532.4246000005</v>
      </c>
      <c r="O11" s="15">
        <f t="shared" si="7"/>
        <v>470422.07076666673</v>
      </c>
      <c r="P11" s="12">
        <f t="shared" si="3"/>
        <v>3074167.6581000006</v>
      </c>
      <c r="Q11" s="10">
        <f t="shared" si="9"/>
        <v>512361.27635000012</v>
      </c>
    </row>
    <row r="12" spans="1:17" hidden="1" x14ac:dyDescent="0.25">
      <c r="A12" s="13">
        <v>10</v>
      </c>
      <c r="B12" s="2" t="s">
        <v>7</v>
      </c>
      <c r="C12" s="2" t="s">
        <v>3</v>
      </c>
      <c r="D12" s="29" t="s">
        <v>5</v>
      </c>
      <c r="E12" s="144">
        <v>7834492.4325000001</v>
      </c>
      <c r="F12" s="15">
        <v>4138845.6219999995</v>
      </c>
      <c r="G12" s="150">
        <f t="shared" si="0"/>
        <v>0.52828510049109678</v>
      </c>
      <c r="H12" s="15">
        <f t="shared" si="1"/>
        <v>2128748.324000001</v>
      </c>
      <c r="I12" s="10">
        <f t="shared" si="2"/>
        <v>354791.38733333349</v>
      </c>
      <c r="J12" s="15">
        <f t="shared" si="4"/>
        <v>2598817.8699500002</v>
      </c>
      <c r="K12" s="15">
        <f t="shared" si="5"/>
        <v>433136.31165833335</v>
      </c>
      <c r="L12" s="15">
        <f t="shared" si="6"/>
        <v>2990542.4915750008</v>
      </c>
      <c r="M12" s="15">
        <f t="shared" si="7"/>
        <v>498423.74859583349</v>
      </c>
      <c r="N12" s="56">
        <f t="shared" si="8"/>
        <v>3382267.1132000005</v>
      </c>
      <c r="O12" s="15">
        <f t="shared" si="7"/>
        <v>563711.18553333345</v>
      </c>
      <c r="P12" s="12">
        <f t="shared" si="3"/>
        <v>3695646.8105000006</v>
      </c>
      <c r="Q12" s="10">
        <f t="shared" si="9"/>
        <v>615941.13508333347</v>
      </c>
    </row>
    <row r="13" spans="1:17" hidden="1" x14ac:dyDescent="0.25">
      <c r="A13" s="1">
        <v>11</v>
      </c>
      <c r="B13" s="2" t="s">
        <v>4</v>
      </c>
      <c r="C13" s="2" t="s">
        <v>3</v>
      </c>
      <c r="D13" s="29" t="s">
        <v>5</v>
      </c>
      <c r="E13" s="144">
        <v>10334371.4575</v>
      </c>
      <c r="F13" s="15">
        <v>6230388.3299999991</v>
      </c>
      <c r="G13" s="150">
        <f t="shared" si="0"/>
        <v>0.60288023859239137</v>
      </c>
      <c r="H13" s="15">
        <f t="shared" si="1"/>
        <v>2037108.8360000011</v>
      </c>
      <c r="I13" s="10">
        <f t="shared" si="2"/>
        <v>339518.13933333353</v>
      </c>
      <c r="J13" s="15">
        <f t="shared" si="4"/>
        <v>2657171.1234500008</v>
      </c>
      <c r="K13" s="15">
        <f t="shared" si="5"/>
        <v>442861.85390833346</v>
      </c>
      <c r="L13" s="15">
        <f t="shared" si="6"/>
        <v>3173889.6963250013</v>
      </c>
      <c r="M13" s="15">
        <f t="shared" si="7"/>
        <v>528981.61605416692</v>
      </c>
      <c r="N13" s="56">
        <f t="shared" si="8"/>
        <v>3690608.2692</v>
      </c>
      <c r="O13" s="15">
        <f t="shared" si="7"/>
        <v>615101.37820000004</v>
      </c>
      <c r="P13" s="12">
        <f t="shared" si="3"/>
        <v>4103983.1275000004</v>
      </c>
      <c r="Q13" s="10">
        <f t="shared" si="9"/>
        <v>683997.18791666673</v>
      </c>
    </row>
    <row r="14" spans="1:17" hidden="1" x14ac:dyDescent="0.25">
      <c r="A14" s="1">
        <v>12</v>
      </c>
      <c r="B14" s="2" t="s">
        <v>2</v>
      </c>
      <c r="C14" s="2" t="s">
        <v>3</v>
      </c>
      <c r="D14" s="29" t="s">
        <v>13</v>
      </c>
      <c r="E14" s="144">
        <v>9465941.8000000007</v>
      </c>
      <c r="F14" s="15">
        <v>4018091.5634999992</v>
      </c>
      <c r="G14" s="150">
        <f t="shared" si="0"/>
        <v>0.42447879443966147</v>
      </c>
      <c r="H14" s="15">
        <f t="shared" si="1"/>
        <v>3554661.8765000021</v>
      </c>
      <c r="I14" s="10">
        <f t="shared" si="2"/>
        <v>592443.64608333365</v>
      </c>
      <c r="J14" s="15">
        <f t="shared" si="4"/>
        <v>4122618.3845000016</v>
      </c>
      <c r="K14" s="15">
        <f t="shared" si="5"/>
        <v>687103.06408333359</v>
      </c>
      <c r="L14" s="15">
        <f t="shared" si="6"/>
        <v>4595915.4745000014</v>
      </c>
      <c r="M14" s="15">
        <f t="shared" si="7"/>
        <v>765985.91241666686</v>
      </c>
      <c r="N14" s="56">
        <f t="shared" si="8"/>
        <v>5069212.5645000013</v>
      </c>
      <c r="O14" s="15">
        <f t="shared" si="7"/>
        <v>844868.76075000025</v>
      </c>
      <c r="P14" s="12">
        <f t="shared" si="3"/>
        <v>5447850.2365000015</v>
      </c>
      <c r="Q14" s="10">
        <f t="shared" si="9"/>
        <v>907975.03941666696</v>
      </c>
    </row>
    <row r="15" spans="1:17" hidden="1" x14ac:dyDescent="0.25">
      <c r="A15" s="13">
        <v>13</v>
      </c>
      <c r="B15" s="2" t="s">
        <v>12</v>
      </c>
      <c r="C15" s="2" t="s">
        <v>3</v>
      </c>
      <c r="D15" s="45" t="s">
        <v>13</v>
      </c>
      <c r="E15" s="144">
        <v>10783538.002499999</v>
      </c>
      <c r="F15" s="15">
        <v>6126715.4812000003</v>
      </c>
      <c r="G15" s="150">
        <f t="shared" si="0"/>
        <v>0.56815448508454414</v>
      </c>
      <c r="H15" s="15">
        <f t="shared" si="1"/>
        <v>2500114.9208000004</v>
      </c>
      <c r="I15" s="10">
        <f t="shared" si="2"/>
        <v>416685.82013333339</v>
      </c>
      <c r="J15" s="15">
        <f t="shared" si="4"/>
        <v>3147127.2009499986</v>
      </c>
      <c r="K15" s="15">
        <f t="shared" si="5"/>
        <v>524521.20015833306</v>
      </c>
      <c r="L15" s="15">
        <f t="shared" si="6"/>
        <v>3686304.1010749992</v>
      </c>
      <c r="M15" s="15">
        <f t="shared" si="7"/>
        <v>614384.01684583316</v>
      </c>
      <c r="N15" s="56">
        <f t="shared" si="8"/>
        <v>4225481.001199998</v>
      </c>
      <c r="O15" s="15">
        <f t="shared" si="7"/>
        <v>704246.83353333303</v>
      </c>
      <c r="P15" s="12">
        <f t="shared" si="3"/>
        <v>4656822.5212999992</v>
      </c>
      <c r="Q15" s="10">
        <f t="shared" si="9"/>
        <v>776137.08688333316</v>
      </c>
    </row>
    <row r="16" spans="1:17" hidden="1" x14ac:dyDescent="0.25">
      <c r="A16" s="1">
        <v>14</v>
      </c>
      <c r="B16" s="2" t="s">
        <v>17</v>
      </c>
      <c r="C16" s="2" t="s">
        <v>3</v>
      </c>
      <c r="D16" s="29" t="s">
        <v>3</v>
      </c>
      <c r="E16" s="144">
        <v>11773878.65</v>
      </c>
      <c r="F16" s="15">
        <v>6958513.3393999981</v>
      </c>
      <c r="G16" s="150">
        <f t="shared" si="0"/>
        <v>0.59101282986299486</v>
      </c>
      <c r="H16" s="15">
        <f t="shared" si="1"/>
        <v>2460589.5806000018</v>
      </c>
      <c r="I16" s="10">
        <f t="shared" si="2"/>
        <v>410098.26343333366</v>
      </c>
      <c r="J16" s="15">
        <f t="shared" si="4"/>
        <v>3167022.2996000024</v>
      </c>
      <c r="K16" s="15">
        <f t="shared" si="5"/>
        <v>527837.04993333376</v>
      </c>
      <c r="L16" s="15">
        <f t="shared" si="6"/>
        <v>3755716.2321000034</v>
      </c>
      <c r="M16" s="15">
        <f t="shared" si="7"/>
        <v>625952.70535000053</v>
      </c>
      <c r="N16" s="56">
        <f t="shared" si="8"/>
        <v>4344410.1646000026</v>
      </c>
      <c r="O16" s="15">
        <f t="shared" si="7"/>
        <v>724068.36076666706</v>
      </c>
      <c r="P16" s="12">
        <f t="shared" si="3"/>
        <v>4815365.3106000023</v>
      </c>
      <c r="Q16" s="10">
        <f t="shared" si="9"/>
        <v>802560.88510000042</v>
      </c>
    </row>
    <row r="17" spans="1:17" hidden="1" x14ac:dyDescent="0.25">
      <c r="A17" s="1">
        <v>15</v>
      </c>
      <c r="B17" s="2" t="s">
        <v>1162</v>
      </c>
      <c r="C17" s="2" t="s">
        <v>173</v>
      </c>
      <c r="D17" s="29" t="s">
        <v>19</v>
      </c>
      <c r="E17" s="144">
        <v>4747651.3325000005</v>
      </c>
      <c r="F17" s="15">
        <v>1318244.9828999999</v>
      </c>
      <c r="G17" s="150">
        <f t="shared" si="0"/>
        <v>0.27766255156017183</v>
      </c>
      <c r="H17" s="15">
        <f t="shared" si="1"/>
        <v>2479876.0831000004</v>
      </c>
      <c r="I17" s="10">
        <f t="shared" si="2"/>
        <v>413312.68051666673</v>
      </c>
      <c r="J17" s="15">
        <f t="shared" si="4"/>
        <v>2764735.1630500006</v>
      </c>
      <c r="K17" s="15">
        <f t="shared" si="5"/>
        <v>460789.19384166674</v>
      </c>
      <c r="L17" s="15">
        <f t="shared" si="6"/>
        <v>3002117.7296750005</v>
      </c>
      <c r="M17" s="15">
        <f t="shared" si="7"/>
        <v>500352.95494583342</v>
      </c>
      <c r="N17" s="56">
        <f t="shared" si="8"/>
        <v>3239500.2963000005</v>
      </c>
      <c r="O17" s="15">
        <f t="shared" si="7"/>
        <v>539916.71605000005</v>
      </c>
      <c r="P17" s="12">
        <f t="shared" si="3"/>
        <v>3429406.3496000003</v>
      </c>
      <c r="Q17" s="10">
        <f t="shared" si="9"/>
        <v>571567.72493333335</v>
      </c>
    </row>
    <row r="18" spans="1:17" hidden="1" x14ac:dyDescent="0.25">
      <c r="A18" s="13">
        <v>16</v>
      </c>
      <c r="B18" s="142" t="s">
        <v>1082</v>
      </c>
      <c r="C18" s="2" t="s">
        <v>173</v>
      </c>
      <c r="D18" s="29" t="s">
        <v>21</v>
      </c>
      <c r="E18" s="144">
        <v>3082520.1999999997</v>
      </c>
      <c r="F18" s="15">
        <v>980289.13699999987</v>
      </c>
      <c r="G18" s="150">
        <f t="shared" si="0"/>
        <v>0.31801547869824176</v>
      </c>
      <c r="H18" s="15">
        <f t="shared" si="1"/>
        <v>1485727.0229999998</v>
      </c>
      <c r="I18" s="10">
        <f t="shared" si="2"/>
        <v>247621.17049999998</v>
      </c>
      <c r="J18" s="15">
        <f t="shared" si="4"/>
        <v>1670678.2349999996</v>
      </c>
      <c r="K18" s="15">
        <f t="shared" si="5"/>
        <v>278446.37249999994</v>
      </c>
      <c r="L18" s="15">
        <f t="shared" si="6"/>
        <v>1824804.2449999999</v>
      </c>
      <c r="M18" s="15">
        <f t="shared" si="7"/>
        <v>304134.04083333333</v>
      </c>
      <c r="N18" s="56">
        <f t="shared" si="8"/>
        <v>1978930.2549999997</v>
      </c>
      <c r="O18" s="15">
        <f t="shared" si="7"/>
        <v>329821.70916666661</v>
      </c>
      <c r="P18" s="12">
        <f t="shared" si="3"/>
        <v>2102231.0630000001</v>
      </c>
      <c r="Q18" s="10">
        <f t="shared" si="9"/>
        <v>350371.84383333335</v>
      </c>
    </row>
    <row r="19" spans="1:17" hidden="1" x14ac:dyDescent="0.25">
      <c r="A19" s="1">
        <v>17</v>
      </c>
      <c r="B19" s="2" t="s">
        <v>146</v>
      </c>
      <c r="C19" s="2" t="s">
        <v>173</v>
      </c>
      <c r="D19" s="29" t="s">
        <v>20</v>
      </c>
      <c r="E19" s="144">
        <v>1721934.7849999997</v>
      </c>
      <c r="F19" s="15">
        <v>1188083.3371999997</v>
      </c>
      <c r="G19" s="150">
        <f t="shared" si="0"/>
        <v>0.68996999627950484</v>
      </c>
      <c r="H19" s="15">
        <f t="shared" si="1"/>
        <v>189464.49080000003</v>
      </c>
      <c r="I19" s="10">
        <f t="shared" si="2"/>
        <v>31577.415133333339</v>
      </c>
      <c r="J19" s="15">
        <f t="shared" si="4"/>
        <v>292780.57789999992</v>
      </c>
      <c r="K19" s="15">
        <f t="shared" si="5"/>
        <v>48796.762983333319</v>
      </c>
      <c r="L19" s="15">
        <f t="shared" si="6"/>
        <v>378877.31715000002</v>
      </c>
      <c r="M19" s="15">
        <f t="shared" si="7"/>
        <v>63146.219525</v>
      </c>
      <c r="N19" s="56">
        <f t="shared" si="8"/>
        <v>464974.05639999988</v>
      </c>
      <c r="O19" s="15">
        <f t="shared" si="7"/>
        <v>77495.676066666652</v>
      </c>
      <c r="P19" s="12">
        <f t="shared" si="3"/>
        <v>533851.44779999997</v>
      </c>
      <c r="Q19" s="10">
        <f t="shared" si="9"/>
        <v>88975.241299999994</v>
      </c>
    </row>
    <row r="20" spans="1:17" hidden="1" x14ac:dyDescent="0.25">
      <c r="A20" s="1">
        <v>18</v>
      </c>
      <c r="B20" s="2" t="s">
        <v>147</v>
      </c>
      <c r="C20" s="2" t="s">
        <v>173</v>
      </c>
      <c r="D20" s="29" t="s">
        <v>23</v>
      </c>
      <c r="E20" s="144">
        <v>3466322.7524999995</v>
      </c>
      <c r="F20" s="15">
        <v>1766849.4359999998</v>
      </c>
      <c r="G20" s="150">
        <f t="shared" si="0"/>
        <v>0.50971867369410517</v>
      </c>
      <c r="H20" s="15">
        <f t="shared" si="1"/>
        <v>1006208.7659999998</v>
      </c>
      <c r="I20" s="10">
        <f t="shared" si="2"/>
        <v>167701.46099999998</v>
      </c>
      <c r="J20" s="15">
        <f t="shared" si="4"/>
        <v>1214188.1311499998</v>
      </c>
      <c r="K20" s="15">
        <f t="shared" si="5"/>
        <v>202364.68852499998</v>
      </c>
      <c r="L20" s="15">
        <f t="shared" si="6"/>
        <v>1387504.2687749998</v>
      </c>
      <c r="M20" s="15">
        <f t="shared" si="7"/>
        <v>231250.71146249995</v>
      </c>
      <c r="N20" s="56">
        <f t="shared" si="8"/>
        <v>1560820.4063999997</v>
      </c>
      <c r="O20" s="15">
        <f t="shared" si="7"/>
        <v>260136.73439999996</v>
      </c>
      <c r="P20" s="12">
        <f t="shared" si="3"/>
        <v>1699473.3164999997</v>
      </c>
      <c r="Q20" s="10">
        <f t="shared" si="9"/>
        <v>283245.55274999997</v>
      </c>
    </row>
    <row r="21" spans="1:17" hidden="1" x14ac:dyDescent="0.25">
      <c r="A21" s="13">
        <v>19</v>
      </c>
      <c r="B21" s="2" t="s">
        <v>144</v>
      </c>
      <c r="C21" s="2" t="s">
        <v>173</v>
      </c>
      <c r="D21" s="29" t="s">
        <v>24</v>
      </c>
      <c r="E21" s="144">
        <v>5344484.5074999966</v>
      </c>
      <c r="F21" s="15">
        <v>2241523.4716000003</v>
      </c>
      <c r="G21" s="150">
        <f t="shared" si="0"/>
        <v>0.41940873220877267</v>
      </c>
      <c r="H21" s="15">
        <f t="shared" si="1"/>
        <v>2034064.1343999975</v>
      </c>
      <c r="I21" s="10">
        <f t="shared" si="2"/>
        <v>339010.68906666624</v>
      </c>
      <c r="J21" s="15">
        <f t="shared" si="4"/>
        <v>2354733.2048499971</v>
      </c>
      <c r="K21" s="15">
        <f t="shared" si="5"/>
        <v>392455.5341416662</v>
      </c>
      <c r="L21" s="15">
        <f t="shared" si="6"/>
        <v>2621957.4302249965</v>
      </c>
      <c r="M21" s="15">
        <f t="shared" si="7"/>
        <v>436992.90503749944</v>
      </c>
      <c r="N21" s="56">
        <f t="shared" si="8"/>
        <v>2889181.655599996</v>
      </c>
      <c r="O21" s="15">
        <f t="shared" si="7"/>
        <v>481530.27593333268</v>
      </c>
      <c r="P21" s="12">
        <f t="shared" si="3"/>
        <v>3102961.0358999963</v>
      </c>
      <c r="Q21" s="10">
        <f t="shared" si="9"/>
        <v>517160.17264999938</v>
      </c>
    </row>
    <row r="22" spans="1:17" hidden="1" x14ac:dyDescent="0.25">
      <c r="A22" s="1">
        <v>20</v>
      </c>
      <c r="B22" s="2" t="s">
        <v>152</v>
      </c>
      <c r="C22" s="2" t="s">
        <v>173</v>
      </c>
      <c r="D22" s="29" t="s">
        <v>22</v>
      </c>
      <c r="E22" s="144">
        <v>3987981.0075000008</v>
      </c>
      <c r="F22" s="15">
        <v>2411255.7645</v>
      </c>
      <c r="G22" s="150">
        <f t="shared" si="0"/>
        <v>0.60463070409946018</v>
      </c>
      <c r="H22" s="15">
        <f t="shared" si="1"/>
        <v>779129.04150000075</v>
      </c>
      <c r="I22" s="10">
        <f t="shared" si="2"/>
        <v>129854.84025000012</v>
      </c>
      <c r="J22" s="15">
        <f t="shared" si="4"/>
        <v>1018407.9019500008</v>
      </c>
      <c r="K22" s="15">
        <f t="shared" si="5"/>
        <v>169734.65032500014</v>
      </c>
      <c r="L22" s="15">
        <f t="shared" si="6"/>
        <v>1217806.9523250009</v>
      </c>
      <c r="M22" s="15">
        <f t="shared" si="7"/>
        <v>202967.82538750014</v>
      </c>
      <c r="N22" s="56">
        <f t="shared" si="8"/>
        <v>1417206.0027000005</v>
      </c>
      <c r="O22" s="15">
        <f t="shared" si="7"/>
        <v>236201.00045000008</v>
      </c>
      <c r="P22" s="12">
        <f t="shared" si="3"/>
        <v>1576725.2430000007</v>
      </c>
      <c r="Q22" s="10">
        <f t="shared" si="9"/>
        <v>262787.54050000012</v>
      </c>
    </row>
    <row r="23" spans="1:17" hidden="1" x14ac:dyDescent="0.25">
      <c r="A23" s="1">
        <v>21</v>
      </c>
      <c r="B23" s="2" t="s">
        <v>142</v>
      </c>
      <c r="C23" s="2" t="s">
        <v>173</v>
      </c>
      <c r="D23" s="29" t="s">
        <v>20</v>
      </c>
      <c r="E23" s="144">
        <v>4806555.1124999998</v>
      </c>
      <c r="F23" s="15">
        <v>1954940.8617000005</v>
      </c>
      <c r="G23" s="150">
        <f t="shared" si="0"/>
        <v>0.40672390432306743</v>
      </c>
      <c r="H23" s="15">
        <f t="shared" si="1"/>
        <v>1890303.2282999994</v>
      </c>
      <c r="I23" s="10">
        <f t="shared" si="2"/>
        <v>315050.53804999992</v>
      </c>
      <c r="J23" s="15">
        <f t="shared" si="4"/>
        <v>2178696.5350499991</v>
      </c>
      <c r="K23" s="15">
        <f t="shared" si="5"/>
        <v>363116.08917499986</v>
      </c>
      <c r="L23" s="15">
        <f t="shared" si="6"/>
        <v>2419024.2906749994</v>
      </c>
      <c r="M23" s="15">
        <f t="shared" si="7"/>
        <v>403170.71511249989</v>
      </c>
      <c r="N23" s="56">
        <f t="shared" si="8"/>
        <v>2659352.0462999996</v>
      </c>
      <c r="O23" s="15">
        <f t="shared" si="7"/>
        <v>443225.34104999993</v>
      </c>
      <c r="P23" s="12">
        <f t="shared" si="3"/>
        <v>2851614.2507999996</v>
      </c>
      <c r="Q23" s="10">
        <f t="shared" si="9"/>
        <v>475269.04179999995</v>
      </c>
    </row>
    <row r="24" spans="1:17" hidden="1" x14ac:dyDescent="0.25">
      <c r="A24" s="13">
        <v>22</v>
      </c>
      <c r="B24" s="2" t="s">
        <v>148</v>
      </c>
      <c r="C24" s="2" t="s">
        <v>173</v>
      </c>
      <c r="D24" s="29" t="s">
        <v>20</v>
      </c>
      <c r="E24" s="144">
        <v>4030988.9399999985</v>
      </c>
      <c r="F24" s="15">
        <v>1354317.6587999999</v>
      </c>
      <c r="G24" s="150">
        <f t="shared" si="0"/>
        <v>0.33597652560168034</v>
      </c>
      <c r="H24" s="15">
        <f t="shared" si="1"/>
        <v>1870473.493199999</v>
      </c>
      <c r="I24" s="10">
        <f t="shared" si="2"/>
        <v>311745.58219999983</v>
      </c>
      <c r="J24" s="15">
        <f t="shared" si="4"/>
        <v>2112332.8295999989</v>
      </c>
      <c r="K24" s="15">
        <f t="shared" si="5"/>
        <v>352055.47159999982</v>
      </c>
      <c r="L24" s="15">
        <f t="shared" si="6"/>
        <v>2313882.2765999991</v>
      </c>
      <c r="M24" s="15">
        <f t="shared" si="7"/>
        <v>385647.04609999986</v>
      </c>
      <c r="N24" s="56">
        <f t="shared" si="8"/>
        <v>2515431.7235999987</v>
      </c>
      <c r="O24" s="15">
        <f t="shared" si="7"/>
        <v>419238.62059999979</v>
      </c>
      <c r="P24" s="12">
        <f t="shared" si="3"/>
        <v>2676671.2811999987</v>
      </c>
      <c r="Q24" s="10">
        <f t="shared" si="9"/>
        <v>446111.88019999978</v>
      </c>
    </row>
    <row r="25" spans="1:17" hidden="1" x14ac:dyDescent="0.25">
      <c r="A25" s="1">
        <v>23</v>
      </c>
      <c r="B25" s="2" t="s">
        <v>155</v>
      </c>
      <c r="C25" s="143" t="s">
        <v>173</v>
      </c>
      <c r="D25" s="29" t="s">
        <v>20</v>
      </c>
      <c r="E25" s="144">
        <v>3124089.8000000003</v>
      </c>
      <c r="F25" s="15">
        <v>1632927.7736999993</v>
      </c>
      <c r="G25" s="150">
        <f t="shared" si="0"/>
        <v>0.52268912811020962</v>
      </c>
      <c r="H25" s="15">
        <f t="shared" si="1"/>
        <v>866344.066300001</v>
      </c>
      <c r="I25" s="10">
        <f t="shared" si="2"/>
        <v>144390.67771666683</v>
      </c>
      <c r="J25" s="15">
        <f t="shared" si="4"/>
        <v>1053789.4543000008</v>
      </c>
      <c r="K25" s="15">
        <f t="shared" si="5"/>
        <v>175631.57571666679</v>
      </c>
      <c r="L25" s="15">
        <f t="shared" si="6"/>
        <v>1209993.944300001</v>
      </c>
      <c r="M25" s="15">
        <f t="shared" si="7"/>
        <v>201665.65738333351</v>
      </c>
      <c r="N25" s="56">
        <f t="shared" si="8"/>
        <v>1366198.4343000008</v>
      </c>
      <c r="O25" s="15">
        <f t="shared" si="7"/>
        <v>227699.73905000012</v>
      </c>
      <c r="P25" s="12">
        <f t="shared" si="3"/>
        <v>1491162.026300001</v>
      </c>
      <c r="Q25" s="10">
        <f t="shared" si="9"/>
        <v>248527.00438333349</v>
      </c>
    </row>
    <row r="26" spans="1:17" hidden="1" x14ac:dyDescent="0.25">
      <c r="A26" s="1">
        <v>24</v>
      </c>
      <c r="B26" s="2" t="s">
        <v>154</v>
      </c>
      <c r="C26" s="2" t="s">
        <v>173</v>
      </c>
      <c r="D26" s="29" t="s">
        <v>22</v>
      </c>
      <c r="E26" s="144">
        <v>5077710.9924999997</v>
      </c>
      <c r="F26" s="15">
        <v>1922899.1369999996</v>
      </c>
      <c r="G26" s="150">
        <f t="shared" si="0"/>
        <v>0.3786940887026074</v>
      </c>
      <c r="H26" s="15">
        <f t="shared" si="1"/>
        <v>2139269.6570000001</v>
      </c>
      <c r="I26" s="10">
        <f t="shared" si="2"/>
        <v>356544.94283333333</v>
      </c>
      <c r="J26" s="15">
        <f t="shared" si="4"/>
        <v>2443932.3165500001</v>
      </c>
      <c r="K26" s="15">
        <f t="shared" si="5"/>
        <v>407322.05275833333</v>
      </c>
      <c r="L26" s="15">
        <f t="shared" si="6"/>
        <v>2697817.8661750001</v>
      </c>
      <c r="M26" s="15">
        <f t="shared" si="7"/>
        <v>449636.31102916668</v>
      </c>
      <c r="N26" s="56">
        <f t="shared" si="8"/>
        <v>2951703.4158000001</v>
      </c>
      <c r="O26" s="15">
        <f t="shared" si="7"/>
        <v>491950.56930000003</v>
      </c>
      <c r="P26" s="12">
        <f t="shared" si="3"/>
        <v>3154811.8555000001</v>
      </c>
      <c r="Q26" s="10">
        <f t="shared" si="9"/>
        <v>525801.97591666668</v>
      </c>
    </row>
    <row r="27" spans="1:17" hidden="1" x14ac:dyDescent="0.25">
      <c r="A27" s="13">
        <v>25</v>
      </c>
      <c r="B27" s="2" t="s">
        <v>153</v>
      </c>
      <c r="C27" s="2" t="s">
        <v>173</v>
      </c>
      <c r="D27" s="29" t="s">
        <v>22</v>
      </c>
      <c r="E27" s="144">
        <v>7356265.4775</v>
      </c>
      <c r="F27" s="15">
        <v>4675765.8572000014</v>
      </c>
      <c r="G27" s="150">
        <f t="shared" si="0"/>
        <v>0.6356167910880024</v>
      </c>
      <c r="H27" s="15">
        <f t="shared" si="1"/>
        <v>1209246.5247999988</v>
      </c>
      <c r="I27" s="10">
        <f t="shared" si="2"/>
        <v>201541.08746666647</v>
      </c>
      <c r="J27" s="15">
        <f t="shared" si="4"/>
        <v>1650622.453449999</v>
      </c>
      <c r="K27" s="15">
        <f t="shared" si="5"/>
        <v>275103.74224166648</v>
      </c>
      <c r="L27" s="15">
        <f t="shared" si="6"/>
        <v>2018435.7273249989</v>
      </c>
      <c r="M27" s="15">
        <f t="shared" si="7"/>
        <v>336405.95455416647</v>
      </c>
      <c r="N27" s="56">
        <f t="shared" si="8"/>
        <v>2386249.001199998</v>
      </c>
      <c r="O27" s="15">
        <f t="shared" si="7"/>
        <v>397708.16686666635</v>
      </c>
      <c r="P27" s="12">
        <f t="shared" si="3"/>
        <v>2680499.6202999987</v>
      </c>
      <c r="Q27" s="10">
        <f t="shared" si="9"/>
        <v>446749.93671666645</v>
      </c>
    </row>
    <row r="28" spans="1:17" hidden="1" x14ac:dyDescent="0.25">
      <c r="A28" s="1">
        <v>26</v>
      </c>
      <c r="B28" s="2" t="s">
        <v>149</v>
      </c>
      <c r="C28" s="2" t="s">
        <v>173</v>
      </c>
      <c r="D28" s="29" t="s">
        <v>21</v>
      </c>
      <c r="E28" s="144">
        <v>7480443.2499999981</v>
      </c>
      <c r="F28" s="15">
        <v>2589945.8536</v>
      </c>
      <c r="G28" s="150">
        <f t="shared" si="0"/>
        <v>0.34622892882717887</v>
      </c>
      <c r="H28" s="15">
        <f t="shared" si="1"/>
        <v>3394408.7463999987</v>
      </c>
      <c r="I28" s="10">
        <f t="shared" si="2"/>
        <v>565734.79106666648</v>
      </c>
      <c r="J28" s="15">
        <f t="shared" si="4"/>
        <v>3843235.3413999984</v>
      </c>
      <c r="K28" s="15">
        <f t="shared" si="5"/>
        <v>640539.22356666636</v>
      </c>
      <c r="L28" s="15">
        <f t="shared" si="6"/>
        <v>4217257.503899999</v>
      </c>
      <c r="M28" s="15">
        <f t="shared" si="7"/>
        <v>702876.25064999983</v>
      </c>
      <c r="N28" s="56">
        <f t="shared" si="8"/>
        <v>4591279.6663999977</v>
      </c>
      <c r="O28" s="15">
        <f t="shared" si="7"/>
        <v>765213.27773333294</v>
      </c>
      <c r="P28" s="12">
        <f t="shared" si="3"/>
        <v>4890497.3963999981</v>
      </c>
      <c r="Q28" s="10">
        <f t="shared" si="9"/>
        <v>815082.89939999965</v>
      </c>
    </row>
    <row r="29" spans="1:17" hidden="1" x14ac:dyDescent="0.25">
      <c r="A29" s="1">
        <v>27</v>
      </c>
      <c r="B29" s="2" t="s">
        <v>156</v>
      </c>
      <c r="C29" s="2" t="s">
        <v>173</v>
      </c>
      <c r="D29" s="29" t="s">
        <v>19</v>
      </c>
      <c r="E29" s="144">
        <v>9260004.2524999995</v>
      </c>
      <c r="F29" s="15">
        <v>2626887.4672999992</v>
      </c>
      <c r="G29" s="150">
        <f t="shared" si="0"/>
        <v>0.28368102170048104</v>
      </c>
      <c r="H29" s="15">
        <f t="shared" si="1"/>
        <v>4781115.934700001</v>
      </c>
      <c r="I29" s="10">
        <f t="shared" si="2"/>
        <v>796852.65578333347</v>
      </c>
      <c r="J29" s="15">
        <f t="shared" si="4"/>
        <v>5336716.1898500007</v>
      </c>
      <c r="K29" s="15">
        <f t="shared" si="5"/>
        <v>889452.69830833341</v>
      </c>
      <c r="L29" s="15">
        <f t="shared" si="6"/>
        <v>5799716.4024749994</v>
      </c>
      <c r="M29" s="15">
        <f t="shared" si="7"/>
        <v>966619.4004124999</v>
      </c>
      <c r="N29" s="56">
        <f t="shared" si="8"/>
        <v>6262716.6151000001</v>
      </c>
      <c r="O29" s="15">
        <f t="shared" si="7"/>
        <v>1043786.1025166666</v>
      </c>
      <c r="P29" s="12">
        <f t="shared" si="3"/>
        <v>6633116.7851999998</v>
      </c>
      <c r="Q29" s="10">
        <f t="shared" si="9"/>
        <v>1105519.4642</v>
      </c>
    </row>
    <row r="30" spans="1:17" hidden="1" x14ac:dyDescent="0.25">
      <c r="A30" s="13">
        <v>28</v>
      </c>
      <c r="B30" s="2" t="s">
        <v>157</v>
      </c>
      <c r="C30" s="2" t="s">
        <v>173</v>
      </c>
      <c r="D30" s="29" t="s">
        <v>23</v>
      </c>
      <c r="E30" s="144">
        <v>9611385.0350000001</v>
      </c>
      <c r="F30" s="15">
        <v>3905653.4508999973</v>
      </c>
      <c r="G30" s="150">
        <f t="shared" si="0"/>
        <v>0.40635698566621797</v>
      </c>
      <c r="H30" s="15">
        <f t="shared" si="1"/>
        <v>3783454.5771000036</v>
      </c>
      <c r="I30" s="10">
        <f t="shared" si="2"/>
        <v>630575.76285000064</v>
      </c>
      <c r="J30" s="15">
        <f t="shared" si="4"/>
        <v>4360137.6792000029</v>
      </c>
      <c r="K30" s="15">
        <f t="shared" si="5"/>
        <v>726689.61320000049</v>
      </c>
      <c r="L30" s="15">
        <f t="shared" si="6"/>
        <v>4840706.9309500027</v>
      </c>
      <c r="M30" s="15">
        <f t="shared" si="7"/>
        <v>806784.48849166709</v>
      </c>
      <c r="N30" s="56">
        <f t="shared" si="8"/>
        <v>5321276.1827000026</v>
      </c>
      <c r="O30" s="15">
        <f t="shared" si="7"/>
        <v>886879.3637833338</v>
      </c>
      <c r="P30" s="12">
        <f t="shared" si="3"/>
        <v>5705731.5841000024</v>
      </c>
      <c r="Q30" s="10">
        <f t="shared" si="9"/>
        <v>950955.26401666703</v>
      </c>
    </row>
    <row r="31" spans="1:17" hidden="1" x14ac:dyDescent="0.25">
      <c r="A31" s="1">
        <v>29</v>
      </c>
      <c r="B31" s="2" t="s">
        <v>150</v>
      </c>
      <c r="C31" s="2" t="s">
        <v>173</v>
      </c>
      <c r="D31" s="29" t="s">
        <v>21</v>
      </c>
      <c r="E31" s="144">
        <v>8992971.8425000012</v>
      </c>
      <c r="F31" s="15">
        <v>2554674.8240999994</v>
      </c>
      <c r="G31" s="150">
        <f t="shared" si="0"/>
        <v>0.28407459389862966</v>
      </c>
      <c r="H31" s="15">
        <f t="shared" si="1"/>
        <v>4639702.6499000024</v>
      </c>
      <c r="I31" s="10">
        <f t="shared" si="2"/>
        <v>773283.77498333377</v>
      </c>
      <c r="J31" s="15">
        <f t="shared" si="4"/>
        <v>5179280.9604500011</v>
      </c>
      <c r="K31" s="15">
        <f t="shared" si="5"/>
        <v>863213.49340833351</v>
      </c>
      <c r="L31" s="15">
        <f t="shared" si="6"/>
        <v>5628929.5525750015</v>
      </c>
      <c r="M31" s="15">
        <f t="shared" si="7"/>
        <v>938154.92542916688</v>
      </c>
      <c r="N31" s="56">
        <f t="shared" si="8"/>
        <v>6078578.1447000019</v>
      </c>
      <c r="O31" s="15">
        <f t="shared" si="7"/>
        <v>1013096.3574500004</v>
      </c>
      <c r="P31" s="12">
        <f t="shared" si="3"/>
        <v>6438297.0184000023</v>
      </c>
      <c r="Q31" s="10">
        <f t="shared" si="9"/>
        <v>1073049.5030666671</v>
      </c>
    </row>
    <row r="32" spans="1:17" hidden="1" x14ac:dyDescent="0.25">
      <c r="A32" s="1">
        <v>30</v>
      </c>
      <c r="B32" s="146" t="s">
        <v>1329</v>
      </c>
      <c r="C32" s="2" t="s">
        <v>173</v>
      </c>
      <c r="D32" s="29" t="s">
        <v>20</v>
      </c>
      <c r="E32" s="144">
        <v>9500656.7999999989</v>
      </c>
      <c r="F32" s="15">
        <v>3759826.8153999988</v>
      </c>
      <c r="G32" s="150">
        <f t="shared" si="0"/>
        <v>0.39574388324394577</v>
      </c>
      <c r="H32" s="15">
        <f t="shared" si="1"/>
        <v>3840698.6246000007</v>
      </c>
      <c r="I32" s="10">
        <f t="shared" si="2"/>
        <v>640116.43743333349</v>
      </c>
      <c r="J32" s="15">
        <f t="shared" si="4"/>
        <v>4410738.0326000005</v>
      </c>
      <c r="K32" s="15">
        <f t="shared" si="5"/>
        <v>735123.00543333346</v>
      </c>
      <c r="L32" s="15">
        <f t="shared" si="6"/>
        <v>4885770.8726000004</v>
      </c>
      <c r="M32" s="15">
        <f t="shared" si="7"/>
        <v>814295.14543333335</v>
      </c>
      <c r="N32" s="56">
        <f t="shared" si="8"/>
        <v>5360803.7126000002</v>
      </c>
      <c r="O32" s="15">
        <f t="shared" si="7"/>
        <v>893467.28543333337</v>
      </c>
      <c r="P32" s="12">
        <f t="shared" si="3"/>
        <v>5740829.9846000001</v>
      </c>
      <c r="Q32" s="10">
        <f t="shared" si="9"/>
        <v>956804.99743333331</v>
      </c>
    </row>
    <row r="33" spans="1:17" s="59" customFormat="1" hidden="1" x14ac:dyDescent="0.25">
      <c r="A33" s="13">
        <v>31</v>
      </c>
      <c r="B33" s="59" t="s">
        <v>151</v>
      </c>
      <c r="C33" s="29" t="s">
        <v>173</v>
      </c>
      <c r="D33" s="29" t="s">
        <v>19</v>
      </c>
      <c r="E33" s="144">
        <v>10569254.172499999</v>
      </c>
      <c r="F33" s="15">
        <v>4573087.1904999996</v>
      </c>
      <c r="G33" s="150">
        <f t="shared" si="0"/>
        <v>0.43267832487165026</v>
      </c>
      <c r="H33" s="15">
        <f t="shared" si="1"/>
        <v>3882316.1475</v>
      </c>
      <c r="I33" s="10">
        <f t="shared" si="2"/>
        <v>647052.69125000003</v>
      </c>
      <c r="J33" s="15">
        <f t="shared" si="4"/>
        <v>4516471.3978500003</v>
      </c>
      <c r="K33" s="15">
        <f t="shared" si="5"/>
        <v>752745.23297500005</v>
      </c>
      <c r="L33" s="15">
        <f t="shared" si="6"/>
        <v>5044934.1064750003</v>
      </c>
      <c r="M33" s="15">
        <f t="shared" si="7"/>
        <v>840822.35107916675</v>
      </c>
      <c r="N33" s="56">
        <f t="shared" si="8"/>
        <v>5573396.8151000002</v>
      </c>
      <c r="O33" s="15">
        <f t="shared" si="7"/>
        <v>928899.46918333333</v>
      </c>
      <c r="P33" s="12">
        <f t="shared" si="3"/>
        <v>5996166.9819999998</v>
      </c>
      <c r="Q33" s="10">
        <f t="shared" si="9"/>
        <v>999361.1636666666</v>
      </c>
    </row>
    <row r="34" spans="1:17" hidden="1" x14ac:dyDescent="0.25">
      <c r="A34" s="1">
        <v>32</v>
      </c>
      <c r="B34" s="2" t="s">
        <v>145</v>
      </c>
      <c r="C34" s="2" t="s">
        <v>173</v>
      </c>
      <c r="D34" s="29" t="s">
        <v>21</v>
      </c>
      <c r="E34" s="144">
        <v>10216375.184999997</v>
      </c>
      <c r="F34" s="15">
        <v>4194162.2494999995</v>
      </c>
      <c r="G34" s="150">
        <f t="shared" si="0"/>
        <v>0.41053330301122853</v>
      </c>
      <c r="H34" s="15">
        <f t="shared" si="1"/>
        <v>3978937.8984999987</v>
      </c>
      <c r="I34" s="10">
        <f t="shared" si="2"/>
        <v>663156.31641666649</v>
      </c>
      <c r="J34" s="15">
        <f t="shared" si="4"/>
        <v>4591920.409599999</v>
      </c>
      <c r="K34" s="15">
        <f t="shared" si="5"/>
        <v>765320.06826666649</v>
      </c>
      <c r="L34" s="15">
        <f t="shared" si="6"/>
        <v>5102739.1688499991</v>
      </c>
      <c r="M34" s="15">
        <f t="shared" si="7"/>
        <v>850456.52814166655</v>
      </c>
      <c r="N34" s="56">
        <f t="shared" si="8"/>
        <v>5613557.9280999973</v>
      </c>
      <c r="O34" s="15">
        <f t="shared" si="7"/>
        <v>935592.98801666626</v>
      </c>
      <c r="P34" s="12">
        <f t="shared" si="3"/>
        <v>6022212.9354999978</v>
      </c>
      <c r="Q34" s="10">
        <f t="shared" si="9"/>
        <v>1003702.1559166663</v>
      </c>
    </row>
    <row r="35" spans="1:17" s="59" customFormat="1" hidden="1" x14ac:dyDescent="0.25">
      <c r="A35" s="1">
        <v>33</v>
      </c>
      <c r="B35" s="29" t="s">
        <v>159</v>
      </c>
      <c r="C35" s="29" t="s">
        <v>173</v>
      </c>
      <c r="D35" s="29" t="s">
        <v>24</v>
      </c>
      <c r="E35" s="144">
        <v>14509482.7325</v>
      </c>
      <c r="F35" s="15">
        <v>4946281.6440999983</v>
      </c>
      <c r="G35" s="150">
        <f t="shared" si="0"/>
        <v>0.34089992974186123</v>
      </c>
      <c r="H35" s="15">
        <f t="shared" ref="H35:H65" si="10">(E35*0.8)-F35</f>
        <v>6661304.5419000024</v>
      </c>
      <c r="I35" s="10">
        <f t="shared" ref="I35:I65" si="11">H35/$Q$1</f>
        <v>1110217.4236500005</v>
      </c>
      <c r="J35" s="15">
        <f t="shared" si="4"/>
        <v>7531873.5058500012</v>
      </c>
      <c r="K35" s="15">
        <f t="shared" si="5"/>
        <v>1255312.2509750002</v>
      </c>
      <c r="L35" s="15">
        <f t="shared" si="6"/>
        <v>8257347.6424750024</v>
      </c>
      <c r="M35" s="15">
        <f t="shared" si="7"/>
        <v>1376224.6070791672</v>
      </c>
      <c r="N35" s="56">
        <f t="shared" si="8"/>
        <v>8982821.7791000009</v>
      </c>
      <c r="O35" s="15">
        <f t="shared" si="7"/>
        <v>1497136.9631833334</v>
      </c>
      <c r="P35" s="12">
        <f t="shared" ref="P35:P65" si="12">E35-F35</f>
        <v>9563201.0884000026</v>
      </c>
      <c r="Q35" s="10">
        <f t="shared" si="9"/>
        <v>1593866.8480666671</v>
      </c>
    </row>
    <row r="36" spans="1:17" hidden="1" x14ac:dyDescent="0.25">
      <c r="A36" s="13">
        <v>34</v>
      </c>
      <c r="B36" s="2" t="s">
        <v>158</v>
      </c>
      <c r="C36" s="2" t="s">
        <v>173</v>
      </c>
      <c r="D36" s="29" t="s">
        <v>23</v>
      </c>
      <c r="E36" s="144">
        <v>19282697.295000006</v>
      </c>
      <c r="F36" s="15">
        <v>12812039.749</v>
      </c>
      <c r="G36" s="150">
        <f t="shared" si="0"/>
        <v>0.66443192842746934</v>
      </c>
      <c r="H36" s="15">
        <f t="shared" si="10"/>
        <v>2614118.0870000049</v>
      </c>
      <c r="I36" s="10">
        <f t="shared" si="11"/>
        <v>435686.34783333418</v>
      </c>
      <c r="J36" s="15">
        <f t="shared" si="4"/>
        <v>3771079.924700005</v>
      </c>
      <c r="K36" s="15">
        <f t="shared" si="5"/>
        <v>628513.3207833342</v>
      </c>
      <c r="L36" s="15">
        <f t="shared" si="6"/>
        <v>4735214.7894500066</v>
      </c>
      <c r="M36" s="15">
        <f t="shared" si="7"/>
        <v>789202.46490833443</v>
      </c>
      <c r="N36" s="56">
        <f t="shared" si="8"/>
        <v>5699349.6542000044</v>
      </c>
      <c r="O36" s="15">
        <f t="shared" si="7"/>
        <v>949891.60903333407</v>
      </c>
      <c r="P36" s="12">
        <f t="shared" si="12"/>
        <v>6470657.5460000057</v>
      </c>
      <c r="Q36" s="10">
        <f t="shared" si="9"/>
        <v>1078442.9243333342</v>
      </c>
    </row>
    <row r="37" spans="1:17" hidden="1" x14ac:dyDescent="0.25">
      <c r="A37" s="1">
        <v>35</v>
      </c>
      <c r="B37" s="2" t="s">
        <v>38</v>
      </c>
      <c r="C37" s="2" t="s">
        <v>26</v>
      </c>
      <c r="D37" s="29" t="s">
        <v>35</v>
      </c>
      <c r="E37" s="144">
        <v>7016253.3049999997</v>
      </c>
      <c r="F37" s="15">
        <v>4409872.7560000001</v>
      </c>
      <c r="G37" s="150">
        <f t="shared" si="0"/>
        <v>0.62852245554723463</v>
      </c>
      <c r="H37" s="15">
        <f t="shared" si="10"/>
        <v>1203129.8880000003</v>
      </c>
      <c r="I37" s="10">
        <f t="shared" si="11"/>
        <v>200521.64800000004</v>
      </c>
      <c r="J37" s="15">
        <f t="shared" si="4"/>
        <v>1624105.0862999996</v>
      </c>
      <c r="K37" s="15">
        <f t="shared" si="5"/>
        <v>270684.18104999996</v>
      </c>
      <c r="L37" s="15">
        <f t="shared" si="6"/>
        <v>1974917.7515500002</v>
      </c>
      <c r="M37" s="15">
        <f t="shared" si="7"/>
        <v>329152.95859166671</v>
      </c>
      <c r="N37" s="56">
        <f t="shared" si="8"/>
        <v>2325730.4167999998</v>
      </c>
      <c r="O37" s="15">
        <f t="shared" si="7"/>
        <v>387621.7361333333</v>
      </c>
      <c r="P37" s="12">
        <f t="shared" si="12"/>
        <v>2606380.5489999996</v>
      </c>
      <c r="Q37" s="10">
        <f t="shared" si="9"/>
        <v>434396.75816666661</v>
      </c>
    </row>
    <row r="38" spans="1:17" hidden="1" x14ac:dyDescent="0.25">
      <c r="A38" s="1">
        <v>36</v>
      </c>
      <c r="B38" s="2" t="s">
        <v>29</v>
      </c>
      <c r="C38" s="2" t="s">
        <v>26</v>
      </c>
      <c r="D38" s="29" t="s">
        <v>28</v>
      </c>
      <c r="E38" s="144">
        <v>6896011.5424999995</v>
      </c>
      <c r="F38" s="15">
        <v>1956700.4503999997</v>
      </c>
      <c r="G38" s="150">
        <f t="shared" si="0"/>
        <v>0.28374378991985277</v>
      </c>
      <c r="H38" s="15">
        <f t="shared" si="10"/>
        <v>3560108.7836000007</v>
      </c>
      <c r="I38" s="10">
        <f t="shared" si="11"/>
        <v>593351.46393333341</v>
      </c>
      <c r="J38" s="15">
        <f t="shared" si="4"/>
        <v>3973869.4761499995</v>
      </c>
      <c r="K38" s="15">
        <f t="shared" si="5"/>
        <v>662311.57935833326</v>
      </c>
      <c r="L38" s="15">
        <f t="shared" si="6"/>
        <v>4318670.0532750003</v>
      </c>
      <c r="M38" s="15">
        <f t="shared" si="7"/>
        <v>719778.34221250005</v>
      </c>
      <c r="N38" s="56">
        <f t="shared" si="8"/>
        <v>4663470.6304000001</v>
      </c>
      <c r="O38" s="15">
        <f t="shared" si="7"/>
        <v>777245.10506666673</v>
      </c>
      <c r="P38" s="12">
        <f t="shared" si="12"/>
        <v>4939311.0921</v>
      </c>
      <c r="Q38" s="10">
        <f t="shared" si="9"/>
        <v>823218.51535</v>
      </c>
    </row>
    <row r="39" spans="1:17" hidden="1" x14ac:dyDescent="0.25">
      <c r="A39" s="13">
        <v>37</v>
      </c>
      <c r="B39" s="2" t="s">
        <v>39</v>
      </c>
      <c r="C39" s="2" t="s">
        <v>26</v>
      </c>
      <c r="D39" s="29" t="s">
        <v>37</v>
      </c>
      <c r="E39" s="144">
        <v>12566632.595000001</v>
      </c>
      <c r="F39" s="15">
        <v>3676126.9640000002</v>
      </c>
      <c r="G39" s="150">
        <f t="shared" si="0"/>
        <v>0.29253079026617312</v>
      </c>
      <c r="H39" s="15">
        <f t="shared" si="10"/>
        <v>6377179.1120000016</v>
      </c>
      <c r="I39" s="10">
        <f t="shared" si="11"/>
        <v>1062863.1853333337</v>
      </c>
      <c r="J39" s="15">
        <f t="shared" si="4"/>
        <v>7131177.0677000005</v>
      </c>
      <c r="K39" s="15">
        <f t="shared" si="5"/>
        <v>1188529.5112833334</v>
      </c>
      <c r="L39" s="15">
        <f t="shared" si="6"/>
        <v>7759508.6974500008</v>
      </c>
      <c r="M39" s="15">
        <f t="shared" si="7"/>
        <v>1293251.4495750002</v>
      </c>
      <c r="N39" s="56">
        <f t="shared" si="8"/>
        <v>8387840.3272000011</v>
      </c>
      <c r="O39" s="15">
        <f t="shared" si="7"/>
        <v>1397973.3878666668</v>
      </c>
      <c r="P39" s="12">
        <f t="shared" si="12"/>
        <v>8890505.631000001</v>
      </c>
      <c r="Q39" s="10">
        <f t="shared" si="9"/>
        <v>1481750.9385000002</v>
      </c>
    </row>
    <row r="40" spans="1:17" hidden="1" x14ac:dyDescent="0.25">
      <c r="A40" s="1">
        <v>38</v>
      </c>
      <c r="B40" s="2" t="s">
        <v>27</v>
      </c>
      <c r="C40" s="2" t="s">
        <v>26</v>
      </c>
      <c r="D40" s="29" t="s">
        <v>28</v>
      </c>
      <c r="E40" s="144">
        <v>13251518.692499999</v>
      </c>
      <c r="F40" s="15">
        <v>7688868.7937000031</v>
      </c>
      <c r="G40" s="150">
        <f t="shared" si="0"/>
        <v>0.58022547997096319</v>
      </c>
      <c r="H40" s="15">
        <f t="shared" si="10"/>
        <v>2912346.1602999968</v>
      </c>
      <c r="I40" s="10">
        <f t="shared" si="11"/>
        <v>485391.02671666612</v>
      </c>
      <c r="J40" s="15">
        <f t="shared" si="4"/>
        <v>3707437.2818499962</v>
      </c>
      <c r="K40" s="15">
        <f t="shared" si="5"/>
        <v>617906.21364166599</v>
      </c>
      <c r="L40" s="15">
        <f t="shared" si="6"/>
        <v>4370013.2164749959</v>
      </c>
      <c r="M40" s="15">
        <f t="shared" si="7"/>
        <v>728335.53607916599</v>
      </c>
      <c r="N40" s="56">
        <f t="shared" si="8"/>
        <v>5032589.1510999957</v>
      </c>
      <c r="O40" s="15">
        <f t="shared" si="7"/>
        <v>838764.85851666599</v>
      </c>
      <c r="P40" s="12">
        <f t="shared" si="12"/>
        <v>5562649.8987999959</v>
      </c>
      <c r="Q40" s="10">
        <f t="shared" si="9"/>
        <v>927108.31646666594</v>
      </c>
    </row>
    <row r="41" spans="1:17" hidden="1" x14ac:dyDescent="0.25">
      <c r="A41" s="1">
        <v>39</v>
      </c>
      <c r="B41" s="2" t="s">
        <v>25</v>
      </c>
      <c r="C41" s="2" t="s">
        <v>26</v>
      </c>
      <c r="D41" s="29" t="s">
        <v>37</v>
      </c>
      <c r="E41" s="144">
        <v>13946603.457500003</v>
      </c>
      <c r="F41" s="15">
        <v>8640415.2351999991</v>
      </c>
      <c r="G41" s="150">
        <f t="shared" si="0"/>
        <v>0.61953544900952073</v>
      </c>
      <c r="H41" s="15">
        <f t="shared" si="10"/>
        <v>2516867.5308000036</v>
      </c>
      <c r="I41" s="10">
        <f t="shared" si="11"/>
        <v>419477.92180000059</v>
      </c>
      <c r="J41" s="15">
        <f t="shared" si="4"/>
        <v>3353663.7382500041</v>
      </c>
      <c r="K41" s="15">
        <f t="shared" si="5"/>
        <v>558943.95637500065</v>
      </c>
      <c r="L41" s="15">
        <f t="shared" si="6"/>
        <v>4050993.9111250043</v>
      </c>
      <c r="M41" s="15">
        <f t="shared" si="7"/>
        <v>675165.65185416734</v>
      </c>
      <c r="N41" s="56">
        <f t="shared" si="8"/>
        <v>4748324.0840000045</v>
      </c>
      <c r="O41" s="15">
        <f t="shared" si="7"/>
        <v>791387.34733333404</v>
      </c>
      <c r="P41" s="12">
        <f t="shared" si="12"/>
        <v>5306188.2223000042</v>
      </c>
      <c r="Q41" s="10">
        <f t="shared" si="9"/>
        <v>884364.70371666737</v>
      </c>
    </row>
    <row r="42" spans="1:17" hidden="1" x14ac:dyDescent="0.25">
      <c r="A42" s="13">
        <v>40</v>
      </c>
      <c r="B42" s="2" t="s">
        <v>36</v>
      </c>
      <c r="C42" s="2" t="s">
        <v>26</v>
      </c>
      <c r="D42" s="29" t="s">
        <v>37</v>
      </c>
      <c r="E42" s="144">
        <v>14165696.534999998</v>
      </c>
      <c r="F42" s="15">
        <v>7983711.029000001</v>
      </c>
      <c r="G42" s="150">
        <f t="shared" si="0"/>
        <v>0.56359466753182164</v>
      </c>
      <c r="H42" s="15">
        <f t="shared" si="10"/>
        <v>3348846.1989999991</v>
      </c>
      <c r="I42" s="10">
        <f t="shared" si="11"/>
        <v>558141.03316666652</v>
      </c>
      <c r="J42" s="15">
        <f t="shared" si="4"/>
        <v>4198787.9910999965</v>
      </c>
      <c r="K42" s="15">
        <f t="shared" si="5"/>
        <v>699797.99851666612</v>
      </c>
      <c r="L42" s="15">
        <f t="shared" si="6"/>
        <v>4907072.8178499974</v>
      </c>
      <c r="M42" s="15">
        <f t="shared" si="7"/>
        <v>817845.46964166628</v>
      </c>
      <c r="N42" s="56">
        <f t="shared" si="8"/>
        <v>5615357.6445999965</v>
      </c>
      <c r="O42" s="15">
        <f t="shared" si="7"/>
        <v>935892.94076666608</v>
      </c>
      <c r="P42" s="12">
        <f t="shared" si="12"/>
        <v>6181985.5059999973</v>
      </c>
      <c r="Q42" s="10">
        <f t="shared" si="9"/>
        <v>1030330.9176666662</v>
      </c>
    </row>
    <row r="43" spans="1:17" hidden="1" x14ac:dyDescent="0.25">
      <c r="A43" s="1">
        <v>41</v>
      </c>
      <c r="B43" s="2" t="s">
        <v>34</v>
      </c>
      <c r="C43" s="2" t="s">
        <v>26</v>
      </c>
      <c r="D43" s="29" t="s">
        <v>35</v>
      </c>
      <c r="E43" s="144">
        <v>15861346.319999998</v>
      </c>
      <c r="F43" s="15">
        <v>7449330.5789999999</v>
      </c>
      <c r="G43" s="150">
        <f t="shared" si="0"/>
        <v>0.46965310691230155</v>
      </c>
      <c r="H43" s="15">
        <f t="shared" si="10"/>
        <v>5239746.477</v>
      </c>
      <c r="I43" s="10">
        <f t="shared" si="11"/>
        <v>873291.07949999999</v>
      </c>
      <c r="J43" s="15">
        <f t="shared" si="4"/>
        <v>6191427.2561999988</v>
      </c>
      <c r="K43" s="15">
        <f t="shared" si="5"/>
        <v>1031904.5426999998</v>
      </c>
      <c r="L43" s="15">
        <f t="shared" si="6"/>
        <v>6984494.5721999984</v>
      </c>
      <c r="M43" s="15">
        <f t="shared" si="7"/>
        <v>1164082.4286999998</v>
      </c>
      <c r="N43" s="56">
        <f t="shared" si="8"/>
        <v>7777561.8881999981</v>
      </c>
      <c r="O43" s="15">
        <f t="shared" si="7"/>
        <v>1296260.3146999998</v>
      </c>
      <c r="P43" s="12">
        <f t="shared" si="12"/>
        <v>8412015.7409999985</v>
      </c>
      <c r="Q43" s="10">
        <f t="shared" si="9"/>
        <v>1402002.6234999998</v>
      </c>
    </row>
    <row r="44" spans="1:17" hidden="1" x14ac:dyDescent="0.25">
      <c r="A44" s="1">
        <v>42</v>
      </c>
      <c r="B44" s="2" t="s">
        <v>32</v>
      </c>
      <c r="C44" s="2" t="s">
        <v>26</v>
      </c>
      <c r="D44" s="29" t="s">
        <v>33</v>
      </c>
      <c r="E44" s="144">
        <v>24534221.565000005</v>
      </c>
      <c r="F44" s="15">
        <v>8362907.1675999993</v>
      </c>
      <c r="G44" s="150">
        <f t="shared" si="0"/>
        <v>0.34086702712142875</v>
      </c>
      <c r="H44" s="15">
        <f t="shared" si="10"/>
        <v>11264470.084400006</v>
      </c>
      <c r="I44" s="10">
        <f t="shared" si="11"/>
        <v>1877411.6807333343</v>
      </c>
      <c r="J44" s="15">
        <f t="shared" si="4"/>
        <v>12736523.378300007</v>
      </c>
      <c r="K44" s="15">
        <f t="shared" si="5"/>
        <v>2122753.8963833344</v>
      </c>
      <c r="L44" s="15">
        <f t="shared" si="6"/>
        <v>13963234.456550006</v>
      </c>
      <c r="M44" s="15">
        <f t="shared" si="7"/>
        <v>2327205.7427583341</v>
      </c>
      <c r="N44" s="56">
        <f t="shared" si="8"/>
        <v>15189945.534800004</v>
      </c>
      <c r="O44" s="15">
        <f t="shared" si="7"/>
        <v>2531657.5891333339</v>
      </c>
      <c r="P44" s="12">
        <f t="shared" si="12"/>
        <v>16171314.397400007</v>
      </c>
      <c r="Q44" s="10">
        <f t="shared" si="9"/>
        <v>2695219.0662333346</v>
      </c>
    </row>
    <row r="45" spans="1:17" hidden="1" x14ac:dyDescent="0.25">
      <c r="A45" s="13">
        <v>43</v>
      </c>
      <c r="B45" s="2" t="s">
        <v>30</v>
      </c>
      <c r="C45" s="2" t="s">
        <v>26</v>
      </c>
      <c r="D45" s="29" t="s">
        <v>31</v>
      </c>
      <c r="E45" s="144">
        <v>24518113.522500008</v>
      </c>
      <c r="F45" s="15">
        <v>10841074.2315</v>
      </c>
      <c r="G45" s="150">
        <f t="shared" si="0"/>
        <v>0.44216592037357455</v>
      </c>
      <c r="H45" s="15">
        <f t="shared" si="10"/>
        <v>8773416.5865000077</v>
      </c>
      <c r="I45" s="10">
        <f t="shared" si="11"/>
        <v>1462236.0977500014</v>
      </c>
      <c r="J45" s="15">
        <f t="shared" si="4"/>
        <v>10244503.397850007</v>
      </c>
      <c r="K45" s="15">
        <f t="shared" si="5"/>
        <v>1707417.2329750012</v>
      </c>
      <c r="L45" s="15">
        <f t="shared" si="6"/>
        <v>11470409.073975008</v>
      </c>
      <c r="M45" s="15">
        <f t="shared" si="7"/>
        <v>1911734.8456625014</v>
      </c>
      <c r="N45" s="56">
        <f t="shared" si="8"/>
        <v>12696314.750100009</v>
      </c>
      <c r="O45" s="15">
        <f t="shared" si="7"/>
        <v>2116052.4583500014</v>
      </c>
      <c r="P45" s="12">
        <f t="shared" si="12"/>
        <v>13677039.291000009</v>
      </c>
      <c r="Q45" s="10">
        <f t="shared" si="9"/>
        <v>2279506.5485000014</v>
      </c>
    </row>
    <row r="46" spans="1:17" hidden="1" x14ac:dyDescent="0.25">
      <c r="A46" s="1">
        <v>44</v>
      </c>
      <c r="B46" s="2" t="s">
        <v>179</v>
      </c>
      <c r="C46" s="2" t="s">
        <v>41</v>
      </c>
      <c r="D46" s="29" t="s">
        <v>54</v>
      </c>
      <c r="E46" s="144">
        <v>8345031.4650000017</v>
      </c>
      <c r="F46" s="15">
        <v>4016309.9235999989</v>
      </c>
      <c r="G46" s="150">
        <f t="shared" si="0"/>
        <v>0.48128157939785526</v>
      </c>
      <c r="H46" s="15">
        <f t="shared" si="10"/>
        <v>2659715.2484000032</v>
      </c>
      <c r="I46" s="10">
        <f t="shared" si="11"/>
        <v>443285.87473333388</v>
      </c>
      <c r="J46" s="15">
        <f t="shared" si="4"/>
        <v>3160417.1363000027</v>
      </c>
      <c r="K46" s="15">
        <f t="shared" si="5"/>
        <v>526736.18938333378</v>
      </c>
      <c r="L46" s="15">
        <f t="shared" si="6"/>
        <v>3577668.7095500031</v>
      </c>
      <c r="M46" s="15">
        <f t="shared" si="7"/>
        <v>596278.11825833388</v>
      </c>
      <c r="N46" s="56">
        <f t="shared" si="8"/>
        <v>3994920.2828000025</v>
      </c>
      <c r="O46" s="15">
        <f t="shared" si="7"/>
        <v>665820.04713333375</v>
      </c>
      <c r="P46" s="12">
        <f t="shared" si="12"/>
        <v>4328721.5414000023</v>
      </c>
      <c r="Q46" s="10">
        <f t="shared" si="9"/>
        <v>721453.59023333376</v>
      </c>
    </row>
    <row r="47" spans="1:17" hidden="1" x14ac:dyDescent="0.25">
      <c r="A47" s="1">
        <v>45</v>
      </c>
      <c r="B47" s="2" t="s">
        <v>48</v>
      </c>
      <c r="C47" s="2" t="s">
        <v>41</v>
      </c>
      <c r="D47" s="29" t="s">
        <v>49</v>
      </c>
      <c r="E47" s="144">
        <v>3301990.7650000001</v>
      </c>
      <c r="F47" s="15">
        <v>1490185.1872999999</v>
      </c>
      <c r="G47" s="150">
        <f t="shared" si="0"/>
        <v>0.45129901727632477</v>
      </c>
      <c r="H47" s="15">
        <f t="shared" si="10"/>
        <v>1151407.4247000003</v>
      </c>
      <c r="I47" s="10">
        <f t="shared" si="11"/>
        <v>191901.23745000004</v>
      </c>
      <c r="J47" s="15">
        <f t="shared" si="4"/>
        <v>1349526.8706</v>
      </c>
      <c r="K47" s="15">
        <f t="shared" si="5"/>
        <v>224921.14509999999</v>
      </c>
      <c r="L47" s="15">
        <f t="shared" si="6"/>
        <v>1514626.4088500002</v>
      </c>
      <c r="M47" s="15">
        <f t="shared" si="7"/>
        <v>252437.73480833336</v>
      </c>
      <c r="N47" s="56">
        <f t="shared" si="8"/>
        <v>1679725.9471</v>
      </c>
      <c r="O47" s="15">
        <f t="shared" si="7"/>
        <v>279954.32451666665</v>
      </c>
      <c r="P47" s="12">
        <f t="shared" si="12"/>
        <v>1811805.5777000003</v>
      </c>
      <c r="Q47" s="10">
        <f t="shared" si="9"/>
        <v>301967.59628333338</v>
      </c>
    </row>
    <row r="48" spans="1:17" hidden="1" x14ac:dyDescent="0.25">
      <c r="A48" s="13">
        <v>46</v>
      </c>
      <c r="B48" s="2" t="s">
        <v>57</v>
      </c>
      <c r="C48" s="2" t="s">
        <v>41</v>
      </c>
      <c r="D48" s="29" t="s">
        <v>44</v>
      </c>
      <c r="E48" s="144">
        <v>5476783.3249999993</v>
      </c>
      <c r="F48" s="15">
        <v>1743561.4220000003</v>
      </c>
      <c r="G48" s="150">
        <f t="shared" si="0"/>
        <v>0.3183550121548766</v>
      </c>
      <c r="H48" s="15">
        <f t="shared" si="10"/>
        <v>2637865.237999999</v>
      </c>
      <c r="I48" s="10">
        <f t="shared" si="11"/>
        <v>439644.20633333316</v>
      </c>
      <c r="J48" s="15">
        <f t="shared" si="4"/>
        <v>2966472.2374999989</v>
      </c>
      <c r="K48" s="15">
        <f t="shared" si="5"/>
        <v>494412.03958333313</v>
      </c>
      <c r="L48" s="15">
        <f t="shared" si="6"/>
        <v>3240311.4037499996</v>
      </c>
      <c r="M48" s="15">
        <f t="shared" si="7"/>
        <v>540051.90062499989</v>
      </c>
      <c r="N48" s="56">
        <f t="shared" si="8"/>
        <v>3514150.5699999984</v>
      </c>
      <c r="O48" s="15">
        <f t="shared" si="7"/>
        <v>585691.76166666637</v>
      </c>
      <c r="P48" s="12">
        <f t="shared" si="12"/>
        <v>3733221.902999999</v>
      </c>
      <c r="Q48" s="10">
        <f t="shared" si="9"/>
        <v>622203.65049999987</v>
      </c>
    </row>
    <row r="49" spans="1:17" hidden="1" x14ac:dyDescent="0.25">
      <c r="A49" s="1">
        <v>47</v>
      </c>
      <c r="B49" s="2" t="s">
        <v>59</v>
      </c>
      <c r="C49" s="2" t="s">
        <v>41</v>
      </c>
      <c r="D49" s="29" t="s">
        <v>42</v>
      </c>
      <c r="E49" s="144">
        <v>8701407.0325000025</v>
      </c>
      <c r="F49" s="15">
        <v>5130671.9074999988</v>
      </c>
      <c r="G49" s="150">
        <f t="shared" si="0"/>
        <v>0.58963704241587522</v>
      </c>
      <c r="H49" s="15">
        <f t="shared" si="10"/>
        <v>1830453.7185000032</v>
      </c>
      <c r="I49" s="10">
        <f t="shared" si="11"/>
        <v>305075.61975000054</v>
      </c>
      <c r="J49" s="15">
        <f t="shared" si="4"/>
        <v>2352538.1404500036</v>
      </c>
      <c r="K49" s="15">
        <f t="shared" si="5"/>
        <v>392089.69007500057</v>
      </c>
      <c r="L49" s="15">
        <f t="shared" si="6"/>
        <v>2787608.4920750037</v>
      </c>
      <c r="M49" s="15">
        <f t="shared" si="7"/>
        <v>464601.41534583393</v>
      </c>
      <c r="N49" s="56">
        <f t="shared" si="8"/>
        <v>3222678.8437000029</v>
      </c>
      <c r="O49" s="15">
        <f t="shared" si="7"/>
        <v>537113.14061666711</v>
      </c>
      <c r="P49" s="12">
        <f t="shared" si="12"/>
        <v>3570735.1250000037</v>
      </c>
      <c r="Q49" s="10">
        <f t="shared" si="9"/>
        <v>595122.52083333395</v>
      </c>
    </row>
    <row r="50" spans="1:17" hidden="1" x14ac:dyDescent="0.25">
      <c r="A50" s="1">
        <v>48</v>
      </c>
      <c r="B50" s="2" t="s">
        <v>52</v>
      </c>
      <c r="C50" s="2" t="s">
        <v>41</v>
      </c>
      <c r="D50" s="29" t="s">
        <v>49</v>
      </c>
      <c r="E50" s="144">
        <v>8706647.3650000002</v>
      </c>
      <c r="F50" s="15">
        <v>2897893.0417999998</v>
      </c>
      <c r="G50" s="150">
        <f t="shared" si="0"/>
        <v>0.33283684526483631</v>
      </c>
      <c r="H50" s="15">
        <f t="shared" si="10"/>
        <v>4067424.8502000012</v>
      </c>
      <c r="I50" s="10">
        <f t="shared" si="11"/>
        <v>677904.14170000015</v>
      </c>
      <c r="J50" s="15">
        <f t="shared" si="4"/>
        <v>4589823.6921000006</v>
      </c>
      <c r="K50" s="15">
        <f t="shared" si="5"/>
        <v>764970.61535000009</v>
      </c>
      <c r="L50" s="15">
        <f t="shared" si="6"/>
        <v>5025156.0603500009</v>
      </c>
      <c r="M50" s="15">
        <f t="shared" si="7"/>
        <v>837526.01005833352</v>
      </c>
      <c r="N50" s="56">
        <f t="shared" si="8"/>
        <v>5460488.4286000002</v>
      </c>
      <c r="O50" s="15">
        <f t="shared" si="7"/>
        <v>910081.4047666667</v>
      </c>
      <c r="P50" s="12">
        <f t="shared" si="12"/>
        <v>5808754.3232000005</v>
      </c>
      <c r="Q50" s="10">
        <f t="shared" si="9"/>
        <v>968125.72053333337</v>
      </c>
    </row>
    <row r="51" spans="1:17" hidden="1" x14ac:dyDescent="0.25">
      <c r="A51" s="13">
        <v>49</v>
      </c>
      <c r="B51" s="2" t="s">
        <v>58</v>
      </c>
      <c r="C51" s="2" t="s">
        <v>41</v>
      </c>
      <c r="D51" s="29" t="s">
        <v>56</v>
      </c>
      <c r="E51" s="144">
        <v>10010925.502499999</v>
      </c>
      <c r="F51" s="15">
        <v>3796381.2853000001</v>
      </c>
      <c r="G51" s="150">
        <f t="shared" si="0"/>
        <v>0.37922380746434892</v>
      </c>
      <c r="H51" s="15">
        <f t="shared" si="10"/>
        <v>4212359.1166999992</v>
      </c>
      <c r="I51" s="10">
        <f t="shared" si="11"/>
        <v>702059.85278333316</v>
      </c>
      <c r="J51" s="15">
        <f t="shared" si="4"/>
        <v>4813014.6468499992</v>
      </c>
      <c r="K51" s="15">
        <f t="shared" si="5"/>
        <v>802169.10780833324</v>
      </c>
      <c r="L51" s="15">
        <f t="shared" si="6"/>
        <v>5313560.9219749998</v>
      </c>
      <c r="M51" s="15">
        <f t="shared" si="7"/>
        <v>885593.48699583334</v>
      </c>
      <c r="N51" s="56">
        <f t="shared" si="8"/>
        <v>5814107.1970999986</v>
      </c>
      <c r="O51" s="15">
        <f t="shared" si="7"/>
        <v>969017.8661833331</v>
      </c>
      <c r="P51" s="12">
        <f t="shared" si="12"/>
        <v>6214544.2171999998</v>
      </c>
      <c r="Q51" s="10">
        <f t="shared" si="9"/>
        <v>1035757.3695333333</v>
      </c>
    </row>
    <row r="52" spans="1:17" hidden="1" x14ac:dyDescent="0.25">
      <c r="A52" s="1">
        <v>50</v>
      </c>
      <c r="B52" s="154" t="s">
        <v>1368</v>
      </c>
      <c r="C52" s="2" t="s">
        <v>41</v>
      </c>
      <c r="D52" s="29" t="s">
        <v>46</v>
      </c>
      <c r="E52" s="144">
        <v>7267570.8875000011</v>
      </c>
      <c r="F52" s="15">
        <v>4290415.2109000012</v>
      </c>
      <c r="G52" s="150">
        <f t="shared" si="0"/>
        <v>0.59035065186352487</v>
      </c>
      <c r="H52" s="15">
        <f t="shared" si="10"/>
        <v>1523641.4990999997</v>
      </c>
      <c r="I52" s="10">
        <f t="shared" si="11"/>
        <v>253940.24984999993</v>
      </c>
      <c r="J52" s="15">
        <f t="shared" si="4"/>
        <v>1959695.7523499997</v>
      </c>
      <c r="K52" s="15">
        <f t="shared" si="5"/>
        <v>326615.95872499997</v>
      </c>
      <c r="L52" s="15">
        <f t="shared" si="6"/>
        <v>2323074.2967250003</v>
      </c>
      <c r="M52" s="15">
        <f t="shared" si="7"/>
        <v>387179.04945416673</v>
      </c>
      <c r="N52" s="56">
        <f t="shared" si="8"/>
        <v>2686452.8410999998</v>
      </c>
      <c r="O52" s="15">
        <f t="shared" si="7"/>
        <v>447742.14018333331</v>
      </c>
      <c r="P52" s="12">
        <f t="shared" si="12"/>
        <v>2977155.6765999999</v>
      </c>
      <c r="Q52" s="10">
        <f t="shared" si="9"/>
        <v>496192.61276666663</v>
      </c>
    </row>
    <row r="53" spans="1:17" hidden="1" x14ac:dyDescent="0.25">
      <c r="A53" s="1">
        <v>51</v>
      </c>
      <c r="B53" s="2" t="s">
        <v>47</v>
      </c>
      <c r="C53" s="2" t="s">
        <v>41</v>
      </c>
      <c r="D53" s="29" t="s">
        <v>46</v>
      </c>
      <c r="E53" s="144">
        <v>8466647.432500001</v>
      </c>
      <c r="F53" s="15">
        <v>4678794.1746000005</v>
      </c>
      <c r="G53" s="150">
        <f t="shared" si="0"/>
        <v>0.55261474059260118</v>
      </c>
      <c r="H53" s="15">
        <f t="shared" si="10"/>
        <v>2094523.7714000009</v>
      </c>
      <c r="I53" s="10">
        <f t="shared" si="11"/>
        <v>349087.29523333348</v>
      </c>
      <c r="J53" s="15">
        <f t="shared" si="4"/>
        <v>2602522.61735</v>
      </c>
      <c r="K53" s="15">
        <f t="shared" si="5"/>
        <v>433753.76955833333</v>
      </c>
      <c r="L53" s="15">
        <f t="shared" si="6"/>
        <v>3025854.9889750006</v>
      </c>
      <c r="M53" s="15">
        <f t="shared" si="7"/>
        <v>504309.16482916678</v>
      </c>
      <c r="N53" s="56">
        <f t="shared" si="8"/>
        <v>3449187.3606000002</v>
      </c>
      <c r="O53" s="15">
        <f t="shared" si="7"/>
        <v>574864.5601</v>
      </c>
      <c r="P53" s="12">
        <f t="shared" si="12"/>
        <v>3787853.2579000005</v>
      </c>
      <c r="Q53" s="10">
        <f t="shared" si="9"/>
        <v>631308.87631666672</v>
      </c>
    </row>
    <row r="54" spans="1:17" hidden="1" x14ac:dyDescent="0.25">
      <c r="A54" s="13">
        <v>52</v>
      </c>
      <c r="B54" s="2" t="s">
        <v>50</v>
      </c>
      <c r="C54" s="2" t="s">
        <v>41</v>
      </c>
      <c r="D54" s="29" t="s">
        <v>51</v>
      </c>
      <c r="E54" s="144">
        <v>11256993.005000001</v>
      </c>
      <c r="F54" s="15">
        <v>4518089.7373000011</v>
      </c>
      <c r="G54" s="150">
        <f t="shared" si="0"/>
        <v>0.40135849203186041</v>
      </c>
      <c r="H54" s="15">
        <f t="shared" si="10"/>
        <v>4487504.6666999999</v>
      </c>
      <c r="I54" s="10">
        <f t="shared" si="11"/>
        <v>747917.44444999995</v>
      </c>
      <c r="J54" s="15">
        <f t="shared" si="4"/>
        <v>5162924.2469999995</v>
      </c>
      <c r="K54" s="15">
        <f t="shared" si="5"/>
        <v>860487.37449999992</v>
      </c>
      <c r="L54" s="15">
        <f t="shared" si="6"/>
        <v>5725773.8972500004</v>
      </c>
      <c r="M54" s="15">
        <f t="shared" si="7"/>
        <v>954295.64954166673</v>
      </c>
      <c r="N54" s="56">
        <f t="shared" si="8"/>
        <v>6288623.5474999994</v>
      </c>
      <c r="O54" s="15">
        <f t="shared" si="7"/>
        <v>1048103.9245833332</v>
      </c>
      <c r="P54" s="12">
        <f t="shared" si="12"/>
        <v>6738903.2676999997</v>
      </c>
      <c r="Q54" s="10">
        <f t="shared" si="9"/>
        <v>1123150.5446166666</v>
      </c>
    </row>
    <row r="55" spans="1:17" hidden="1" x14ac:dyDescent="0.25">
      <c r="A55" s="1">
        <v>53</v>
      </c>
      <c r="B55" s="54" t="s">
        <v>43</v>
      </c>
      <c r="C55" s="2" t="s">
        <v>41</v>
      </c>
      <c r="D55" s="29" t="s">
        <v>44</v>
      </c>
      <c r="E55" s="144">
        <v>8730470.0625000019</v>
      </c>
      <c r="F55" s="15">
        <v>981080.00969999982</v>
      </c>
      <c r="G55" s="150">
        <f t="shared" si="0"/>
        <v>0.11237424819930761</v>
      </c>
      <c r="H55" s="15">
        <f t="shared" si="10"/>
        <v>6003296.0403000023</v>
      </c>
      <c r="I55" s="10">
        <f t="shared" si="11"/>
        <v>1000549.3400500003</v>
      </c>
      <c r="J55" s="15">
        <f t="shared" si="4"/>
        <v>6527124.2440500017</v>
      </c>
      <c r="K55" s="15">
        <f t="shared" si="5"/>
        <v>1087854.0406750003</v>
      </c>
      <c r="L55" s="15">
        <f t="shared" si="6"/>
        <v>6963647.7471750025</v>
      </c>
      <c r="M55" s="15">
        <f t="shared" si="7"/>
        <v>1160607.9578625003</v>
      </c>
      <c r="N55" s="56">
        <f t="shared" si="8"/>
        <v>7400171.2503000014</v>
      </c>
      <c r="O55" s="15">
        <f t="shared" si="7"/>
        <v>1233361.8750500001</v>
      </c>
      <c r="P55" s="12">
        <f t="shared" si="12"/>
        <v>7749390.0528000016</v>
      </c>
      <c r="Q55" s="10">
        <f t="shared" si="9"/>
        <v>1291565.0088000002</v>
      </c>
    </row>
    <row r="56" spans="1:17" hidden="1" x14ac:dyDescent="0.25">
      <c r="A56" s="1">
        <v>54</v>
      </c>
      <c r="B56" s="2" t="s">
        <v>53</v>
      </c>
      <c r="C56" s="2" t="s">
        <v>41</v>
      </c>
      <c r="D56" s="29" t="s">
        <v>54</v>
      </c>
      <c r="E56" s="144">
        <v>12287766.645</v>
      </c>
      <c r="F56" s="15">
        <v>6789208.3798999991</v>
      </c>
      <c r="G56" s="150">
        <f t="shared" si="0"/>
        <v>0.55251768494989995</v>
      </c>
      <c r="H56" s="15">
        <f t="shared" si="10"/>
        <v>3041004.9361000005</v>
      </c>
      <c r="I56" s="10">
        <f t="shared" si="11"/>
        <v>506834.15601666673</v>
      </c>
      <c r="J56" s="15">
        <f t="shared" si="4"/>
        <v>3778270.9348000009</v>
      </c>
      <c r="K56" s="15">
        <f t="shared" si="5"/>
        <v>629711.82246666681</v>
      </c>
      <c r="L56" s="15">
        <f t="shared" si="6"/>
        <v>4392659.2670500018</v>
      </c>
      <c r="M56" s="15">
        <f t="shared" si="7"/>
        <v>732109.87784166692</v>
      </c>
      <c r="N56" s="56">
        <f t="shared" si="8"/>
        <v>5007047.5993000008</v>
      </c>
      <c r="O56" s="15">
        <f t="shared" si="7"/>
        <v>834507.9332166668</v>
      </c>
      <c r="P56" s="12">
        <f t="shared" si="12"/>
        <v>5498558.2651000004</v>
      </c>
      <c r="Q56" s="10">
        <f t="shared" si="9"/>
        <v>916426.37751666678</v>
      </c>
    </row>
    <row r="57" spans="1:17" hidden="1" x14ac:dyDescent="0.25">
      <c r="A57" s="13">
        <v>55</v>
      </c>
      <c r="B57" s="2" t="s">
        <v>55</v>
      </c>
      <c r="C57" s="2" t="s">
        <v>41</v>
      </c>
      <c r="D57" s="29" t="s">
        <v>56</v>
      </c>
      <c r="E57" s="144">
        <v>14840546.882499998</v>
      </c>
      <c r="F57" s="15">
        <v>11382934.281199997</v>
      </c>
      <c r="G57" s="150">
        <f t="shared" si="0"/>
        <v>0.76701582302352855</v>
      </c>
      <c r="H57" s="15">
        <f t="shared" si="10"/>
        <v>489503.22480000183</v>
      </c>
      <c r="I57" s="10">
        <f t="shared" si="11"/>
        <v>81583.87080000031</v>
      </c>
      <c r="J57" s="15">
        <f t="shared" si="4"/>
        <v>1379936.037750002</v>
      </c>
      <c r="K57" s="15">
        <f t="shared" si="5"/>
        <v>229989.33962500034</v>
      </c>
      <c r="L57" s="15">
        <f t="shared" si="6"/>
        <v>2121963.3818750009</v>
      </c>
      <c r="M57" s="15">
        <f t="shared" si="7"/>
        <v>353660.56364583346</v>
      </c>
      <c r="N57" s="56">
        <f t="shared" si="8"/>
        <v>2863990.7259999998</v>
      </c>
      <c r="O57" s="15">
        <f t="shared" si="7"/>
        <v>477331.78766666661</v>
      </c>
      <c r="P57" s="12">
        <f t="shared" si="12"/>
        <v>3457612.6013000011</v>
      </c>
      <c r="Q57" s="10">
        <f t="shared" si="9"/>
        <v>576268.76688333356</v>
      </c>
    </row>
    <row r="58" spans="1:17" hidden="1" x14ac:dyDescent="0.25">
      <c r="A58" s="1">
        <v>56</v>
      </c>
      <c r="B58" s="2" t="s">
        <v>40</v>
      </c>
      <c r="C58" s="2" t="s">
        <v>41</v>
      </c>
      <c r="D58" s="29" t="s">
        <v>42</v>
      </c>
      <c r="E58" s="144">
        <v>13685259.6625</v>
      </c>
      <c r="F58" s="15">
        <v>7393604.6589999991</v>
      </c>
      <c r="G58" s="150">
        <f t="shared" si="0"/>
        <v>0.54026045843030412</v>
      </c>
      <c r="H58" s="15">
        <f t="shared" si="10"/>
        <v>3554603.0710000014</v>
      </c>
      <c r="I58" s="10">
        <f t="shared" si="11"/>
        <v>592433.8451666669</v>
      </c>
      <c r="J58" s="15">
        <f t="shared" si="4"/>
        <v>4375718.650750001</v>
      </c>
      <c r="K58" s="15">
        <f t="shared" si="5"/>
        <v>729286.44179166679</v>
      </c>
      <c r="L58" s="15">
        <f t="shared" si="6"/>
        <v>5059981.6338750003</v>
      </c>
      <c r="M58" s="15">
        <f t="shared" si="7"/>
        <v>843330.27231250005</v>
      </c>
      <c r="N58" s="56">
        <f t="shared" si="8"/>
        <v>5744244.6169999996</v>
      </c>
      <c r="O58" s="15">
        <f t="shared" si="7"/>
        <v>957374.10283333331</v>
      </c>
      <c r="P58" s="12">
        <f t="shared" si="12"/>
        <v>6291655.0035000006</v>
      </c>
      <c r="Q58" s="10">
        <f t="shared" si="9"/>
        <v>1048609.1672500002</v>
      </c>
    </row>
    <row r="59" spans="1:17" hidden="1" x14ac:dyDescent="0.25">
      <c r="A59" s="1">
        <v>57</v>
      </c>
      <c r="B59" s="2" t="s">
        <v>166</v>
      </c>
      <c r="C59" s="2" t="s">
        <v>172</v>
      </c>
      <c r="D59" s="29" t="s">
        <v>63</v>
      </c>
      <c r="E59" s="144">
        <v>3370040.5299999993</v>
      </c>
      <c r="F59" s="15">
        <v>1835030.4343999999</v>
      </c>
      <c r="G59" s="150">
        <f t="shared" si="0"/>
        <v>0.54451286803960197</v>
      </c>
      <c r="H59" s="15">
        <f t="shared" si="10"/>
        <v>861001.98959999974</v>
      </c>
      <c r="I59" s="10">
        <f t="shared" si="11"/>
        <v>143500.33159999995</v>
      </c>
      <c r="J59" s="15">
        <f t="shared" si="4"/>
        <v>1063204.4213999996</v>
      </c>
      <c r="K59" s="15">
        <f t="shared" si="5"/>
        <v>177200.73689999993</v>
      </c>
      <c r="L59" s="15">
        <f t="shared" si="6"/>
        <v>1231706.4478999998</v>
      </c>
      <c r="M59" s="15">
        <f t="shared" si="7"/>
        <v>205284.40798333331</v>
      </c>
      <c r="N59" s="56">
        <f t="shared" si="8"/>
        <v>1400208.4743999995</v>
      </c>
      <c r="O59" s="15">
        <f t="shared" si="7"/>
        <v>233368.07906666657</v>
      </c>
      <c r="P59" s="12">
        <f t="shared" si="12"/>
        <v>1535010.0955999994</v>
      </c>
      <c r="Q59" s="10">
        <f t="shared" si="9"/>
        <v>255835.01593333323</v>
      </c>
    </row>
    <row r="60" spans="1:17" hidden="1" x14ac:dyDescent="0.25">
      <c r="A60" s="13">
        <v>58</v>
      </c>
      <c r="B60" s="2" t="s">
        <v>160</v>
      </c>
      <c r="C60" s="2" t="s">
        <v>172</v>
      </c>
      <c r="D60" s="29" t="s">
        <v>61</v>
      </c>
      <c r="E60" s="144">
        <v>3581574.1349999993</v>
      </c>
      <c r="F60" s="15">
        <v>1952876.1748999995</v>
      </c>
      <c r="G60" s="150">
        <f t="shared" si="0"/>
        <v>0.54525638763582374</v>
      </c>
      <c r="H60" s="15">
        <f t="shared" si="10"/>
        <v>912383.13310000021</v>
      </c>
      <c r="I60" s="10">
        <f t="shared" si="11"/>
        <v>152063.85551666669</v>
      </c>
      <c r="J60" s="15">
        <f t="shared" si="4"/>
        <v>1127277.5811999999</v>
      </c>
      <c r="K60" s="15">
        <f t="shared" si="5"/>
        <v>187879.59686666666</v>
      </c>
      <c r="L60" s="15">
        <f t="shared" si="6"/>
        <v>1306356.2879499998</v>
      </c>
      <c r="M60" s="15">
        <f t="shared" si="7"/>
        <v>217726.04799166662</v>
      </c>
      <c r="N60" s="56">
        <f t="shared" si="8"/>
        <v>1485434.9946999997</v>
      </c>
      <c r="O60" s="15">
        <f t="shared" si="7"/>
        <v>247572.49911666662</v>
      </c>
      <c r="P60" s="12">
        <f t="shared" si="12"/>
        <v>1628697.9600999998</v>
      </c>
      <c r="Q60" s="10">
        <f t="shared" si="9"/>
        <v>271449.66001666663</v>
      </c>
    </row>
    <row r="61" spans="1:17" hidden="1" x14ac:dyDescent="0.25">
      <c r="A61" s="1">
        <v>59</v>
      </c>
      <c r="B61" s="2" t="s">
        <v>163</v>
      </c>
      <c r="C61" s="2" t="s">
        <v>172</v>
      </c>
      <c r="D61" s="29" t="s">
        <v>62</v>
      </c>
      <c r="E61" s="144">
        <v>6857648.3550000014</v>
      </c>
      <c r="F61" s="15">
        <v>3353015.9733999991</v>
      </c>
      <c r="G61" s="150">
        <f t="shared" si="0"/>
        <v>0.48894545182610177</v>
      </c>
      <c r="H61" s="15">
        <f t="shared" si="10"/>
        <v>2133102.7106000022</v>
      </c>
      <c r="I61" s="10">
        <f t="shared" si="11"/>
        <v>355517.1184333337</v>
      </c>
      <c r="J61" s="15">
        <f t="shared" si="4"/>
        <v>2544561.6119000022</v>
      </c>
      <c r="K61" s="15">
        <f t="shared" si="5"/>
        <v>424093.6019833337</v>
      </c>
      <c r="L61" s="15">
        <f t="shared" si="6"/>
        <v>2887444.0296500023</v>
      </c>
      <c r="M61" s="15">
        <f t="shared" si="7"/>
        <v>481240.67160833371</v>
      </c>
      <c r="N61" s="56">
        <f t="shared" si="8"/>
        <v>3230326.4474000023</v>
      </c>
      <c r="O61" s="15">
        <f t="shared" si="7"/>
        <v>538387.74123333371</v>
      </c>
      <c r="P61" s="12">
        <f t="shared" si="12"/>
        <v>3504632.3816000023</v>
      </c>
      <c r="Q61" s="10">
        <f t="shared" si="9"/>
        <v>584105.39693333372</v>
      </c>
    </row>
    <row r="62" spans="1:17" hidden="1" x14ac:dyDescent="0.25">
      <c r="A62" s="1">
        <v>60</v>
      </c>
      <c r="B62" s="2" t="s">
        <v>169</v>
      </c>
      <c r="C62" s="2" t="s">
        <v>172</v>
      </c>
      <c r="D62" s="29" t="s">
        <v>64</v>
      </c>
      <c r="E62" s="144">
        <v>8145439.7800000021</v>
      </c>
      <c r="F62" s="15">
        <v>5732561.5079000015</v>
      </c>
      <c r="G62" s="150">
        <f t="shared" si="0"/>
        <v>0.70377556801481866</v>
      </c>
      <c r="H62" s="15">
        <f t="shared" si="10"/>
        <v>783790.3161000004</v>
      </c>
      <c r="I62" s="10">
        <f t="shared" si="11"/>
        <v>130631.71935000007</v>
      </c>
      <c r="J62" s="15">
        <f t="shared" si="4"/>
        <v>1272516.7028999999</v>
      </c>
      <c r="K62" s="15">
        <f t="shared" si="5"/>
        <v>212086.11714999998</v>
      </c>
      <c r="L62" s="15">
        <f t="shared" si="6"/>
        <v>1679788.6919000009</v>
      </c>
      <c r="M62" s="15">
        <f t="shared" si="7"/>
        <v>279964.78198333347</v>
      </c>
      <c r="N62" s="56">
        <f t="shared" si="8"/>
        <v>2087060.6809</v>
      </c>
      <c r="O62" s="15">
        <f t="shared" si="7"/>
        <v>347843.44681666669</v>
      </c>
      <c r="P62" s="12">
        <f t="shared" si="12"/>
        <v>2412878.2721000006</v>
      </c>
      <c r="Q62" s="10">
        <f t="shared" si="9"/>
        <v>402146.37868333346</v>
      </c>
    </row>
    <row r="63" spans="1:17" hidden="1" x14ac:dyDescent="0.25">
      <c r="A63" s="13">
        <v>61</v>
      </c>
      <c r="B63" s="2" t="s">
        <v>170</v>
      </c>
      <c r="C63" s="2" t="s">
        <v>172</v>
      </c>
      <c r="D63" s="29" t="s">
        <v>64</v>
      </c>
      <c r="E63" s="144">
        <v>7536549.3224999979</v>
      </c>
      <c r="F63" s="15">
        <v>4222923.6317999996</v>
      </c>
      <c r="G63" s="150">
        <f t="shared" si="0"/>
        <v>0.5603258800672436</v>
      </c>
      <c r="H63" s="15">
        <f t="shared" si="10"/>
        <v>1806315.8261999991</v>
      </c>
      <c r="I63" s="10">
        <f t="shared" si="11"/>
        <v>301052.63769999985</v>
      </c>
      <c r="J63" s="15">
        <f t="shared" si="4"/>
        <v>2258508.7855499983</v>
      </c>
      <c r="K63" s="15">
        <f t="shared" si="5"/>
        <v>376418.13092499971</v>
      </c>
      <c r="L63" s="15">
        <f t="shared" si="6"/>
        <v>2635336.2516749986</v>
      </c>
      <c r="M63" s="15">
        <f t="shared" si="7"/>
        <v>439222.70861249976</v>
      </c>
      <c r="N63" s="56">
        <f t="shared" si="8"/>
        <v>3012163.7177999979</v>
      </c>
      <c r="O63" s="15">
        <f t="shared" si="7"/>
        <v>502027.28629999963</v>
      </c>
      <c r="P63" s="12">
        <f t="shared" si="12"/>
        <v>3313625.6906999983</v>
      </c>
      <c r="Q63" s="10">
        <f t="shared" si="9"/>
        <v>552270.94844999968</v>
      </c>
    </row>
    <row r="64" spans="1:17" hidden="1" x14ac:dyDescent="0.25">
      <c r="A64" s="1">
        <v>62</v>
      </c>
      <c r="B64" s="2" t="s">
        <v>168</v>
      </c>
      <c r="C64" s="2" t="s">
        <v>172</v>
      </c>
      <c r="D64" s="29" t="s">
        <v>63</v>
      </c>
      <c r="E64" s="144">
        <v>8997473.4500000011</v>
      </c>
      <c r="F64" s="15">
        <v>5347276.6371999988</v>
      </c>
      <c r="G64" s="150">
        <f t="shared" si="0"/>
        <v>0.59430868753494326</v>
      </c>
      <c r="H64" s="15">
        <f t="shared" si="10"/>
        <v>1850702.1228000028</v>
      </c>
      <c r="I64" s="10">
        <f t="shared" si="11"/>
        <v>308450.35380000045</v>
      </c>
      <c r="J64" s="15">
        <f t="shared" si="4"/>
        <v>2390550.5298000025</v>
      </c>
      <c r="K64" s="15">
        <f t="shared" si="5"/>
        <v>398425.08830000041</v>
      </c>
      <c r="L64" s="15">
        <f t="shared" si="6"/>
        <v>2840424.2023000028</v>
      </c>
      <c r="M64" s="15">
        <f t="shared" si="7"/>
        <v>473404.03371666715</v>
      </c>
      <c r="N64" s="56">
        <f t="shared" si="8"/>
        <v>3290297.8748000013</v>
      </c>
      <c r="O64" s="15">
        <f t="shared" si="7"/>
        <v>548382.97913333355</v>
      </c>
      <c r="P64" s="12">
        <f t="shared" si="12"/>
        <v>3650196.8128000023</v>
      </c>
      <c r="Q64" s="10">
        <f t="shared" si="9"/>
        <v>608366.13546666701</v>
      </c>
    </row>
    <row r="65" spans="1:17" hidden="1" x14ac:dyDescent="0.25">
      <c r="A65" s="1">
        <v>63</v>
      </c>
      <c r="B65" s="2" t="s">
        <v>167</v>
      </c>
      <c r="C65" s="2" t="s">
        <v>172</v>
      </c>
      <c r="D65" s="45" t="s">
        <v>63</v>
      </c>
      <c r="E65" s="144">
        <v>9822908.5750000011</v>
      </c>
      <c r="F65" s="15">
        <v>6062704.7147999993</v>
      </c>
      <c r="G65" s="150">
        <f t="shared" si="0"/>
        <v>0.6172005642229037</v>
      </c>
      <c r="H65" s="15">
        <f t="shared" si="10"/>
        <v>1795622.145200002</v>
      </c>
      <c r="I65" s="10">
        <f t="shared" si="11"/>
        <v>299270.35753333365</v>
      </c>
      <c r="J65" s="15">
        <f t="shared" si="4"/>
        <v>2384996.6597000016</v>
      </c>
      <c r="K65" s="15">
        <f t="shared" si="5"/>
        <v>397499.44328333362</v>
      </c>
      <c r="L65" s="15">
        <f t="shared" si="6"/>
        <v>2876142.0884500025</v>
      </c>
      <c r="M65" s="15">
        <f t="shared" si="7"/>
        <v>479357.01474166708</v>
      </c>
      <c r="N65" s="56">
        <f t="shared" si="8"/>
        <v>3367287.5172000015</v>
      </c>
      <c r="O65" s="15">
        <f t="shared" si="7"/>
        <v>561214.58620000025</v>
      </c>
      <c r="P65" s="12">
        <f t="shared" si="12"/>
        <v>3760203.8602000019</v>
      </c>
      <c r="Q65" s="10">
        <f t="shared" si="9"/>
        <v>626700.64336666698</v>
      </c>
    </row>
    <row r="66" spans="1:17" hidden="1" x14ac:dyDescent="0.25">
      <c r="A66" s="13">
        <v>64</v>
      </c>
      <c r="B66" s="2" t="s">
        <v>165</v>
      </c>
      <c r="C66" s="2" t="s">
        <v>172</v>
      </c>
      <c r="D66" s="45" t="s">
        <v>178</v>
      </c>
      <c r="E66" s="144">
        <v>15072570.107499996</v>
      </c>
      <c r="F66" s="15">
        <v>8837877.6331999991</v>
      </c>
      <c r="G66" s="150">
        <f t="shared" ref="G66:G124" si="13">IFERROR(F66/E66,0)</f>
        <v>0.58635505226824847</v>
      </c>
      <c r="H66" s="15">
        <f t="shared" ref="H66:H94" si="14">(E66*0.8)-F66</f>
        <v>3220178.4527999982</v>
      </c>
      <c r="I66" s="10">
        <f t="shared" ref="I66:I94" si="15">H66/$Q$1</f>
        <v>536696.40879999974</v>
      </c>
      <c r="J66" s="15">
        <f t="shared" si="4"/>
        <v>4124532.6592499968</v>
      </c>
      <c r="K66" s="15">
        <f t="shared" ref="K66:K125" si="16">J66/$Q$1</f>
        <v>687422.1098749995</v>
      </c>
      <c r="L66" s="15">
        <f t="shared" si="6"/>
        <v>4878161.1646249983</v>
      </c>
      <c r="M66" s="15">
        <f t="shared" ref="M66:O125" si="17">L66/$Q$1</f>
        <v>813026.8607708331</v>
      </c>
      <c r="N66" s="56">
        <f t="shared" si="8"/>
        <v>5631789.6699999962</v>
      </c>
      <c r="O66" s="15">
        <f t="shared" si="17"/>
        <v>938631.61166666599</v>
      </c>
      <c r="P66" s="12">
        <f t="shared" ref="P66:P94" si="18">E66-F66</f>
        <v>6234692.4742999971</v>
      </c>
      <c r="Q66" s="10">
        <f t="shared" ref="Q66:Q125" si="19">P66/$Q$1</f>
        <v>1039115.4123833328</v>
      </c>
    </row>
    <row r="67" spans="1:17" hidden="1" x14ac:dyDescent="0.25">
      <c r="A67" s="1">
        <v>65</v>
      </c>
      <c r="B67" s="2" t="s">
        <v>162</v>
      </c>
      <c r="C67" s="2" t="s">
        <v>172</v>
      </c>
      <c r="D67" s="29" t="s">
        <v>62</v>
      </c>
      <c r="E67" s="144">
        <v>15641751.012499996</v>
      </c>
      <c r="F67" s="15">
        <v>9989447.8110000025</v>
      </c>
      <c r="G67" s="150">
        <f t="shared" si="13"/>
        <v>0.63863999644394065</v>
      </c>
      <c r="H67" s="15">
        <f t="shared" si="14"/>
        <v>2523952.9989999942</v>
      </c>
      <c r="I67" s="10">
        <f t="shared" si="15"/>
        <v>420658.83316666569</v>
      </c>
      <c r="J67" s="15">
        <f t="shared" ref="J67:J124" si="20">(E67*0.86)-F67</f>
        <v>3462458.0597499926</v>
      </c>
      <c r="K67" s="15">
        <f t="shared" si="16"/>
        <v>577076.34329166543</v>
      </c>
      <c r="L67" s="15">
        <f t="shared" ref="L67:L124" si="21">(E67*0.91)-F67</f>
        <v>4244545.6103749946</v>
      </c>
      <c r="M67" s="15">
        <f t="shared" si="17"/>
        <v>707424.26839583239</v>
      </c>
      <c r="N67" s="56">
        <f t="shared" ref="N67:N124" si="22">(E67*0.96)-F67</f>
        <v>5026633.1609999929</v>
      </c>
      <c r="O67" s="15">
        <f t="shared" si="17"/>
        <v>837772.19349999877</v>
      </c>
      <c r="P67" s="12">
        <f t="shared" si="18"/>
        <v>5652303.201499993</v>
      </c>
      <c r="Q67" s="10">
        <f t="shared" si="19"/>
        <v>942050.5335833322</v>
      </c>
    </row>
    <row r="68" spans="1:17" hidden="1" x14ac:dyDescent="0.25">
      <c r="A68" s="1">
        <v>66</v>
      </c>
      <c r="B68" s="2" t="s">
        <v>164</v>
      </c>
      <c r="C68" s="2" t="s">
        <v>172</v>
      </c>
      <c r="D68" s="45" t="s">
        <v>60</v>
      </c>
      <c r="E68" s="144">
        <v>19313688.817500003</v>
      </c>
      <c r="F68" s="15">
        <v>8733442.6317999996</v>
      </c>
      <c r="G68" s="150">
        <f t="shared" si="13"/>
        <v>0.45218925883732197</v>
      </c>
      <c r="H68" s="15">
        <f t="shared" si="14"/>
        <v>6717508.4222000036</v>
      </c>
      <c r="I68" s="10">
        <f t="shared" si="15"/>
        <v>1119584.7370333339</v>
      </c>
      <c r="J68" s="15">
        <f t="shared" si="20"/>
        <v>7876329.7512500025</v>
      </c>
      <c r="K68" s="15">
        <f t="shared" si="16"/>
        <v>1312721.6252083338</v>
      </c>
      <c r="L68" s="15">
        <f t="shared" si="21"/>
        <v>8842014.1921250038</v>
      </c>
      <c r="M68" s="15">
        <f t="shared" si="17"/>
        <v>1473669.032020834</v>
      </c>
      <c r="N68" s="56">
        <f t="shared" si="22"/>
        <v>9807698.6330000013</v>
      </c>
      <c r="O68" s="15">
        <f t="shared" si="17"/>
        <v>1634616.4388333336</v>
      </c>
      <c r="P68" s="12">
        <f t="shared" si="18"/>
        <v>10580246.185700003</v>
      </c>
      <c r="Q68" s="10">
        <f t="shared" si="19"/>
        <v>1763374.3642833338</v>
      </c>
    </row>
    <row r="69" spans="1:17" hidden="1" x14ac:dyDescent="0.25">
      <c r="A69" s="13">
        <v>67</v>
      </c>
      <c r="B69" s="2" t="s">
        <v>161</v>
      </c>
      <c r="C69" s="2" t="s">
        <v>172</v>
      </c>
      <c r="D69" s="29" t="s">
        <v>61</v>
      </c>
      <c r="E69" s="144">
        <v>22263647.154999997</v>
      </c>
      <c r="F69" s="15">
        <v>12792057.198000003</v>
      </c>
      <c r="G69" s="150">
        <f t="shared" si="13"/>
        <v>0.57457150254589562</v>
      </c>
      <c r="H69" s="15">
        <f t="shared" si="14"/>
        <v>5018860.5259999968</v>
      </c>
      <c r="I69" s="10">
        <f t="shared" si="15"/>
        <v>836476.75433333276</v>
      </c>
      <c r="J69" s="15">
        <f t="shared" si="20"/>
        <v>6354679.3552999943</v>
      </c>
      <c r="K69" s="15">
        <f t="shared" si="16"/>
        <v>1059113.2258833323</v>
      </c>
      <c r="L69" s="15">
        <f t="shared" si="21"/>
        <v>7467861.7130499966</v>
      </c>
      <c r="M69" s="15">
        <f t="shared" si="17"/>
        <v>1244643.618841666</v>
      </c>
      <c r="N69" s="56">
        <f t="shared" si="22"/>
        <v>8581044.0707999952</v>
      </c>
      <c r="O69" s="15">
        <f t="shared" si="17"/>
        <v>1430174.0117999993</v>
      </c>
      <c r="P69" s="12">
        <f t="shared" si="18"/>
        <v>9471589.9569999948</v>
      </c>
      <c r="Q69" s="10">
        <f t="shared" si="19"/>
        <v>1578598.3261666659</v>
      </c>
    </row>
    <row r="70" spans="1:17" hidden="1" x14ac:dyDescent="0.25">
      <c r="A70" s="1">
        <v>68</v>
      </c>
      <c r="B70" s="2" t="s">
        <v>68</v>
      </c>
      <c r="C70" s="2" t="s">
        <v>66</v>
      </c>
      <c r="D70" s="29" t="s">
        <v>67</v>
      </c>
      <c r="E70" s="144">
        <v>2326781.3575000004</v>
      </c>
      <c r="F70" s="15">
        <v>207401.81080000001</v>
      </c>
      <c r="G70" s="150">
        <f t="shared" si="13"/>
        <v>8.9136785513376268E-2</v>
      </c>
      <c r="H70" s="15">
        <f t="shared" si="14"/>
        <v>1654023.2752000003</v>
      </c>
      <c r="I70" s="10">
        <f t="shared" si="15"/>
        <v>275670.54586666671</v>
      </c>
      <c r="J70" s="15">
        <f t="shared" si="20"/>
        <v>1793630.1566500003</v>
      </c>
      <c r="K70" s="15">
        <f t="shared" si="16"/>
        <v>298938.35944166669</v>
      </c>
      <c r="L70" s="15">
        <f t="shared" si="21"/>
        <v>1909969.2245250004</v>
      </c>
      <c r="M70" s="15">
        <f t="shared" si="17"/>
        <v>318328.20408750005</v>
      </c>
      <c r="N70" s="56">
        <f t="shared" si="22"/>
        <v>2026308.2924000002</v>
      </c>
      <c r="O70" s="15">
        <f t="shared" si="17"/>
        <v>337718.04873333336</v>
      </c>
      <c r="P70" s="12">
        <f t="shared" si="18"/>
        <v>2119379.5467000003</v>
      </c>
      <c r="Q70" s="10">
        <f t="shared" si="19"/>
        <v>353229.92445000005</v>
      </c>
    </row>
    <row r="71" spans="1:17" hidden="1" x14ac:dyDescent="0.25">
      <c r="A71" s="1">
        <v>69</v>
      </c>
      <c r="B71" s="2" t="s">
        <v>81</v>
      </c>
      <c r="C71" s="2" t="s">
        <v>66</v>
      </c>
      <c r="D71" s="29" t="s">
        <v>82</v>
      </c>
      <c r="E71" s="144">
        <v>4561648.0999999996</v>
      </c>
      <c r="F71" s="15">
        <v>1955841.8372999998</v>
      </c>
      <c r="G71" s="150">
        <f t="shared" si="13"/>
        <v>0.42875771967153714</v>
      </c>
      <c r="H71" s="15">
        <f t="shared" si="14"/>
        <v>1693476.6427000002</v>
      </c>
      <c r="I71" s="10">
        <f t="shared" si="15"/>
        <v>282246.10711666668</v>
      </c>
      <c r="J71" s="15">
        <f t="shared" si="20"/>
        <v>1967175.5286999997</v>
      </c>
      <c r="K71" s="15">
        <f t="shared" si="16"/>
        <v>327862.58811666659</v>
      </c>
      <c r="L71" s="15">
        <f t="shared" si="21"/>
        <v>2195257.9336999999</v>
      </c>
      <c r="M71" s="15">
        <f t="shared" si="17"/>
        <v>365876.32228333334</v>
      </c>
      <c r="N71" s="56">
        <f t="shared" si="22"/>
        <v>2423340.3386999993</v>
      </c>
      <c r="O71" s="15">
        <f t="shared" si="17"/>
        <v>403890.05644999986</v>
      </c>
      <c r="P71" s="12">
        <f t="shared" si="18"/>
        <v>2605806.2626999998</v>
      </c>
      <c r="Q71" s="10">
        <f t="shared" si="19"/>
        <v>434301.04378333333</v>
      </c>
    </row>
    <row r="72" spans="1:17" hidden="1" x14ac:dyDescent="0.25">
      <c r="A72" s="13">
        <v>70</v>
      </c>
      <c r="B72" s="2" t="s">
        <v>86</v>
      </c>
      <c r="C72" s="2" t="s">
        <v>66</v>
      </c>
      <c r="D72" s="29" t="s">
        <v>87</v>
      </c>
      <c r="E72" s="144">
        <v>4092843.4925000006</v>
      </c>
      <c r="F72" s="15">
        <v>3129970.2280000001</v>
      </c>
      <c r="G72" s="150">
        <f t="shared" si="13"/>
        <v>0.76474222230475375</v>
      </c>
      <c r="H72" s="15">
        <f t="shared" si="14"/>
        <v>144304.56600000057</v>
      </c>
      <c r="I72" s="10">
        <f t="shared" si="15"/>
        <v>24050.761000000097</v>
      </c>
      <c r="J72" s="15">
        <f t="shared" si="20"/>
        <v>389875.17555000028</v>
      </c>
      <c r="K72" s="15">
        <f t="shared" si="16"/>
        <v>64979.195925000044</v>
      </c>
      <c r="L72" s="15">
        <f t="shared" si="21"/>
        <v>594517.35017500073</v>
      </c>
      <c r="M72" s="15">
        <f t="shared" si="17"/>
        <v>99086.225029166788</v>
      </c>
      <c r="N72" s="56">
        <f t="shared" si="22"/>
        <v>799159.52480000025</v>
      </c>
      <c r="O72" s="15">
        <f t="shared" si="17"/>
        <v>133193.25413333336</v>
      </c>
      <c r="P72" s="12">
        <f t="shared" si="18"/>
        <v>962873.26450000051</v>
      </c>
      <c r="Q72" s="10">
        <f t="shared" si="19"/>
        <v>160478.87741666674</v>
      </c>
    </row>
    <row r="73" spans="1:17" hidden="1" x14ac:dyDescent="0.25">
      <c r="A73" s="1">
        <v>71</v>
      </c>
      <c r="B73" s="2" t="s">
        <v>79</v>
      </c>
      <c r="C73" s="2" t="s">
        <v>66</v>
      </c>
      <c r="D73" s="29" t="s">
        <v>138</v>
      </c>
      <c r="E73" s="144">
        <v>5947608.0274999999</v>
      </c>
      <c r="F73" s="15">
        <v>3313837.2137999991</v>
      </c>
      <c r="G73" s="150">
        <f t="shared" si="13"/>
        <v>0.55717142059089719</v>
      </c>
      <c r="H73" s="15">
        <f t="shared" si="14"/>
        <v>1444249.2082000012</v>
      </c>
      <c r="I73" s="10">
        <f t="shared" si="15"/>
        <v>240708.20136666685</v>
      </c>
      <c r="J73" s="15">
        <f t="shared" si="20"/>
        <v>1801105.6898500007</v>
      </c>
      <c r="K73" s="15">
        <f t="shared" si="16"/>
        <v>300184.28164166678</v>
      </c>
      <c r="L73" s="15">
        <f t="shared" si="21"/>
        <v>2098486.091225001</v>
      </c>
      <c r="M73" s="15">
        <f t="shared" si="17"/>
        <v>349747.6818708335</v>
      </c>
      <c r="N73" s="56">
        <f t="shared" si="22"/>
        <v>2395866.4926000005</v>
      </c>
      <c r="O73" s="15">
        <f t="shared" si="17"/>
        <v>399311.08210000006</v>
      </c>
      <c r="P73" s="12">
        <f t="shared" si="18"/>
        <v>2633770.8137000008</v>
      </c>
      <c r="Q73" s="10">
        <f t="shared" si="19"/>
        <v>438961.80228333344</v>
      </c>
    </row>
    <row r="74" spans="1:17" hidden="1" x14ac:dyDescent="0.25">
      <c r="A74" s="1">
        <v>72</v>
      </c>
      <c r="B74" s="2" t="s">
        <v>80</v>
      </c>
      <c r="C74" s="2" t="s">
        <v>66</v>
      </c>
      <c r="D74" s="29" t="s">
        <v>66</v>
      </c>
      <c r="E74" s="144">
        <v>4985965.2949999999</v>
      </c>
      <c r="F74" s="15">
        <v>3809192.2452000016</v>
      </c>
      <c r="G74" s="150">
        <f t="shared" si="13"/>
        <v>0.76398290397647095</v>
      </c>
      <c r="H74" s="15">
        <f t="shared" si="14"/>
        <v>179579.9907999984</v>
      </c>
      <c r="I74" s="10">
        <f t="shared" si="15"/>
        <v>29929.998466666399</v>
      </c>
      <c r="J74" s="15">
        <f t="shared" si="20"/>
        <v>478737.90849999804</v>
      </c>
      <c r="K74" s="15">
        <f t="shared" si="16"/>
        <v>79789.65141666634</v>
      </c>
      <c r="L74" s="15">
        <f t="shared" si="21"/>
        <v>728036.17324999813</v>
      </c>
      <c r="M74" s="15">
        <f t="shared" si="17"/>
        <v>121339.36220833303</v>
      </c>
      <c r="N74" s="56">
        <f t="shared" si="22"/>
        <v>977334.43799999822</v>
      </c>
      <c r="O74" s="15">
        <f t="shared" si="17"/>
        <v>162889.07299999971</v>
      </c>
      <c r="P74" s="12">
        <f t="shared" si="18"/>
        <v>1176773.0497999983</v>
      </c>
      <c r="Q74" s="10">
        <f t="shared" si="19"/>
        <v>196128.84163333304</v>
      </c>
    </row>
    <row r="75" spans="1:17" hidden="1" x14ac:dyDescent="0.25">
      <c r="A75" s="13">
        <v>73</v>
      </c>
      <c r="B75" s="2" t="s">
        <v>76</v>
      </c>
      <c r="C75" s="2" t="s">
        <v>66</v>
      </c>
      <c r="D75" s="29" t="s">
        <v>75</v>
      </c>
      <c r="E75" s="144">
        <v>7142539.807500001</v>
      </c>
      <c r="F75" s="15">
        <v>4817493.1746999994</v>
      </c>
      <c r="G75" s="150">
        <f t="shared" si="13"/>
        <v>0.67447900950323103</v>
      </c>
      <c r="H75" s="15">
        <f t="shared" si="14"/>
        <v>896538.67130000144</v>
      </c>
      <c r="I75" s="10">
        <f t="shared" si="15"/>
        <v>149423.11188333356</v>
      </c>
      <c r="J75" s="15">
        <f t="shared" si="20"/>
        <v>1325091.0597500009</v>
      </c>
      <c r="K75" s="15">
        <f t="shared" si="16"/>
        <v>220848.50995833348</v>
      </c>
      <c r="L75" s="15">
        <f t="shared" si="21"/>
        <v>1682218.0501250019</v>
      </c>
      <c r="M75" s="15">
        <f t="shared" si="17"/>
        <v>280369.67502083367</v>
      </c>
      <c r="N75" s="56">
        <f t="shared" si="22"/>
        <v>2039345.0405000011</v>
      </c>
      <c r="O75" s="15">
        <f t="shared" si="17"/>
        <v>339890.84008333349</v>
      </c>
      <c r="P75" s="12">
        <f t="shared" si="18"/>
        <v>2325046.6328000017</v>
      </c>
      <c r="Q75" s="10">
        <f t="shared" si="19"/>
        <v>387507.77213333361</v>
      </c>
    </row>
    <row r="76" spans="1:17" hidden="1" x14ac:dyDescent="0.25">
      <c r="A76" s="1">
        <v>74</v>
      </c>
      <c r="B76" s="2" t="s">
        <v>70</v>
      </c>
      <c r="C76" s="2" t="s">
        <v>66</v>
      </c>
      <c r="D76" s="29" t="s">
        <v>71</v>
      </c>
      <c r="E76" s="144">
        <v>5467555.8725000005</v>
      </c>
      <c r="F76" s="15">
        <v>2710055.1111999997</v>
      </c>
      <c r="G76" s="150">
        <f t="shared" si="13"/>
        <v>0.49566116458556581</v>
      </c>
      <c r="H76" s="15">
        <f t="shared" si="14"/>
        <v>1663989.5868000011</v>
      </c>
      <c r="I76" s="10">
        <f t="shared" si="15"/>
        <v>277331.59780000016</v>
      </c>
      <c r="J76" s="15">
        <f t="shared" si="20"/>
        <v>1992042.9391500005</v>
      </c>
      <c r="K76" s="15">
        <f t="shared" si="16"/>
        <v>332007.15652500006</v>
      </c>
      <c r="L76" s="15">
        <f t="shared" si="21"/>
        <v>2265420.7327750013</v>
      </c>
      <c r="M76" s="15">
        <f t="shared" si="17"/>
        <v>377570.12212916691</v>
      </c>
      <c r="N76" s="56">
        <f t="shared" si="22"/>
        <v>2538798.5264000003</v>
      </c>
      <c r="O76" s="15">
        <f t="shared" si="17"/>
        <v>423133.08773333341</v>
      </c>
      <c r="P76" s="12">
        <f t="shared" si="18"/>
        <v>2757500.7613000008</v>
      </c>
      <c r="Q76" s="10">
        <f t="shared" si="19"/>
        <v>459583.4602166668</v>
      </c>
    </row>
    <row r="77" spans="1:17" hidden="1" x14ac:dyDescent="0.25">
      <c r="A77" s="1">
        <v>75</v>
      </c>
      <c r="B77" s="2" t="s">
        <v>65</v>
      </c>
      <c r="C77" s="2" t="s">
        <v>66</v>
      </c>
      <c r="D77" s="29" t="s">
        <v>67</v>
      </c>
      <c r="E77" s="144">
        <v>5658323.1500000013</v>
      </c>
      <c r="F77" s="15">
        <v>2593737.6758999997</v>
      </c>
      <c r="G77" s="150">
        <f t="shared" si="13"/>
        <v>0.45839334501423784</v>
      </c>
      <c r="H77" s="15">
        <f t="shared" si="14"/>
        <v>1932920.8441000017</v>
      </c>
      <c r="I77" s="10">
        <f t="shared" si="15"/>
        <v>322153.47401666694</v>
      </c>
      <c r="J77" s="15">
        <f t="shared" si="20"/>
        <v>2272420.2331000012</v>
      </c>
      <c r="K77" s="15">
        <f t="shared" si="16"/>
        <v>378736.70551666687</v>
      </c>
      <c r="L77" s="15">
        <f t="shared" si="21"/>
        <v>2555336.3906000019</v>
      </c>
      <c r="M77" s="15">
        <f t="shared" si="17"/>
        <v>425889.39843333367</v>
      </c>
      <c r="N77" s="56">
        <f t="shared" si="22"/>
        <v>2838252.5481000016</v>
      </c>
      <c r="O77" s="15">
        <f t="shared" si="17"/>
        <v>473042.09135000029</v>
      </c>
      <c r="P77" s="12">
        <f t="shared" si="18"/>
        <v>3064585.4741000016</v>
      </c>
      <c r="Q77" s="10">
        <f t="shared" si="19"/>
        <v>510764.2456833336</v>
      </c>
    </row>
    <row r="78" spans="1:17" hidden="1" x14ac:dyDescent="0.25">
      <c r="A78" s="13">
        <v>76</v>
      </c>
      <c r="B78" s="2" t="s">
        <v>73</v>
      </c>
      <c r="C78" s="2" t="s">
        <v>66</v>
      </c>
      <c r="D78" s="29" t="s">
        <v>67</v>
      </c>
      <c r="E78" s="144">
        <v>6044659.8075000001</v>
      </c>
      <c r="F78" s="15">
        <v>3661799.3788000001</v>
      </c>
      <c r="G78" s="150">
        <f t="shared" si="13"/>
        <v>0.60579081295138704</v>
      </c>
      <c r="H78" s="15">
        <f t="shared" si="14"/>
        <v>1173928.4671999998</v>
      </c>
      <c r="I78" s="10">
        <f t="shared" si="15"/>
        <v>195654.74453333332</v>
      </c>
      <c r="J78" s="15">
        <f t="shared" si="20"/>
        <v>1536608.0556499995</v>
      </c>
      <c r="K78" s="15">
        <f t="shared" si="16"/>
        <v>256101.34260833325</v>
      </c>
      <c r="L78" s="15">
        <f t="shared" si="21"/>
        <v>1838841.0460250005</v>
      </c>
      <c r="M78" s="15">
        <f t="shared" si="17"/>
        <v>306473.50767083344</v>
      </c>
      <c r="N78" s="56">
        <f t="shared" si="22"/>
        <v>2141074.0363999996</v>
      </c>
      <c r="O78" s="15">
        <f t="shared" si="17"/>
        <v>356845.67273333325</v>
      </c>
      <c r="P78" s="12">
        <f t="shared" si="18"/>
        <v>2382860.4287</v>
      </c>
      <c r="Q78" s="10">
        <f t="shared" si="19"/>
        <v>397143.40478333336</v>
      </c>
    </row>
    <row r="79" spans="1:17" hidden="1" x14ac:dyDescent="0.25">
      <c r="A79" s="1">
        <v>77</v>
      </c>
      <c r="B79" s="2" t="s">
        <v>85</v>
      </c>
      <c r="C79" s="2" t="s">
        <v>66</v>
      </c>
      <c r="D79" s="29" t="s">
        <v>138</v>
      </c>
      <c r="E79" s="144">
        <v>8751896.0425000004</v>
      </c>
      <c r="F79" s="15">
        <v>5468230.3688000003</v>
      </c>
      <c r="G79" s="150">
        <f t="shared" si="13"/>
        <v>0.62480522417608464</v>
      </c>
      <c r="H79" s="15">
        <f t="shared" si="14"/>
        <v>1533286.4652000004</v>
      </c>
      <c r="I79" s="10">
        <f t="shared" si="15"/>
        <v>255547.74420000007</v>
      </c>
      <c r="J79" s="15">
        <f t="shared" si="20"/>
        <v>2058400.2277499996</v>
      </c>
      <c r="K79" s="15">
        <f t="shared" si="16"/>
        <v>343066.70462499995</v>
      </c>
      <c r="L79" s="15">
        <f t="shared" si="21"/>
        <v>2495995.029875</v>
      </c>
      <c r="M79" s="15">
        <f t="shared" si="17"/>
        <v>415999.17164583335</v>
      </c>
      <c r="N79" s="56">
        <f t="shared" si="22"/>
        <v>2933589.8319999995</v>
      </c>
      <c r="O79" s="15">
        <f t="shared" si="17"/>
        <v>488931.63866666658</v>
      </c>
      <c r="P79" s="12">
        <f t="shared" si="18"/>
        <v>3283665.6737000002</v>
      </c>
      <c r="Q79" s="10">
        <f t="shared" si="19"/>
        <v>547277.61228333332</v>
      </c>
    </row>
    <row r="80" spans="1:17" hidden="1" x14ac:dyDescent="0.25">
      <c r="A80" s="1">
        <v>78</v>
      </c>
      <c r="B80" s="2" t="s">
        <v>83</v>
      </c>
      <c r="C80" s="2" t="s">
        <v>66</v>
      </c>
      <c r="D80" s="29" t="s">
        <v>82</v>
      </c>
      <c r="E80" s="144">
        <v>11467512.102500001</v>
      </c>
      <c r="F80" s="15">
        <v>6492935.4233000008</v>
      </c>
      <c r="G80" s="150">
        <f t="shared" si="13"/>
        <v>0.56620262226577411</v>
      </c>
      <c r="H80" s="15">
        <f t="shared" si="14"/>
        <v>2681074.2587000011</v>
      </c>
      <c r="I80" s="10">
        <f t="shared" si="15"/>
        <v>446845.70978333353</v>
      </c>
      <c r="J80" s="15">
        <f t="shared" si="20"/>
        <v>3369124.9848499997</v>
      </c>
      <c r="K80" s="15">
        <f t="shared" si="16"/>
        <v>561520.83080833324</v>
      </c>
      <c r="L80" s="15">
        <f t="shared" si="21"/>
        <v>3942500.5899750004</v>
      </c>
      <c r="M80" s="15">
        <f t="shared" si="17"/>
        <v>657083.43166250002</v>
      </c>
      <c r="N80" s="56">
        <f t="shared" si="22"/>
        <v>4515876.1950999992</v>
      </c>
      <c r="O80" s="15">
        <f t="shared" si="17"/>
        <v>752646.03251666657</v>
      </c>
      <c r="P80" s="12">
        <f t="shared" si="18"/>
        <v>4974576.6792000001</v>
      </c>
      <c r="Q80" s="10">
        <f t="shared" si="19"/>
        <v>829096.11320000002</v>
      </c>
    </row>
    <row r="81" spans="1:17" hidden="1" x14ac:dyDescent="0.25">
      <c r="A81" s="13">
        <v>79</v>
      </c>
      <c r="B81" s="2" t="s">
        <v>78</v>
      </c>
      <c r="C81" s="2" t="s">
        <v>66</v>
      </c>
      <c r="D81" s="29" t="s">
        <v>82</v>
      </c>
      <c r="E81" s="144">
        <v>11359254.382499998</v>
      </c>
      <c r="F81" s="15">
        <v>8879597.2696999963</v>
      </c>
      <c r="G81" s="150">
        <f t="shared" si="13"/>
        <v>0.78170599677562047</v>
      </c>
      <c r="H81" s="15">
        <f t="shared" si="14"/>
        <v>207806.23630000278</v>
      </c>
      <c r="I81" s="10">
        <f t="shared" si="15"/>
        <v>34634.372716667131</v>
      </c>
      <c r="J81" s="15">
        <f t="shared" si="20"/>
        <v>889361.49925000221</v>
      </c>
      <c r="K81" s="15">
        <f t="shared" si="16"/>
        <v>148226.91654166704</v>
      </c>
      <c r="L81" s="15">
        <f t="shared" si="21"/>
        <v>1457324.218375003</v>
      </c>
      <c r="M81" s="15">
        <f t="shared" si="17"/>
        <v>242887.36972916717</v>
      </c>
      <c r="N81" s="56">
        <f t="shared" si="22"/>
        <v>2025286.9375000019</v>
      </c>
      <c r="O81" s="15">
        <f t="shared" si="17"/>
        <v>337547.82291666698</v>
      </c>
      <c r="P81" s="12">
        <f t="shared" si="18"/>
        <v>2479657.1128000021</v>
      </c>
      <c r="Q81" s="10">
        <f t="shared" si="19"/>
        <v>413276.185466667</v>
      </c>
    </row>
    <row r="82" spans="1:17" hidden="1" x14ac:dyDescent="0.25">
      <c r="A82" s="1">
        <v>80</v>
      </c>
      <c r="B82" s="2" t="s">
        <v>84</v>
      </c>
      <c r="C82" s="2" t="s">
        <v>66</v>
      </c>
      <c r="D82" s="29" t="s">
        <v>66</v>
      </c>
      <c r="E82" s="144">
        <v>14114289.104999997</v>
      </c>
      <c r="F82" s="15">
        <v>2413406.4214999997</v>
      </c>
      <c r="G82" s="150">
        <f t="shared" si="13"/>
        <v>0.17099029242960942</v>
      </c>
      <c r="H82" s="15">
        <f t="shared" si="14"/>
        <v>8878024.8624999989</v>
      </c>
      <c r="I82" s="10">
        <f t="shared" si="15"/>
        <v>1479670.8104166666</v>
      </c>
      <c r="J82" s="15">
        <f t="shared" si="20"/>
        <v>9724882.2087999973</v>
      </c>
      <c r="K82" s="15">
        <f t="shared" si="16"/>
        <v>1620813.7014666663</v>
      </c>
      <c r="L82" s="15">
        <f t="shared" si="21"/>
        <v>10430596.664049998</v>
      </c>
      <c r="M82" s="15">
        <f t="shared" si="17"/>
        <v>1738432.7773416664</v>
      </c>
      <c r="N82" s="56">
        <f t="shared" si="22"/>
        <v>11136311.119299997</v>
      </c>
      <c r="O82" s="15">
        <f t="shared" si="17"/>
        <v>1856051.853216666</v>
      </c>
      <c r="P82" s="12">
        <f t="shared" si="18"/>
        <v>11700882.683499997</v>
      </c>
      <c r="Q82" s="10">
        <f t="shared" si="19"/>
        <v>1950147.1139166662</v>
      </c>
    </row>
    <row r="83" spans="1:17" hidden="1" x14ac:dyDescent="0.25">
      <c r="A83" s="1">
        <v>81</v>
      </c>
      <c r="B83" s="2" t="s">
        <v>74</v>
      </c>
      <c r="C83" s="2" t="s">
        <v>66</v>
      </c>
      <c r="D83" s="29" t="s">
        <v>75</v>
      </c>
      <c r="E83" s="144">
        <v>18057911.127499998</v>
      </c>
      <c r="F83" s="15">
        <v>11078430.524800001</v>
      </c>
      <c r="G83" s="150">
        <f t="shared" si="13"/>
        <v>0.61349457567818577</v>
      </c>
      <c r="H83" s="15">
        <f t="shared" si="14"/>
        <v>3367898.3771999981</v>
      </c>
      <c r="I83" s="10">
        <f t="shared" si="15"/>
        <v>561316.39619999973</v>
      </c>
      <c r="J83" s="15">
        <f t="shared" si="20"/>
        <v>4451373.0448499974</v>
      </c>
      <c r="K83" s="15">
        <f t="shared" si="16"/>
        <v>741895.50747499953</v>
      </c>
      <c r="L83" s="15">
        <f t="shared" si="21"/>
        <v>5354268.601224998</v>
      </c>
      <c r="M83" s="15">
        <f t="shared" si="17"/>
        <v>892378.10020416637</v>
      </c>
      <c r="N83" s="56">
        <f t="shared" si="22"/>
        <v>6257164.1575999949</v>
      </c>
      <c r="O83" s="15">
        <f t="shared" si="17"/>
        <v>1042860.6929333325</v>
      </c>
      <c r="P83" s="12">
        <f t="shared" si="18"/>
        <v>6979480.6026999969</v>
      </c>
      <c r="Q83" s="10">
        <f t="shared" si="19"/>
        <v>1163246.7671166661</v>
      </c>
    </row>
    <row r="84" spans="1:17" hidden="1" x14ac:dyDescent="0.25">
      <c r="A84" s="13">
        <v>82</v>
      </c>
      <c r="B84" s="2" t="s">
        <v>88</v>
      </c>
      <c r="C84" s="2" t="s">
        <v>66</v>
      </c>
      <c r="D84" s="29" t="s">
        <v>87</v>
      </c>
      <c r="E84" s="144">
        <v>16177258.529999997</v>
      </c>
      <c r="F84" s="15">
        <v>6522366.1976999994</v>
      </c>
      <c r="G84" s="150">
        <f t="shared" si="13"/>
        <v>0.40318118089072785</v>
      </c>
      <c r="H84" s="15">
        <f t="shared" si="14"/>
        <v>6419440.6262999997</v>
      </c>
      <c r="I84" s="10">
        <f t="shared" si="15"/>
        <v>1069906.7710499999</v>
      </c>
      <c r="J84" s="15">
        <f t="shared" si="20"/>
        <v>7390076.1380999982</v>
      </c>
      <c r="K84" s="15">
        <f t="shared" si="16"/>
        <v>1231679.3563499998</v>
      </c>
      <c r="L84" s="15">
        <f t="shared" si="21"/>
        <v>8198939.0645999983</v>
      </c>
      <c r="M84" s="15">
        <f t="shared" si="17"/>
        <v>1366489.8440999996</v>
      </c>
      <c r="N84" s="56">
        <f t="shared" si="22"/>
        <v>9007801.9910999984</v>
      </c>
      <c r="O84" s="15">
        <f t="shared" si="17"/>
        <v>1501300.3318499997</v>
      </c>
      <c r="P84" s="12">
        <f t="shared" si="18"/>
        <v>9654892.332299998</v>
      </c>
      <c r="Q84" s="10">
        <f t="shared" si="19"/>
        <v>1609148.7220499997</v>
      </c>
    </row>
    <row r="85" spans="1:17" hidden="1" x14ac:dyDescent="0.25">
      <c r="A85" s="1">
        <v>83</v>
      </c>
      <c r="B85" s="2" t="s">
        <v>72</v>
      </c>
      <c r="C85" s="2" t="s">
        <v>66</v>
      </c>
      <c r="D85" s="29" t="s">
        <v>71</v>
      </c>
      <c r="E85" s="144">
        <v>36189056.337499999</v>
      </c>
      <c r="F85" s="15">
        <v>23581199.576999996</v>
      </c>
      <c r="G85" s="150">
        <f t="shared" si="13"/>
        <v>0.65161134230970741</v>
      </c>
      <c r="H85" s="15">
        <f t="shared" si="14"/>
        <v>5370045.4930000044</v>
      </c>
      <c r="I85" s="10">
        <f t="shared" si="15"/>
        <v>895007.58216666745</v>
      </c>
      <c r="J85" s="15">
        <f t="shared" si="20"/>
        <v>7541388.8732500039</v>
      </c>
      <c r="K85" s="15">
        <f t="shared" si="16"/>
        <v>1256898.1455416672</v>
      </c>
      <c r="L85" s="15">
        <f t="shared" si="21"/>
        <v>9350841.6901250035</v>
      </c>
      <c r="M85" s="15">
        <f t="shared" si="17"/>
        <v>1558473.6150208339</v>
      </c>
      <c r="N85" s="56">
        <f t="shared" si="22"/>
        <v>11160294.507000003</v>
      </c>
      <c r="O85" s="15">
        <f t="shared" si="17"/>
        <v>1860049.0845000006</v>
      </c>
      <c r="P85" s="12">
        <f t="shared" si="18"/>
        <v>12607856.760500003</v>
      </c>
      <c r="Q85" s="10">
        <f t="shared" si="19"/>
        <v>2101309.4600833338</v>
      </c>
    </row>
    <row r="86" spans="1:17" hidden="1" x14ac:dyDescent="0.25">
      <c r="A86" s="1">
        <v>84</v>
      </c>
      <c r="B86" s="2" t="s">
        <v>100</v>
      </c>
      <c r="C86" s="2" t="s">
        <v>90</v>
      </c>
      <c r="D86" s="29" t="s">
        <v>90</v>
      </c>
      <c r="E86" s="144">
        <v>2543268.0500000003</v>
      </c>
      <c r="F86" s="15">
        <v>1278855.4958000001</v>
      </c>
      <c r="G86" s="150">
        <f t="shared" si="13"/>
        <v>0.50283944541354975</v>
      </c>
      <c r="H86" s="15">
        <f t="shared" si="14"/>
        <v>755758.94420000026</v>
      </c>
      <c r="I86" s="10">
        <f t="shared" si="15"/>
        <v>125959.82403333338</v>
      </c>
      <c r="J86" s="15">
        <f t="shared" si="20"/>
        <v>908355.02719999989</v>
      </c>
      <c r="K86" s="15">
        <f t="shared" si="16"/>
        <v>151392.50453333333</v>
      </c>
      <c r="L86" s="15">
        <f t="shared" si="21"/>
        <v>1035518.4297000002</v>
      </c>
      <c r="M86" s="15">
        <f t="shared" si="17"/>
        <v>172586.40495000003</v>
      </c>
      <c r="N86" s="56">
        <f t="shared" si="22"/>
        <v>1162681.8322000001</v>
      </c>
      <c r="O86" s="15">
        <f t="shared" si="17"/>
        <v>193780.30536666667</v>
      </c>
      <c r="P86" s="12">
        <f t="shared" si="18"/>
        <v>1264412.5542000001</v>
      </c>
      <c r="Q86" s="10">
        <f t="shared" si="19"/>
        <v>210735.42570000002</v>
      </c>
    </row>
    <row r="87" spans="1:17" x14ac:dyDescent="0.25">
      <c r="A87" s="13">
        <v>85</v>
      </c>
      <c r="B87" s="29" t="s">
        <v>1303</v>
      </c>
      <c r="C87" s="2" t="s">
        <v>90</v>
      </c>
      <c r="D87" s="29" t="s">
        <v>96</v>
      </c>
      <c r="E87" s="144">
        <v>4694125.0424999995</v>
      </c>
      <c r="F87" s="15">
        <v>1727272.1921999997</v>
      </c>
      <c r="G87" s="150">
        <f t="shared" si="13"/>
        <v>0.36796467426016588</v>
      </c>
      <c r="H87" s="15">
        <f t="shared" si="14"/>
        <v>2028027.8418000003</v>
      </c>
      <c r="I87" s="10">
        <f t="shared" si="15"/>
        <v>338004.64030000003</v>
      </c>
      <c r="J87" s="15">
        <f t="shared" si="20"/>
        <v>2309675.3443499999</v>
      </c>
      <c r="K87" s="15">
        <f t="shared" si="16"/>
        <v>384945.890725</v>
      </c>
      <c r="L87" s="15">
        <f t="shared" si="21"/>
        <v>2544381.5964750005</v>
      </c>
      <c r="M87" s="15">
        <f t="shared" si="17"/>
        <v>424063.5994125001</v>
      </c>
      <c r="N87" s="56">
        <f t="shared" si="22"/>
        <v>2779087.8486000001</v>
      </c>
      <c r="O87" s="15">
        <f t="shared" si="17"/>
        <v>463181.30810000002</v>
      </c>
      <c r="P87" s="12">
        <f t="shared" si="18"/>
        <v>2966852.8503</v>
      </c>
      <c r="Q87" s="10">
        <f t="shared" si="19"/>
        <v>494475.47505000001</v>
      </c>
    </row>
    <row r="88" spans="1:17" x14ac:dyDescent="0.25">
      <c r="A88" s="1">
        <v>86</v>
      </c>
      <c r="B88" s="2" t="s">
        <v>97</v>
      </c>
      <c r="C88" s="2" t="s">
        <v>90</v>
      </c>
      <c r="D88" s="29" t="s">
        <v>96</v>
      </c>
      <c r="E88" s="144">
        <v>5285806.9799999995</v>
      </c>
      <c r="F88" s="15">
        <v>2115029.3213</v>
      </c>
      <c r="G88" s="150">
        <f t="shared" si="13"/>
        <v>0.40013366536134848</v>
      </c>
      <c r="H88" s="15">
        <f t="shared" si="14"/>
        <v>2113616.2626999998</v>
      </c>
      <c r="I88" s="10">
        <f t="shared" si="15"/>
        <v>352269.37711666664</v>
      </c>
      <c r="J88" s="15">
        <f t="shared" si="20"/>
        <v>2430764.6814999999</v>
      </c>
      <c r="K88" s="15">
        <f t="shared" si="16"/>
        <v>405127.44691666664</v>
      </c>
      <c r="L88" s="15">
        <f t="shared" si="21"/>
        <v>2695055.0304999994</v>
      </c>
      <c r="M88" s="15">
        <f t="shared" si="17"/>
        <v>449175.83841666655</v>
      </c>
      <c r="N88" s="56">
        <f t="shared" si="22"/>
        <v>2959345.3794999998</v>
      </c>
      <c r="O88" s="15">
        <f t="shared" si="17"/>
        <v>493224.22991666663</v>
      </c>
      <c r="P88" s="12">
        <f t="shared" si="18"/>
        <v>3170777.6586999996</v>
      </c>
      <c r="Q88" s="10">
        <f t="shared" si="19"/>
        <v>528462.94311666663</v>
      </c>
    </row>
    <row r="89" spans="1:17" hidden="1" x14ac:dyDescent="0.25">
      <c r="A89" s="1">
        <v>87</v>
      </c>
      <c r="B89" s="29" t="s">
        <v>171</v>
      </c>
      <c r="C89" s="2" t="s">
        <v>90</v>
      </c>
      <c r="D89" s="29" t="s">
        <v>105</v>
      </c>
      <c r="E89" s="144">
        <v>6074404.5049999999</v>
      </c>
      <c r="F89" s="15">
        <v>3933989.4539999994</v>
      </c>
      <c r="G89" s="150">
        <f t="shared" si="13"/>
        <v>0.64763376406063022</v>
      </c>
      <c r="H89" s="15">
        <f t="shared" si="14"/>
        <v>925534.15000000084</v>
      </c>
      <c r="I89" s="10">
        <f t="shared" si="15"/>
        <v>154255.6916666668</v>
      </c>
      <c r="J89" s="15">
        <f t="shared" si="20"/>
        <v>1289998.4203000008</v>
      </c>
      <c r="K89" s="15">
        <f t="shared" si="16"/>
        <v>214999.73671666681</v>
      </c>
      <c r="L89" s="15">
        <f t="shared" si="21"/>
        <v>1593718.6455500009</v>
      </c>
      <c r="M89" s="15">
        <f t="shared" si="17"/>
        <v>265619.77425833349</v>
      </c>
      <c r="N89" s="56">
        <f t="shared" si="22"/>
        <v>1897438.8708000001</v>
      </c>
      <c r="O89" s="15">
        <f t="shared" si="17"/>
        <v>316239.81180000002</v>
      </c>
      <c r="P89" s="12">
        <f t="shared" si="18"/>
        <v>2140415.0510000004</v>
      </c>
      <c r="Q89" s="10">
        <f t="shared" si="19"/>
        <v>356735.84183333343</v>
      </c>
    </row>
    <row r="90" spans="1:17" hidden="1" x14ac:dyDescent="0.25">
      <c r="A90" s="13">
        <v>88</v>
      </c>
      <c r="B90" s="2" t="s">
        <v>92</v>
      </c>
      <c r="C90" s="2" t="s">
        <v>90</v>
      </c>
      <c r="D90" s="29" t="s">
        <v>91</v>
      </c>
      <c r="E90" s="144">
        <v>6584661.7050000019</v>
      </c>
      <c r="F90" s="15">
        <v>4514298.8356999997</v>
      </c>
      <c r="G90" s="150">
        <f t="shared" si="13"/>
        <v>0.68557794431141517</v>
      </c>
      <c r="H90" s="15">
        <f t="shared" si="14"/>
        <v>753430.52830000222</v>
      </c>
      <c r="I90" s="10">
        <f t="shared" si="15"/>
        <v>125571.75471666704</v>
      </c>
      <c r="J90" s="15">
        <f t="shared" si="20"/>
        <v>1148510.2306000022</v>
      </c>
      <c r="K90" s="15">
        <f t="shared" si="16"/>
        <v>191418.37176666703</v>
      </c>
      <c r="L90" s="15">
        <f t="shared" si="21"/>
        <v>1477743.3158500027</v>
      </c>
      <c r="M90" s="15">
        <f t="shared" si="17"/>
        <v>246290.55264166711</v>
      </c>
      <c r="N90" s="56">
        <f t="shared" si="22"/>
        <v>1806976.4011000022</v>
      </c>
      <c r="O90" s="15">
        <f t="shared" si="17"/>
        <v>301162.73351666704</v>
      </c>
      <c r="P90" s="12">
        <f t="shared" si="18"/>
        <v>2070362.8693000022</v>
      </c>
      <c r="Q90" s="10">
        <f t="shared" si="19"/>
        <v>345060.47821666702</v>
      </c>
    </row>
    <row r="91" spans="1:17" hidden="1" x14ac:dyDescent="0.25">
      <c r="A91" s="1">
        <v>89</v>
      </c>
      <c r="B91" s="2" t="s">
        <v>98</v>
      </c>
      <c r="C91" s="2" t="s">
        <v>90</v>
      </c>
      <c r="D91" s="29" t="s">
        <v>90</v>
      </c>
      <c r="E91" s="144">
        <v>5750959.8024999984</v>
      </c>
      <c r="F91" s="15">
        <v>4065458.859699999</v>
      </c>
      <c r="G91" s="150">
        <f t="shared" si="13"/>
        <v>0.70691832308281899</v>
      </c>
      <c r="H91" s="15">
        <f t="shared" si="14"/>
        <v>535308.98230000027</v>
      </c>
      <c r="I91" s="10">
        <f t="shared" si="15"/>
        <v>89218.163716666706</v>
      </c>
      <c r="J91" s="15">
        <f t="shared" si="20"/>
        <v>880366.57044999953</v>
      </c>
      <c r="K91" s="15">
        <f t="shared" si="16"/>
        <v>146727.76174166659</v>
      </c>
      <c r="L91" s="15">
        <f t="shared" si="21"/>
        <v>1167914.560575</v>
      </c>
      <c r="M91" s="15">
        <f t="shared" si="17"/>
        <v>194652.42676249999</v>
      </c>
      <c r="N91" s="56">
        <f t="shared" si="22"/>
        <v>1455462.5506999996</v>
      </c>
      <c r="O91" s="15">
        <f t="shared" si="17"/>
        <v>242577.09178333325</v>
      </c>
      <c r="P91" s="12">
        <f t="shared" si="18"/>
        <v>1685500.9427999994</v>
      </c>
      <c r="Q91" s="10">
        <f t="shared" si="19"/>
        <v>280916.8237999999</v>
      </c>
    </row>
    <row r="92" spans="1:17" hidden="1" x14ac:dyDescent="0.25">
      <c r="A92" s="1">
        <v>90</v>
      </c>
      <c r="B92" s="2" t="s">
        <v>103</v>
      </c>
      <c r="C92" s="2" t="s">
        <v>90</v>
      </c>
      <c r="D92" s="29" t="s">
        <v>102</v>
      </c>
      <c r="E92" s="144">
        <v>8348130.5875000004</v>
      </c>
      <c r="F92" s="15">
        <v>2924549.9688999997</v>
      </c>
      <c r="G92" s="150">
        <f t="shared" si="13"/>
        <v>0.35032393638871062</v>
      </c>
      <c r="H92" s="15">
        <f t="shared" si="14"/>
        <v>3753954.5011000009</v>
      </c>
      <c r="I92" s="10">
        <f t="shared" si="15"/>
        <v>625659.08351666678</v>
      </c>
      <c r="J92" s="15">
        <f t="shared" si="20"/>
        <v>4254842.3363500005</v>
      </c>
      <c r="K92" s="15">
        <f t="shared" si="16"/>
        <v>709140.38939166674</v>
      </c>
      <c r="L92" s="15">
        <f t="shared" si="21"/>
        <v>4672248.8657250004</v>
      </c>
      <c r="M92" s="15">
        <f t="shared" si="17"/>
        <v>778708.14428750006</v>
      </c>
      <c r="N92" s="56">
        <f t="shared" si="22"/>
        <v>5089655.3951000003</v>
      </c>
      <c r="O92" s="15">
        <f t="shared" si="17"/>
        <v>848275.89918333339</v>
      </c>
      <c r="P92" s="12">
        <f t="shared" si="18"/>
        <v>5423580.6186000006</v>
      </c>
      <c r="Q92" s="10">
        <f t="shared" si="19"/>
        <v>903930.10310000007</v>
      </c>
    </row>
    <row r="93" spans="1:17" hidden="1" x14ac:dyDescent="0.25">
      <c r="A93" s="13">
        <v>91</v>
      </c>
      <c r="B93" s="2" t="s">
        <v>101</v>
      </c>
      <c r="C93" s="2" t="s">
        <v>90</v>
      </c>
      <c r="D93" s="29" t="s">
        <v>102</v>
      </c>
      <c r="E93" s="144">
        <v>8092977.0800000029</v>
      </c>
      <c r="F93" s="15">
        <v>5515237.8647000007</v>
      </c>
      <c r="G93" s="150">
        <f t="shared" si="13"/>
        <v>0.68148442905265205</v>
      </c>
      <c r="H93" s="15">
        <f t="shared" si="14"/>
        <v>959143.79930000193</v>
      </c>
      <c r="I93" s="10">
        <f t="shared" si="15"/>
        <v>159857.29988333365</v>
      </c>
      <c r="J93" s="15">
        <f t="shared" si="20"/>
        <v>1444722.4241000013</v>
      </c>
      <c r="K93" s="15">
        <f t="shared" si="16"/>
        <v>240787.07068333356</v>
      </c>
      <c r="L93" s="15">
        <f t="shared" si="21"/>
        <v>1849371.2781000026</v>
      </c>
      <c r="M93" s="15">
        <f t="shared" si="17"/>
        <v>308228.54635000043</v>
      </c>
      <c r="N93" s="56">
        <f t="shared" si="22"/>
        <v>2254020.1321000019</v>
      </c>
      <c r="O93" s="15">
        <f t="shared" si="17"/>
        <v>375670.022016667</v>
      </c>
      <c r="P93" s="12">
        <f t="shared" si="18"/>
        <v>2577739.2153000021</v>
      </c>
      <c r="Q93" s="10">
        <f t="shared" si="19"/>
        <v>429623.20255000034</v>
      </c>
    </row>
    <row r="94" spans="1:17" x14ac:dyDescent="0.25">
      <c r="A94" s="1">
        <v>92</v>
      </c>
      <c r="B94" s="157" t="s">
        <v>1375</v>
      </c>
      <c r="C94" s="2" t="s">
        <v>90</v>
      </c>
      <c r="D94" s="29" t="s">
        <v>96</v>
      </c>
      <c r="E94" s="144">
        <v>10185624.125</v>
      </c>
      <c r="F94" s="15">
        <v>5381397.5846999995</v>
      </c>
      <c r="G94" s="153">
        <f t="shared" si="13"/>
        <v>0.52833263025008781</v>
      </c>
      <c r="H94" s="15">
        <f t="shared" si="14"/>
        <v>2767101.7153000012</v>
      </c>
      <c r="I94" s="10">
        <f t="shared" si="15"/>
        <v>461183.61921666685</v>
      </c>
      <c r="J94" s="15">
        <f t="shared" si="20"/>
        <v>3378239.162800001</v>
      </c>
      <c r="K94" s="15">
        <f t="shared" si="16"/>
        <v>563039.86046666687</v>
      </c>
      <c r="L94" s="15">
        <f t="shared" si="21"/>
        <v>3887520.3690499999</v>
      </c>
      <c r="M94" s="15">
        <f t="shared" si="17"/>
        <v>647920.06150833331</v>
      </c>
      <c r="N94" s="56">
        <f t="shared" si="22"/>
        <v>4396801.5753000006</v>
      </c>
      <c r="O94" s="15">
        <f t="shared" si="17"/>
        <v>732800.2625500001</v>
      </c>
      <c r="P94" s="12">
        <f t="shared" si="18"/>
        <v>4804226.5403000005</v>
      </c>
      <c r="Q94" s="10">
        <f t="shared" si="19"/>
        <v>800704.42338333337</v>
      </c>
    </row>
    <row r="95" spans="1:17" x14ac:dyDescent="0.25">
      <c r="A95" s="1">
        <v>93</v>
      </c>
      <c r="B95" s="2" t="s">
        <v>95</v>
      </c>
      <c r="C95" s="2" t="s">
        <v>90</v>
      </c>
      <c r="D95" s="29" t="s">
        <v>96</v>
      </c>
      <c r="E95" s="144">
        <v>9131932.8024999984</v>
      </c>
      <c r="F95" s="15">
        <v>4567160.8464000011</v>
      </c>
      <c r="G95" s="150">
        <f t="shared" si="13"/>
        <v>0.50013079872309996</v>
      </c>
      <c r="H95" s="15">
        <f t="shared" ref="H95:H124" si="23">(E95*0.8)-F95</f>
        <v>2738385.3955999976</v>
      </c>
      <c r="I95" s="10">
        <f t="shared" ref="I95:I125" si="24">H95/$Q$1</f>
        <v>456397.56593333295</v>
      </c>
      <c r="J95" s="15">
        <f t="shared" si="20"/>
        <v>3286301.3637499977</v>
      </c>
      <c r="K95" s="15">
        <f t="shared" si="16"/>
        <v>547716.89395833295</v>
      </c>
      <c r="L95" s="15">
        <f t="shared" si="21"/>
        <v>3742898.0038749976</v>
      </c>
      <c r="M95" s="15">
        <f t="shared" si="17"/>
        <v>623816.33397916623</v>
      </c>
      <c r="N95" s="56">
        <f t="shared" si="22"/>
        <v>4199494.6439999966</v>
      </c>
      <c r="O95" s="15">
        <f t="shared" si="17"/>
        <v>699915.77399999939</v>
      </c>
      <c r="P95" s="12">
        <f t="shared" ref="P95:P125" si="25">E95-F95</f>
        <v>4564771.9560999973</v>
      </c>
      <c r="Q95" s="10">
        <f t="shared" si="19"/>
        <v>760795.32601666625</v>
      </c>
    </row>
    <row r="96" spans="1:17" hidden="1" x14ac:dyDescent="0.25">
      <c r="A96" s="13">
        <v>94</v>
      </c>
      <c r="B96" s="2" t="s">
        <v>99</v>
      </c>
      <c r="C96" s="2" t="s">
        <v>90</v>
      </c>
      <c r="D96" s="29" t="s">
        <v>90</v>
      </c>
      <c r="E96" s="144">
        <v>6983287.4149999991</v>
      </c>
      <c r="F96" s="15">
        <v>1904216.7839000002</v>
      </c>
      <c r="G96" s="150">
        <f t="shared" si="13"/>
        <v>0.27268200071642051</v>
      </c>
      <c r="H96" s="15">
        <f t="shared" si="23"/>
        <v>3682413.1480999999</v>
      </c>
      <c r="I96" s="10">
        <f t="shared" si="24"/>
        <v>613735.52468333335</v>
      </c>
      <c r="J96" s="15">
        <f t="shared" si="20"/>
        <v>4101410.3929999992</v>
      </c>
      <c r="K96" s="15">
        <f t="shared" si="16"/>
        <v>683568.39883333317</v>
      </c>
      <c r="L96" s="15">
        <f t="shared" si="21"/>
        <v>4450574.763749999</v>
      </c>
      <c r="M96" s="15">
        <f t="shared" si="17"/>
        <v>741762.46062499983</v>
      </c>
      <c r="N96" s="56">
        <f t="shared" si="22"/>
        <v>4799739.1344999988</v>
      </c>
      <c r="O96" s="15">
        <f t="shared" si="17"/>
        <v>799956.5224166665</v>
      </c>
      <c r="P96" s="12">
        <f t="shared" si="25"/>
        <v>5079070.631099999</v>
      </c>
      <c r="Q96" s="10">
        <f t="shared" si="19"/>
        <v>846511.77184999979</v>
      </c>
    </row>
    <row r="97" spans="1:17" hidden="1" x14ac:dyDescent="0.25">
      <c r="A97" s="1">
        <v>95</v>
      </c>
      <c r="B97" s="2" t="s">
        <v>104</v>
      </c>
      <c r="C97" s="2" t="s">
        <v>90</v>
      </c>
      <c r="D97" s="29" t="s">
        <v>105</v>
      </c>
      <c r="E97" s="144">
        <v>15930016.247500001</v>
      </c>
      <c r="F97" s="15">
        <v>11792330.588299999</v>
      </c>
      <c r="G97" s="150">
        <f t="shared" si="13"/>
        <v>0.74025854117698375</v>
      </c>
      <c r="H97" s="15">
        <f t="shared" si="23"/>
        <v>951682.40970000252</v>
      </c>
      <c r="I97" s="10">
        <f t="shared" si="24"/>
        <v>158613.73495000042</v>
      </c>
      <c r="J97" s="15">
        <f t="shared" si="20"/>
        <v>1907483.3845500015</v>
      </c>
      <c r="K97" s="15">
        <f t="shared" si="16"/>
        <v>317913.89742500026</v>
      </c>
      <c r="L97" s="15">
        <f t="shared" si="21"/>
        <v>2703984.1969250012</v>
      </c>
      <c r="M97" s="15">
        <f t="shared" si="17"/>
        <v>450664.03282083356</v>
      </c>
      <c r="N97" s="56">
        <f t="shared" si="22"/>
        <v>3500485.009300001</v>
      </c>
      <c r="O97" s="15">
        <f t="shared" si="17"/>
        <v>583414.16821666679</v>
      </c>
      <c r="P97" s="12">
        <f t="shared" si="25"/>
        <v>4137685.6592000015</v>
      </c>
      <c r="Q97" s="10">
        <f t="shared" si="19"/>
        <v>689614.27653333358</v>
      </c>
    </row>
    <row r="98" spans="1:17" hidden="1" x14ac:dyDescent="0.25">
      <c r="A98" s="1">
        <v>96</v>
      </c>
      <c r="B98" s="2" t="s">
        <v>89</v>
      </c>
      <c r="C98" s="2" t="s">
        <v>90</v>
      </c>
      <c r="D98" s="29" t="s">
        <v>91</v>
      </c>
      <c r="E98" s="144">
        <v>10693914.0075</v>
      </c>
      <c r="F98" s="15">
        <v>6766449.0967999995</v>
      </c>
      <c r="G98" s="150">
        <f t="shared" si="13"/>
        <v>0.63273831190848007</v>
      </c>
      <c r="H98" s="15">
        <f t="shared" si="23"/>
        <v>1788682.1092000008</v>
      </c>
      <c r="I98" s="10">
        <f t="shared" si="24"/>
        <v>298113.68486666679</v>
      </c>
      <c r="J98" s="15">
        <f t="shared" si="20"/>
        <v>2430316.9496500008</v>
      </c>
      <c r="K98" s="15">
        <f t="shared" si="16"/>
        <v>405052.8249416668</v>
      </c>
      <c r="L98" s="15">
        <f t="shared" si="21"/>
        <v>2965012.6500250008</v>
      </c>
      <c r="M98" s="15">
        <f t="shared" si="17"/>
        <v>494168.77500416682</v>
      </c>
      <c r="N98" s="56">
        <f t="shared" si="22"/>
        <v>3499708.3504000008</v>
      </c>
      <c r="O98" s="15">
        <f t="shared" si="17"/>
        <v>583284.72506666684</v>
      </c>
      <c r="P98" s="12">
        <f t="shared" si="25"/>
        <v>3927464.9107000008</v>
      </c>
      <c r="Q98" s="10">
        <f t="shared" si="19"/>
        <v>654577.48511666676</v>
      </c>
    </row>
    <row r="99" spans="1:17" hidden="1" x14ac:dyDescent="0.25">
      <c r="A99" s="13">
        <v>97</v>
      </c>
      <c r="B99" s="2" t="s">
        <v>114</v>
      </c>
      <c r="C99" s="156" t="s">
        <v>108</v>
      </c>
      <c r="D99" s="29" t="s">
        <v>1302</v>
      </c>
      <c r="E99" s="144">
        <v>2586012.9500000002</v>
      </c>
      <c r="F99" s="15">
        <v>1288822.9724999997</v>
      </c>
      <c r="G99" s="150">
        <f t="shared" si="13"/>
        <v>0.49838225771452521</v>
      </c>
      <c r="H99" s="15">
        <f t="shared" si="23"/>
        <v>779987.38750000065</v>
      </c>
      <c r="I99" s="10">
        <f t="shared" si="24"/>
        <v>129997.89791666677</v>
      </c>
      <c r="J99" s="15">
        <f t="shared" si="20"/>
        <v>935148.16450000042</v>
      </c>
      <c r="K99" s="15">
        <f t="shared" si="16"/>
        <v>155858.02741666674</v>
      </c>
      <c r="L99" s="15">
        <f t="shared" si="21"/>
        <v>1064448.8120000004</v>
      </c>
      <c r="M99" s="15">
        <f t="shared" si="17"/>
        <v>177408.1353333334</v>
      </c>
      <c r="N99" s="56">
        <f t="shared" si="22"/>
        <v>1193749.4595000003</v>
      </c>
      <c r="O99" s="15">
        <f t="shared" si="17"/>
        <v>198958.24325000006</v>
      </c>
      <c r="P99" s="12">
        <f t="shared" si="25"/>
        <v>1297189.9775000005</v>
      </c>
      <c r="Q99" s="10">
        <f t="shared" si="19"/>
        <v>216198.32958333343</v>
      </c>
    </row>
    <row r="100" spans="1:17" hidden="1" x14ac:dyDescent="0.25">
      <c r="A100" s="1">
        <v>98</v>
      </c>
      <c r="B100" s="2" t="s">
        <v>120</v>
      </c>
      <c r="C100" s="156" t="s">
        <v>108</v>
      </c>
      <c r="D100" s="158" t="s">
        <v>121</v>
      </c>
      <c r="E100" s="144">
        <v>6600830.3900000006</v>
      </c>
      <c r="F100" s="15">
        <v>4100646.5773000005</v>
      </c>
      <c r="G100" s="150">
        <f t="shared" si="13"/>
        <v>0.62123192613952316</v>
      </c>
      <c r="H100" s="15">
        <f t="shared" si="23"/>
        <v>1180017.7347000004</v>
      </c>
      <c r="I100" s="10">
        <f t="shared" si="24"/>
        <v>196669.62245000005</v>
      </c>
      <c r="J100" s="15">
        <f t="shared" si="20"/>
        <v>1576067.5580999996</v>
      </c>
      <c r="K100" s="15">
        <f t="shared" si="16"/>
        <v>262677.92634999991</v>
      </c>
      <c r="L100" s="15">
        <f t="shared" si="21"/>
        <v>1906109.0776</v>
      </c>
      <c r="M100" s="15">
        <f t="shared" si="17"/>
        <v>317684.84626666666</v>
      </c>
      <c r="N100" s="56">
        <f t="shared" si="22"/>
        <v>2236150.5970999994</v>
      </c>
      <c r="O100" s="15">
        <f t="shared" si="17"/>
        <v>372691.76618333324</v>
      </c>
      <c r="P100" s="12">
        <f t="shared" si="25"/>
        <v>2500183.8127000001</v>
      </c>
      <c r="Q100" s="10">
        <f t="shared" si="19"/>
        <v>416697.30211666669</v>
      </c>
    </row>
    <row r="101" spans="1:17" hidden="1" x14ac:dyDescent="0.25">
      <c r="A101" s="1">
        <v>99</v>
      </c>
      <c r="B101" s="2" t="s">
        <v>118</v>
      </c>
      <c r="C101" s="156" t="s">
        <v>108</v>
      </c>
      <c r="D101" s="29" t="s">
        <v>108</v>
      </c>
      <c r="E101" s="144">
        <v>5900595.8925000001</v>
      </c>
      <c r="F101" s="15">
        <v>3304012.6763000009</v>
      </c>
      <c r="G101" s="150">
        <f t="shared" si="13"/>
        <v>0.55994559473215122</v>
      </c>
      <c r="H101" s="15">
        <f t="shared" si="23"/>
        <v>1416464.0376999998</v>
      </c>
      <c r="I101" s="10">
        <f t="shared" si="24"/>
        <v>236077.33961666664</v>
      </c>
      <c r="J101" s="15">
        <f t="shared" si="20"/>
        <v>1770499.7912499993</v>
      </c>
      <c r="K101" s="15">
        <f t="shared" si="16"/>
        <v>295083.29854166653</v>
      </c>
      <c r="L101" s="15">
        <f t="shared" si="21"/>
        <v>2065529.5858749994</v>
      </c>
      <c r="M101" s="15">
        <f t="shared" si="17"/>
        <v>344254.93097916659</v>
      </c>
      <c r="N101" s="56">
        <f t="shared" si="22"/>
        <v>2360559.3804999986</v>
      </c>
      <c r="O101" s="15">
        <f t="shared" si="17"/>
        <v>393426.56341666641</v>
      </c>
      <c r="P101" s="12">
        <f t="shared" si="25"/>
        <v>2596583.2161999992</v>
      </c>
      <c r="Q101" s="10">
        <f t="shared" si="19"/>
        <v>432763.86936666653</v>
      </c>
    </row>
    <row r="102" spans="1:17" hidden="1" x14ac:dyDescent="0.25">
      <c r="A102" s="13">
        <v>100</v>
      </c>
      <c r="B102" s="2" t="s">
        <v>119</v>
      </c>
      <c r="C102" s="156" t="s">
        <v>108</v>
      </c>
      <c r="D102" s="29" t="s">
        <v>117</v>
      </c>
      <c r="E102" s="144">
        <v>9088223.2474999987</v>
      </c>
      <c r="F102" s="15">
        <v>2828728.3431000002</v>
      </c>
      <c r="G102" s="150">
        <f t="shared" si="13"/>
        <v>0.31125207491773826</v>
      </c>
      <c r="H102" s="15">
        <f t="shared" si="23"/>
        <v>4441850.2548999991</v>
      </c>
      <c r="I102" s="10">
        <f t="shared" si="24"/>
        <v>740308.37581666652</v>
      </c>
      <c r="J102" s="15">
        <f t="shared" si="20"/>
        <v>4987143.6497499989</v>
      </c>
      <c r="K102" s="15">
        <f t="shared" si="16"/>
        <v>831190.60829166649</v>
      </c>
      <c r="L102" s="15">
        <f t="shared" si="21"/>
        <v>5441554.8121249992</v>
      </c>
      <c r="M102" s="15">
        <f t="shared" si="17"/>
        <v>906925.80202083325</v>
      </c>
      <c r="N102" s="56">
        <f t="shared" si="22"/>
        <v>5895965.9744999986</v>
      </c>
      <c r="O102" s="15">
        <f t="shared" si="17"/>
        <v>982660.99574999977</v>
      </c>
      <c r="P102" s="12">
        <f t="shared" si="25"/>
        <v>6259494.9043999985</v>
      </c>
      <c r="Q102" s="10">
        <f t="shared" si="19"/>
        <v>1043249.1507333331</v>
      </c>
    </row>
    <row r="103" spans="1:17" hidden="1" x14ac:dyDescent="0.25">
      <c r="A103" s="1">
        <v>101</v>
      </c>
      <c r="B103" s="2" t="s">
        <v>110</v>
      </c>
      <c r="C103" s="156" t="s">
        <v>108</v>
      </c>
      <c r="D103" s="29" t="s">
        <v>111</v>
      </c>
      <c r="E103" s="144">
        <v>8347781.5200000005</v>
      </c>
      <c r="F103" s="15">
        <v>4759852.4193999991</v>
      </c>
      <c r="G103" s="150">
        <f t="shared" si="13"/>
        <v>0.57019369852889956</v>
      </c>
      <c r="H103" s="15">
        <f t="shared" si="23"/>
        <v>1918372.7966000019</v>
      </c>
      <c r="I103" s="10">
        <f t="shared" si="24"/>
        <v>319728.79943333362</v>
      </c>
      <c r="J103" s="15">
        <f t="shared" si="20"/>
        <v>2419239.6878000014</v>
      </c>
      <c r="K103" s="15">
        <f t="shared" si="16"/>
        <v>403206.61463333358</v>
      </c>
      <c r="L103" s="15">
        <f t="shared" si="21"/>
        <v>2836628.7638000017</v>
      </c>
      <c r="M103" s="15">
        <f t="shared" si="17"/>
        <v>472771.4606333336</v>
      </c>
      <c r="N103" s="56">
        <f t="shared" si="22"/>
        <v>3254017.8398000011</v>
      </c>
      <c r="O103" s="15">
        <f t="shared" si="17"/>
        <v>542336.30663333356</v>
      </c>
      <c r="P103" s="12">
        <f t="shared" si="25"/>
        <v>3587929.1006000014</v>
      </c>
      <c r="Q103" s="10">
        <f t="shared" si="19"/>
        <v>597988.18343333353</v>
      </c>
    </row>
    <row r="104" spans="1:17" hidden="1" x14ac:dyDescent="0.25">
      <c r="A104" s="1">
        <v>102</v>
      </c>
      <c r="B104" s="2" t="s">
        <v>107</v>
      </c>
      <c r="C104" s="156" t="s">
        <v>108</v>
      </c>
      <c r="D104" s="29" t="s">
        <v>108</v>
      </c>
      <c r="E104" s="144">
        <v>6779861.1050000014</v>
      </c>
      <c r="F104" s="15">
        <v>4563533.4357000021</v>
      </c>
      <c r="G104" s="150">
        <f t="shared" si="13"/>
        <v>0.67310131653500904</v>
      </c>
      <c r="H104" s="15">
        <f t="shared" si="23"/>
        <v>860355.44829999935</v>
      </c>
      <c r="I104" s="10">
        <f t="shared" si="24"/>
        <v>143392.57471666657</v>
      </c>
      <c r="J104" s="15">
        <f t="shared" si="20"/>
        <v>1267147.114599999</v>
      </c>
      <c r="K104" s="15">
        <f t="shared" si="16"/>
        <v>211191.18576666652</v>
      </c>
      <c r="L104" s="15">
        <f t="shared" si="21"/>
        <v>1606140.1698499992</v>
      </c>
      <c r="M104" s="15">
        <f t="shared" si="17"/>
        <v>267690.02830833319</v>
      </c>
      <c r="N104" s="56">
        <f t="shared" si="22"/>
        <v>1945133.2250999985</v>
      </c>
      <c r="O104" s="15">
        <f t="shared" si="17"/>
        <v>324188.87084999977</v>
      </c>
      <c r="P104" s="12">
        <f t="shared" si="25"/>
        <v>2216327.6692999993</v>
      </c>
      <c r="Q104" s="10">
        <f t="shared" si="19"/>
        <v>369387.94488333323</v>
      </c>
    </row>
    <row r="105" spans="1:17" s="59" customFormat="1" hidden="1" x14ac:dyDescent="0.25">
      <c r="A105" s="13">
        <v>103</v>
      </c>
      <c r="B105" s="29" t="s">
        <v>112</v>
      </c>
      <c r="C105" s="156" t="s">
        <v>108</v>
      </c>
      <c r="D105" s="29" t="s">
        <v>111</v>
      </c>
      <c r="E105" s="144">
        <v>9343031.8900000006</v>
      </c>
      <c r="F105" s="15">
        <v>5148544.6542999996</v>
      </c>
      <c r="G105" s="150">
        <f t="shared" si="13"/>
        <v>0.55105716376828073</v>
      </c>
      <c r="H105" s="15">
        <f t="shared" si="23"/>
        <v>2325880.8577000014</v>
      </c>
      <c r="I105" s="10">
        <f t="shared" si="24"/>
        <v>387646.80961666693</v>
      </c>
      <c r="J105" s="15">
        <f t="shared" si="20"/>
        <v>2886462.7711000005</v>
      </c>
      <c r="K105" s="15">
        <f t="shared" si="16"/>
        <v>481077.12851666677</v>
      </c>
      <c r="L105" s="15">
        <f t="shared" si="21"/>
        <v>3353614.365600002</v>
      </c>
      <c r="M105" s="15">
        <f t="shared" si="17"/>
        <v>558935.72760000033</v>
      </c>
      <c r="N105" s="56">
        <f t="shared" si="22"/>
        <v>3820765.9600999998</v>
      </c>
      <c r="O105" s="15">
        <f t="shared" si="17"/>
        <v>636794.32668333326</v>
      </c>
      <c r="P105" s="12">
        <f t="shared" si="25"/>
        <v>4194487.235700001</v>
      </c>
      <c r="Q105" s="10">
        <f t="shared" si="19"/>
        <v>699081.20595000021</v>
      </c>
    </row>
    <row r="106" spans="1:17" hidden="1" x14ac:dyDescent="0.25">
      <c r="A106" s="1">
        <v>104</v>
      </c>
      <c r="B106" s="2" t="s">
        <v>109</v>
      </c>
      <c r="C106" s="156" t="s">
        <v>108</v>
      </c>
      <c r="D106" s="29" t="s">
        <v>108</v>
      </c>
      <c r="E106" s="144">
        <v>10907317.547499999</v>
      </c>
      <c r="F106" s="15">
        <v>5750793.9605999989</v>
      </c>
      <c r="G106" s="150">
        <f t="shared" si="13"/>
        <v>0.52724182050774748</v>
      </c>
      <c r="H106" s="15">
        <f t="shared" si="23"/>
        <v>2975060.0774000017</v>
      </c>
      <c r="I106" s="10">
        <f t="shared" si="24"/>
        <v>495843.34623333364</v>
      </c>
      <c r="J106" s="15">
        <f t="shared" si="20"/>
        <v>3629499.1302500004</v>
      </c>
      <c r="K106" s="15">
        <f t="shared" si="16"/>
        <v>604916.5217083334</v>
      </c>
      <c r="L106" s="15">
        <f t="shared" si="21"/>
        <v>4174865.0076250015</v>
      </c>
      <c r="M106" s="15">
        <f t="shared" si="17"/>
        <v>695810.83460416691</v>
      </c>
      <c r="N106" s="56">
        <f t="shared" si="22"/>
        <v>4720230.8850000007</v>
      </c>
      <c r="O106" s="15">
        <f t="shared" si="17"/>
        <v>786705.14750000008</v>
      </c>
      <c r="P106" s="12">
        <f t="shared" si="25"/>
        <v>5156523.5869000005</v>
      </c>
      <c r="Q106" s="10">
        <f t="shared" si="19"/>
        <v>859420.5978166667</v>
      </c>
    </row>
    <row r="107" spans="1:17" hidden="1" x14ac:dyDescent="0.25">
      <c r="A107" s="1">
        <v>105</v>
      </c>
      <c r="B107" s="2" t="s">
        <v>113</v>
      </c>
      <c r="C107" s="156" t="s">
        <v>108</v>
      </c>
      <c r="D107" s="29" t="s">
        <v>108</v>
      </c>
      <c r="E107" s="144">
        <v>10420070.622499999</v>
      </c>
      <c r="F107" s="15">
        <v>4317384.5304999985</v>
      </c>
      <c r="G107" s="150">
        <f t="shared" si="13"/>
        <v>0.41433351912006189</v>
      </c>
      <c r="H107" s="15">
        <f t="shared" si="23"/>
        <v>4018671.9675000012</v>
      </c>
      <c r="I107" s="10">
        <f t="shared" si="24"/>
        <v>669778.66125000024</v>
      </c>
      <c r="J107" s="15">
        <f t="shared" si="20"/>
        <v>4643876.2048499994</v>
      </c>
      <c r="K107" s="15">
        <f t="shared" si="16"/>
        <v>773979.36747499986</v>
      </c>
      <c r="L107" s="15">
        <f t="shared" si="21"/>
        <v>5164879.735975001</v>
      </c>
      <c r="M107" s="15">
        <f t="shared" si="17"/>
        <v>860813.28932916687</v>
      </c>
      <c r="N107" s="56">
        <f t="shared" si="22"/>
        <v>5685883.2671000008</v>
      </c>
      <c r="O107" s="15">
        <f t="shared" si="17"/>
        <v>947647.21118333342</v>
      </c>
      <c r="P107" s="12">
        <f t="shared" si="25"/>
        <v>6102686.0920000002</v>
      </c>
      <c r="Q107" s="10">
        <f t="shared" si="19"/>
        <v>1017114.3486666667</v>
      </c>
    </row>
    <row r="108" spans="1:17" hidden="1" x14ac:dyDescent="0.25">
      <c r="A108" s="13">
        <v>106</v>
      </c>
      <c r="B108" s="159" t="s">
        <v>1404</v>
      </c>
      <c r="C108" s="156" t="s">
        <v>108</v>
      </c>
      <c r="D108" s="29" t="s">
        <v>121</v>
      </c>
      <c r="E108" s="144">
        <v>12611326.777500002</v>
      </c>
      <c r="F108" s="15">
        <v>8334840.0404000003</v>
      </c>
      <c r="G108" s="150">
        <f t="shared" si="13"/>
        <v>0.66090112384291511</v>
      </c>
      <c r="H108" s="15">
        <f t="shared" si="23"/>
        <v>1754221.3816000018</v>
      </c>
      <c r="I108" s="10">
        <f t="shared" si="24"/>
        <v>292370.23026666697</v>
      </c>
      <c r="J108" s="15">
        <f t="shared" si="20"/>
        <v>2510900.9882500004</v>
      </c>
      <c r="K108" s="15">
        <f t="shared" si="16"/>
        <v>418483.49804166675</v>
      </c>
      <c r="L108" s="15">
        <f t="shared" si="21"/>
        <v>3141467.3271250017</v>
      </c>
      <c r="M108" s="15">
        <f t="shared" si="17"/>
        <v>523577.88785416697</v>
      </c>
      <c r="N108" s="56">
        <f t="shared" si="22"/>
        <v>3772033.6660000011</v>
      </c>
      <c r="O108" s="15">
        <f t="shared" si="17"/>
        <v>628672.27766666689</v>
      </c>
      <c r="P108" s="12">
        <f t="shared" si="25"/>
        <v>4276486.7371000014</v>
      </c>
      <c r="Q108" s="10">
        <f t="shared" si="19"/>
        <v>712747.7895166669</v>
      </c>
    </row>
    <row r="109" spans="1:17" hidden="1" x14ac:dyDescent="0.25">
      <c r="A109" s="1">
        <v>107</v>
      </c>
      <c r="B109" s="2" t="s">
        <v>116</v>
      </c>
      <c r="C109" s="156" t="s">
        <v>108</v>
      </c>
      <c r="D109" s="29" t="s">
        <v>117</v>
      </c>
      <c r="E109" s="144">
        <v>11320277.032500001</v>
      </c>
      <c r="F109" s="15">
        <v>5950383.6693000002</v>
      </c>
      <c r="G109" s="150">
        <f t="shared" si="13"/>
        <v>0.52563940371924811</v>
      </c>
      <c r="H109" s="15">
        <f t="shared" si="23"/>
        <v>3105837.9567</v>
      </c>
      <c r="I109" s="10">
        <f t="shared" si="24"/>
        <v>517639.65944999998</v>
      </c>
      <c r="J109" s="15">
        <f t="shared" si="20"/>
        <v>3785054.5786500005</v>
      </c>
      <c r="K109" s="15">
        <f t="shared" si="16"/>
        <v>630842.42977500008</v>
      </c>
      <c r="L109" s="15">
        <f t="shared" si="21"/>
        <v>4351068.4302750016</v>
      </c>
      <c r="M109" s="15">
        <f t="shared" si="17"/>
        <v>725178.0717125003</v>
      </c>
      <c r="N109" s="56">
        <f t="shared" si="22"/>
        <v>4917082.2819000008</v>
      </c>
      <c r="O109" s="15">
        <f t="shared" si="17"/>
        <v>819513.71365000017</v>
      </c>
      <c r="P109" s="12">
        <f t="shared" si="25"/>
        <v>5369893.3632000005</v>
      </c>
      <c r="Q109" s="10">
        <f t="shared" si="19"/>
        <v>894982.22720000008</v>
      </c>
    </row>
    <row r="110" spans="1:17" hidden="1" x14ac:dyDescent="0.25">
      <c r="A110" s="1">
        <v>108</v>
      </c>
      <c r="B110" s="2" t="s">
        <v>115</v>
      </c>
      <c r="C110" s="156" t="s">
        <v>108</v>
      </c>
      <c r="D110" s="29" t="s">
        <v>1302</v>
      </c>
      <c r="E110" s="144">
        <v>14323371.180000003</v>
      </c>
      <c r="F110" s="15">
        <v>8470274.5207000002</v>
      </c>
      <c r="G110" s="150">
        <f t="shared" si="13"/>
        <v>0.59136040072236673</v>
      </c>
      <c r="H110" s="15">
        <f t="shared" si="23"/>
        <v>2988422.4233000036</v>
      </c>
      <c r="I110" s="10">
        <f t="shared" si="24"/>
        <v>498070.40388333396</v>
      </c>
      <c r="J110" s="15">
        <f t="shared" si="20"/>
        <v>3847824.6941000018</v>
      </c>
      <c r="K110" s="15">
        <f t="shared" si="16"/>
        <v>641304.1156833336</v>
      </c>
      <c r="L110" s="15">
        <f t="shared" si="21"/>
        <v>4563993.253100004</v>
      </c>
      <c r="M110" s="15">
        <f t="shared" si="17"/>
        <v>760665.54218333401</v>
      </c>
      <c r="N110" s="56">
        <f t="shared" si="22"/>
        <v>5280161.8121000025</v>
      </c>
      <c r="O110" s="15">
        <f t="shared" si="17"/>
        <v>880026.96868333372</v>
      </c>
      <c r="P110" s="12">
        <f t="shared" si="25"/>
        <v>5853096.6593000032</v>
      </c>
      <c r="Q110" s="10">
        <f t="shared" si="19"/>
        <v>975516.10988333391</v>
      </c>
    </row>
    <row r="111" spans="1:17" hidden="1" x14ac:dyDescent="0.25">
      <c r="A111" s="13">
        <v>109</v>
      </c>
      <c r="B111" s="2" t="s">
        <v>126</v>
      </c>
      <c r="C111" s="2" t="s">
        <v>124</v>
      </c>
      <c r="D111" s="29" t="s">
        <v>131</v>
      </c>
      <c r="E111" s="144">
        <v>4000247.9274999998</v>
      </c>
      <c r="F111" s="15">
        <v>1436413.3517</v>
      </c>
      <c r="G111" s="150">
        <f t="shared" si="13"/>
        <v>0.35908108140629741</v>
      </c>
      <c r="H111" s="15">
        <f t="shared" si="23"/>
        <v>1763784.9903000002</v>
      </c>
      <c r="I111" s="10">
        <f t="shared" si="24"/>
        <v>293964.16505000001</v>
      </c>
      <c r="J111" s="15">
        <f t="shared" si="20"/>
        <v>2003799.8659499995</v>
      </c>
      <c r="K111" s="15">
        <f t="shared" si="16"/>
        <v>333966.64432499994</v>
      </c>
      <c r="L111" s="15">
        <f t="shared" si="21"/>
        <v>2203812.262325</v>
      </c>
      <c r="M111" s="15">
        <f t="shared" si="17"/>
        <v>367302.04372083332</v>
      </c>
      <c r="N111" s="56">
        <f t="shared" si="22"/>
        <v>2403824.6586999996</v>
      </c>
      <c r="O111" s="15">
        <f t="shared" si="17"/>
        <v>400637.44311666657</v>
      </c>
      <c r="P111" s="12">
        <f t="shared" si="25"/>
        <v>2563834.5757999998</v>
      </c>
      <c r="Q111" s="10">
        <f t="shared" si="19"/>
        <v>427305.76263333327</v>
      </c>
    </row>
    <row r="112" spans="1:17" hidden="1" x14ac:dyDescent="0.25">
      <c r="A112" s="1">
        <v>110</v>
      </c>
      <c r="B112" s="2" t="s">
        <v>140</v>
      </c>
      <c r="C112" s="2" t="s">
        <v>124</v>
      </c>
      <c r="D112" s="29" t="s">
        <v>124</v>
      </c>
      <c r="E112" s="144">
        <v>6107230.3124999991</v>
      </c>
      <c r="F112" s="15">
        <v>2157900.9480000003</v>
      </c>
      <c r="G112" s="150">
        <f t="shared" si="13"/>
        <v>0.35333544627968388</v>
      </c>
      <c r="H112" s="15">
        <f t="shared" si="23"/>
        <v>2727883.3019999987</v>
      </c>
      <c r="I112" s="10">
        <f t="shared" si="24"/>
        <v>454647.21699999977</v>
      </c>
      <c r="J112" s="15">
        <f t="shared" si="20"/>
        <v>3094317.1207499984</v>
      </c>
      <c r="K112" s="15">
        <f t="shared" si="16"/>
        <v>515719.52012499975</v>
      </c>
      <c r="L112" s="15">
        <f t="shared" si="21"/>
        <v>3399678.6363749993</v>
      </c>
      <c r="M112" s="15">
        <f t="shared" si="17"/>
        <v>566613.10606249992</v>
      </c>
      <c r="N112" s="56">
        <f t="shared" si="22"/>
        <v>3705040.1519999984</v>
      </c>
      <c r="O112" s="15">
        <f t="shared" si="17"/>
        <v>617506.69199999969</v>
      </c>
      <c r="P112" s="12">
        <f t="shared" si="25"/>
        <v>3949329.3644999987</v>
      </c>
      <c r="Q112" s="10">
        <f t="shared" si="19"/>
        <v>658221.56074999983</v>
      </c>
    </row>
    <row r="113" spans="1:17" hidden="1" x14ac:dyDescent="0.25">
      <c r="A113" s="1">
        <v>111</v>
      </c>
      <c r="B113" s="2" t="s">
        <v>129</v>
      </c>
      <c r="C113" s="2" t="s">
        <v>124</v>
      </c>
      <c r="D113" s="29" t="s">
        <v>128</v>
      </c>
      <c r="E113" s="144">
        <v>5739362.0899999999</v>
      </c>
      <c r="F113" s="15">
        <v>3775814.2160999989</v>
      </c>
      <c r="G113" s="150">
        <f t="shared" si="13"/>
        <v>0.6578804677054273</v>
      </c>
      <c r="H113" s="15">
        <f t="shared" si="23"/>
        <v>815675.45590000134</v>
      </c>
      <c r="I113" s="10">
        <f t="shared" si="24"/>
        <v>135945.90931666689</v>
      </c>
      <c r="J113" s="15">
        <f t="shared" si="20"/>
        <v>1160037.1813000012</v>
      </c>
      <c r="K113" s="15">
        <f t="shared" si="16"/>
        <v>193339.53021666687</v>
      </c>
      <c r="L113" s="15">
        <f t="shared" si="21"/>
        <v>1447005.2858000016</v>
      </c>
      <c r="M113" s="15">
        <f t="shared" si="17"/>
        <v>241167.5476333336</v>
      </c>
      <c r="N113" s="56">
        <f t="shared" si="22"/>
        <v>1733973.390300001</v>
      </c>
      <c r="O113" s="15">
        <f t="shared" si="17"/>
        <v>288995.56505000015</v>
      </c>
      <c r="P113" s="12">
        <f t="shared" si="25"/>
        <v>1963547.8739000009</v>
      </c>
      <c r="Q113" s="10">
        <f t="shared" si="19"/>
        <v>327257.97898333351</v>
      </c>
    </row>
    <row r="114" spans="1:17" hidden="1" x14ac:dyDescent="0.25">
      <c r="A114" s="13">
        <v>112</v>
      </c>
      <c r="B114" s="2" t="s">
        <v>132</v>
      </c>
      <c r="C114" s="2" t="s">
        <v>124</v>
      </c>
      <c r="D114" s="45" t="s">
        <v>133</v>
      </c>
      <c r="E114" s="144">
        <v>9070535.4125000015</v>
      </c>
      <c r="F114" s="15">
        <v>4089273.5328999991</v>
      </c>
      <c r="G114" s="152">
        <f t="shared" si="13"/>
        <v>0.45083044681845547</v>
      </c>
      <c r="H114" s="15">
        <f t="shared" si="23"/>
        <v>3167154.7971000029</v>
      </c>
      <c r="I114" s="10">
        <f t="shared" si="24"/>
        <v>527859.13285000052</v>
      </c>
      <c r="J114" s="15">
        <f t="shared" si="20"/>
        <v>3711386.9218500024</v>
      </c>
      <c r="K114" s="15">
        <f t="shared" si="16"/>
        <v>618564.48697500036</v>
      </c>
      <c r="L114" s="15">
        <f t="shared" si="21"/>
        <v>4164913.6924750023</v>
      </c>
      <c r="M114" s="15">
        <f t="shared" si="17"/>
        <v>694152.28207916708</v>
      </c>
      <c r="N114" s="56">
        <f t="shared" si="22"/>
        <v>4618440.4631000021</v>
      </c>
      <c r="O114" s="15">
        <f t="shared" si="17"/>
        <v>769740.07718333369</v>
      </c>
      <c r="P114" s="12">
        <f t="shared" si="25"/>
        <v>4981261.8796000024</v>
      </c>
      <c r="Q114" s="10">
        <f t="shared" si="19"/>
        <v>830210.31326666707</v>
      </c>
    </row>
    <row r="115" spans="1:17" hidden="1" x14ac:dyDescent="0.25">
      <c r="A115" s="1">
        <v>113</v>
      </c>
      <c r="B115" s="2" t="s">
        <v>130</v>
      </c>
      <c r="C115" s="2" t="s">
        <v>124</v>
      </c>
      <c r="D115" s="29" t="s">
        <v>131</v>
      </c>
      <c r="E115" s="144">
        <v>7489675.3925000019</v>
      </c>
      <c r="F115" s="15">
        <v>4008768.5329999989</v>
      </c>
      <c r="G115" s="150">
        <f t="shared" si="13"/>
        <v>0.53523928914386498</v>
      </c>
      <c r="H115" s="15">
        <f t="shared" si="23"/>
        <v>1982971.7810000032</v>
      </c>
      <c r="I115" s="10">
        <f t="shared" si="24"/>
        <v>330495.29683333385</v>
      </c>
      <c r="J115" s="15">
        <f t="shared" si="20"/>
        <v>2432352.3045500023</v>
      </c>
      <c r="K115" s="15">
        <f t="shared" si="16"/>
        <v>405392.0507583337</v>
      </c>
      <c r="L115" s="15">
        <f t="shared" si="21"/>
        <v>2806836.074175003</v>
      </c>
      <c r="M115" s="15">
        <f t="shared" si="17"/>
        <v>467806.01236250048</v>
      </c>
      <c r="N115" s="56">
        <f t="shared" si="22"/>
        <v>3181319.8438000027</v>
      </c>
      <c r="O115" s="15">
        <f t="shared" si="17"/>
        <v>530219.97396666708</v>
      </c>
      <c r="P115" s="12">
        <f t="shared" si="25"/>
        <v>3480906.859500003</v>
      </c>
      <c r="Q115" s="10">
        <f t="shared" si="19"/>
        <v>580151.14325000055</v>
      </c>
    </row>
    <row r="116" spans="1:17" hidden="1" x14ac:dyDescent="0.25">
      <c r="A116" s="1">
        <v>114</v>
      </c>
      <c r="B116" s="2" t="s">
        <v>123</v>
      </c>
      <c r="C116" s="2" t="s">
        <v>124</v>
      </c>
      <c r="D116" s="29" t="s">
        <v>125</v>
      </c>
      <c r="E116" s="144">
        <v>9356189.0799999982</v>
      </c>
      <c r="F116" s="15">
        <v>2416958.375</v>
      </c>
      <c r="G116" s="150">
        <f t="shared" si="13"/>
        <v>0.25832722643095629</v>
      </c>
      <c r="H116" s="15">
        <f t="shared" si="23"/>
        <v>5067992.8889999986</v>
      </c>
      <c r="I116" s="10">
        <f t="shared" si="24"/>
        <v>844665.48149999976</v>
      </c>
      <c r="J116" s="15">
        <f t="shared" si="20"/>
        <v>5629364.2337999986</v>
      </c>
      <c r="K116" s="15">
        <f t="shared" si="16"/>
        <v>938227.37229999981</v>
      </c>
      <c r="L116" s="15">
        <f t="shared" si="21"/>
        <v>6097173.6877999995</v>
      </c>
      <c r="M116" s="15">
        <f t="shared" si="17"/>
        <v>1016195.6146333333</v>
      </c>
      <c r="N116" s="56">
        <f t="shared" si="22"/>
        <v>6564983.1417999975</v>
      </c>
      <c r="O116" s="15">
        <f t="shared" si="17"/>
        <v>1094163.8569666662</v>
      </c>
      <c r="P116" s="12">
        <f t="shared" si="25"/>
        <v>6939230.7049999982</v>
      </c>
      <c r="Q116" s="10">
        <f t="shared" si="19"/>
        <v>1156538.450833333</v>
      </c>
    </row>
    <row r="117" spans="1:17" hidden="1" x14ac:dyDescent="0.25">
      <c r="A117" s="13">
        <v>115</v>
      </c>
      <c r="B117" s="2" t="s">
        <v>134</v>
      </c>
      <c r="C117" s="2" t="s">
        <v>124</v>
      </c>
      <c r="D117" s="29" t="s">
        <v>133</v>
      </c>
      <c r="E117" s="144">
        <v>7292173.5625</v>
      </c>
      <c r="F117" s="15">
        <v>4070353.833899999</v>
      </c>
      <c r="G117" s="150">
        <f t="shared" si="13"/>
        <v>0.55818115120459999</v>
      </c>
      <c r="H117" s="15">
        <f t="shared" si="23"/>
        <v>1763385.0161000015</v>
      </c>
      <c r="I117" s="10">
        <f t="shared" si="24"/>
        <v>293897.50268333359</v>
      </c>
      <c r="J117" s="15">
        <f t="shared" si="20"/>
        <v>2200915.4298500009</v>
      </c>
      <c r="K117" s="15">
        <f t="shared" si="16"/>
        <v>366819.2383083335</v>
      </c>
      <c r="L117" s="15">
        <f t="shared" si="21"/>
        <v>2565524.1079750014</v>
      </c>
      <c r="M117" s="15">
        <f t="shared" si="17"/>
        <v>427587.35132916691</v>
      </c>
      <c r="N117" s="56">
        <f t="shared" si="22"/>
        <v>2930132.7861000011</v>
      </c>
      <c r="O117" s="15">
        <f t="shared" si="17"/>
        <v>488355.4643500002</v>
      </c>
      <c r="P117" s="12">
        <f t="shared" si="25"/>
        <v>3221819.728600001</v>
      </c>
      <c r="Q117" s="10">
        <f t="shared" si="19"/>
        <v>536969.95476666687</v>
      </c>
    </row>
    <row r="118" spans="1:17" hidden="1" x14ac:dyDescent="0.25">
      <c r="A118" s="1">
        <v>116</v>
      </c>
      <c r="B118" s="2" t="s">
        <v>135</v>
      </c>
      <c r="C118" s="2" t="s">
        <v>124</v>
      </c>
      <c r="D118" s="29" t="s">
        <v>124</v>
      </c>
      <c r="E118" s="144">
        <v>9547515.1199999992</v>
      </c>
      <c r="F118" s="15">
        <v>5860918.5170999998</v>
      </c>
      <c r="G118" s="150">
        <f t="shared" si="13"/>
        <v>0.61386847189407756</v>
      </c>
      <c r="H118" s="15">
        <f t="shared" si="23"/>
        <v>1777093.5789000001</v>
      </c>
      <c r="I118" s="10">
        <f t="shared" si="24"/>
        <v>296182.26315000001</v>
      </c>
      <c r="J118" s="15">
        <f t="shared" si="20"/>
        <v>2349944.4860999994</v>
      </c>
      <c r="K118" s="15">
        <f t="shared" si="16"/>
        <v>391657.41434999992</v>
      </c>
      <c r="L118" s="15">
        <f t="shared" si="21"/>
        <v>2827320.2420999995</v>
      </c>
      <c r="M118" s="15">
        <f t="shared" si="17"/>
        <v>471220.04034999991</v>
      </c>
      <c r="N118" s="56">
        <f t="shared" si="22"/>
        <v>3304695.9980999986</v>
      </c>
      <c r="O118" s="15">
        <f t="shared" si="17"/>
        <v>550782.66634999972</v>
      </c>
      <c r="P118" s="12">
        <f t="shared" si="25"/>
        <v>3686596.6028999994</v>
      </c>
      <c r="Q118" s="10">
        <f t="shared" si="19"/>
        <v>614432.76714999985</v>
      </c>
    </row>
    <row r="119" spans="1:17" hidden="1" x14ac:dyDescent="0.25">
      <c r="A119" s="1">
        <v>117</v>
      </c>
      <c r="B119" s="2" t="s">
        <v>139</v>
      </c>
      <c r="C119" s="2" t="s">
        <v>124</v>
      </c>
      <c r="D119" s="29" t="s">
        <v>128</v>
      </c>
      <c r="E119" s="144">
        <v>11233719.667499997</v>
      </c>
      <c r="F119" s="15">
        <v>5243622.3498999989</v>
      </c>
      <c r="G119" s="150">
        <f t="shared" si="13"/>
        <v>0.46677525388765007</v>
      </c>
      <c r="H119" s="15">
        <f t="shared" si="23"/>
        <v>3743353.3840999985</v>
      </c>
      <c r="I119" s="10">
        <f t="shared" si="24"/>
        <v>623892.23068333312</v>
      </c>
      <c r="J119" s="15">
        <f t="shared" si="20"/>
        <v>4417376.5641499991</v>
      </c>
      <c r="K119" s="15">
        <f t="shared" si="16"/>
        <v>736229.42735833314</v>
      </c>
      <c r="L119" s="15">
        <f t="shared" si="21"/>
        <v>4979062.5475249989</v>
      </c>
      <c r="M119" s="15">
        <f t="shared" si="17"/>
        <v>829843.75792083319</v>
      </c>
      <c r="N119" s="56">
        <f t="shared" si="22"/>
        <v>5540748.5308999969</v>
      </c>
      <c r="O119" s="15">
        <f t="shared" si="17"/>
        <v>923458.08848333277</v>
      </c>
      <c r="P119" s="12">
        <f t="shared" si="25"/>
        <v>5990097.3175999979</v>
      </c>
      <c r="Q119" s="10">
        <f t="shared" si="19"/>
        <v>998349.55293333298</v>
      </c>
    </row>
    <row r="120" spans="1:17" hidden="1" x14ac:dyDescent="0.25">
      <c r="A120" s="13">
        <v>118</v>
      </c>
      <c r="B120" s="2" t="s">
        <v>127</v>
      </c>
      <c r="C120" s="2" t="s">
        <v>124</v>
      </c>
      <c r="D120" s="29" t="s">
        <v>125</v>
      </c>
      <c r="E120" s="144">
        <v>12450788.465000002</v>
      </c>
      <c r="F120" s="15">
        <v>6708426.7011000011</v>
      </c>
      <c r="G120" s="150">
        <f t="shared" si="13"/>
        <v>0.53879533171395821</v>
      </c>
      <c r="H120" s="15">
        <f t="shared" si="23"/>
        <v>3252204.0709000006</v>
      </c>
      <c r="I120" s="10">
        <f t="shared" si="24"/>
        <v>542034.01181666681</v>
      </c>
      <c r="J120" s="15">
        <f t="shared" si="20"/>
        <v>3999251.378800001</v>
      </c>
      <c r="K120" s="15">
        <f t="shared" si="16"/>
        <v>666541.89646666683</v>
      </c>
      <c r="L120" s="15">
        <f t="shared" si="21"/>
        <v>4621790.8020500001</v>
      </c>
      <c r="M120" s="15">
        <f t="shared" si="17"/>
        <v>770298.4670083333</v>
      </c>
      <c r="N120" s="56">
        <f t="shared" si="22"/>
        <v>5244330.225300001</v>
      </c>
      <c r="O120" s="15">
        <f t="shared" si="17"/>
        <v>874055.03755000012</v>
      </c>
      <c r="P120" s="12">
        <f t="shared" si="25"/>
        <v>5742361.7639000006</v>
      </c>
      <c r="Q120" s="10">
        <f t="shared" si="19"/>
        <v>957060.29398333339</v>
      </c>
    </row>
    <row r="121" spans="1:17" hidden="1" x14ac:dyDescent="0.25">
      <c r="A121" s="1">
        <v>119</v>
      </c>
      <c r="B121" s="2" t="s">
        <v>141</v>
      </c>
      <c r="C121" s="2" t="s">
        <v>124</v>
      </c>
      <c r="D121" s="29" t="s">
        <v>125</v>
      </c>
      <c r="E121" s="144">
        <v>5533360.2975000003</v>
      </c>
      <c r="F121" s="15">
        <v>3831435.7024999992</v>
      </c>
      <c r="G121" s="150">
        <f t="shared" si="13"/>
        <v>0.6924247647909465</v>
      </c>
      <c r="H121" s="15">
        <f t="shared" si="23"/>
        <v>595252.53550000163</v>
      </c>
      <c r="I121" s="10">
        <f t="shared" si="24"/>
        <v>99208.755916666938</v>
      </c>
      <c r="J121" s="15">
        <f t="shared" si="20"/>
        <v>927254.15335000074</v>
      </c>
      <c r="K121" s="15">
        <f t="shared" si="16"/>
        <v>154542.35889166678</v>
      </c>
      <c r="L121" s="15">
        <f t="shared" si="21"/>
        <v>1203922.1682250011</v>
      </c>
      <c r="M121" s="15">
        <f t="shared" si="17"/>
        <v>200653.69470416685</v>
      </c>
      <c r="N121" s="56">
        <f t="shared" si="22"/>
        <v>1480590.1831000005</v>
      </c>
      <c r="O121" s="15">
        <f t="shared" si="17"/>
        <v>246765.03051666674</v>
      </c>
      <c r="P121" s="12">
        <f t="shared" si="25"/>
        <v>1701924.5950000011</v>
      </c>
      <c r="Q121" s="10">
        <f t="shared" si="19"/>
        <v>283654.09916666686</v>
      </c>
    </row>
    <row r="122" spans="1:17" hidden="1" x14ac:dyDescent="0.25">
      <c r="A122" s="1">
        <v>120</v>
      </c>
      <c r="B122" s="2" t="s">
        <v>77</v>
      </c>
      <c r="C122" s="2" t="s">
        <v>124</v>
      </c>
      <c r="D122" s="29" t="s">
        <v>128</v>
      </c>
      <c r="E122" s="144">
        <v>3375933.8274999997</v>
      </c>
      <c r="F122" s="15">
        <v>2164234.6846999992</v>
      </c>
      <c r="G122" s="150">
        <f t="shared" si="13"/>
        <v>0.64107734194028698</v>
      </c>
      <c r="H122" s="15">
        <f t="shared" si="23"/>
        <v>536512.37730000075</v>
      </c>
      <c r="I122" s="10">
        <f t="shared" si="24"/>
        <v>89418.72955000012</v>
      </c>
      <c r="J122" s="15">
        <f t="shared" si="20"/>
        <v>739068.40695000067</v>
      </c>
      <c r="K122" s="15">
        <f t="shared" si="16"/>
        <v>123178.06782500011</v>
      </c>
      <c r="L122" s="15">
        <f t="shared" si="21"/>
        <v>907865.09832500061</v>
      </c>
      <c r="M122" s="15">
        <f t="shared" si="17"/>
        <v>151310.84972083344</v>
      </c>
      <c r="N122" s="56">
        <f t="shared" si="22"/>
        <v>1076661.7897000005</v>
      </c>
      <c r="O122" s="15">
        <f t="shared" si="17"/>
        <v>179443.63161666677</v>
      </c>
      <c r="P122" s="12">
        <f t="shared" si="25"/>
        <v>1211699.1428000005</v>
      </c>
      <c r="Q122" s="10">
        <f t="shared" si="19"/>
        <v>201949.85713333343</v>
      </c>
    </row>
    <row r="123" spans="1:17" hidden="1" x14ac:dyDescent="0.25">
      <c r="A123" s="13">
        <v>121</v>
      </c>
      <c r="B123" s="2" t="s">
        <v>136</v>
      </c>
      <c r="C123" s="2" t="s">
        <v>124</v>
      </c>
      <c r="D123" s="29" t="s">
        <v>124</v>
      </c>
      <c r="E123" s="144">
        <v>13957049.27</v>
      </c>
      <c r="F123" s="15">
        <v>4826267.1636999995</v>
      </c>
      <c r="G123" s="150">
        <f t="shared" si="13"/>
        <v>0.34579423417769445</v>
      </c>
      <c r="H123" s="15">
        <f t="shared" si="23"/>
        <v>6339372.2523000017</v>
      </c>
      <c r="I123" s="10">
        <f t="shared" si="24"/>
        <v>1056562.0420500003</v>
      </c>
      <c r="J123" s="15">
        <f t="shared" si="20"/>
        <v>7176795.2084999997</v>
      </c>
      <c r="K123" s="15">
        <f t="shared" si="16"/>
        <v>1196132.5347499999</v>
      </c>
      <c r="L123" s="15">
        <f t="shared" si="21"/>
        <v>7874647.6720000003</v>
      </c>
      <c r="M123" s="15">
        <f t="shared" si="17"/>
        <v>1312441.2786666667</v>
      </c>
      <c r="N123" s="56">
        <f t="shared" si="22"/>
        <v>8572500.1354999989</v>
      </c>
      <c r="O123" s="15">
        <f t="shared" si="17"/>
        <v>1428750.0225833331</v>
      </c>
      <c r="P123" s="12">
        <f t="shared" si="25"/>
        <v>9130782.1063000001</v>
      </c>
      <c r="Q123" s="10">
        <f t="shared" si="19"/>
        <v>1521797.0177166667</v>
      </c>
    </row>
    <row r="124" spans="1:17" s="59" customFormat="1" hidden="1" x14ac:dyDescent="0.25">
      <c r="A124" s="1">
        <v>122</v>
      </c>
      <c r="B124" s="60" t="s">
        <v>180</v>
      </c>
      <c r="C124" s="29" t="s">
        <v>181</v>
      </c>
      <c r="D124" s="29" t="s">
        <v>181</v>
      </c>
      <c r="E124" s="144">
        <v>20887988.6675</v>
      </c>
      <c r="F124" s="15">
        <v>12389486</v>
      </c>
      <c r="G124" s="150">
        <f t="shared" si="13"/>
        <v>0.59313925324351724</v>
      </c>
      <c r="H124" s="15">
        <f t="shared" si="23"/>
        <v>4320904.9340000004</v>
      </c>
      <c r="I124" s="10">
        <f t="shared" si="24"/>
        <v>720150.82233333343</v>
      </c>
      <c r="J124" s="15">
        <f t="shared" si="20"/>
        <v>5574184.2540500015</v>
      </c>
      <c r="K124" s="15">
        <f t="shared" si="16"/>
        <v>929030.70900833362</v>
      </c>
      <c r="L124" s="15">
        <f t="shared" si="21"/>
        <v>6618583.6874250025</v>
      </c>
      <c r="M124" s="15">
        <f t="shared" si="17"/>
        <v>1103097.2812375005</v>
      </c>
      <c r="N124" s="56">
        <f t="shared" si="22"/>
        <v>7662983.1207999997</v>
      </c>
      <c r="O124" s="15">
        <f t="shared" si="17"/>
        <v>1277163.8534666665</v>
      </c>
      <c r="P124" s="12">
        <f t="shared" si="25"/>
        <v>8498502.6675000004</v>
      </c>
      <c r="Q124" s="10">
        <f t="shared" si="19"/>
        <v>1416417.1112500001</v>
      </c>
    </row>
    <row r="125" spans="1:17" s="4" customFormat="1" hidden="1" x14ac:dyDescent="0.25">
      <c r="A125" s="231" t="s">
        <v>174</v>
      </c>
      <c r="B125" s="232"/>
      <c r="C125" s="232"/>
      <c r="D125" s="232"/>
      <c r="E125" s="19">
        <f>SUM(E3:E124)</f>
        <v>1110117168.98</v>
      </c>
      <c r="F125" s="19">
        <f>SUM(F3:F124)</f>
        <v>568944947.69489992</v>
      </c>
      <c r="G125" s="20">
        <f t="shared" ref="G125" si="26">IFERROR(F125/E125,0)</f>
        <v>0.51250891670980914</v>
      </c>
      <c r="H125" s="19">
        <f>(E125*0.9)-F125</f>
        <v>430160504.3871001</v>
      </c>
      <c r="I125" s="19">
        <f t="shared" si="24"/>
        <v>71693417.397850022</v>
      </c>
      <c r="J125" s="19">
        <f t="shared" ref="J125" si="27">(E125*0.85)-F125</f>
        <v>374654645.9381001</v>
      </c>
      <c r="K125" s="19">
        <f t="shared" si="16"/>
        <v>62442440.989683352</v>
      </c>
      <c r="L125" s="19">
        <f t="shared" ref="L125:N125" si="28">(E125*0.9)-F125</f>
        <v>430160504.3871001</v>
      </c>
      <c r="M125" s="19">
        <f t="shared" si="17"/>
        <v>71693417.397850022</v>
      </c>
      <c r="N125" s="19">
        <f t="shared" si="28"/>
        <v>-430160503.92584205</v>
      </c>
      <c r="O125" s="19">
        <f t="shared" si="17"/>
        <v>-71693417.320973679</v>
      </c>
      <c r="P125" s="21">
        <f t="shared" si="25"/>
        <v>541172221.2851001</v>
      </c>
      <c r="Q125" s="26">
        <f t="shared" si="19"/>
        <v>90195370.214183345</v>
      </c>
    </row>
    <row r="127" spans="1:17" x14ac:dyDescent="0.25">
      <c r="E127" s="27"/>
    </row>
    <row r="129" spans="5:6" x14ac:dyDescent="0.25">
      <c r="F129" s="27"/>
    </row>
    <row r="130" spans="5:6" x14ac:dyDescent="0.25">
      <c r="E130" s="27"/>
    </row>
    <row r="132" spans="5:6" x14ac:dyDescent="0.25">
      <c r="F132" s="53"/>
    </row>
  </sheetData>
  <autoFilter ref="A2:Q125" xr:uid="{44847138-4372-4BE5-BAEE-6DA4674119C3}">
    <filterColumn colId="3">
      <filters>
        <filter val="Pabna"/>
      </filters>
    </filterColumn>
  </autoFilter>
  <mergeCells count="2">
    <mergeCell ref="A125:D125"/>
    <mergeCell ref="A1:O1"/>
  </mergeCells>
  <conditionalFormatting sqref="G3:G125">
    <cfRule type="cellIs" dxfId="26" priority="1" operator="greaterThan">
      <formula>0.795</formula>
    </cfRule>
    <cfRule type="cellIs" dxfId="2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1368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"/>
  <sheetViews>
    <sheetView showGridLines="0" zoomScale="90" zoomScaleNormal="90" workbookViewId="0">
      <selection activeCell="B7" sqref="B7"/>
    </sheetView>
  </sheetViews>
  <sheetFormatPr defaultRowHeight="15" x14ac:dyDescent="0.25"/>
  <cols>
    <col min="1" max="1" width="18.42578125" customWidth="1"/>
    <col min="2" max="3" width="14.28515625" bestFit="1" customWidth="1"/>
    <col min="4" max="4" width="16.42578125" customWidth="1"/>
    <col min="5" max="5" width="13.42578125" customWidth="1"/>
    <col min="6" max="12" width="15.28515625" customWidth="1"/>
    <col min="13" max="13" width="14.28515625" customWidth="1"/>
    <col min="14" max="14" width="14.7109375" customWidth="1"/>
  </cols>
  <sheetData>
    <row r="1" spans="1:14" ht="32.25" customHeight="1" x14ac:dyDescent="0.25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36" t="s">
        <v>1429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6" t="s">
        <v>185</v>
      </c>
      <c r="N2" s="6">
        <f>'Dealer Wise'!Q1</f>
        <v>6</v>
      </c>
    </row>
    <row r="3" spans="1:14" ht="36.75" customHeight="1" x14ac:dyDescent="0.25">
      <c r="A3" s="22" t="s">
        <v>0</v>
      </c>
      <c r="B3" s="23" t="s">
        <v>1459</v>
      </c>
      <c r="C3" s="23" t="s">
        <v>1457</v>
      </c>
      <c r="D3" s="23" t="s">
        <v>1458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Wise'!E$3:E$123,'Dealer Wise'!$C$3:$C$123,'Region Wise'!$A4)</f>
        <v>92594984.564999998</v>
      </c>
      <c r="C4" s="10">
        <f>SUMIFS('Dealer Wise'!F$3:F$123,'Dealer Wise'!$C$3:$C$123,'Region Wise'!$A4)</f>
        <v>47638507.197400004</v>
      </c>
      <c r="D4" s="11">
        <f t="shared" ref="D4:D14" si="0">C4/B4</f>
        <v>0.51448258694787774</v>
      </c>
      <c r="E4" s="10">
        <f>(B4*0.8)-C4</f>
        <v>26437480.454599991</v>
      </c>
      <c r="F4" s="10">
        <f>E4/$N$2</f>
        <v>4406246.7424333319</v>
      </c>
      <c r="G4" s="10">
        <f>(B4*0.86)-C4</f>
        <v>31993179.528499991</v>
      </c>
      <c r="H4" s="10">
        <f>G4/$N$2</f>
        <v>5332196.5880833315</v>
      </c>
      <c r="I4" s="10">
        <f>(B4*0.91)-C4</f>
        <v>36622928.756750003</v>
      </c>
      <c r="J4" s="10">
        <f>I4/$N$2</f>
        <v>6103821.4594583334</v>
      </c>
      <c r="K4" s="57">
        <f>(B4*0.96)-C4</f>
        <v>41252677.984999985</v>
      </c>
      <c r="L4" s="10">
        <f>K4/$N$2</f>
        <v>6875446.3308333308</v>
      </c>
      <c r="M4" s="10">
        <f t="shared" ref="M4:M13" si="1">B4-C4</f>
        <v>44956477.367599994</v>
      </c>
      <c r="N4" s="10">
        <f>M4/$N$2</f>
        <v>7492746.2279333323</v>
      </c>
    </row>
    <row r="5" spans="1:14" x14ac:dyDescent="0.25">
      <c r="A5" s="2" t="s">
        <v>173</v>
      </c>
      <c r="B5" s="10">
        <f>SUMIFS('Dealer Wise'!E$3:E$123,'Dealer Wise'!$C$3:$C$123,'Region Wise'!$A5)</f>
        <v>146169775.4725</v>
      </c>
      <c r="C5" s="10">
        <f>SUMIFS('Dealer Wise'!F$3:F$123,'Dealer Wise'!$C$3:$C$123,'Region Wise'!$A5)</f>
        <v>63409656.661999978</v>
      </c>
      <c r="D5" s="11">
        <f t="shared" si="0"/>
        <v>0.43380826478679041</v>
      </c>
      <c r="E5" s="10">
        <f t="shared" ref="E5:E13" si="2">(B5*0.8)-C5</f>
        <v>53526163.716000028</v>
      </c>
      <c r="F5" s="10">
        <f t="shared" ref="F5:F13" si="3">E5/$N$2</f>
        <v>8921027.286000004</v>
      </c>
      <c r="G5" s="10">
        <f t="shared" ref="G5:G13" si="4">(B5*0.86)-C5</f>
        <v>62296350.244350024</v>
      </c>
      <c r="H5" s="10">
        <f t="shared" ref="H5:H13" si="5">G5/$N$2</f>
        <v>10382725.040725004</v>
      </c>
      <c r="I5" s="10">
        <f t="shared" ref="I5:I13" si="6">(B5*0.91)-C5</f>
        <v>69604839.017975032</v>
      </c>
      <c r="J5" s="10">
        <f t="shared" ref="J5:J14" si="7">I5/$N$2</f>
        <v>11600806.502995839</v>
      </c>
      <c r="K5" s="57">
        <f t="shared" ref="K5:K13" si="8">(B5*0.96)-C5</f>
        <v>76913327.791600019</v>
      </c>
      <c r="L5" s="10">
        <f t="shared" ref="L5:L14" si="9">K5/$N$2</f>
        <v>12818887.965266669</v>
      </c>
      <c r="M5" s="10">
        <f t="shared" si="1"/>
        <v>82760118.810500026</v>
      </c>
      <c r="N5" s="10">
        <f t="shared" ref="N5:N13" si="10">M5/$N$2</f>
        <v>13793353.135083338</v>
      </c>
    </row>
    <row r="6" spans="1:14" x14ac:dyDescent="0.25">
      <c r="A6" s="2" t="s">
        <v>26</v>
      </c>
      <c r="B6" s="10">
        <f>SUMIFS('Dealer Wise'!E$3:E$123,'Dealer Wise'!$C$3:$C$123,'Region Wise'!$A6)</f>
        <v>132756397.53500003</v>
      </c>
      <c r="C6" s="10">
        <f>SUMIFS('Dealer Wise'!F$3:F$123,'Dealer Wise'!$C$3:$C$123,'Region Wise'!$A6)</f>
        <v>61009007.2064</v>
      </c>
      <c r="D6" s="11">
        <f t="shared" si="0"/>
        <v>0.45955606162268398</v>
      </c>
      <c r="E6" s="10">
        <f t="shared" si="2"/>
        <v>45196110.821600027</v>
      </c>
      <c r="F6" s="10">
        <f t="shared" si="3"/>
        <v>7532685.1369333379</v>
      </c>
      <c r="G6" s="10">
        <f t="shared" si="4"/>
        <v>53161494.673700027</v>
      </c>
      <c r="H6" s="10">
        <f t="shared" si="5"/>
        <v>8860249.1122833379</v>
      </c>
      <c r="I6" s="10">
        <f t="shared" si="6"/>
        <v>59799314.550450034</v>
      </c>
      <c r="J6" s="10">
        <f t="shared" si="7"/>
        <v>9966552.4250750057</v>
      </c>
      <c r="K6" s="57">
        <f t="shared" si="8"/>
        <v>66437134.427200027</v>
      </c>
      <c r="L6" s="10">
        <f t="shared" si="9"/>
        <v>11072855.737866672</v>
      </c>
      <c r="M6" s="10">
        <f t="shared" si="1"/>
        <v>71747390.328600019</v>
      </c>
      <c r="N6" s="10">
        <f t="shared" si="10"/>
        <v>11957898.388100004</v>
      </c>
    </row>
    <row r="7" spans="1:14" x14ac:dyDescent="0.25">
      <c r="A7" s="2" t="s">
        <v>41</v>
      </c>
      <c r="B7" s="10">
        <f>SUMIFS('Dealer Wise'!E$3:E$123,'Dealer Wise'!$C$3:$C$123,'Region Wise'!$A7)</f>
        <v>121078040.03249998</v>
      </c>
      <c r="C7" s="10">
        <f>SUMIFS('Dealer Wise'!F$3:F$123,'Dealer Wise'!$C$3:$C$123,'Region Wise'!$A7)</f>
        <v>59109129.220100001</v>
      </c>
      <c r="D7" s="11">
        <f t="shared" si="0"/>
        <v>0.48819033744049561</v>
      </c>
      <c r="E7" s="10">
        <f t="shared" si="2"/>
        <v>37753302.805899993</v>
      </c>
      <c r="F7" s="10">
        <f t="shared" si="3"/>
        <v>6292217.1343166651</v>
      </c>
      <c r="G7" s="10">
        <f t="shared" si="4"/>
        <v>45017985.207849979</v>
      </c>
      <c r="H7" s="10">
        <f t="shared" si="5"/>
        <v>7502997.5346416635</v>
      </c>
      <c r="I7" s="10">
        <f t="shared" si="6"/>
        <v>51071887.209474996</v>
      </c>
      <c r="J7" s="10">
        <f t="shared" si="7"/>
        <v>8511981.2015791666</v>
      </c>
      <c r="K7" s="57">
        <f t="shared" si="8"/>
        <v>57125789.211099982</v>
      </c>
      <c r="L7" s="10">
        <f t="shared" si="9"/>
        <v>9520964.8685166631</v>
      </c>
      <c r="M7" s="10">
        <f t="shared" si="1"/>
        <v>61968910.812399983</v>
      </c>
      <c r="N7" s="10">
        <f t="shared" si="10"/>
        <v>10328151.802066663</v>
      </c>
    </row>
    <row r="8" spans="1:14" x14ac:dyDescent="0.25">
      <c r="A8" s="2" t="s">
        <v>172</v>
      </c>
      <c r="B8" s="10">
        <f>SUMIFS('Dealer Wise'!E$3:E$123,'Dealer Wise'!$C$3:$C$123,'Region Wise'!$A8)</f>
        <v>120603291.23999998</v>
      </c>
      <c r="C8" s="10">
        <f>SUMIFS('Dealer Wise'!F$3:F$123,'Dealer Wise'!$C$3:$C$123,'Region Wise'!$A8)</f>
        <v>68859214.348399997</v>
      </c>
      <c r="D8" s="11">
        <f t="shared" si="0"/>
        <v>0.57095634489253266</v>
      </c>
      <c r="E8" s="10">
        <f t="shared" si="2"/>
        <v>27623418.643599987</v>
      </c>
      <c r="F8" s="10">
        <f t="shared" si="3"/>
        <v>4603903.1072666645</v>
      </c>
      <c r="G8" s="10">
        <f t="shared" si="4"/>
        <v>34859616.117999986</v>
      </c>
      <c r="H8" s="10">
        <f t="shared" si="5"/>
        <v>5809936.0196666643</v>
      </c>
      <c r="I8" s="10">
        <f t="shared" si="6"/>
        <v>40889780.679999992</v>
      </c>
      <c r="J8" s="10">
        <f t="shared" si="7"/>
        <v>6814963.4466666654</v>
      </c>
      <c r="K8" s="57">
        <f t="shared" si="8"/>
        <v>46919945.241999984</v>
      </c>
      <c r="L8" s="10">
        <f t="shared" si="9"/>
        <v>7819990.8736666637</v>
      </c>
      <c r="M8" s="10">
        <f t="shared" si="1"/>
        <v>51744076.891599983</v>
      </c>
      <c r="N8" s="10">
        <f t="shared" si="10"/>
        <v>8624012.8152666632</v>
      </c>
    </row>
    <row r="9" spans="1:14" x14ac:dyDescent="0.25">
      <c r="A9" s="2" t="s">
        <v>66</v>
      </c>
      <c r="B9" s="10">
        <f>SUMIFS('Dealer Wise'!E$3:E$123,'Dealer Wise'!$C$3:$C$123,'Region Wise'!$A9)</f>
        <v>162345102.53749999</v>
      </c>
      <c r="C9" s="10">
        <f>SUMIFS('Dealer Wise'!F$3:F$123,'Dealer Wise'!$C$3:$C$123,'Region Wise'!$A9)</f>
        <v>90635494.458499998</v>
      </c>
      <c r="D9" s="11">
        <f t="shared" si="0"/>
        <v>0.55828905856623645</v>
      </c>
      <c r="E9" s="10">
        <f t="shared" si="2"/>
        <v>39240587.571500003</v>
      </c>
      <c r="F9" s="10">
        <f t="shared" si="3"/>
        <v>6540097.9285833342</v>
      </c>
      <c r="G9" s="10">
        <f t="shared" si="4"/>
        <v>48981293.723749995</v>
      </c>
      <c r="H9" s="10">
        <f t="shared" si="5"/>
        <v>8163548.9539583325</v>
      </c>
      <c r="I9" s="10">
        <f t="shared" si="6"/>
        <v>57098548.850625008</v>
      </c>
      <c r="J9" s="10">
        <f t="shared" si="7"/>
        <v>9516424.808437502</v>
      </c>
      <c r="K9" s="57">
        <f t="shared" si="8"/>
        <v>65215803.977499992</v>
      </c>
      <c r="L9" s="10">
        <f t="shared" si="9"/>
        <v>10869300.662916666</v>
      </c>
      <c r="M9" s="10">
        <f t="shared" si="1"/>
        <v>71709608.078999996</v>
      </c>
      <c r="N9" s="10">
        <f t="shared" si="10"/>
        <v>11951601.3465</v>
      </c>
    </row>
    <row r="10" spans="1:14" x14ac:dyDescent="0.25">
      <c r="A10" s="2" t="s">
        <v>90</v>
      </c>
      <c r="B10" s="10">
        <f>SUMIFS('Dealer Wise'!E$3:E$123,'Dealer Wise'!$C$3:$C$123,'Region Wise'!$A10)</f>
        <v>100299108.34999999</v>
      </c>
      <c r="C10" s="10">
        <f>SUMIFS('Dealer Wise'!F$3:F$123,'Dealer Wise'!$C$3:$C$123,'Region Wise'!$A10)</f>
        <v>56486246.892399997</v>
      </c>
      <c r="D10" s="11">
        <f t="shared" si="0"/>
        <v>0.56317795663035919</v>
      </c>
      <c r="E10" s="10">
        <f t="shared" si="2"/>
        <v>23753039.787599996</v>
      </c>
      <c r="F10" s="10">
        <f t="shared" si="3"/>
        <v>3958839.9645999991</v>
      </c>
      <c r="G10" s="10">
        <f t="shared" si="4"/>
        <v>29770986.288599998</v>
      </c>
      <c r="H10" s="10">
        <f t="shared" si="5"/>
        <v>4961831.0480999993</v>
      </c>
      <c r="I10" s="10">
        <f t="shared" si="6"/>
        <v>34785941.706100002</v>
      </c>
      <c r="J10" s="10">
        <f t="shared" si="7"/>
        <v>5797656.9510166673</v>
      </c>
      <c r="K10" s="57">
        <f t="shared" si="8"/>
        <v>39800897.123599991</v>
      </c>
      <c r="L10" s="10">
        <f t="shared" si="9"/>
        <v>6633482.8539333316</v>
      </c>
      <c r="M10" s="10">
        <f t="shared" si="1"/>
        <v>43812861.457599998</v>
      </c>
      <c r="N10" s="10">
        <f t="shared" si="10"/>
        <v>7302143.5762666659</v>
      </c>
    </row>
    <row r="11" spans="1:14" x14ac:dyDescent="0.25">
      <c r="A11" s="2" t="s">
        <v>108</v>
      </c>
      <c r="B11" s="10">
        <f>SUMIFS('Dealer Wise'!E$3:E$123,'Dealer Wise'!$C$3:$C$123,'Region Wise'!$A11)</f>
        <v>108228700.155</v>
      </c>
      <c r="C11" s="10">
        <f>SUMIFS('Dealer Wise'!F$3:F$123,'Dealer Wise'!$C$3:$C$123,'Region Wise'!$A11)</f>
        <v>58817817.800099999</v>
      </c>
      <c r="D11" s="11">
        <f t="shared" si="0"/>
        <v>0.54345859939058605</v>
      </c>
      <c r="E11" s="10">
        <f t="shared" si="2"/>
        <v>27765142.323900014</v>
      </c>
      <c r="F11" s="10">
        <f t="shared" si="3"/>
        <v>4627523.7206500024</v>
      </c>
      <c r="G11" s="10">
        <f t="shared" si="4"/>
        <v>34258864.333200008</v>
      </c>
      <c r="H11" s="10">
        <f t="shared" si="5"/>
        <v>5709810.7222000016</v>
      </c>
      <c r="I11" s="10">
        <f t="shared" si="6"/>
        <v>39670299.340950012</v>
      </c>
      <c r="J11" s="10">
        <f t="shared" si="7"/>
        <v>6611716.5568250017</v>
      </c>
      <c r="K11" s="57">
        <f t="shared" si="8"/>
        <v>45081734.348700002</v>
      </c>
      <c r="L11" s="10">
        <f t="shared" si="9"/>
        <v>7513622.39145</v>
      </c>
      <c r="M11" s="10">
        <f t="shared" si="1"/>
        <v>49410882.354900002</v>
      </c>
      <c r="N11" s="10">
        <f t="shared" si="10"/>
        <v>8235147.0591500001</v>
      </c>
    </row>
    <row r="12" spans="1:14" x14ac:dyDescent="0.25">
      <c r="A12" s="2" t="s">
        <v>124</v>
      </c>
      <c r="B12" s="10">
        <f>SUMIFS('Dealer Wise'!E$3:E$123,'Dealer Wise'!$C$3:$C$123,'Region Wise'!$A12)</f>
        <v>105153780.425</v>
      </c>
      <c r="C12" s="10">
        <f>SUMIFS('Dealer Wise'!F$3:F$123,'Dealer Wise'!$C$3:$C$123,'Region Wise'!$A12)</f>
        <v>50590387.90959999</v>
      </c>
      <c r="D12" s="11">
        <f t="shared" si="0"/>
        <v>0.48110859833216491</v>
      </c>
      <c r="E12" s="10">
        <f t="shared" si="2"/>
        <v>33532636.430400014</v>
      </c>
      <c r="F12" s="10">
        <f t="shared" si="3"/>
        <v>5588772.738400002</v>
      </c>
      <c r="G12" s="10">
        <f t="shared" si="4"/>
        <v>39841863.25590001</v>
      </c>
      <c r="H12" s="10">
        <f t="shared" si="5"/>
        <v>6640310.5426500021</v>
      </c>
      <c r="I12" s="10">
        <f t="shared" si="6"/>
        <v>45099552.277150005</v>
      </c>
      <c r="J12" s="10">
        <f t="shared" si="7"/>
        <v>7516592.0461916672</v>
      </c>
      <c r="K12" s="57">
        <f t="shared" si="8"/>
        <v>50357241.2984</v>
      </c>
      <c r="L12" s="10">
        <f t="shared" si="9"/>
        <v>8392873.5497333333</v>
      </c>
      <c r="M12" s="10">
        <f t="shared" si="1"/>
        <v>54563392.515400007</v>
      </c>
      <c r="N12" s="10">
        <f t="shared" si="10"/>
        <v>9093898.7525666673</v>
      </c>
    </row>
    <row r="13" spans="1:14" x14ac:dyDescent="0.25">
      <c r="A13" s="42" t="s">
        <v>180</v>
      </c>
      <c r="B13" s="43">
        <f>SUMIF('Dealer Wise'!B124,'Region Wise'!A13,'Dealer Wise'!E124)</f>
        <v>20887988.6675</v>
      </c>
      <c r="C13" s="43">
        <f>SUMIF('Dealer Wise'!B124,'Region Wise'!A13,'Dealer Wise'!F124)</f>
        <v>12389486</v>
      </c>
      <c r="D13" s="44">
        <f t="shared" si="0"/>
        <v>0.59313925324351724</v>
      </c>
      <c r="E13" s="43">
        <f t="shared" si="2"/>
        <v>4320904.9340000004</v>
      </c>
      <c r="F13" s="43">
        <f t="shared" si="3"/>
        <v>720150.82233333343</v>
      </c>
      <c r="G13" s="43">
        <f t="shared" si="4"/>
        <v>5574184.2540500015</v>
      </c>
      <c r="H13" s="43">
        <f t="shared" si="5"/>
        <v>929030.70900833362</v>
      </c>
      <c r="I13" s="43">
        <f t="shared" si="6"/>
        <v>6618583.6874250025</v>
      </c>
      <c r="J13" s="43">
        <f t="shared" si="7"/>
        <v>1103097.2812375005</v>
      </c>
      <c r="K13" s="57">
        <f t="shared" si="8"/>
        <v>7662983.1207999997</v>
      </c>
      <c r="L13" s="43">
        <f t="shared" si="9"/>
        <v>1277163.8534666665</v>
      </c>
      <c r="M13" s="43">
        <f t="shared" si="1"/>
        <v>8498502.6675000004</v>
      </c>
      <c r="N13" s="43">
        <f t="shared" si="10"/>
        <v>1416417.1112500001</v>
      </c>
    </row>
    <row r="14" spans="1:14" x14ac:dyDescent="0.25">
      <c r="A14" s="25" t="s">
        <v>174</v>
      </c>
      <c r="B14" s="30">
        <f>SUM(B4:B13)</f>
        <v>1110117168.98</v>
      </c>
      <c r="C14" s="30">
        <f>SUM(C4:C13)</f>
        <v>568944947.69490004</v>
      </c>
      <c r="D14" s="31">
        <f t="shared" si="0"/>
        <v>0.51250891670980925</v>
      </c>
      <c r="E14" s="32">
        <f>SUM(E4:E13)</f>
        <v>319148787.4891001</v>
      </c>
      <c r="F14" s="32">
        <f>SUM(F4:F13)</f>
        <v>53191464.581516676</v>
      </c>
      <c r="G14" s="32">
        <f>SUM(G4:G13)</f>
        <v>385755817.6279</v>
      </c>
      <c r="H14" s="32">
        <f>SUM(H4:H13)</f>
        <v>64292636.27131667</v>
      </c>
      <c r="I14" s="32">
        <f>SUM(I4:I13)</f>
        <v>441261676.07690012</v>
      </c>
      <c r="J14" s="32">
        <f t="shared" si="7"/>
        <v>73543612.679483354</v>
      </c>
      <c r="K14" s="32">
        <f>SUM(K4:K13)</f>
        <v>496767534.52590001</v>
      </c>
      <c r="L14" s="32">
        <f t="shared" si="9"/>
        <v>82794589.087650001</v>
      </c>
      <c r="M14" s="30">
        <f>SUM(M4:M13)</f>
        <v>541172221.28509998</v>
      </c>
      <c r="N14" s="33">
        <f>M14/N2</f>
        <v>90195370.214183331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J17" sqref="J17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5.85546875" bestFit="1" customWidth="1"/>
    <col min="4" max="4" width="13.7109375" bestFit="1" customWidth="1"/>
    <col min="5" max="5" width="11.285156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 x14ac:dyDescent="0.25">
      <c r="A2" s="240" t="s">
        <v>1430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6" t="s">
        <v>185</v>
      </c>
      <c r="P2" s="6">
        <v>13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1455</v>
      </c>
      <c r="E3" s="39" t="s">
        <v>1456</v>
      </c>
      <c r="F3" s="39" t="s">
        <v>1458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1">
        <v>1</v>
      </c>
      <c r="B4" s="2" t="s">
        <v>3</v>
      </c>
      <c r="C4" s="2" t="s">
        <v>3</v>
      </c>
      <c r="D4" s="8">
        <f>SUMIFS('Dealer Wise'!E$3:E$123,'Dealer Wise'!$D$3:$D$123,'Zone Wise'!$C4)</f>
        <v>18050111.6525</v>
      </c>
      <c r="E4" s="8">
        <f>SUMIFS('Dealer Wise'!F$3:F$123,'Dealer Wise'!$D$3:$D$123,'Zone Wise'!$C4)</f>
        <v>10060935.136699997</v>
      </c>
      <c r="F4" s="9">
        <f t="shared" ref="F4:F34" si="0">E4/D4</f>
        <v>0.55738908048840374</v>
      </c>
      <c r="G4" s="46">
        <f>(D4*0.8)-E4</f>
        <v>4379154.1853000037</v>
      </c>
      <c r="H4" s="8">
        <f t="shared" ref="H4:H35" si="1">G4/$P$2</f>
        <v>336858.01425384643</v>
      </c>
      <c r="I4" s="46">
        <f>(D4*0.86)-E4</f>
        <v>5462160.8844500035</v>
      </c>
      <c r="J4" s="8">
        <f t="shared" ref="J4:J35" si="2">I4/$P$2</f>
        <v>420166.22188076947</v>
      </c>
      <c r="K4" s="8">
        <f>(D4*0.91)-E4</f>
        <v>6364666.4670750033</v>
      </c>
      <c r="L4" s="8">
        <f t="shared" ref="L4:L34" si="3">K4/$P$2</f>
        <v>489589.72823653871</v>
      </c>
      <c r="M4" s="58">
        <f>(D4*0.96)-E4</f>
        <v>7267172.0497000031</v>
      </c>
      <c r="N4" s="8">
        <f t="shared" ref="N4:N35" si="4">M4/$P$2</f>
        <v>559013.23459230794</v>
      </c>
      <c r="O4" s="8">
        <f t="shared" ref="O4:O34" si="5">D4-E4</f>
        <v>7989176.515800003</v>
      </c>
      <c r="P4" s="35">
        <f t="shared" ref="P4:P35" si="6">O4/$P$2</f>
        <v>614552.0396769233</v>
      </c>
    </row>
    <row r="5" spans="1:16" x14ac:dyDescent="0.25">
      <c r="A5" s="71">
        <v>2</v>
      </c>
      <c r="B5" s="2" t="s">
        <v>3</v>
      </c>
      <c r="C5" s="2" t="s">
        <v>5</v>
      </c>
      <c r="D5" s="8">
        <f>SUMIFS('Dealer Wise'!E$3:E$123,'Dealer Wise'!$D$3:$D$123,'Zone Wise'!$C5)</f>
        <v>27324350.245000001</v>
      </c>
      <c r="E5" s="8">
        <f>SUMIFS('Dealer Wise'!F$3:F$123,'Dealer Wise'!$D$3:$D$123,'Zone Wise'!$C5)</f>
        <v>15862027.666999996</v>
      </c>
      <c r="F5" s="9">
        <f t="shared" si="0"/>
        <v>0.58050886937018897</v>
      </c>
      <c r="G5" s="46">
        <f t="shared" ref="G5:G53" si="7">(D5*0.8)-E5</f>
        <v>5997452.5290000066</v>
      </c>
      <c r="H5" s="8">
        <f t="shared" si="1"/>
        <v>461342.50223076972</v>
      </c>
      <c r="I5" s="46">
        <f t="shared" ref="I5:I53" si="8">(D5*0.86)-E5</f>
        <v>7636913.5437000059</v>
      </c>
      <c r="J5" s="8">
        <f t="shared" si="2"/>
        <v>587454.88797692349</v>
      </c>
      <c r="K5" s="8">
        <f t="shared" ref="K5:K53" si="9">(D5*0.91)-E5</f>
        <v>9003131.0559500046</v>
      </c>
      <c r="L5" s="8">
        <f t="shared" si="3"/>
        <v>692548.54276538501</v>
      </c>
      <c r="M5" s="58">
        <f t="shared" ref="M5:M53" si="10">(D5*0.96)-E5</f>
        <v>10369348.568200003</v>
      </c>
      <c r="N5" s="8">
        <f t="shared" si="4"/>
        <v>797642.1975538464</v>
      </c>
      <c r="O5" s="34">
        <f t="shared" si="5"/>
        <v>11462322.578000005</v>
      </c>
      <c r="P5" s="8">
        <f t="shared" si="6"/>
        <v>881717.12138461578</v>
      </c>
    </row>
    <row r="6" spans="1:16" x14ac:dyDescent="0.25">
      <c r="A6" s="71">
        <v>3</v>
      </c>
      <c r="B6" s="2" t="s">
        <v>3</v>
      </c>
      <c r="C6" s="2" t="s">
        <v>8</v>
      </c>
      <c r="D6" s="8">
        <f>SUMIFS('Dealer Wise'!E$3:E$123,'Dealer Wise'!$D$3:$D$123,'Zone Wise'!$C6)</f>
        <v>22085996.340000004</v>
      </c>
      <c r="E6" s="8">
        <f>SUMIFS('Dealer Wise'!F$3:F$123,'Dealer Wise'!$D$3:$D$123,'Zone Wise'!$C6)</f>
        <v>9597346.0025999993</v>
      </c>
      <c r="F6" s="9">
        <f t="shared" si="0"/>
        <v>0.4345443988514216</v>
      </c>
      <c r="G6" s="46">
        <f t="shared" si="7"/>
        <v>8071451.069400005</v>
      </c>
      <c r="H6" s="8">
        <f t="shared" si="1"/>
        <v>620880.85149230808</v>
      </c>
      <c r="I6" s="46">
        <f t="shared" si="8"/>
        <v>9396610.8498000018</v>
      </c>
      <c r="J6" s="8">
        <f t="shared" si="2"/>
        <v>722816.2192153848</v>
      </c>
      <c r="K6" s="8">
        <f t="shared" si="9"/>
        <v>10500910.666800003</v>
      </c>
      <c r="L6" s="8">
        <f t="shared" si="3"/>
        <v>807762.35898461565</v>
      </c>
      <c r="M6" s="58">
        <f t="shared" si="10"/>
        <v>11605210.483800005</v>
      </c>
      <c r="N6" s="8">
        <f t="shared" si="4"/>
        <v>892708.49875384651</v>
      </c>
      <c r="O6" s="8">
        <f t="shared" si="5"/>
        <v>12488650.337400004</v>
      </c>
      <c r="P6" s="36">
        <f t="shared" si="6"/>
        <v>960665.41056923114</v>
      </c>
    </row>
    <row r="7" spans="1:16" x14ac:dyDescent="0.25">
      <c r="A7" s="71">
        <v>4</v>
      </c>
      <c r="B7" s="2" t="s">
        <v>3</v>
      </c>
      <c r="C7" s="2" t="s">
        <v>13</v>
      </c>
      <c r="D7" s="8">
        <f>SUMIFS('Dealer Wise'!E$3:E$123,'Dealer Wise'!$D$3:$D$123,'Zone Wise'!$C7)</f>
        <v>25134526.327500001</v>
      </c>
      <c r="E7" s="8">
        <f>SUMIFS('Dealer Wise'!F$3:F$123,'Dealer Wise'!$D$3:$D$123,'Zone Wise'!$C7)</f>
        <v>12118198.391099999</v>
      </c>
      <c r="F7" s="9">
        <f t="shared" si="0"/>
        <v>0.48213354941331543</v>
      </c>
      <c r="G7" s="46">
        <f t="shared" si="7"/>
        <v>7989422.670900004</v>
      </c>
      <c r="H7" s="8">
        <f t="shared" si="1"/>
        <v>614570.97468461574</v>
      </c>
      <c r="I7" s="46">
        <f t="shared" si="8"/>
        <v>9497494.25055</v>
      </c>
      <c r="J7" s="8">
        <f t="shared" si="2"/>
        <v>730576.48081153841</v>
      </c>
      <c r="K7" s="8">
        <f t="shared" si="9"/>
        <v>10754220.566925002</v>
      </c>
      <c r="L7" s="8">
        <f t="shared" si="3"/>
        <v>827247.7359173079</v>
      </c>
      <c r="M7" s="58">
        <f t="shared" si="10"/>
        <v>12010946.883300001</v>
      </c>
      <c r="N7" s="8">
        <f t="shared" si="4"/>
        <v>923918.99102307693</v>
      </c>
      <c r="O7" s="8">
        <f t="shared" si="5"/>
        <v>13016327.936400002</v>
      </c>
      <c r="P7" s="8">
        <f t="shared" si="6"/>
        <v>1001255.9951076924</v>
      </c>
    </row>
    <row r="8" spans="1:16" x14ac:dyDescent="0.25">
      <c r="A8" s="71">
        <v>5</v>
      </c>
      <c r="B8" s="2" t="s">
        <v>173</v>
      </c>
      <c r="C8" s="2" t="s">
        <v>19</v>
      </c>
      <c r="D8" s="8">
        <f>SUMIFS('Dealer Wise'!E$3:E$123,'Dealer Wise'!$D$3:$D$123,'Zone Wise'!$C8)</f>
        <v>24576909.7575</v>
      </c>
      <c r="E8" s="8">
        <f>SUMIFS('Dealer Wise'!F$3:F$123,'Dealer Wise'!$D$3:$D$123,'Zone Wise'!$C8)</f>
        <v>8518219.6406999975</v>
      </c>
      <c r="F8" s="9">
        <f t="shared" si="0"/>
        <v>0.34659441421843279</v>
      </c>
      <c r="G8" s="46">
        <f t="shared" si="7"/>
        <v>11143308.165300004</v>
      </c>
      <c r="H8" s="8">
        <f t="shared" si="1"/>
        <v>857177.55117692344</v>
      </c>
      <c r="I8" s="46">
        <f t="shared" si="8"/>
        <v>12617922.750750002</v>
      </c>
      <c r="J8" s="8">
        <f t="shared" si="2"/>
        <v>970609.44236538478</v>
      </c>
      <c r="K8" s="8">
        <f t="shared" si="9"/>
        <v>13846768.238625005</v>
      </c>
      <c r="L8" s="8">
        <f t="shared" si="3"/>
        <v>1065136.0183557696</v>
      </c>
      <c r="M8" s="58">
        <f t="shared" si="10"/>
        <v>15075613.726500001</v>
      </c>
      <c r="N8" s="8">
        <f t="shared" si="4"/>
        <v>1159662.594346154</v>
      </c>
      <c r="O8" s="8">
        <f t="shared" si="5"/>
        <v>16058690.116800003</v>
      </c>
      <c r="P8" s="8">
        <f t="shared" si="6"/>
        <v>1235283.8551384618</v>
      </c>
    </row>
    <row r="9" spans="1:16" x14ac:dyDescent="0.25">
      <c r="A9" s="71">
        <v>6</v>
      </c>
      <c r="B9" s="2" t="s">
        <v>173</v>
      </c>
      <c r="C9" s="2" t="s">
        <v>24</v>
      </c>
      <c r="D9" s="8">
        <f>SUMIFS('Dealer Wise'!E$3:E$123,'Dealer Wise'!$D$3:$D$123,'Zone Wise'!$C9)</f>
        <v>19853967.239999995</v>
      </c>
      <c r="E9" s="8">
        <f>SUMIFS('Dealer Wise'!F$3:F$123,'Dealer Wise'!$D$3:$D$123,'Zone Wise'!$C9)</f>
        <v>7187805.115699999</v>
      </c>
      <c r="F9" s="9">
        <f t="shared" si="0"/>
        <v>0.36203369476799846</v>
      </c>
      <c r="G9" s="46">
        <f t="shared" si="7"/>
        <v>8695368.6762999967</v>
      </c>
      <c r="H9" s="8">
        <f t="shared" si="1"/>
        <v>668874.51356153819</v>
      </c>
      <c r="I9" s="46">
        <f t="shared" si="8"/>
        <v>9886606.7106999978</v>
      </c>
      <c r="J9" s="8">
        <f t="shared" si="2"/>
        <v>760508.20851538447</v>
      </c>
      <c r="K9" s="8">
        <f t="shared" si="9"/>
        <v>10879305.072699998</v>
      </c>
      <c r="L9" s="8">
        <f t="shared" si="3"/>
        <v>836869.62097692292</v>
      </c>
      <c r="M9" s="58">
        <f t="shared" si="10"/>
        <v>11872003.434699994</v>
      </c>
      <c r="N9" s="8">
        <f t="shared" si="4"/>
        <v>913231.03343846102</v>
      </c>
      <c r="O9" s="8">
        <f t="shared" si="5"/>
        <v>12666162.124299996</v>
      </c>
      <c r="P9" s="8">
        <f t="shared" si="6"/>
        <v>974320.16340769199</v>
      </c>
    </row>
    <row r="10" spans="1:16" x14ac:dyDescent="0.25">
      <c r="A10" s="71">
        <v>7</v>
      </c>
      <c r="B10" s="2" t="s">
        <v>173</v>
      </c>
      <c r="C10" s="2" t="s">
        <v>23</v>
      </c>
      <c r="D10" s="8">
        <f>SUMIFS('Dealer Wise'!E$3:E$123,'Dealer Wise'!$D$3:$D$123,'Zone Wise'!$C10)</f>
        <v>32360405.082500003</v>
      </c>
      <c r="E10" s="8">
        <f>SUMIFS('Dealer Wise'!F$3:F$123,'Dealer Wise'!$D$3:$D$123,'Zone Wise'!$C10)</f>
        <v>18484542.635899998</v>
      </c>
      <c r="F10" s="9">
        <f t="shared" si="0"/>
        <v>0.57120862945860174</v>
      </c>
      <c r="G10" s="46">
        <f t="shared" si="7"/>
        <v>7403781.4301000051</v>
      </c>
      <c r="H10" s="8">
        <f t="shared" si="1"/>
        <v>569521.64846923121</v>
      </c>
      <c r="I10" s="46">
        <f t="shared" si="8"/>
        <v>9345405.735050004</v>
      </c>
      <c r="J10" s="8">
        <f t="shared" si="2"/>
        <v>718877.3642346157</v>
      </c>
      <c r="K10" s="8">
        <f t="shared" si="9"/>
        <v>10963425.989175007</v>
      </c>
      <c r="L10" s="8">
        <f t="shared" si="3"/>
        <v>843340.46070576971</v>
      </c>
      <c r="M10" s="58">
        <f t="shared" si="10"/>
        <v>12581446.243300002</v>
      </c>
      <c r="N10" s="8">
        <f t="shared" si="4"/>
        <v>967803.55717692326</v>
      </c>
      <c r="O10" s="8">
        <f t="shared" si="5"/>
        <v>13875862.446600005</v>
      </c>
      <c r="P10" s="8">
        <f t="shared" si="6"/>
        <v>1067374.0343538465</v>
      </c>
    </row>
    <row r="11" spans="1:16" x14ac:dyDescent="0.25">
      <c r="A11" s="71">
        <v>8</v>
      </c>
      <c r="B11" s="2" t="s">
        <v>173</v>
      </c>
      <c r="C11" s="2" t="s">
        <v>20</v>
      </c>
      <c r="D11" s="8">
        <f>SUMIFS('Dealer Wise'!E$3:E$123,'Dealer Wise'!$D$3:$D$123,'Zone Wise'!$C11)</f>
        <v>23184225.4375</v>
      </c>
      <c r="E11" s="8">
        <f>SUMIFS('Dealer Wise'!F$3:F$123,'Dealer Wise'!$D$3:$D$123,'Zone Wise'!$C11)</f>
        <v>9890096.4467999972</v>
      </c>
      <c r="F11" s="9">
        <f t="shared" si="0"/>
        <v>0.42658731357930002</v>
      </c>
      <c r="G11" s="46">
        <f t="shared" si="7"/>
        <v>8657283.9032000042</v>
      </c>
      <c r="H11" s="8">
        <f t="shared" si="1"/>
        <v>665944.91563076957</v>
      </c>
      <c r="I11" s="46">
        <f t="shared" si="8"/>
        <v>10048337.429450002</v>
      </c>
      <c r="J11" s="8">
        <f t="shared" si="2"/>
        <v>772949.03303461545</v>
      </c>
      <c r="K11" s="8">
        <f t="shared" si="9"/>
        <v>11207548.701325003</v>
      </c>
      <c r="L11" s="8">
        <f t="shared" si="3"/>
        <v>862119.13087115414</v>
      </c>
      <c r="M11" s="58">
        <f t="shared" si="10"/>
        <v>12366759.973200001</v>
      </c>
      <c r="N11" s="8">
        <f t="shared" si="4"/>
        <v>951289.22870769235</v>
      </c>
      <c r="O11" s="8">
        <f t="shared" si="5"/>
        <v>13294128.990700003</v>
      </c>
      <c r="P11" s="8">
        <f t="shared" si="6"/>
        <v>1022625.3069769233</v>
      </c>
    </row>
    <row r="12" spans="1:16" x14ac:dyDescent="0.25">
      <c r="A12" s="71">
        <v>9</v>
      </c>
      <c r="B12" s="2" t="s">
        <v>173</v>
      </c>
      <c r="C12" s="2" t="s">
        <v>21</v>
      </c>
      <c r="D12" s="8">
        <f>SUMIFS('Dealer Wise'!E$3:E$123,'Dealer Wise'!$D$3:$D$123,'Zone Wise'!$C12)</f>
        <v>29772310.477499992</v>
      </c>
      <c r="E12" s="8">
        <f>SUMIFS('Dealer Wise'!F$3:F$123,'Dealer Wise'!$D$3:$D$123,'Zone Wise'!$C12)</f>
        <v>10319072.064199999</v>
      </c>
      <c r="F12" s="9">
        <f t="shared" si="0"/>
        <v>0.34659963901688096</v>
      </c>
      <c r="G12" s="46">
        <f t="shared" si="7"/>
        <v>13498776.317799997</v>
      </c>
      <c r="H12" s="8">
        <f t="shared" si="1"/>
        <v>1038367.4090615382</v>
      </c>
      <c r="I12" s="46">
        <f t="shared" si="8"/>
        <v>15285114.946449995</v>
      </c>
      <c r="J12" s="8">
        <f t="shared" si="2"/>
        <v>1175778.0728038459</v>
      </c>
      <c r="K12" s="8">
        <f t="shared" si="9"/>
        <v>16773730.470324993</v>
      </c>
      <c r="L12" s="8">
        <f t="shared" si="3"/>
        <v>1290286.9592557687</v>
      </c>
      <c r="M12" s="58">
        <f t="shared" si="10"/>
        <v>18262345.994199991</v>
      </c>
      <c r="N12" s="8">
        <f t="shared" si="4"/>
        <v>1404795.8457076917</v>
      </c>
      <c r="O12" s="8">
        <f t="shared" si="5"/>
        <v>19453238.413299993</v>
      </c>
      <c r="P12" s="8">
        <f t="shared" si="6"/>
        <v>1496402.9548692303</v>
      </c>
    </row>
    <row r="13" spans="1:16" x14ac:dyDescent="0.25">
      <c r="A13" s="71">
        <v>10</v>
      </c>
      <c r="B13" s="2" t="s">
        <v>173</v>
      </c>
      <c r="C13" s="2" t="s">
        <v>22</v>
      </c>
      <c r="D13" s="8">
        <f>SUMIFS('Dealer Wise'!E$3:E$123,'Dealer Wise'!$D$3:$D$123,'Zone Wise'!$C13)</f>
        <v>16421957.477499999</v>
      </c>
      <c r="E13" s="8">
        <f>SUMIFS('Dealer Wise'!F$3:F$123,'Dealer Wise'!$D$3:$D$123,'Zone Wise'!$C13)</f>
        <v>9009920.758700002</v>
      </c>
      <c r="F13" s="9">
        <f t="shared" si="0"/>
        <v>0.54865083964835781</v>
      </c>
      <c r="G13" s="46">
        <f t="shared" si="7"/>
        <v>4127645.2232999988</v>
      </c>
      <c r="H13" s="8">
        <f t="shared" si="1"/>
        <v>317511.17102307681</v>
      </c>
      <c r="I13" s="46">
        <f t="shared" si="8"/>
        <v>5112962.6719499975</v>
      </c>
      <c r="J13" s="8">
        <f t="shared" si="2"/>
        <v>393304.82091923058</v>
      </c>
      <c r="K13" s="8">
        <f t="shared" si="9"/>
        <v>5934060.5458249971</v>
      </c>
      <c r="L13" s="8">
        <f t="shared" si="3"/>
        <v>456466.19583269209</v>
      </c>
      <c r="M13" s="58">
        <f t="shared" si="10"/>
        <v>6755158.4196999967</v>
      </c>
      <c r="N13" s="8">
        <f t="shared" si="4"/>
        <v>519627.57074615359</v>
      </c>
      <c r="O13" s="8">
        <f t="shared" si="5"/>
        <v>7412036.7187999971</v>
      </c>
      <c r="P13" s="8">
        <f t="shared" si="6"/>
        <v>570156.67067692289</v>
      </c>
    </row>
    <row r="14" spans="1:16" x14ac:dyDescent="0.25">
      <c r="A14" s="71">
        <v>11</v>
      </c>
      <c r="B14" s="2" t="s">
        <v>26</v>
      </c>
      <c r="C14" s="2" t="s">
        <v>28</v>
      </c>
      <c r="D14" s="8">
        <f>SUMIFS('Dealer Wise'!E$3:E$123,'Dealer Wise'!$D$3:$D$123,'Zone Wise'!$C14)</f>
        <v>20147530.234999999</v>
      </c>
      <c r="E14" s="8">
        <f>SUMIFS('Dealer Wise'!F$3:F$123,'Dealer Wise'!$D$3:$D$123,'Zone Wise'!$C14)</f>
        <v>9645569.2441000026</v>
      </c>
      <c r="F14" s="9">
        <f t="shared" si="0"/>
        <v>0.47874697948554801</v>
      </c>
      <c r="G14" s="46">
        <f t="shared" si="7"/>
        <v>6472454.9438999984</v>
      </c>
      <c r="H14" s="8">
        <f t="shared" si="1"/>
        <v>497881.14953076909</v>
      </c>
      <c r="I14" s="46">
        <f t="shared" si="8"/>
        <v>7681306.7579999957</v>
      </c>
      <c r="J14" s="8">
        <f t="shared" si="2"/>
        <v>590869.75061538431</v>
      </c>
      <c r="K14" s="8">
        <f t="shared" si="9"/>
        <v>8688683.2697499972</v>
      </c>
      <c r="L14" s="8">
        <f t="shared" si="3"/>
        <v>668360.25151923054</v>
      </c>
      <c r="M14" s="58">
        <f t="shared" si="10"/>
        <v>9696059.7814999949</v>
      </c>
      <c r="N14" s="8">
        <f t="shared" si="4"/>
        <v>745850.75242307654</v>
      </c>
      <c r="O14" s="8">
        <f t="shared" si="5"/>
        <v>10501960.990899997</v>
      </c>
      <c r="P14" s="8">
        <f t="shared" si="6"/>
        <v>807843.15314615355</v>
      </c>
    </row>
    <row r="15" spans="1:16" x14ac:dyDescent="0.25">
      <c r="A15" s="71">
        <v>12</v>
      </c>
      <c r="B15" s="2" t="s">
        <v>26</v>
      </c>
      <c r="C15" s="2" t="s">
        <v>31</v>
      </c>
      <c r="D15" s="8">
        <f>SUMIFS('Dealer Wise'!E$3:E$123,'Dealer Wise'!$D$3:$D$123,'Zone Wise'!$C15)</f>
        <v>24518113.522500008</v>
      </c>
      <c r="E15" s="8">
        <f>SUMIFS('Dealer Wise'!F$3:F$123,'Dealer Wise'!$D$3:$D$123,'Zone Wise'!$C15)</f>
        <v>10841074.2315</v>
      </c>
      <c r="F15" s="9">
        <f t="shared" si="0"/>
        <v>0.44216592037357455</v>
      </c>
      <c r="G15" s="46">
        <f t="shared" si="7"/>
        <v>8773416.5865000077</v>
      </c>
      <c r="H15" s="8">
        <f t="shared" si="1"/>
        <v>674878.19896153908</v>
      </c>
      <c r="I15" s="46">
        <f t="shared" si="8"/>
        <v>10244503.397850007</v>
      </c>
      <c r="J15" s="8">
        <f t="shared" si="2"/>
        <v>788038.72291153902</v>
      </c>
      <c r="K15" s="8">
        <f t="shared" si="9"/>
        <v>11470409.073975008</v>
      </c>
      <c r="L15" s="8">
        <f t="shared" si="3"/>
        <v>882339.15953653911</v>
      </c>
      <c r="M15" s="58">
        <f t="shared" si="10"/>
        <v>12696314.750100009</v>
      </c>
      <c r="N15" s="8">
        <f t="shared" si="4"/>
        <v>976639.5961615392</v>
      </c>
      <c r="O15" s="8">
        <f t="shared" si="5"/>
        <v>13677039.291000009</v>
      </c>
      <c r="P15" s="8">
        <f t="shared" si="6"/>
        <v>1052079.9454615391</v>
      </c>
    </row>
    <row r="16" spans="1:16" x14ac:dyDescent="0.25">
      <c r="A16" s="71">
        <v>13</v>
      </c>
      <c r="B16" s="2" t="s">
        <v>26</v>
      </c>
      <c r="C16" s="2" t="s">
        <v>33</v>
      </c>
      <c r="D16" s="8">
        <f>SUMIFS('Dealer Wise'!E$3:E$123,'Dealer Wise'!$D$3:$D$123,'Zone Wise'!$C16)</f>
        <v>24534221.565000005</v>
      </c>
      <c r="E16" s="8">
        <f>SUMIFS('Dealer Wise'!F$3:F$123,'Dealer Wise'!$D$3:$D$123,'Zone Wise'!$C16)</f>
        <v>8362907.1675999993</v>
      </c>
      <c r="F16" s="9">
        <f t="shared" si="0"/>
        <v>0.34086702712142875</v>
      </c>
      <c r="G16" s="46">
        <f t="shared" si="7"/>
        <v>11264470.084400006</v>
      </c>
      <c r="H16" s="8">
        <f t="shared" si="1"/>
        <v>866497.69880000048</v>
      </c>
      <c r="I16" s="46">
        <f t="shared" si="8"/>
        <v>12736523.378300007</v>
      </c>
      <c r="J16" s="8">
        <f t="shared" si="2"/>
        <v>979732.56756153901</v>
      </c>
      <c r="K16" s="8">
        <f t="shared" si="9"/>
        <v>13963234.456550006</v>
      </c>
      <c r="L16" s="8">
        <f t="shared" si="3"/>
        <v>1074094.9581961543</v>
      </c>
      <c r="M16" s="58">
        <f t="shared" si="10"/>
        <v>15189945.534800004</v>
      </c>
      <c r="N16" s="8">
        <f t="shared" si="4"/>
        <v>1168457.3488307695</v>
      </c>
      <c r="O16" s="8">
        <f t="shared" si="5"/>
        <v>16171314.397400007</v>
      </c>
      <c r="P16" s="8">
        <f t="shared" si="6"/>
        <v>1243947.2613384621</v>
      </c>
    </row>
    <row r="17" spans="1:16" x14ac:dyDescent="0.25">
      <c r="A17" s="71">
        <v>14</v>
      </c>
      <c r="B17" s="2" t="s">
        <v>26</v>
      </c>
      <c r="C17" s="2" t="s">
        <v>35</v>
      </c>
      <c r="D17" s="8">
        <f>SUMIFS('Dealer Wise'!E$3:E$123,'Dealer Wise'!$D$3:$D$123,'Zone Wise'!$C17)</f>
        <v>22877599.625</v>
      </c>
      <c r="E17" s="8">
        <f>SUMIFS('Dealer Wise'!F$3:F$123,'Dealer Wise'!$D$3:$D$123,'Zone Wise'!$C17)</f>
        <v>11859203.335000001</v>
      </c>
      <c r="F17" s="9">
        <f t="shared" si="0"/>
        <v>0.51837620770496373</v>
      </c>
      <c r="G17" s="46">
        <f t="shared" si="7"/>
        <v>6442876.3649999984</v>
      </c>
      <c r="H17" s="8">
        <f t="shared" si="1"/>
        <v>495605.87423076911</v>
      </c>
      <c r="I17" s="46">
        <f t="shared" si="8"/>
        <v>7815532.3424999975</v>
      </c>
      <c r="J17" s="8">
        <f t="shared" si="2"/>
        <v>601194.79557692283</v>
      </c>
      <c r="K17" s="8">
        <f t="shared" si="9"/>
        <v>8959412.3237500004</v>
      </c>
      <c r="L17" s="8">
        <f t="shared" si="3"/>
        <v>689185.5633653847</v>
      </c>
      <c r="M17" s="58">
        <f t="shared" si="10"/>
        <v>10103292.305</v>
      </c>
      <c r="N17" s="8">
        <f t="shared" si="4"/>
        <v>777176.33115384611</v>
      </c>
      <c r="O17" s="8">
        <f t="shared" si="5"/>
        <v>11018396.289999999</v>
      </c>
      <c r="P17" s="8">
        <f t="shared" si="6"/>
        <v>847568.94538461533</v>
      </c>
    </row>
    <row r="18" spans="1:16" x14ac:dyDescent="0.25">
      <c r="A18" s="71">
        <v>15</v>
      </c>
      <c r="B18" s="2" t="s">
        <v>26</v>
      </c>
      <c r="C18" s="2" t="s">
        <v>37</v>
      </c>
      <c r="D18" s="8">
        <f>SUMIFS('Dealer Wise'!E$3:E$123,'Dealer Wise'!$D$3:$D$123,'Zone Wise'!$C18)</f>
        <v>40678932.587499999</v>
      </c>
      <c r="E18" s="8">
        <f>SUMIFS('Dealer Wise'!F$3:F$123,'Dealer Wise'!$D$3:$D$123,'Zone Wise'!$C18)</f>
        <v>20300253.2282</v>
      </c>
      <c r="F18" s="9">
        <f t="shared" si="0"/>
        <v>0.49903603504183269</v>
      </c>
      <c r="G18" s="46">
        <f t="shared" si="7"/>
        <v>12242892.841800001</v>
      </c>
      <c r="H18" s="8">
        <f t="shared" si="1"/>
        <v>941760.98783076927</v>
      </c>
      <c r="I18" s="46">
        <f t="shared" si="8"/>
        <v>14683628.797049996</v>
      </c>
      <c r="J18" s="8">
        <f t="shared" si="2"/>
        <v>1129509.9074653843</v>
      </c>
      <c r="K18" s="8">
        <f t="shared" si="9"/>
        <v>16717575.426424999</v>
      </c>
      <c r="L18" s="8">
        <f t="shared" si="3"/>
        <v>1285967.3404942306</v>
      </c>
      <c r="M18" s="58">
        <f t="shared" si="10"/>
        <v>18751522.055799995</v>
      </c>
      <c r="N18" s="8">
        <f t="shared" si="4"/>
        <v>1442424.7735230764</v>
      </c>
      <c r="O18" s="8">
        <f t="shared" si="5"/>
        <v>20378679.359299999</v>
      </c>
      <c r="P18" s="8">
        <f t="shared" si="6"/>
        <v>1567590.7199461537</v>
      </c>
    </row>
    <row r="19" spans="1:16" x14ac:dyDescent="0.25">
      <c r="A19" s="71">
        <v>16</v>
      </c>
      <c r="B19" s="2" t="s">
        <v>41</v>
      </c>
      <c r="C19" s="2" t="s">
        <v>42</v>
      </c>
      <c r="D19" s="8">
        <f>SUMIFS('Dealer Wise'!E$3:E$123,'Dealer Wise'!$D$3:$D$123,'Zone Wise'!$C19)</f>
        <v>22386666.695</v>
      </c>
      <c r="E19" s="8">
        <f>SUMIFS('Dealer Wise'!F$3:F$123,'Dealer Wise'!$D$3:$D$123,'Zone Wise'!$C19)</f>
        <v>12524276.566499997</v>
      </c>
      <c r="F19" s="9">
        <f t="shared" si="0"/>
        <v>0.5594524963065296</v>
      </c>
      <c r="G19" s="46">
        <f t="shared" si="7"/>
        <v>5385056.7895000055</v>
      </c>
      <c r="H19" s="8">
        <f t="shared" si="1"/>
        <v>414235.13765384658</v>
      </c>
      <c r="I19" s="46">
        <f t="shared" si="8"/>
        <v>6728256.7912000045</v>
      </c>
      <c r="J19" s="8">
        <f t="shared" si="2"/>
        <v>517558.21470769268</v>
      </c>
      <c r="K19" s="8">
        <f t="shared" si="9"/>
        <v>7847590.1259500049</v>
      </c>
      <c r="L19" s="8">
        <f t="shared" si="3"/>
        <v>603660.77891923115</v>
      </c>
      <c r="M19" s="58">
        <f t="shared" si="10"/>
        <v>8966923.4607000016</v>
      </c>
      <c r="N19" s="8">
        <f t="shared" si="4"/>
        <v>689763.34313076932</v>
      </c>
      <c r="O19" s="8">
        <f t="shared" si="5"/>
        <v>9862390.1285000034</v>
      </c>
      <c r="P19" s="8">
        <f t="shared" si="6"/>
        <v>758645.39450000029</v>
      </c>
    </row>
    <row r="20" spans="1:16" x14ac:dyDescent="0.25">
      <c r="A20" s="71">
        <v>17</v>
      </c>
      <c r="B20" s="2" t="s">
        <v>41</v>
      </c>
      <c r="C20" s="2" t="s">
        <v>44</v>
      </c>
      <c r="D20" s="8">
        <f>SUMIFS('Dealer Wise'!E$3:E$123,'Dealer Wise'!$D$3:$D$123,'Zone Wise'!$C20)</f>
        <v>14207253.387500001</v>
      </c>
      <c r="E20" s="8">
        <f>SUMIFS('Dealer Wise'!F$3:F$123,'Dealer Wise'!$D$3:$D$123,'Zone Wise'!$C20)</f>
        <v>2724641.4317000001</v>
      </c>
      <c r="F20" s="9">
        <f t="shared" si="0"/>
        <v>0.19177819648780442</v>
      </c>
      <c r="G20" s="46">
        <f t="shared" si="7"/>
        <v>8641161.2783000004</v>
      </c>
      <c r="H20" s="8">
        <f t="shared" si="1"/>
        <v>664704.7137153846</v>
      </c>
      <c r="I20" s="46">
        <f t="shared" si="8"/>
        <v>9493596.4815500006</v>
      </c>
      <c r="J20" s="8">
        <f t="shared" si="2"/>
        <v>730276.65242692316</v>
      </c>
      <c r="K20" s="8">
        <f t="shared" si="9"/>
        <v>10203959.150925001</v>
      </c>
      <c r="L20" s="8">
        <f t="shared" si="3"/>
        <v>784919.93468653853</v>
      </c>
      <c r="M20" s="58">
        <f t="shared" si="10"/>
        <v>10914321.8203</v>
      </c>
      <c r="N20" s="8">
        <f t="shared" si="4"/>
        <v>839563.21694615379</v>
      </c>
      <c r="O20" s="8">
        <f t="shared" si="5"/>
        <v>11482611.955800001</v>
      </c>
      <c r="P20" s="8">
        <f t="shared" si="6"/>
        <v>883277.8427538462</v>
      </c>
    </row>
    <row r="21" spans="1:16" x14ac:dyDescent="0.25">
      <c r="A21" s="71">
        <v>18</v>
      </c>
      <c r="B21" s="2" t="s">
        <v>41</v>
      </c>
      <c r="C21" s="2" t="s">
        <v>46</v>
      </c>
      <c r="D21" s="8">
        <f>SUMIFS('Dealer Wise'!E$3:E$123,'Dealer Wise'!$D$3:$D$123,'Zone Wise'!$C21)</f>
        <v>15734218.320000002</v>
      </c>
      <c r="E21" s="8">
        <f>SUMIFS('Dealer Wise'!F$3:F$123,'Dealer Wise'!$D$3:$D$123,'Zone Wise'!$C21)</f>
        <v>8969209.3855000027</v>
      </c>
      <c r="F21" s="9">
        <f t="shared" si="0"/>
        <v>0.57004480318536732</v>
      </c>
      <c r="G21" s="46">
        <f t="shared" si="7"/>
        <v>3618165.2705000006</v>
      </c>
      <c r="H21" s="8">
        <f t="shared" si="1"/>
        <v>278320.40542307694</v>
      </c>
      <c r="I21" s="46">
        <f t="shared" si="8"/>
        <v>4562218.3696999997</v>
      </c>
      <c r="J21" s="8">
        <f t="shared" si="2"/>
        <v>350939.87459230766</v>
      </c>
      <c r="K21" s="8">
        <f t="shared" si="9"/>
        <v>5348929.285699999</v>
      </c>
      <c r="L21" s="8">
        <f t="shared" si="3"/>
        <v>411456.09889999992</v>
      </c>
      <c r="M21" s="58">
        <f t="shared" si="10"/>
        <v>6135640.2016999982</v>
      </c>
      <c r="N21" s="8">
        <f t="shared" si="4"/>
        <v>471972.32320769218</v>
      </c>
      <c r="O21" s="8">
        <f t="shared" si="5"/>
        <v>6765008.9344999995</v>
      </c>
      <c r="P21" s="8">
        <f t="shared" si="6"/>
        <v>520385.3026538461</v>
      </c>
    </row>
    <row r="22" spans="1:16" x14ac:dyDescent="0.25">
      <c r="A22" s="71">
        <v>19</v>
      </c>
      <c r="B22" s="2" t="s">
        <v>41</v>
      </c>
      <c r="C22" s="2" t="s">
        <v>51</v>
      </c>
      <c r="D22" s="8">
        <f>SUMIFS('Dealer Wise'!E$3:E$123,'Dealer Wise'!$D$3:$D$123,'Zone Wise'!$C22)</f>
        <v>11256993.005000001</v>
      </c>
      <c r="E22" s="8">
        <f>SUMIFS('Dealer Wise'!F$3:F$123,'Dealer Wise'!$D$3:$D$123,'Zone Wise'!$C22)</f>
        <v>4518089.7373000011</v>
      </c>
      <c r="F22" s="9">
        <f t="shared" si="0"/>
        <v>0.40135849203186041</v>
      </c>
      <c r="G22" s="46">
        <f t="shared" si="7"/>
        <v>4487504.6666999999</v>
      </c>
      <c r="H22" s="8">
        <f t="shared" si="1"/>
        <v>345192.66666923079</v>
      </c>
      <c r="I22" s="46">
        <f t="shared" si="8"/>
        <v>5162924.2469999995</v>
      </c>
      <c r="J22" s="8">
        <f t="shared" si="2"/>
        <v>397148.01899999997</v>
      </c>
      <c r="K22" s="8">
        <f t="shared" si="9"/>
        <v>5725773.8972500004</v>
      </c>
      <c r="L22" s="8">
        <f t="shared" si="3"/>
        <v>440444.14594230772</v>
      </c>
      <c r="M22" s="58">
        <f t="shared" si="10"/>
        <v>6288623.5474999994</v>
      </c>
      <c r="N22" s="8">
        <f t="shared" si="4"/>
        <v>483740.27288461535</v>
      </c>
      <c r="O22" s="8">
        <f t="shared" si="5"/>
        <v>6738903.2676999997</v>
      </c>
      <c r="P22" s="8">
        <f t="shared" si="6"/>
        <v>518377.17443846154</v>
      </c>
    </row>
    <row r="23" spans="1:16" x14ac:dyDescent="0.25">
      <c r="A23" s="71">
        <v>20</v>
      </c>
      <c r="B23" s="2" t="s">
        <v>41</v>
      </c>
      <c r="C23" s="2" t="s">
        <v>49</v>
      </c>
      <c r="D23" s="8">
        <f>SUMIFS('Dealer Wise'!E$3:E$123,'Dealer Wise'!$D$3:$D$123,'Zone Wise'!$C23)</f>
        <v>12008638.130000001</v>
      </c>
      <c r="E23" s="8">
        <f>SUMIFS('Dealer Wise'!F$3:F$123,'Dealer Wise'!$D$3:$D$123,'Zone Wise'!$C23)</f>
        <v>4388078.2291000001</v>
      </c>
      <c r="F23" s="9">
        <f t="shared" si="0"/>
        <v>0.36541014739528999</v>
      </c>
      <c r="G23" s="46">
        <f t="shared" si="7"/>
        <v>5218832.2749000005</v>
      </c>
      <c r="H23" s="8">
        <f t="shared" si="1"/>
        <v>401448.63653076929</v>
      </c>
      <c r="I23" s="46">
        <f t="shared" si="8"/>
        <v>5939350.5626999997</v>
      </c>
      <c r="J23" s="8">
        <f t="shared" si="2"/>
        <v>456873.12020769226</v>
      </c>
      <c r="K23" s="8">
        <f t="shared" si="9"/>
        <v>6539782.4692000002</v>
      </c>
      <c r="L23" s="8">
        <f t="shared" si="3"/>
        <v>503060.18993846152</v>
      </c>
      <c r="M23" s="58">
        <f t="shared" si="10"/>
        <v>7140214.3757000007</v>
      </c>
      <c r="N23" s="8">
        <f t="shared" si="4"/>
        <v>549247.25966923079</v>
      </c>
      <c r="O23" s="8">
        <f t="shared" si="5"/>
        <v>7620559.9009000007</v>
      </c>
      <c r="P23" s="8">
        <f t="shared" si="6"/>
        <v>586196.91545384622</v>
      </c>
    </row>
    <row r="24" spans="1:16" x14ac:dyDescent="0.25">
      <c r="A24" s="71">
        <v>21</v>
      </c>
      <c r="B24" s="2" t="s">
        <v>41</v>
      </c>
      <c r="C24" s="2" t="s">
        <v>54</v>
      </c>
      <c r="D24" s="8">
        <f>SUMIFS('Dealer Wise'!E$3:E$123,'Dealer Wise'!$D$3:$D$123,'Zone Wise'!$C24)</f>
        <v>20632798.109999999</v>
      </c>
      <c r="E24" s="8">
        <f>SUMIFS('Dealer Wise'!F$3:F$123,'Dealer Wise'!$D$3:$D$123,'Zone Wise'!$C24)</f>
        <v>10805518.303499999</v>
      </c>
      <c r="F24" s="9">
        <f t="shared" si="0"/>
        <v>0.52370590968284325</v>
      </c>
      <c r="G24" s="46">
        <f t="shared" si="7"/>
        <v>5700720.1845000014</v>
      </c>
      <c r="H24" s="8">
        <f t="shared" si="1"/>
        <v>438516.9372692309</v>
      </c>
      <c r="I24" s="46">
        <f t="shared" si="8"/>
        <v>6938688.0711000022</v>
      </c>
      <c r="J24" s="8">
        <f t="shared" si="2"/>
        <v>533745.23623846169</v>
      </c>
      <c r="K24" s="8">
        <f t="shared" si="9"/>
        <v>7970327.9766000006</v>
      </c>
      <c r="L24" s="8">
        <f t="shared" si="3"/>
        <v>613102.1520461539</v>
      </c>
      <c r="M24" s="58">
        <f t="shared" si="10"/>
        <v>9001967.8820999991</v>
      </c>
      <c r="N24" s="8">
        <f t="shared" si="4"/>
        <v>692459.06785384612</v>
      </c>
      <c r="O24" s="8">
        <f t="shared" si="5"/>
        <v>9827279.8065000009</v>
      </c>
      <c r="P24" s="8">
        <f t="shared" si="6"/>
        <v>755944.60050000006</v>
      </c>
    </row>
    <row r="25" spans="1:16" x14ac:dyDescent="0.25">
      <c r="A25" s="71">
        <v>22</v>
      </c>
      <c r="B25" s="2" t="s">
        <v>41</v>
      </c>
      <c r="C25" s="2" t="s">
        <v>56</v>
      </c>
      <c r="D25" s="8">
        <f>SUMIFS('Dealer Wise'!E$3:E$123,'Dealer Wise'!$D$3:$D$123,'Zone Wise'!$C25)</f>
        <v>24851472.384999998</v>
      </c>
      <c r="E25" s="8">
        <f>SUMIFS('Dealer Wise'!F$3:F$123,'Dealer Wise'!$D$3:$D$123,'Zone Wise'!$C25)</f>
        <v>15179315.566499997</v>
      </c>
      <c r="F25" s="9">
        <f t="shared" si="0"/>
        <v>0.61080145801188102</v>
      </c>
      <c r="G25" s="46">
        <f t="shared" si="7"/>
        <v>4701862.3415000029</v>
      </c>
      <c r="H25" s="8">
        <f t="shared" si="1"/>
        <v>361681.7185769233</v>
      </c>
      <c r="I25" s="46">
        <f t="shared" si="8"/>
        <v>6192950.6845999993</v>
      </c>
      <c r="J25" s="8">
        <f t="shared" si="2"/>
        <v>476380.82189230766</v>
      </c>
      <c r="K25" s="8">
        <f t="shared" si="9"/>
        <v>7435524.3038500026</v>
      </c>
      <c r="L25" s="8">
        <f t="shared" si="3"/>
        <v>571963.40798846178</v>
      </c>
      <c r="M25" s="58">
        <f t="shared" si="10"/>
        <v>8678097.9230999984</v>
      </c>
      <c r="N25" s="8">
        <f t="shared" si="4"/>
        <v>667545.99408461526</v>
      </c>
      <c r="O25" s="8">
        <f t="shared" si="5"/>
        <v>9672156.818500001</v>
      </c>
      <c r="P25" s="8">
        <f t="shared" si="6"/>
        <v>744012.06296153856</v>
      </c>
    </row>
    <row r="26" spans="1:16" x14ac:dyDescent="0.25">
      <c r="A26" s="71">
        <v>23</v>
      </c>
      <c r="B26" s="2" t="s">
        <v>172</v>
      </c>
      <c r="C26" s="2" t="s">
        <v>61</v>
      </c>
      <c r="D26" s="8">
        <f>SUMIFS('Dealer Wise'!E$3:E$123,'Dealer Wise'!$D$3:$D$123,'Zone Wise'!$C26)</f>
        <v>25845221.289999995</v>
      </c>
      <c r="E26" s="8">
        <f>SUMIFS('Dealer Wise'!F$3:F$123,'Dealer Wise'!$D$3:$D$123,'Zone Wise'!$C26)</f>
        <v>14744933.372900002</v>
      </c>
      <c r="F26" s="9">
        <f t="shared" si="0"/>
        <v>0.57050907815616558</v>
      </c>
      <c r="G26" s="46">
        <f t="shared" si="7"/>
        <v>5931243.6590999961</v>
      </c>
      <c r="H26" s="8">
        <f t="shared" si="1"/>
        <v>456249.51223846123</v>
      </c>
      <c r="I26" s="46">
        <f t="shared" si="8"/>
        <v>7481956.9364999942</v>
      </c>
      <c r="J26" s="8">
        <f t="shared" si="2"/>
        <v>575535.14896153798</v>
      </c>
      <c r="K26" s="8">
        <f t="shared" si="9"/>
        <v>8774218.0009999946</v>
      </c>
      <c r="L26" s="8">
        <f t="shared" si="3"/>
        <v>674939.84623076883</v>
      </c>
      <c r="M26" s="58">
        <f t="shared" si="10"/>
        <v>10066479.065499991</v>
      </c>
      <c r="N26" s="8">
        <f t="shared" si="4"/>
        <v>774344.54349999933</v>
      </c>
      <c r="O26" s="8">
        <f t="shared" si="5"/>
        <v>11100287.917099994</v>
      </c>
      <c r="P26" s="8">
        <f t="shared" si="6"/>
        <v>853868.3013153841</v>
      </c>
    </row>
    <row r="27" spans="1:16" x14ac:dyDescent="0.25">
      <c r="A27" s="71">
        <v>24</v>
      </c>
      <c r="B27" s="2" t="s">
        <v>172</v>
      </c>
      <c r="C27" s="2" t="s">
        <v>62</v>
      </c>
      <c r="D27" s="8">
        <f>SUMIFS('Dealer Wise'!E$3:E$123,'Dealer Wise'!$D$3:$D$123,'Zone Wise'!$C27)</f>
        <v>22499399.367499996</v>
      </c>
      <c r="E27" s="8">
        <f>SUMIFS('Dealer Wise'!F$3:F$123,'Dealer Wise'!$D$3:$D$123,'Zone Wise'!$C27)</f>
        <v>13342463.784400001</v>
      </c>
      <c r="F27" s="9">
        <f t="shared" si="0"/>
        <v>0.59301422080062127</v>
      </c>
      <c r="G27" s="46">
        <f t="shared" si="7"/>
        <v>4657055.7095999978</v>
      </c>
      <c r="H27" s="8">
        <f t="shared" si="1"/>
        <v>358235.05458461522</v>
      </c>
      <c r="I27" s="46">
        <f t="shared" si="8"/>
        <v>6007019.6716499962</v>
      </c>
      <c r="J27" s="8">
        <f t="shared" si="2"/>
        <v>462078.43628076895</v>
      </c>
      <c r="K27" s="8">
        <f t="shared" si="9"/>
        <v>7131989.6400249973</v>
      </c>
      <c r="L27" s="8">
        <f t="shared" si="3"/>
        <v>548614.58769423061</v>
      </c>
      <c r="M27" s="58">
        <f t="shared" si="10"/>
        <v>8256959.6083999947</v>
      </c>
      <c r="N27" s="8">
        <f t="shared" si="4"/>
        <v>635150.73910769192</v>
      </c>
      <c r="O27" s="8">
        <f t="shared" si="5"/>
        <v>9156935.5830999948</v>
      </c>
      <c r="P27" s="8">
        <f t="shared" si="6"/>
        <v>704379.6602384611</v>
      </c>
    </row>
    <row r="28" spans="1:16" x14ac:dyDescent="0.25">
      <c r="A28" s="71">
        <v>25</v>
      </c>
      <c r="B28" s="2" t="s">
        <v>172</v>
      </c>
      <c r="C28" s="2" t="s">
        <v>60</v>
      </c>
      <c r="D28" s="8">
        <f>SUMIFS('Dealer Wise'!E$3:E$123,'Dealer Wise'!$D$3:$D$123,'Zone Wise'!$C28)</f>
        <v>19313688.817500003</v>
      </c>
      <c r="E28" s="8">
        <f>SUMIFS('Dealer Wise'!F$3:F$123,'Dealer Wise'!$D$3:$D$123,'Zone Wise'!$C28)</f>
        <v>8733442.6317999996</v>
      </c>
      <c r="F28" s="9">
        <f t="shared" si="0"/>
        <v>0.45218925883732197</v>
      </c>
      <c r="G28" s="46">
        <f t="shared" si="7"/>
        <v>6717508.4222000036</v>
      </c>
      <c r="H28" s="8">
        <f t="shared" si="1"/>
        <v>516731.41709230799</v>
      </c>
      <c r="I28" s="46">
        <f t="shared" si="8"/>
        <v>7876329.7512500025</v>
      </c>
      <c r="J28" s="8">
        <f t="shared" si="2"/>
        <v>605871.5193269233</v>
      </c>
      <c r="K28" s="8">
        <f t="shared" si="9"/>
        <v>8842014.1921250038</v>
      </c>
      <c r="L28" s="8">
        <f t="shared" si="3"/>
        <v>680154.93785576953</v>
      </c>
      <c r="M28" s="58">
        <f t="shared" si="10"/>
        <v>9807698.6330000013</v>
      </c>
      <c r="N28" s="8">
        <f t="shared" si="4"/>
        <v>754438.35638461553</v>
      </c>
      <c r="O28" s="8">
        <f t="shared" si="5"/>
        <v>10580246.185700003</v>
      </c>
      <c r="P28" s="8">
        <f t="shared" si="6"/>
        <v>813865.09120769252</v>
      </c>
    </row>
    <row r="29" spans="1:16" x14ac:dyDescent="0.25">
      <c r="A29" s="71">
        <v>26</v>
      </c>
      <c r="B29" s="2" t="s">
        <v>172</v>
      </c>
      <c r="C29" s="2" t="s">
        <v>63</v>
      </c>
      <c r="D29" s="8">
        <f>SUMIFS('Dealer Wise'!E$3:E$123,'Dealer Wise'!$D$3:$D$123,'Zone Wise'!$C29)</f>
        <v>22190422.555</v>
      </c>
      <c r="E29" s="8">
        <f>SUMIFS('Dealer Wise'!F$3:F$123,'Dealer Wise'!$D$3:$D$123,'Zone Wise'!$C29)</f>
        <v>13245011.786399998</v>
      </c>
      <c r="F29" s="9">
        <f t="shared" si="0"/>
        <v>0.59687965623780337</v>
      </c>
      <c r="G29" s="46">
        <f t="shared" si="7"/>
        <v>4507326.257600002</v>
      </c>
      <c r="H29" s="8">
        <f t="shared" si="1"/>
        <v>346717.40443076938</v>
      </c>
      <c r="I29" s="46">
        <f t="shared" si="8"/>
        <v>5838751.6109000035</v>
      </c>
      <c r="J29" s="8">
        <f t="shared" si="2"/>
        <v>449134.73930000025</v>
      </c>
      <c r="K29" s="8">
        <f t="shared" si="9"/>
        <v>6948272.7386500016</v>
      </c>
      <c r="L29" s="8">
        <f t="shared" si="3"/>
        <v>534482.5183576924</v>
      </c>
      <c r="M29" s="58">
        <f t="shared" si="10"/>
        <v>8057793.8663999997</v>
      </c>
      <c r="N29" s="8">
        <f t="shared" si="4"/>
        <v>619830.29741538456</v>
      </c>
      <c r="O29" s="8">
        <f t="shared" si="5"/>
        <v>8945410.7686000019</v>
      </c>
      <c r="P29" s="8">
        <f t="shared" si="6"/>
        <v>688108.52066153858</v>
      </c>
    </row>
    <row r="30" spans="1:16" x14ac:dyDescent="0.25">
      <c r="A30" s="71">
        <v>27</v>
      </c>
      <c r="B30" s="2" t="s">
        <v>172</v>
      </c>
      <c r="C30" s="2" t="s">
        <v>64</v>
      </c>
      <c r="D30" s="8">
        <f>SUMIFS('Dealer Wise'!E$3:E$123,'Dealer Wise'!$D$3:$D$123,'Zone Wise'!$C30)</f>
        <v>15681989.102499999</v>
      </c>
      <c r="E30" s="8">
        <f>SUMIFS('Dealer Wise'!F$3:F$123,'Dealer Wise'!$D$3:$D$123,'Zone Wise'!$C30)</f>
        <v>9955485.1397000011</v>
      </c>
      <c r="F30" s="9">
        <f t="shared" si="0"/>
        <v>0.63483561139019751</v>
      </c>
      <c r="G30" s="46">
        <f t="shared" si="7"/>
        <v>2590106.1422999986</v>
      </c>
      <c r="H30" s="8">
        <f t="shared" si="1"/>
        <v>199238.93402307681</v>
      </c>
      <c r="I30" s="46">
        <f t="shared" si="8"/>
        <v>3531025.4884499982</v>
      </c>
      <c r="J30" s="8">
        <f t="shared" si="2"/>
        <v>271617.34526538447</v>
      </c>
      <c r="K30" s="8">
        <f t="shared" si="9"/>
        <v>4315124.9435749985</v>
      </c>
      <c r="L30" s="8">
        <f t="shared" si="3"/>
        <v>331932.68796730757</v>
      </c>
      <c r="M30" s="58">
        <f t="shared" si="10"/>
        <v>5099224.398699997</v>
      </c>
      <c r="N30" s="8">
        <f t="shared" si="4"/>
        <v>392248.03066923056</v>
      </c>
      <c r="O30" s="8">
        <f t="shared" si="5"/>
        <v>5726503.962799998</v>
      </c>
      <c r="P30" s="8">
        <f t="shared" si="6"/>
        <v>440500.30483076908</v>
      </c>
    </row>
    <row r="31" spans="1:16" x14ac:dyDescent="0.25">
      <c r="A31" s="71">
        <v>28</v>
      </c>
      <c r="B31" s="2" t="s">
        <v>172</v>
      </c>
      <c r="C31" s="29" t="s">
        <v>178</v>
      </c>
      <c r="D31" s="8">
        <f>SUMIFS('Dealer Wise'!E$3:E$123,'Dealer Wise'!$D$3:$D$123,'Zone Wise'!$C31)</f>
        <v>15072570.107499996</v>
      </c>
      <c r="E31" s="8">
        <f>SUMIFS('Dealer Wise'!F$3:F$123,'Dealer Wise'!$D$3:$D$123,'Zone Wise'!$C31)</f>
        <v>8837877.6331999991</v>
      </c>
      <c r="F31" s="9">
        <f t="shared" si="0"/>
        <v>0.58635505226824847</v>
      </c>
      <c r="G31" s="46">
        <f t="shared" si="7"/>
        <v>3220178.4527999982</v>
      </c>
      <c r="H31" s="8">
        <f t="shared" si="1"/>
        <v>247706.03483076909</v>
      </c>
      <c r="I31" s="46">
        <f t="shared" si="8"/>
        <v>4124532.6592499968</v>
      </c>
      <c r="J31" s="8">
        <f t="shared" si="2"/>
        <v>317271.74301923055</v>
      </c>
      <c r="K31" s="8">
        <f t="shared" si="9"/>
        <v>4878161.1646249983</v>
      </c>
      <c r="L31" s="8">
        <f t="shared" si="3"/>
        <v>375243.16650961526</v>
      </c>
      <c r="M31" s="58">
        <f t="shared" si="10"/>
        <v>5631789.6699999962</v>
      </c>
      <c r="N31" s="8">
        <f t="shared" si="4"/>
        <v>433214.58999999973</v>
      </c>
      <c r="O31" s="8">
        <f t="shared" si="5"/>
        <v>6234692.4742999971</v>
      </c>
      <c r="P31" s="8">
        <f t="shared" si="6"/>
        <v>479591.72879230749</v>
      </c>
    </row>
    <row r="32" spans="1:16" x14ac:dyDescent="0.25">
      <c r="A32" s="71">
        <v>29</v>
      </c>
      <c r="B32" s="2" t="s">
        <v>66</v>
      </c>
      <c r="C32" s="29" t="s">
        <v>67</v>
      </c>
      <c r="D32" s="8">
        <f>SUMIFS('Dealer Wise'!E$3:E$123,'Dealer Wise'!$D$3:$D$123,'Zone Wise'!$C32)</f>
        <v>14029764.315000001</v>
      </c>
      <c r="E32" s="8">
        <f>SUMIFS('Dealer Wise'!F$3:F$123,'Dealer Wise'!$D$3:$D$123,'Zone Wise'!$C32)</f>
        <v>6462938.8654999994</v>
      </c>
      <c r="F32" s="9">
        <f t="shared" si="0"/>
        <v>0.46065911874158227</v>
      </c>
      <c r="G32" s="46">
        <f t="shared" si="7"/>
        <v>4760872.5865000021</v>
      </c>
      <c r="H32" s="8">
        <f t="shared" si="1"/>
        <v>366220.96819230786</v>
      </c>
      <c r="I32" s="46">
        <f t="shared" si="8"/>
        <v>5602658.4454000015</v>
      </c>
      <c r="J32" s="8">
        <f t="shared" si="2"/>
        <v>430973.7265692309</v>
      </c>
      <c r="K32" s="8">
        <f t="shared" si="9"/>
        <v>6304146.6611500029</v>
      </c>
      <c r="L32" s="8">
        <f t="shared" si="3"/>
        <v>484934.35855000024</v>
      </c>
      <c r="M32" s="58">
        <f t="shared" si="10"/>
        <v>7005634.8769000005</v>
      </c>
      <c r="N32" s="8">
        <f t="shared" si="4"/>
        <v>538894.99053076922</v>
      </c>
      <c r="O32" s="8">
        <f t="shared" si="5"/>
        <v>7566825.449500002</v>
      </c>
      <c r="P32" s="8">
        <f t="shared" si="6"/>
        <v>582063.49611538474</v>
      </c>
    </row>
    <row r="33" spans="1:16" x14ac:dyDescent="0.25">
      <c r="A33" s="71">
        <v>30</v>
      </c>
      <c r="B33" s="2" t="s">
        <v>66</v>
      </c>
      <c r="C33" s="2" t="s">
        <v>71</v>
      </c>
      <c r="D33" s="8">
        <f>SUMIFS('Dealer Wise'!E$3:E$123,'Dealer Wise'!$D$3:$D$123,'Zone Wise'!$C33)</f>
        <v>41656612.210000001</v>
      </c>
      <c r="E33" s="8">
        <f>SUMIFS('Dealer Wise'!F$3:F$123,'Dealer Wise'!$D$3:$D$123,'Zone Wise'!$C33)</f>
        <v>26291254.688199997</v>
      </c>
      <c r="F33" s="9">
        <f t="shared" si="0"/>
        <v>0.63114241157346374</v>
      </c>
      <c r="G33" s="46">
        <f t="shared" si="7"/>
        <v>7034035.079800006</v>
      </c>
      <c r="H33" s="8">
        <f t="shared" si="1"/>
        <v>541079.62152307737</v>
      </c>
      <c r="I33" s="46">
        <f t="shared" si="8"/>
        <v>9533431.8124000058</v>
      </c>
      <c r="J33" s="8">
        <f t="shared" si="2"/>
        <v>733340.90864615433</v>
      </c>
      <c r="K33" s="8">
        <f t="shared" si="9"/>
        <v>11616262.422900006</v>
      </c>
      <c r="L33" s="8">
        <f t="shared" si="3"/>
        <v>893558.64791538508</v>
      </c>
      <c r="M33" s="58">
        <f t="shared" si="10"/>
        <v>13699093.033399999</v>
      </c>
      <c r="N33" s="8">
        <f t="shared" si="4"/>
        <v>1053776.3871846152</v>
      </c>
      <c r="O33" s="8">
        <f t="shared" si="5"/>
        <v>15365357.521800004</v>
      </c>
      <c r="P33" s="8">
        <f t="shared" si="6"/>
        <v>1181950.5786000004</v>
      </c>
    </row>
    <row r="34" spans="1:16" x14ac:dyDescent="0.25">
      <c r="A34" s="71">
        <v>31</v>
      </c>
      <c r="B34" s="2" t="s">
        <v>66</v>
      </c>
      <c r="C34" s="2" t="s">
        <v>75</v>
      </c>
      <c r="D34" s="8">
        <f>SUMIFS('Dealer Wise'!E$3:E$123,'Dealer Wise'!$D$3:$D$123,'Zone Wise'!$C34)</f>
        <v>25200450.934999999</v>
      </c>
      <c r="E34" s="8">
        <f>SUMIFS('Dealer Wise'!F$3:F$123,'Dealer Wise'!$D$3:$D$123,'Zone Wise'!$C34)</f>
        <v>15895923.6995</v>
      </c>
      <c r="F34" s="9">
        <f t="shared" si="0"/>
        <v>0.63077933567540745</v>
      </c>
      <c r="G34" s="46">
        <f t="shared" si="7"/>
        <v>4264437.0484999996</v>
      </c>
      <c r="H34" s="8">
        <f t="shared" si="1"/>
        <v>328033.61911538459</v>
      </c>
      <c r="I34" s="46">
        <f t="shared" si="8"/>
        <v>5776464.1045999993</v>
      </c>
      <c r="J34" s="8">
        <f t="shared" si="2"/>
        <v>444343.39266153838</v>
      </c>
      <c r="K34" s="8">
        <f t="shared" si="9"/>
        <v>7036486.6513500009</v>
      </c>
      <c r="L34" s="8">
        <f t="shared" si="3"/>
        <v>541268.20395000011</v>
      </c>
      <c r="M34" s="58">
        <f t="shared" si="10"/>
        <v>8296509.1980999988</v>
      </c>
      <c r="N34" s="8">
        <f t="shared" si="4"/>
        <v>638193.01523846143</v>
      </c>
      <c r="O34" s="8">
        <f t="shared" si="5"/>
        <v>9304527.2354999986</v>
      </c>
      <c r="P34" s="8">
        <f t="shared" si="6"/>
        <v>715732.86426923063</v>
      </c>
    </row>
    <row r="35" spans="1:16" x14ac:dyDescent="0.25">
      <c r="A35" s="71">
        <v>32</v>
      </c>
      <c r="B35" s="2" t="s">
        <v>66</v>
      </c>
      <c r="C35" s="2" t="s">
        <v>66</v>
      </c>
      <c r="D35" s="8">
        <f>SUMIFS('Dealer Wise'!E$3:E$123,'Dealer Wise'!$D$3:$D$123,'Zone Wise'!$C35)</f>
        <v>19100254.399999999</v>
      </c>
      <c r="E35" s="8">
        <f>SUMIFS('Dealer Wise'!F$3:F$123,'Dealer Wise'!$D$3:$D$123,'Zone Wise'!$C35)</f>
        <v>6222598.6667000018</v>
      </c>
      <c r="F35" s="9">
        <f t="shared" ref="F35:F54" si="11">E35/D35</f>
        <v>0.3257861668428878</v>
      </c>
      <c r="G35" s="46">
        <f t="shared" si="7"/>
        <v>9057604.8532999977</v>
      </c>
      <c r="H35" s="8">
        <f t="shared" si="1"/>
        <v>696738.83486923063</v>
      </c>
      <c r="I35" s="46">
        <f t="shared" si="8"/>
        <v>10203620.117299996</v>
      </c>
      <c r="J35" s="8">
        <f t="shared" si="2"/>
        <v>784893.85517692275</v>
      </c>
      <c r="K35" s="8">
        <f t="shared" si="9"/>
        <v>11158632.837299999</v>
      </c>
      <c r="L35" s="8">
        <f t="shared" ref="L35:L53" si="12">K35/$P$2</f>
        <v>858356.37209999992</v>
      </c>
      <c r="M35" s="58">
        <f t="shared" si="10"/>
        <v>12113645.557299998</v>
      </c>
      <c r="N35" s="8">
        <f t="shared" si="4"/>
        <v>931818.88902307674</v>
      </c>
      <c r="O35" s="8">
        <f t="shared" ref="O35:O53" si="13">D35-E35</f>
        <v>12877655.733299997</v>
      </c>
      <c r="P35" s="8">
        <f t="shared" si="6"/>
        <v>990588.90256153815</v>
      </c>
    </row>
    <row r="36" spans="1:16" x14ac:dyDescent="0.25">
      <c r="A36" s="71">
        <v>33</v>
      </c>
      <c r="B36" s="2" t="s">
        <v>66</v>
      </c>
      <c r="C36" s="2" t="s">
        <v>138</v>
      </c>
      <c r="D36" s="8">
        <f>SUMIFS('Dealer Wise'!E$3:E$123,'Dealer Wise'!$D$3:$D$123,'Zone Wise'!$C36)</f>
        <v>14699504.07</v>
      </c>
      <c r="E36" s="8">
        <f>SUMIFS('Dealer Wise'!F$3:F$123,'Dealer Wise'!$D$3:$D$123,'Zone Wise'!$C36)</f>
        <v>8782067.5825999994</v>
      </c>
      <c r="F36" s="9">
        <f t="shared" si="11"/>
        <v>0.59743971910747595</v>
      </c>
      <c r="G36" s="46">
        <f t="shared" si="7"/>
        <v>2977535.6734000016</v>
      </c>
      <c r="H36" s="8">
        <f t="shared" ref="H36:H53" si="14">G36/$P$2</f>
        <v>229041.20564615398</v>
      </c>
      <c r="I36" s="46">
        <f t="shared" si="8"/>
        <v>3859505.9176000003</v>
      </c>
      <c r="J36" s="8">
        <f t="shared" ref="J36:J53" si="15">I36/$P$2</f>
        <v>296885.0705846154</v>
      </c>
      <c r="K36" s="8">
        <f t="shared" si="9"/>
        <v>4594481.121100001</v>
      </c>
      <c r="L36" s="8">
        <f t="shared" si="12"/>
        <v>353421.6247000001</v>
      </c>
      <c r="M36" s="58">
        <f t="shared" si="10"/>
        <v>5329456.3245999999</v>
      </c>
      <c r="N36" s="8">
        <f t="shared" ref="N36:N53" si="16">M36/$P$2</f>
        <v>409958.17881538463</v>
      </c>
      <c r="O36" s="8">
        <f t="shared" si="13"/>
        <v>5917436.4874000009</v>
      </c>
      <c r="P36" s="8">
        <f t="shared" ref="P36:P53" si="17">O36/$P$2</f>
        <v>455187.4221076924</v>
      </c>
    </row>
    <row r="37" spans="1:16" x14ac:dyDescent="0.25">
      <c r="A37" s="71">
        <v>34</v>
      </c>
      <c r="B37" s="2" t="s">
        <v>66</v>
      </c>
      <c r="C37" s="2" t="s">
        <v>82</v>
      </c>
      <c r="D37" s="8">
        <f>SUMIFS('Dealer Wise'!E$3:E$123,'Dealer Wise'!$D$3:$D$123,'Zone Wise'!$C37)</f>
        <v>27388414.585000001</v>
      </c>
      <c r="E37" s="8">
        <f>SUMIFS('Dealer Wise'!F$3:F$123,'Dealer Wise'!$D$3:$D$123,'Zone Wise'!$C37)</f>
        <v>17328374.530299999</v>
      </c>
      <c r="F37" s="9">
        <f t="shared" si="11"/>
        <v>0.63268994547024082</v>
      </c>
      <c r="G37" s="46">
        <f t="shared" si="7"/>
        <v>4582357.1377000026</v>
      </c>
      <c r="H37" s="8">
        <f t="shared" si="14"/>
        <v>352489.0105923079</v>
      </c>
      <c r="I37" s="46">
        <f t="shared" si="8"/>
        <v>6225662.0128000006</v>
      </c>
      <c r="J37" s="8">
        <f t="shared" si="15"/>
        <v>478897.07790769235</v>
      </c>
      <c r="K37" s="8">
        <f t="shared" si="9"/>
        <v>7595082.7420500033</v>
      </c>
      <c r="L37" s="8">
        <f t="shared" si="12"/>
        <v>584237.13400384644</v>
      </c>
      <c r="M37" s="58">
        <f t="shared" si="10"/>
        <v>8964503.4713000022</v>
      </c>
      <c r="N37" s="8">
        <f t="shared" si="16"/>
        <v>689577.19010000012</v>
      </c>
      <c r="O37" s="8">
        <f t="shared" si="13"/>
        <v>10060040.054700002</v>
      </c>
      <c r="P37" s="8">
        <f t="shared" si="17"/>
        <v>773849.23497692321</v>
      </c>
    </row>
    <row r="38" spans="1:16" x14ac:dyDescent="0.25">
      <c r="A38" s="71">
        <v>35</v>
      </c>
      <c r="B38" s="2" t="s">
        <v>66</v>
      </c>
      <c r="C38" s="2" t="s">
        <v>87</v>
      </c>
      <c r="D38" s="8">
        <f>SUMIFS('Dealer Wise'!E$3:E$123,'Dealer Wise'!$D$3:$D$123,'Zone Wise'!$C38)</f>
        <v>20270102.022499997</v>
      </c>
      <c r="E38" s="8">
        <f>SUMIFS('Dealer Wise'!F$3:F$123,'Dealer Wise'!$D$3:$D$123,'Zone Wise'!$C38)</f>
        <v>9652336.4256999996</v>
      </c>
      <c r="F38" s="9">
        <f t="shared" si="11"/>
        <v>0.47618588278370866</v>
      </c>
      <c r="G38" s="46">
        <f t="shared" si="7"/>
        <v>6563745.1922999993</v>
      </c>
      <c r="H38" s="8">
        <f t="shared" si="14"/>
        <v>504903.47633076919</v>
      </c>
      <c r="I38" s="46">
        <f t="shared" si="8"/>
        <v>7779951.313649999</v>
      </c>
      <c r="J38" s="8">
        <f t="shared" si="15"/>
        <v>598457.79335769219</v>
      </c>
      <c r="K38" s="8">
        <f t="shared" si="9"/>
        <v>8793456.4147749972</v>
      </c>
      <c r="L38" s="8">
        <f t="shared" si="12"/>
        <v>676419.72421346128</v>
      </c>
      <c r="M38" s="58">
        <f t="shared" si="10"/>
        <v>9806961.5158999953</v>
      </c>
      <c r="N38" s="8">
        <f t="shared" si="16"/>
        <v>754381.65506923036</v>
      </c>
      <c r="O38" s="8">
        <f t="shared" si="13"/>
        <v>10617765.596799998</v>
      </c>
      <c r="P38" s="8">
        <f t="shared" si="17"/>
        <v>816751.19975384593</v>
      </c>
    </row>
    <row r="39" spans="1:16" x14ac:dyDescent="0.25">
      <c r="A39" s="71">
        <v>36</v>
      </c>
      <c r="B39" s="2" t="s">
        <v>90</v>
      </c>
      <c r="C39" s="2" t="s">
        <v>105</v>
      </c>
      <c r="D39" s="8">
        <f>SUMIFS('Dealer Wise'!E$3:E$123,'Dealer Wise'!$D$3:$D$123,'Zone Wise'!$C39)</f>
        <v>22004420.752500001</v>
      </c>
      <c r="E39" s="8">
        <f>SUMIFS('Dealer Wise'!F$3:F$123,'Dealer Wise'!$D$3:$D$123,'Zone Wise'!$C39)</f>
        <v>15726320.042299999</v>
      </c>
      <c r="F39" s="9">
        <f t="shared" si="11"/>
        <v>0.71468911720901696</v>
      </c>
      <c r="G39" s="46">
        <f t="shared" si="7"/>
        <v>1877216.5597000029</v>
      </c>
      <c r="H39" s="8">
        <f t="shared" si="14"/>
        <v>144401.27382307715</v>
      </c>
      <c r="I39" s="46">
        <f t="shared" si="8"/>
        <v>3197481.8048500028</v>
      </c>
      <c r="J39" s="8">
        <f t="shared" si="15"/>
        <v>245960.13883461559</v>
      </c>
      <c r="K39" s="8">
        <f t="shared" si="9"/>
        <v>4297702.8424750026</v>
      </c>
      <c r="L39" s="8">
        <f t="shared" si="12"/>
        <v>330592.52634423098</v>
      </c>
      <c r="M39" s="58">
        <f t="shared" si="10"/>
        <v>5397923.8801000025</v>
      </c>
      <c r="N39" s="8">
        <f t="shared" si="16"/>
        <v>415224.91385384637</v>
      </c>
      <c r="O39" s="8">
        <f t="shared" si="13"/>
        <v>6278100.7102000024</v>
      </c>
      <c r="P39" s="8">
        <f t="shared" si="17"/>
        <v>482930.82386153867</v>
      </c>
    </row>
    <row r="40" spans="1:16" x14ac:dyDescent="0.25">
      <c r="A40" s="71">
        <v>37</v>
      </c>
      <c r="B40" s="2" t="s">
        <v>90</v>
      </c>
      <c r="C40" s="2" t="s">
        <v>91</v>
      </c>
      <c r="D40" s="8">
        <f>SUMIFS('Dealer Wise'!E$3:E$123,'Dealer Wise'!$D$3:$D$123,'Zone Wise'!$C40)</f>
        <v>17278575.712500002</v>
      </c>
      <c r="E40" s="8">
        <f>SUMIFS('Dealer Wise'!F$3:F$123,'Dealer Wise'!$D$3:$D$123,'Zone Wise'!$C40)</f>
        <v>11280747.932499999</v>
      </c>
      <c r="F40" s="9">
        <f t="shared" si="11"/>
        <v>0.65287487349660778</v>
      </c>
      <c r="G40" s="46">
        <f t="shared" si="7"/>
        <v>2542112.637500003</v>
      </c>
      <c r="H40" s="8">
        <f t="shared" si="14"/>
        <v>195547.1259615387</v>
      </c>
      <c r="I40" s="46">
        <f t="shared" si="8"/>
        <v>3578827.1802500021</v>
      </c>
      <c r="J40" s="8">
        <f t="shared" si="15"/>
        <v>275294.39848076936</v>
      </c>
      <c r="K40" s="8">
        <f t="shared" si="9"/>
        <v>4442755.9658750035</v>
      </c>
      <c r="L40" s="8">
        <f t="shared" si="12"/>
        <v>341750.45891346183</v>
      </c>
      <c r="M40" s="58">
        <f t="shared" si="10"/>
        <v>5306684.751500003</v>
      </c>
      <c r="N40" s="8">
        <f t="shared" si="16"/>
        <v>408206.51934615406</v>
      </c>
      <c r="O40" s="8">
        <f t="shared" si="13"/>
        <v>5997827.7800000031</v>
      </c>
      <c r="P40" s="8">
        <f t="shared" si="17"/>
        <v>461371.36769230792</v>
      </c>
    </row>
    <row r="41" spans="1:16" x14ac:dyDescent="0.25">
      <c r="A41" s="71">
        <v>38</v>
      </c>
      <c r="B41" s="2" t="s">
        <v>90</v>
      </c>
      <c r="C41" s="2" t="s">
        <v>96</v>
      </c>
      <c r="D41" s="8">
        <f>SUMIFS('Dealer Wise'!E$3:E$123,'Dealer Wise'!$D$3:$D$123,'Zone Wise'!$C41)</f>
        <v>29297488.949999999</v>
      </c>
      <c r="E41" s="8">
        <f>SUMIFS('Dealer Wise'!F$3:F$123,'Dealer Wise'!$D$3:$D$123,'Zone Wise'!$C41)</f>
        <v>13790859.944600001</v>
      </c>
      <c r="F41" s="9">
        <f t="shared" si="11"/>
        <v>0.47071815499737568</v>
      </c>
      <c r="G41" s="46">
        <f t="shared" si="7"/>
        <v>9647131.2153999992</v>
      </c>
      <c r="H41" s="8">
        <f t="shared" si="14"/>
        <v>742087.01656923071</v>
      </c>
      <c r="I41" s="46">
        <f t="shared" si="8"/>
        <v>11404980.552399997</v>
      </c>
      <c r="J41" s="8">
        <f t="shared" si="15"/>
        <v>877306.19633846125</v>
      </c>
      <c r="K41" s="8">
        <f t="shared" si="9"/>
        <v>12869854.999899998</v>
      </c>
      <c r="L41" s="8">
        <f t="shared" si="12"/>
        <v>989988.84614615375</v>
      </c>
      <c r="M41" s="58">
        <f t="shared" si="10"/>
        <v>14334729.447399996</v>
      </c>
      <c r="N41" s="8">
        <f t="shared" si="16"/>
        <v>1102671.4959538458</v>
      </c>
      <c r="O41" s="8">
        <f t="shared" si="13"/>
        <v>15506629.005399998</v>
      </c>
      <c r="P41" s="8">
        <f t="shared" si="17"/>
        <v>1192817.6157999998</v>
      </c>
    </row>
    <row r="42" spans="1:16" x14ac:dyDescent="0.25">
      <c r="A42" s="71">
        <v>39</v>
      </c>
      <c r="B42" s="2" t="s">
        <v>90</v>
      </c>
      <c r="C42" s="2" t="s">
        <v>90</v>
      </c>
      <c r="D42" s="8">
        <f>SUMIFS('Dealer Wise'!E$3:E$123,'Dealer Wise'!$D$3:$D$123,'Zone Wise'!$C42)</f>
        <v>15277515.267499998</v>
      </c>
      <c r="E42" s="8">
        <f>SUMIFS('Dealer Wise'!F$3:F$123,'Dealer Wise'!$D$3:$D$123,'Zone Wise'!$C42)</f>
        <v>7248531.1393999998</v>
      </c>
      <c r="F42" s="9">
        <f t="shared" si="11"/>
        <v>0.47445746330359545</v>
      </c>
      <c r="G42" s="46">
        <f t="shared" si="7"/>
        <v>4973481.0745999999</v>
      </c>
      <c r="H42" s="8">
        <f t="shared" si="14"/>
        <v>382575.46727692307</v>
      </c>
      <c r="I42" s="46">
        <f t="shared" si="8"/>
        <v>5890131.9906499982</v>
      </c>
      <c r="J42" s="8">
        <f t="shared" si="15"/>
        <v>453087.07620384602</v>
      </c>
      <c r="K42" s="8">
        <f t="shared" si="9"/>
        <v>6654007.7540249992</v>
      </c>
      <c r="L42" s="8">
        <f t="shared" si="12"/>
        <v>511846.75030961534</v>
      </c>
      <c r="M42" s="58">
        <f t="shared" si="10"/>
        <v>7417883.5173999984</v>
      </c>
      <c r="N42" s="8">
        <f t="shared" si="16"/>
        <v>570606.42441538454</v>
      </c>
      <c r="O42" s="8">
        <f t="shared" si="13"/>
        <v>8028984.1280999985</v>
      </c>
      <c r="P42" s="8">
        <f t="shared" si="17"/>
        <v>617614.16369999992</v>
      </c>
    </row>
    <row r="43" spans="1:16" x14ac:dyDescent="0.25">
      <c r="A43" s="71">
        <v>40</v>
      </c>
      <c r="B43" s="2" t="s">
        <v>90</v>
      </c>
      <c r="C43" s="2" t="s">
        <v>102</v>
      </c>
      <c r="D43" s="8">
        <f>SUMIFS('Dealer Wise'!E$3:E$123,'Dealer Wise'!$D$3:$D$123,'Zone Wise'!$C43)</f>
        <v>16441107.667500004</v>
      </c>
      <c r="E43" s="8">
        <f>SUMIFS('Dealer Wise'!F$3:F$123,'Dealer Wise'!$D$3:$D$123,'Zone Wise'!$C43)</f>
        <v>8439787.8335999995</v>
      </c>
      <c r="F43" s="9">
        <f t="shared" si="11"/>
        <v>0.51333450302033901</v>
      </c>
      <c r="G43" s="46">
        <f t="shared" si="7"/>
        <v>4713098.3004000038</v>
      </c>
      <c r="H43" s="8">
        <f t="shared" si="14"/>
        <v>362546.0231076926</v>
      </c>
      <c r="I43" s="46">
        <f t="shared" si="8"/>
        <v>5699564.7604500037</v>
      </c>
      <c r="J43" s="8">
        <f t="shared" si="15"/>
        <v>438428.05849615415</v>
      </c>
      <c r="K43" s="8">
        <f t="shared" si="9"/>
        <v>6521620.1438250039</v>
      </c>
      <c r="L43" s="8">
        <f t="shared" si="12"/>
        <v>501663.08798653877</v>
      </c>
      <c r="M43" s="58">
        <f t="shared" si="10"/>
        <v>7343675.5272000041</v>
      </c>
      <c r="N43" s="8">
        <f t="shared" si="16"/>
        <v>564898.11747692339</v>
      </c>
      <c r="O43" s="8">
        <f t="shared" si="13"/>
        <v>8001319.8339000046</v>
      </c>
      <c r="P43" s="8">
        <f t="shared" si="17"/>
        <v>615486.14106923109</v>
      </c>
    </row>
    <row r="44" spans="1:16" x14ac:dyDescent="0.25">
      <c r="A44" s="71">
        <v>41</v>
      </c>
      <c r="B44" s="2" t="s">
        <v>108</v>
      </c>
      <c r="C44" s="2" t="s">
        <v>121</v>
      </c>
      <c r="D44" s="8">
        <f>SUMIFS('Dealer Wise'!E$3:E$123,'Dealer Wise'!$D$3:$D$123,'Zone Wise'!$C44)</f>
        <v>19212157.167500004</v>
      </c>
      <c r="E44" s="8">
        <f>SUMIFS('Dealer Wise'!F$3:F$123,'Dealer Wise'!$D$3:$D$123,'Zone Wise'!$C44)</f>
        <v>12435486.617700001</v>
      </c>
      <c r="F44" s="9">
        <f t="shared" si="11"/>
        <v>0.6472717513854368</v>
      </c>
      <c r="G44" s="46">
        <f t="shared" si="7"/>
        <v>2934239.1163000036</v>
      </c>
      <c r="H44" s="8">
        <f t="shared" si="14"/>
        <v>225710.70125384643</v>
      </c>
      <c r="I44" s="46">
        <f t="shared" si="8"/>
        <v>4086968.5463500023</v>
      </c>
      <c r="J44" s="8">
        <f t="shared" si="15"/>
        <v>314382.19587307709</v>
      </c>
      <c r="K44" s="8">
        <f t="shared" si="9"/>
        <v>5047576.4047250021</v>
      </c>
      <c r="L44" s="8">
        <f t="shared" si="12"/>
        <v>388275.10805576941</v>
      </c>
      <c r="M44" s="58">
        <f t="shared" si="10"/>
        <v>6008184.2631000038</v>
      </c>
      <c r="N44" s="8">
        <f t="shared" si="16"/>
        <v>462168.02023846185</v>
      </c>
      <c r="O44" s="8">
        <f t="shared" si="13"/>
        <v>6776670.5498000029</v>
      </c>
      <c r="P44" s="8">
        <f t="shared" si="17"/>
        <v>521282.34998461563</v>
      </c>
    </row>
    <row r="45" spans="1:16" x14ac:dyDescent="0.25">
      <c r="A45" s="71">
        <v>42</v>
      </c>
      <c r="B45" s="2" t="s">
        <v>108</v>
      </c>
      <c r="C45" s="2" t="s">
        <v>111</v>
      </c>
      <c r="D45" s="8">
        <f>SUMIFS('Dealer Wise'!E$3:E$123,'Dealer Wise'!$D$3:$D$123,'Zone Wise'!$C45)</f>
        <v>17690813.41</v>
      </c>
      <c r="E45" s="8">
        <f>SUMIFS('Dealer Wise'!F$3:F$123,'Dealer Wise'!$D$3:$D$123,'Zone Wise'!$C45)</f>
        <v>9908397.0736999996</v>
      </c>
      <c r="F45" s="9">
        <f t="shared" si="11"/>
        <v>0.56008713924364428</v>
      </c>
      <c r="G45" s="46">
        <f t="shared" si="7"/>
        <v>4244253.6543000005</v>
      </c>
      <c r="H45" s="8">
        <f t="shared" si="14"/>
        <v>326481.05033076927</v>
      </c>
      <c r="I45" s="46">
        <f t="shared" si="8"/>
        <v>5305702.4589000009</v>
      </c>
      <c r="J45" s="8">
        <f t="shared" si="15"/>
        <v>408130.95837692317</v>
      </c>
      <c r="K45" s="8">
        <f t="shared" si="9"/>
        <v>6190243.1294000018</v>
      </c>
      <c r="L45" s="8">
        <f t="shared" si="12"/>
        <v>476172.54841538478</v>
      </c>
      <c r="M45" s="58">
        <f t="shared" si="10"/>
        <v>7074783.7998999991</v>
      </c>
      <c r="N45" s="8">
        <f t="shared" si="16"/>
        <v>544214.1384538461</v>
      </c>
      <c r="O45" s="8">
        <f t="shared" si="13"/>
        <v>7782416.3363000005</v>
      </c>
      <c r="P45" s="8">
        <f t="shared" si="17"/>
        <v>598647.41048461548</v>
      </c>
    </row>
    <row r="46" spans="1:16" x14ac:dyDescent="0.25">
      <c r="A46" s="71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16909384.130000003</v>
      </c>
      <c r="E46" s="8">
        <f>SUMIFS('Dealer Wise'!F$3:F$123,'Dealer Wise'!$D$3:$D$123,'Zone Wise'!$C46)</f>
        <v>9759097.4932000004</v>
      </c>
      <c r="F46" s="9">
        <f t="shared" si="11"/>
        <v>0.57714091880411966</v>
      </c>
      <c r="G46" s="46">
        <f t="shared" si="7"/>
        <v>3768409.8108000029</v>
      </c>
      <c r="H46" s="8">
        <f t="shared" si="14"/>
        <v>289877.67775384639</v>
      </c>
      <c r="I46" s="46">
        <f t="shared" si="8"/>
        <v>4782972.8586000018</v>
      </c>
      <c r="J46" s="8">
        <f t="shared" si="15"/>
        <v>367920.98912307707</v>
      </c>
      <c r="K46" s="8">
        <f t="shared" si="9"/>
        <v>5628442.065100003</v>
      </c>
      <c r="L46" s="8">
        <f t="shared" si="12"/>
        <v>432957.08193076949</v>
      </c>
      <c r="M46" s="58">
        <f t="shared" si="10"/>
        <v>6473911.2716000024</v>
      </c>
      <c r="N46" s="8">
        <f t="shared" si="16"/>
        <v>497993.17473846173</v>
      </c>
      <c r="O46" s="8">
        <f t="shared" si="13"/>
        <v>7150286.6368000023</v>
      </c>
      <c r="P46" s="8">
        <f t="shared" si="17"/>
        <v>550022.0489846156</v>
      </c>
    </row>
    <row r="47" spans="1:16" x14ac:dyDescent="0.25">
      <c r="A47" s="71">
        <v>44</v>
      </c>
      <c r="B47" s="2" t="s">
        <v>108</v>
      </c>
      <c r="C47" s="2" t="s">
        <v>108</v>
      </c>
      <c r="D47" s="8">
        <f>SUMIFS('Dealer Wise'!E$3:E$123,'Dealer Wise'!$D$3:$D$123,'Zone Wise'!$C47)</f>
        <v>34007845.167500004</v>
      </c>
      <c r="E47" s="8">
        <f>SUMIFS('Dealer Wise'!F$3:F$123,'Dealer Wise'!$D$3:$D$123,'Zone Wise'!$C47)</f>
        <v>17935724.603100002</v>
      </c>
      <c r="F47" s="9">
        <f t="shared" si="11"/>
        <v>0.52739961955132897</v>
      </c>
      <c r="G47" s="46">
        <f t="shared" si="7"/>
        <v>9270551.5309000015</v>
      </c>
      <c r="H47" s="8">
        <f t="shared" si="14"/>
        <v>713119.34853076935</v>
      </c>
      <c r="I47" s="46">
        <f t="shared" si="8"/>
        <v>11311022.24095</v>
      </c>
      <c r="J47" s="8">
        <f t="shared" si="15"/>
        <v>870078.63391923078</v>
      </c>
      <c r="K47" s="8">
        <f t="shared" si="9"/>
        <v>13011414.499325003</v>
      </c>
      <c r="L47" s="8">
        <f t="shared" si="12"/>
        <v>1000878.0384096156</v>
      </c>
      <c r="M47" s="58">
        <f t="shared" si="10"/>
        <v>14711806.7577</v>
      </c>
      <c r="N47" s="8">
        <f t="shared" si="16"/>
        <v>1131677.4428999999</v>
      </c>
      <c r="O47" s="8">
        <f t="shared" si="13"/>
        <v>16072120.564400002</v>
      </c>
      <c r="P47" s="8">
        <f t="shared" si="17"/>
        <v>1236316.9664923078</v>
      </c>
    </row>
    <row r="48" spans="1:16" x14ac:dyDescent="0.25">
      <c r="A48" s="71">
        <v>45</v>
      </c>
      <c r="B48" s="2" t="s">
        <v>108</v>
      </c>
      <c r="C48" s="2" t="s">
        <v>117</v>
      </c>
      <c r="D48" s="8">
        <f>SUMIFS('Dealer Wise'!E$3:E$123,'Dealer Wise'!$D$3:$D$123,'Zone Wise'!$C48)</f>
        <v>20408500.280000001</v>
      </c>
      <c r="E48" s="8">
        <f>SUMIFS('Dealer Wise'!F$3:F$123,'Dealer Wise'!$D$3:$D$123,'Zone Wise'!$C48)</f>
        <v>8779112.0124000013</v>
      </c>
      <c r="F48" s="9">
        <f t="shared" si="11"/>
        <v>0.43016938491082507</v>
      </c>
      <c r="G48" s="46">
        <f t="shared" si="7"/>
        <v>7547688.2116</v>
      </c>
      <c r="H48" s="8">
        <f t="shared" si="14"/>
        <v>580591.40089230775</v>
      </c>
      <c r="I48" s="46">
        <f t="shared" si="8"/>
        <v>8772198.2283999994</v>
      </c>
      <c r="J48" s="8">
        <f t="shared" si="15"/>
        <v>674784.47910769226</v>
      </c>
      <c r="K48" s="8">
        <f t="shared" si="9"/>
        <v>9792623.2424000017</v>
      </c>
      <c r="L48" s="8">
        <f t="shared" si="12"/>
        <v>753278.71095384634</v>
      </c>
      <c r="M48" s="58">
        <f t="shared" si="10"/>
        <v>10813048.2564</v>
      </c>
      <c r="N48" s="8">
        <f t="shared" si="16"/>
        <v>831772.94280000008</v>
      </c>
      <c r="O48" s="8">
        <f t="shared" si="13"/>
        <v>11629388.2676</v>
      </c>
      <c r="P48" s="8">
        <f t="shared" si="17"/>
        <v>894568.32827692304</v>
      </c>
    </row>
    <row r="49" spans="1:16" x14ac:dyDescent="0.25">
      <c r="A49" s="71">
        <v>46</v>
      </c>
      <c r="B49" s="2" t="s">
        <v>124</v>
      </c>
      <c r="C49" s="2" t="s">
        <v>131</v>
      </c>
      <c r="D49" s="8">
        <f>SUMIFS('Dealer Wise'!E$3:E$123,'Dealer Wise'!$D$3:$D$123,'Zone Wise'!$C49)</f>
        <v>11489923.320000002</v>
      </c>
      <c r="E49" s="8">
        <f>SUMIFS('Dealer Wise'!F$3:F$123,'Dealer Wise'!$D$3:$D$123,'Zone Wise'!$C49)</f>
        <v>5445181.8846999984</v>
      </c>
      <c r="F49" s="9">
        <f t="shared" si="11"/>
        <v>0.47390933194669899</v>
      </c>
      <c r="G49" s="46">
        <f t="shared" si="7"/>
        <v>3746756.7713000029</v>
      </c>
      <c r="H49" s="8">
        <f t="shared" si="14"/>
        <v>288212.05933076947</v>
      </c>
      <c r="I49" s="46">
        <f t="shared" si="8"/>
        <v>4436152.1705000028</v>
      </c>
      <c r="J49" s="8">
        <f t="shared" si="15"/>
        <v>341242.47465384635</v>
      </c>
      <c r="K49" s="8">
        <f t="shared" si="9"/>
        <v>5010648.3365000039</v>
      </c>
      <c r="L49" s="8">
        <f t="shared" si="12"/>
        <v>385434.48742307723</v>
      </c>
      <c r="M49" s="58">
        <f t="shared" si="10"/>
        <v>5585144.5025000032</v>
      </c>
      <c r="N49" s="8">
        <f t="shared" si="16"/>
        <v>429626.50019230793</v>
      </c>
      <c r="O49" s="8">
        <f t="shared" si="13"/>
        <v>6044741.4353000037</v>
      </c>
      <c r="P49" s="8">
        <f t="shared" si="17"/>
        <v>464980.11040769261</v>
      </c>
    </row>
    <row r="50" spans="1:16" x14ac:dyDescent="0.25">
      <c r="A50" s="71">
        <v>47</v>
      </c>
      <c r="B50" s="2" t="s">
        <v>124</v>
      </c>
      <c r="C50" s="2" t="s">
        <v>125</v>
      </c>
      <c r="D50" s="8">
        <f>SUMIFS('Dealer Wise'!E$3:E$123,'Dealer Wise'!$D$3:$D$123,'Zone Wise'!$C50)</f>
        <v>27340337.842500001</v>
      </c>
      <c r="E50" s="8">
        <f>SUMIFS('Dealer Wise'!F$3:F$123,'Dealer Wise'!$D$3:$D$123,'Zone Wise'!$C50)</f>
        <v>12956820.7786</v>
      </c>
      <c r="F50" s="9">
        <f t="shared" si="11"/>
        <v>0.47390858347254528</v>
      </c>
      <c r="G50" s="46">
        <f t="shared" si="7"/>
        <v>8915449.4954000041</v>
      </c>
      <c r="H50" s="8">
        <f t="shared" si="14"/>
        <v>685803.80733846186</v>
      </c>
      <c r="I50" s="46">
        <f t="shared" si="8"/>
        <v>10555869.765950002</v>
      </c>
      <c r="J50" s="8">
        <f t="shared" si="15"/>
        <v>811989.98199615395</v>
      </c>
      <c r="K50" s="8">
        <f t="shared" si="9"/>
        <v>11922886.658075001</v>
      </c>
      <c r="L50" s="8">
        <f t="shared" si="12"/>
        <v>917145.1275442309</v>
      </c>
      <c r="M50" s="58">
        <f t="shared" si="10"/>
        <v>13289903.5502</v>
      </c>
      <c r="N50" s="8">
        <f t="shared" si="16"/>
        <v>1022300.2730923077</v>
      </c>
      <c r="O50" s="8">
        <f t="shared" si="13"/>
        <v>14383517.063900001</v>
      </c>
      <c r="P50" s="8">
        <f t="shared" si="17"/>
        <v>1106424.3895307693</v>
      </c>
    </row>
    <row r="51" spans="1:16" x14ac:dyDescent="0.25">
      <c r="A51" s="71">
        <v>48</v>
      </c>
      <c r="B51" s="2" t="s">
        <v>124</v>
      </c>
      <c r="C51" s="2" t="s">
        <v>133</v>
      </c>
      <c r="D51" s="8">
        <f>SUMIFS('Dealer Wise'!E$3:E$123,'Dealer Wise'!$D$3:$D$123,'Zone Wise'!$C51)</f>
        <v>16362708.975000001</v>
      </c>
      <c r="E51" s="8">
        <f>SUMIFS('Dealer Wise'!F$3:F$123,'Dealer Wise'!$D$3:$D$123,'Zone Wise'!$C51)</f>
        <v>8159627.3667999981</v>
      </c>
      <c r="F51" s="9">
        <f t="shared" si="11"/>
        <v>0.49867215625889338</v>
      </c>
      <c r="G51" s="46">
        <f t="shared" si="7"/>
        <v>4930539.8132000035</v>
      </c>
      <c r="H51" s="8">
        <f t="shared" si="14"/>
        <v>379272.2933230772</v>
      </c>
      <c r="I51" s="46">
        <f t="shared" si="8"/>
        <v>5912302.3517000033</v>
      </c>
      <c r="J51" s="8">
        <f t="shared" si="15"/>
        <v>454792.48859230796</v>
      </c>
      <c r="K51" s="8">
        <f t="shared" si="9"/>
        <v>6730437.8004500037</v>
      </c>
      <c r="L51" s="8">
        <f t="shared" si="12"/>
        <v>517725.98465000029</v>
      </c>
      <c r="M51" s="58">
        <f t="shared" si="10"/>
        <v>7548573.2492000023</v>
      </c>
      <c r="N51" s="8">
        <f t="shared" si="16"/>
        <v>580659.48070769245</v>
      </c>
      <c r="O51" s="8">
        <f t="shared" si="13"/>
        <v>8203081.6082000034</v>
      </c>
      <c r="P51" s="8">
        <f t="shared" si="17"/>
        <v>631006.27755384636</v>
      </c>
    </row>
    <row r="52" spans="1:16" x14ac:dyDescent="0.25">
      <c r="A52" s="71">
        <v>49</v>
      </c>
      <c r="B52" s="2" t="s">
        <v>124</v>
      </c>
      <c r="C52" s="2" t="s">
        <v>128</v>
      </c>
      <c r="D52" s="8">
        <f>SUMIFS('Dealer Wise'!E$3:E$123,'Dealer Wise'!$D$3:$D$123,'Zone Wise'!$C52)</f>
        <v>20349015.584999997</v>
      </c>
      <c r="E52" s="8">
        <f>SUMIFS('Dealer Wise'!F$3:F$123,'Dealer Wise'!$D$3:$D$123,'Zone Wise'!$C52)</f>
        <v>11183671.250699997</v>
      </c>
      <c r="F52" s="9">
        <f t="shared" si="11"/>
        <v>0.54959274093553157</v>
      </c>
      <c r="G52" s="46">
        <f t="shared" si="7"/>
        <v>5095541.2173000015</v>
      </c>
      <c r="H52" s="8">
        <f t="shared" si="14"/>
        <v>391964.70902307704</v>
      </c>
      <c r="I52" s="46">
        <f t="shared" si="8"/>
        <v>6316482.1524000019</v>
      </c>
      <c r="J52" s="8">
        <f t="shared" si="15"/>
        <v>485883.24249230785</v>
      </c>
      <c r="K52" s="8">
        <f t="shared" si="9"/>
        <v>7333932.9316500016</v>
      </c>
      <c r="L52" s="8">
        <f t="shared" si="12"/>
        <v>564148.68705000007</v>
      </c>
      <c r="M52" s="58">
        <f t="shared" si="10"/>
        <v>8351383.7109000012</v>
      </c>
      <c r="N52" s="8">
        <f t="shared" si="16"/>
        <v>642414.13160769246</v>
      </c>
      <c r="O52" s="8">
        <f t="shared" si="13"/>
        <v>9165344.3343000002</v>
      </c>
      <c r="P52" s="8">
        <f t="shared" si="17"/>
        <v>705026.48725384613</v>
      </c>
    </row>
    <row r="53" spans="1:16" x14ac:dyDescent="0.25">
      <c r="A53" s="71">
        <v>50</v>
      </c>
      <c r="B53" s="2" t="s">
        <v>124</v>
      </c>
      <c r="C53" s="2" t="s">
        <v>124</v>
      </c>
      <c r="D53" s="8">
        <f>SUMIFS('Dealer Wise'!E$3:E$123,'Dealer Wise'!$D$3:$D$123,'Zone Wise'!$C53)</f>
        <v>29611794.702499997</v>
      </c>
      <c r="E53" s="8">
        <f>SUMIFS('Dealer Wise'!F$3:F$123,'Dealer Wise'!$D$3:$D$123,'Zone Wise'!$C53)</f>
        <v>12845086.628799999</v>
      </c>
      <c r="F53" s="9">
        <f t="shared" si="11"/>
        <v>0.43378278006619919</v>
      </c>
      <c r="G53" s="46">
        <f t="shared" si="7"/>
        <v>10844349.133199999</v>
      </c>
      <c r="H53" s="8">
        <f t="shared" si="14"/>
        <v>834180.70255384606</v>
      </c>
      <c r="I53" s="46">
        <f t="shared" si="8"/>
        <v>12621056.815349998</v>
      </c>
      <c r="J53" s="8">
        <f t="shared" si="15"/>
        <v>970850.52425769216</v>
      </c>
      <c r="K53" s="8">
        <f t="shared" si="9"/>
        <v>14101646.550474999</v>
      </c>
      <c r="L53" s="8">
        <f t="shared" si="12"/>
        <v>1084742.0423442307</v>
      </c>
      <c r="M53" s="58">
        <f t="shared" si="10"/>
        <v>15582236.285599997</v>
      </c>
      <c r="N53" s="8">
        <f t="shared" si="16"/>
        <v>1198633.5604307691</v>
      </c>
      <c r="O53" s="8">
        <f t="shared" si="13"/>
        <v>16766708.073699998</v>
      </c>
      <c r="P53" s="8">
        <f t="shared" si="17"/>
        <v>1289746.7748999998</v>
      </c>
    </row>
    <row r="54" spans="1:16" x14ac:dyDescent="0.25">
      <c r="A54" s="238" t="s">
        <v>174</v>
      </c>
      <c r="B54" s="238"/>
      <c r="C54" s="239"/>
      <c r="D54" s="21">
        <f>SUM(D4:D53)</f>
        <v>1089229180.3125002</v>
      </c>
      <c r="E54" s="21">
        <f>SUM(E4:E53)</f>
        <v>556555461.69490004</v>
      </c>
      <c r="F54" s="20">
        <f t="shared" si="11"/>
        <v>0.5109626805400348</v>
      </c>
      <c r="G54" s="19">
        <f t="shared" ref="G54:P54" si="18">SUM(G4:G53)</f>
        <v>314827882.5551002</v>
      </c>
      <c r="H54" s="19">
        <f t="shared" si="18"/>
        <v>24217529.427315388</v>
      </c>
      <c r="I54" s="19">
        <f t="shared" si="18"/>
        <v>380181633.37385005</v>
      </c>
      <c r="J54" s="19">
        <f t="shared" si="18"/>
        <v>29244741.028757688</v>
      </c>
      <c r="K54" s="19">
        <f t="shared" si="18"/>
        <v>434643092.38947499</v>
      </c>
      <c r="L54" s="19">
        <f t="shared" si="18"/>
        <v>33434084.029959626</v>
      </c>
      <c r="M54" s="19">
        <f t="shared" si="18"/>
        <v>489104551.40509999</v>
      </c>
      <c r="N54" s="19">
        <f t="shared" si="18"/>
        <v>37623427.031161524</v>
      </c>
      <c r="O54" s="19">
        <f t="shared" si="18"/>
        <v>532673718.61760002</v>
      </c>
      <c r="P54" s="26">
        <f t="shared" si="18"/>
        <v>40974901.432123087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5"/>
  <sheetViews>
    <sheetView zoomScale="90" zoomScaleNormal="90" workbookViewId="0">
      <pane ySplit="3" topLeftCell="A4" activePane="bottomLeft" state="frozen"/>
      <selection pane="bottomLeft" activeCell="E26" sqref="E26"/>
    </sheetView>
  </sheetViews>
  <sheetFormatPr defaultRowHeight="15" x14ac:dyDescent="0.25"/>
  <cols>
    <col min="1" max="1" width="4.85546875" style="3" customWidth="1"/>
    <col min="2" max="2" width="28" style="59" customWidth="1"/>
    <col min="3" max="3" width="14.28515625" style="59" customWidth="1"/>
    <col min="4" max="4" width="9" style="149"/>
    <col min="5" max="5" width="23.42578125" style="59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140625" customWidth="1"/>
    <col min="12" max="12" width="11.85546875" customWidth="1"/>
    <col min="13" max="13" width="10.28515625" customWidth="1"/>
    <col min="14" max="14" width="8.140625" bestFit="1" customWidth="1"/>
  </cols>
  <sheetData>
    <row r="1" spans="1:16" s="5" customFormat="1" x14ac:dyDescent="0.25">
      <c r="A1" s="242" t="s">
        <v>1081</v>
      </c>
      <c r="B1" s="245" t="s">
        <v>186</v>
      </c>
      <c r="C1" s="245" t="s">
        <v>0</v>
      </c>
      <c r="D1" s="248" t="s">
        <v>187</v>
      </c>
      <c r="E1" s="245" t="s">
        <v>188</v>
      </c>
      <c r="F1" s="245" t="s">
        <v>1462</v>
      </c>
      <c r="G1" s="245"/>
      <c r="H1" s="245"/>
      <c r="I1" s="245"/>
      <c r="J1" s="245"/>
      <c r="K1" s="245"/>
      <c r="L1" s="251" t="s">
        <v>189</v>
      </c>
      <c r="M1" s="251"/>
      <c r="N1" s="253" t="s">
        <v>190</v>
      </c>
    </row>
    <row r="2" spans="1:16" s="5" customFormat="1" x14ac:dyDescent="0.25">
      <c r="A2" s="243"/>
      <c r="B2" s="246"/>
      <c r="C2" s="246"/>
      <c r="D2" s="249"/>
      <c r="E2" s="246"/>
      <c r="F2" s="246" t="s">
        <v>1460</v>
      </c>
      <c r="G2" s="246"/>
      <c r="H2" s="256" t="s">
        <v>1461</v>
      </c>
      <c r="I2" s="256"/>
      <c r="J2" s="246" t="s">
        <v>191</v>
      </c>
      <c r="K2" s="246"/>
      <c r="L2" s="252"/>
      <c r="M2" s="252"/>
      <c r="N2" s="254"/>
    </row>
    <row r="3" spans="1:16" s="5" customFormat="1" x14ac:dyDescent="0.25">
      <c r="A3" s="244"/>
      <c r="B3" s="247"/>
      <c r="C3" s="247"/>
      <c r="D3" s="250"/>
      <c r="E3" s="247"/>
      <c r="F3" s="145" t="s">
        <v>192</v>
      </c>
      <c r="G3" s="145" t="s">
        <v>193</v>
      </c>
      <c r="H3" s="141" t="s">
        <v>192</v>
      </c>
      <c r="I3" s="141" t="s">
        <v>193</v>
      </c>
      <c r="J3" s="145" t="s">
        <v>192</v>
      </c>
      <c r="K3" s="145" t="s">
        <v>193</v>
      </c>
      <c r="L3" s="145" t="s">
        <v>194</v>
      </c>
      <c r="M3" s="145" t="s">
        <v>195</v>
      </c>
      <c r="N3" s="255"/>
    </row>
    <row r="4" spans="1:16" x14ac:dyDescent="0.25">
      <c r="A4" s="155">
        <v>1</v>
      </c>
      <c r="B4" s="160" t="s">
        <v>17</v>
      </c>
      <c r="C4" s="161" t="s">
        <v>1330</v>
      </c>
      <c r="D4" s="162" t="s">
        <v>202</v>
      </c>
      <c r="E4" s="163" t="s">
        <v>1431</v>
      </c>
      <c r="F4" s="219">
        <v>646</v>
      </c>
      <c r="G4" s="219">
        <v>1133219.125</v>
      </c>
      <c r="H4" s="8">
        <v>477</v>
      </c>
      <c r="I4" s="8">
        <v>795665</v>
      </c>
      <c r="J4" s="47">
        <f t="shared" ref="J4:J67" si="0">IFERROR(H4/F4,0)</f>
        <v>0.73839009287925694</v>
      </c>
      <c r="K4" s="47">
        <f t="shared" ref="K4:K67" si="1">IFERROR(I4/G4,0)</f>
        <v>0.70212810783616098</v>
      </c>
      <c r="L4" s="51">
        <f>IF((J4*0.3)&gt;30%,30%,(J4*0.3))</f>
        <v>0.22151702786377708</v>
      </c>
      <c r="M4" s="51">
        <f>IF((K4*0.7)&gt;70%,70%,(K4*0.7))</f>
        <v>0.49148967548531264</v>
      </c>
      <c r="N4" s="48">
        <f>L4+M4</f>
        <v>0.71300670334908967</v>
      </c>
      <c r="O4" s="49"/>
      <c r="P4" s="49"/>
    </row>
    <row r="5" spans="1:16" x14ac:dyDescent="0.25">
      <c r="A5" s="155">
        <v>2</v>
      </c>
      <c r="B5" s="160" t="s">
        <v>17</v>
      </c>
      <c r="C5" s="161" t="s">
        <v>1330</v>
      </c>
      <c r="D5" s="162" t="s">
        <v>198</v>
      </c>
      <c r="E5" s="163" t="s">
        <v>992</v>
      </c>
      <c r="F5" s="219">
        <v>773</v>
      </c>
      <c r="G5" s="219">
        <v>1374463.05</v>
      </c>
      <c r="H5" s="8">
        <v>470</v>
      </c>
      <c r="I5" s="8">
        <v>818805</v>
      </c>
      <c r="J5" s="47">
        <f t="shared" si="0"/>
        <v>0.60802069857697283</v>
      </c>
      <c r="K5" s="47">
        <f t="shared" si="1"/>
        <v>0.59572718233494892</v>
      </c>
      <c r="L5" s="51">
        <f t="shared" ref="L5:L68" si="2">IF((J5*0.3)&gt;30%,30%,(J5*0.3))</f>
        <v>0.18240620957309184</v>
      </c>
      <c r="M5" s="51">
        <f t="shared" ref="M5:M68" si="3">IF((K5*0.7)&gt;70%,70%,(K5*0.7))</f>
        <v>0.41700902763446424</v>
      </c>
      <c r="N5" s="48">
        <f t="shared" ref="N5:N68" si="4">L5+M5</f>
        <v>0.59941523720755607</v>
      </c>
      <c r="O5" s="49"/>
      <c r="P5" s="49"/>
    </row>
    <row r="6" spans="1:16" x14ac:dyDescent="0.25">
      <c r="A6" s="155">
        <v>3</v>
      </c>
      <c r="B6" s="160" t="s">
        <v>17</v>
      </c>
      <c r="C6" s="161" t="s">
        <v>1330</v>
      </c>
      <c r="D6" s="162" t="s">
        <v>196</v>
      </c>
      <c r="E6" s="163" t="s">
        <v>993</v>
      </c>
      <c r="F6" s="219">
        <v>1784</v>
      </c>
      <c r="G6" s="219">
        <v>3144318.95</v>
      </c>
      <c r="H6" s="8">
        <v>920</v>
      </c>
      <c r="I6" s="8">
        <v>1417755</v>
      </c>
      <c r="J6" s="47">
        <f t="shared" si="0"/>
        <v>0.51569506726457404</v>
      </c>
      <c r="K6" s="47">
        <f t="shared" si="1"/>
        <v>0.45089414354736496</v>
      </c>
      <c r="L6" s="51">
        <f t="shared" si="2"/>
        <v>0.1547085201793722</v>
      </c>
      <c r="M6" s="51">
        <f t="shared" si="3"/>
        <v>0.31562590048315547</v>
      </c>
      <c r="N6" s="48">
        <f t="shared" si="4"/>
        <v>0.47033442066252767</v>
      </c>
      <c r="O6" s="49"/>
      <c r="P6" s="49"/>
    </row>
    <row r="7" spans="1:16" x14ac:dyDescent="0.25">
      <c r="A7" s="155">
        <v>4</v>
      </c>
      <c r="B7" s="160" t="s">
        <v>17</v>
      </c>
      <c r="C7" s="161" t="s">
        <v>1330</v>
      </c>
      <c r="D7" s="162" t="s">
        <v>199</v>
      </c>
      <c r="E7" s="163" t="s">
        <v>1120</v>
      </c>
      <c r="F7" s="219">
        <v>512</v>
      </c>
      <c r="G7" s="219">
        <v>903334.02500000002</v>
      </c>
      <c r="H7" s="8">
        <v>404</v>
      </c>
      <c r="I7" s="8">
        <v>552840</v>
      </c>
      <c r="J7" s="47">
        <f t="shared" si="0"/>
        <v>0.7890625</v>
      </c>
      <c r="K7" s="47">
        <f t="shared" si="1"/>
        <v>0.61199953140257279</v>
      </c>
      <c r="L7" s="51">
        <f t="shared" si="2"/>
        <v>0.23671874999999998</v>
      </c>
      <c r="M7" s="51">
        <f t="shared" si="3"/>
        <v>0.42839967198180096</v>
      </c>
      <c r="N7" s="48">
        <f t="shared" si="4"/>
        <v>0.66511842198180093</v>
      </c>
      <c r="O7" s="49"/>
      <c r="P7" s="49"/>
    </row>
    <row r="8" spans="1:16" x14ac:dyDescent="0.25">
      <c r="A8" s="155">
        <v>5</v>
      </c>
      <c r="B8" s="160" t="s">
        <v>17</v>
      </c>
      <c r="C8" s="161" t="s">
        <v>1330</v>
      </c>
      <c r="D8" s="162" t="s">
        <v>201</v>
      </c>
      <c r="E8" s="163" t="s">
        <v>886</v>
      </c>
      <c r="F8" s="219">
        <v>328</v>
      </c>
      <c r="G8" s="219">
        <v>595797.55000000005</v>
      </c>
      <c r="H8" s="8">
        <v>109</v>
      </c>
      <c r="I8" s="8">
        <v>111640</v>
      </c>
      <c r="J8" s="47">
        <f t="shared" si="0"/>
        <v>0.33231707317073172</v>
      </c>
      <c r="K8" s="47">
        <f t="shared" si="1"/>
        <v>0.18737908539570194</v>
      </c>
      <c r="L8" s="51">
        <f t="shared" si="2"/>
        <v>9.9695121951219517E-2</v>
      </c>
      <c r="M8" s="51">
        <f t="shared" si="3"/>
        <v>0.13116535977699134</v>
      </c>
      <c r="N8" s="48">
        <f t="shared" si="4"/>
        <v>0.23086048172821086</v>
      </c>
      <c r="O8" s="49"/>
      <c r="P8" s="49"/>
    </row>
    <row r="9" spans="1:16" x14ac:dyDescent="0.25">
      <c r="A9" s="155">
        <v>6</v>
      </c>
      <c r="B9" s="160" t="s">
        <v>17</v>
      </c>
      <c r="C9" s="161" t="s">
        <v>1330</v>
      </c>
      <c r="D9" s="162" t="s">
        <v>197</v>
      </c>
      <c r="E9" s="163" t="s">
        <v>1432</v>
      </c>
      <c r="F9" s="219">
        <v>1665</v>
      </c>
      <c r="G9" s="219">
        <v>2956030.0249999999</v>
      </c>
      <c r="H9" s="8">
        <v>522</v>
      </c>
      <c r="I9" s="8">
        <v>915520</v>
      </c>
      <c r="J9" s="47">
        <f t="shared" si="0"/>
        <v>0.31351351351351353</v>
      </c>
      <c r="K9" s="47">
        <f t="shared" si="1"/>
        <v>0.30971268635879301</v>
      </c>
      <c r="L9" s="51">
        <f t="shared" si="2"/>
        <v>9.4054054054054051E-2</v>
      </c>
      <c r="M9" s="51">
        <f t="shared" si="3"/>
        <v>0.21679888045115508</v>
      </c>
      <c r="N9" s="48">
        <f t="shared" si="4"/>
        <v>0.31085293450520912</v>
      </c>
      <c r="O9" s="49"/>
      <c r="P9" s="49"/>
    </row>
    <row r="10" spans="1:16" x14ac:dyDescent="0.25">
      <c r="A10" s="155">
        <v>7</v>
      </c>
      <c r="B10" s="160" t="s">
        <v>17</v>
      </c>
      <c r="C10" s="161" t="s">
        <v>1330</v>
      </c>
      <c r="D10" s="162" t="s">
        <v>200</v>
      </c>
      <c r="E10" s="163" t="s">
        <v>1433</v>
      </c>
      <c r="F10" s="219">
        <v>705</v>
      </c>
      <c r="G10" s="219">
        <v>1257405.5</v>
      </c>
      <c r="H10" s="8">
        <v>543</v>
      </c>
      <c r="I10" s="8">
        <v>813815</v>
      </c>
      <c r="J10" s="47">
        <f t="shared" si="0"/>
        <v>0.77021276595744681</v>
      </c>
      <c r="K10" s="47">
        <f t="shared" si="1"/>
        <v>0.64721762390891402</v>
      </c>
      <c r="L10" s="51">
        <f t="shared" si="2"/>
        <v>0.23106382978723403</v>
      </c>
      <c r="M10" s="51">
        <f t="shared" si="3"/>
        <v>0.45305233673623979</v>
      </c>
      <c r="N10" s="48">
        <f t="shared" si="4"/>
        <v>0.68411616652347385</v>
      </c>
      <c r="O10" s="49"/>
      <c r="P10" s="49"/>
    </row>
    <row r="11" spans="1:16" x14ac:dyDescent="0.25">
      <c r="A11" s="155">
        <v>8</v>
      </c>
      <c r="B11" s="160" t="s">
        <v>1261</v>
      </c>
      <c r="C11" s="161" t="s">
        <v>1330</v>
      </c>
      <c r="D11" s="162" t="s">
        <v>233</v>
      </c>
      <c r="E11" s="163" t="s">
        <v>1306</v>
      </c>
      <c r="F11" s="219">
        <v>770</v>
      </c>
      <c r="G11" s="219">
        <v>1313054.625</v>
      </c>
      <c r="H11" s="8">
        <v>342</v>
      </c>
      <c r="I11" s="8">
        <v>677175</v>
      </c>
      <c r="J11" s="47">
        <f t="shared" si="0"/>
        <v>0.44415584415584414</v>
      </c>
      <c r="K11" s="47">
        <f t="shared" si="1"/>
        <v>0.515724926523906</v>
      </c>
      <c r="L11" s="51">
        <f t="shared" si="2"/>
        <v>0.13324675324675322</v>
      </c>
      <c r="M11" s="51">
        <f t="shared" si="3"/>
        <v>0.36100744856673417</v>
      </c>
      <c r="N11" s="48">
        <f t="shared" si="4"/>
        <v>0.49425420181348739</v>
      </c>
      <c r="O11" s="49"/>
      <c r="P11" s="49"/>
    </row>
    <row r="12" spans="1:16" x14ac:dyDescent="0.25">
      <c r="A12" s="155">
        <v>9</v>
      </c>
      <c r="B12" s="160" t="s">
        <v>1261</v>
      </c>
      <c r="C12" s="161" t="s">
        <v>1330</v>
      </c>
      <c r="D12" s="162" t="s">
        <v>234</v>
      </c>
      <c r="E12" s="163" t="s">
        <v>1305</v>
      </c>
      <c r="F12" s="219">
        <v>765</v>
      </c>
      <c r="G12" s="219">
        <v>1298610.6000000001</v>
      </c>
      <c r="H12" s="8">
        <v>531</v>
      </c>
      <c r="I12" s="8">
        <v>791365</v>
      </c>
      <c r="J12" s="47">
        <f t="shared" si="0"/>
        <v>0.69411764705882351</v>
      </c>
      <c r="K12" s="47">
        <f t="shared" si="1"/>
        <v>0.60939360883085347</v>
      </c>
      <c r="L12" s="51">
        <f t="shared" si="2"/>
        <v>0.20823529411764705</v>
      </c>
      <c r="M12" s="51">
        <f t="shared" si="3"/>
        <v>0.42657552618159739</v>
      </c>
      <c r="N12" s="48">
        <f t="shared" si="4"/>
        <v>0.6348108202992444</v>
      </c>
      <c r="O12" s="49"/>
      <c r="P12" s="49"/>
    </row>
    <row r="13" spans="1:16" x14ac:dyDescent="0.25">
      <c r="A13" s="155">
        <v>10</v>
      </c>
      <c r="B13" s="160" t="s">
        <v>1261</v>
      </c>
      <c r="C13" s="161" t="s">
        <v>1330</v>
      </c>
      <c r="D13" s="162" t="s">
        <v>235</v>
      </c>
      <c r="E13" s="163" t="s">
        <v>1434</v>
      </c>
      <c r="F13" s="219">
        <v>721</v>
      </c>
      <c r="G13" s="219">
        <v>1224005.3999999999</v>
      </c>
      <c r="H13" s="8">
        <v>411</v>
      </c>
      <c r="I13" s="8">
        <v>528025</v>
      </c>
      <c r="J13" s="47">
        <f t="shared" si="0"/>
        <v>0.5700416088765603</v>
      </c>
      <c r="K13" s="47">
        <f t="shared" si="1"/>
        <v>0.43139107066030918</v>
      </c>
      <c r="L13" s="51">
        <f t="shared" si="2"/>
        <v>0.17101248266296809</v>
      </c>
      <c r="M13" s="51">
        <f t="shared" si="3"/>
        <v>0.30197374946221639</v>
      </c>
      <c r="N13" s="48">
        <f t="shared" si="4"/>
        <v>0.47298623212518448</v>
      </c>
      <c r="O13" s="49"/>
      <c r="P13" s="49"/>
    </row>
    <row r="14" spans="1:16" x14ac:dyDescent="0.25">
      <c r="A14" s="155">
        <v>11</v>
      </c>
      <c r="B14" s="164" t="s">
        <v>1304</v>
      </c>
      <c r="C14" s="161" t="s">
        <v>1330</v>
      </c>
      <c r="D14" s="162" t="s">
        <v>209</v>
      </c>
      <c r="E14" s="165" t="s">
        <v>210</v>
      </c>
      <c r="F14" s="219">
        <v>308</v>
      </c>
      <c r="G14" s="219">
        <v>554150.52500000002</v>
      </c>
      <c r="H14" s="8">
        <v>113</v>
      </c>
      <c r="I14" s="8">
        <v>203385</v>
      </c>
      <c r="J14" s="47">
        <f t="shared" si="0"/>
        <v>0.36688311688311687</v>
      </c>
      <c r="K14" s="47">
        <f t="shared" si="1"/>
        <v>0.36702121684356426</v>
      </c>
      <c r="L14" s="51">
        <f t="shared" si="2"/>
        <v>0.11006493506493506</v>
      </c>
      <c r="M14" s="51">
        <f t="shared" si="3"/>
        <v>0.25691485179049495</v>
      </c>
      <c r="N14" s="48">
        <f t="shared" si="4"/>
        <v>0.36697978685542998</v>
      </c>
      <c r="O14" s="49"/>
      <c r="P14" s="49"/>
    </row>
    <row r="15" spans="1:16" x14ac:dyDescent="0.25">
      <c r="A15" s="155">
        <v>12</v>
      </c>
      <c r="B15" s="164" t="s">
        <v>1304</v>
      </c>
      <c r="C15" s="161" t="s">
        <v>1330</v>
      </c>
      <c r="D15" s="162" t="s">
        <v>208</v>
      </c>
      <c r="E15" s="165" t="s">
        <v>1435</v>
      </c>
      <c r="F15" s="219">
        <v>1013</v>
      </c>
      <c r="G15" s="219">
        <v>1813458.925</v>
      </c>
      <c r="H15" s="8">
        <v>399</v>
      </c>
      <c r="I15" s="8">
        <v>839715</v>
      </c>
      <c r="J15" s="47">
        <f t="shared" si="0"/>
        <v>0.39387956564659427</v>
      </c>
      <c r="K15" s="47">
        <f t="shared" si="1"/>
        <v>0.46304605437920243</v>
      </c>
      <c r="L15" s="51">
        <f t="shared" si="2"/>
        <v>0.11816386969397827</v>
      </c>
      <c r="M15" s="51">
        <f t="shared" si="3"/>
        <v>0.32413223806544167</v>
      </c>
      <c r="N15" s="48">
        <f t="shared" si="4"/>
        <v>0.44229610775941997</v>
      </c>
      <c r="O15" s="49"/>
      <c r="P15" s="49"/>
    </row>
    <row r="16" spans="1:16" x14ac:dyDescent="0.25">
      <c r="A16" s="155">
        <v>13</v>
      </c>
      <c r="B16" s="160" t="s">
        <v>4</v>
      </c>
      <c r="C16" s="161" t="s">
        <v>1330</v>
      </c>
      <c r="D16" s="162" t="s">
        <v>218</v>
      </c>
      <c r="E16" s="161" t="s">
        <v>219</v>
      </c>
      <c r="F16" s="219">
        <v>894</v>
      </c>
      <c r="G16" s="219">
        <v>1587106.9750000001</v>
      </c>
      <c r="H16" s="8">
        <v>456</v>
      </c>
      <c r="I16" s="8">
        <v>722000</v>
      </c>
      <c r="J16" s="47">
        <f t="shared" si="0"/>
        <v>0.51006711409395977</v>
      </c>
      <c r="K16" s="47">
        <f t="shared" si="1"/>
        <v>0.45491577528981619</v>
      </c>
      <c r="L16" s="51">
        <f t="shared" si="2"/>
        <v>0.15302013422818792</v>
      </c>
      <c r="M16" s="51">
        <f t="shared" si="3"/>
        <v>0.31844104270287132</v>
      </c>
      <c r="N16" s="48">
        <f t="shared" si="4"/>
        <v>0.47146117693105927</v>
      </c>
      <c r="O16" s="49"/>
      <c r="P16" s="49"/>
    </row>
    <row r="17" spans="1:16" x14ac:dyDescent="0.25">
      <c r="A17" s="155">
        <v>14</v>
      </c>
      <c r="B17" s="160" t="s">
        <v>4</v>
      </c>
      <c r="C17" s="161" t="s">
        <v>1330</v>
      </c>
      <c r="D17" s="162" t="s">
        <v>216</v>
      </c>
      <c r="E17" s="161" t="s">
        <v>217</v>
      </c>
      <c r="F17" s="219">
        <v>860</v>
      </c>
      <c r="G17" s="219">
        <v>1526969.625</v>
      </c>
      <c r="H17" s="8">
        <v>374</v>
      </c>
      <c r="I17" s="8">
        <v>574150</v>
      </c>
      <c r="J17" s="47">
        <f t="shared" si="0"/>
        <v>0.43488372093023253</v>
      </c>
      <c r="K17" s="47">
        <f t="shared" si="1"/>
        <v>0.37600616973634954</v>
      </c>
      <c r="L17" s="51">
        <f t="shared" si="2"/>
        <v>0.13046511627906976</v>
      </c>
      <c r="M17" s="51">
        <f t="shared" si="3"/>
        <v>0.26320431881544465</v>
      </c>
      <c r="N17" s="48">
        <f t="shared" si="4"/>
        <v>0.39366943509451441</v>
      </c>
      <c r="O17" s="49"/>
      <c r="P17" s="49"/>
    </row>
    <row r="18" spans="1:16" x14ac:dyDescent="0.25">
      <c r="A18" s="155">
        <v>15</v>
      </c>
      <c r="B18" s="160" t="s">
        <v>4</v>
      </c>
      <c r="C18" s="161" t="s">
        <v>1330</v>
      </c>
      <c r="D18" s="162" t="s">
        <v>214</v>
      </c>
      <c r="E18" s="161" t="s">
        <v>215</v>
      </c>
      <c r="F18" s="219">
        <v>1746</v>
      </c>
      <c r="G18" s="219">
        <v>3107653.9249999998</v>
      </c>
      <c r="H18" s="8">
        <v>657</v>
      </c>
      <c r="I18" s="8">
        <v>1347380</v>
      </c>
      <c r="J18" s="47">
        <f t="shared" si="0"/>
        <v>0.37628865979381443</v>
      </c>
      <c r="K18" s="47">
        <f t="shared" si="1"/>
        <v>0.43356822623033869</v>
      </c>
      <c r="L18" s="51">
        <f t="shared" si="2"/>
        <v>0.11288659793814432</v>
      </c>
      <c r="M18" s="51">
        <f t="shared" si="3"/>
        <v>0.30349775836123705</v>
      </c>
      <c r="N18" s="48">
        <f t="shared" si="4"/>
        <v>0.41638435629938136</v>
      </c>
      <c r="O18" s="49"/>
      <c r="P18" s="49"/>
    </row>
    <row r="19" spans="1:16" x14ac:dyDescent="0.25">
      <c r="A19" s="155">
        <v>16</v>
      </c>
      <c r="B19" s="160" t="s">
        <v>4</v>
      </c>
      <c r="C19" s="161" t="s">
        <v>1330</v>
      </c>
      <c r="D19" s="162" t="s">
        <v>212</v>
      </c>
      <c r="E19" s="161" t="s">
        <v>213</v>
      </c>
      <c r="F19" s="219">
        <v>1126</v>
      </c>
      <c r="G19" s="219">
        <v>1996270.8</v>
      </c>
      <c r="H19" s="8">
        <v>586</v>
      </c>
      <c r="I19" s="8">
        <v>1144710</v>
      </c>
      <c r="J19" s="47">
        <f t="shared" si="0"/>
        <v>0.52042628774422739</v>
      </c>
      <c r="K19" s="47">
        <f t="shared" si="1"/>
        <v>0.5734242067759544</v>
      </c>
      <c r="L19" s="51">
        <f t="shared" si="2"/>
        <v>0.15612788632326821</v>
      </c>
      <c r="M19" s="51">
        <f t="shared" si="3"/>
        <v>0.40139694474316806</v>
      </c>
      <c r="N19" s="48">
        <f t="shared" si="4"/>
        <v>0.55752483106643624</v>
      </c>
      <c r="O19" s="49"/>
      <c r="P19" s="49"/>
    </row>
    <row r="20" spans="1:16" x14ac:dyDescent="0.25">
      <c r="A20" s="155">
        <v>17</v>
      </c>
      <c r="B20" s="160" t="s">
        <v>4</v>
      </c>
      <c r="C20" s="161" t="s">
        <v>1330</v>
      </c>
      <c r="D20" s="162" t="s">
        <v>220</v>
      </c>
      <c r="E20" s="161" t="s">
        <v>221</v>
      </c>
      <c r="F20" s="219">
        <v>473</v>
      </c>
      <c r="G20" s="219">
        <v>815032.47499999998</v>
      </c>
      <c r="H20" s="8">
        <v>181</v>
      </c>
      <c r="I20" s="8">
        <v>324705</v>
      </c>
      <c r="J20" s="47">
        <f t="shared" si="0"/>
        <v>0.38266384778012685</v>
      </c>
      <c r="K20" s="47">
        <f t="shared" si="1"/>
        <v>0.39839516824160903</v>
      </c>
      <c r="L20" s="51">
        <f t="shared" si="2"/>
        <v>0.11479915433403805</v>
      </c>
      <c r="M20" s="51">
        <f t="shared" si="3"/>
        <v>0.27887661776912631</v>
      </c>
      <c r="N20" s="48">
        <f t="shared" si="4"/>
        <v>0.39367577210316435</v>
      </c>
      <c r="O20" s="49"/>
      <c r="P20" s="49"/>
    </row>
    <row r="21" spans="1:16" x14ac:dyDescent="0.25">
      <c r="A21" s="155">
        <v>18</v>
      </c>
      <c r="B21" s="160" t="s">
        <v>4</v>
      </c>
      <c r="C21" s="161" t="s">
        <v>1330</v>
      </c>
      <c r="D21" s="162" t="s">
        <v>211</v>
      </c>
      <c r="E21" s="161" t="s">
        <v>997</v>
      </c>
      <c r="F21" s="219">
        <v>828</v>
      </c>
      <c r="G21" s="219">
        <v>1475839.425</v>
      </c>
      <c r="H21" s="8">
        <v>415</v>
      </c>
      <c r="I21" s="8">
        <v>733985</v>
      </c>
      <c r="J21" s="47">
        <f t="shared" si="0"/>
        <v>0.50120772946859904</v>
      </c>
      <c r="K21" s="47">
        <f t="shared" si="1"/>
        <v>0.49733391557824791</v>
      </c>
      <c r="L21" s="51">
        <f t="shared" si="2"/>
        <v>0.15036231884057971</v>
      </c>
      <c r="M21" s="51">
        <f t="shared" si="3"/>
        <v>0.3481337409047735</v>
      </c>
      <c r="N21" s="48">
        <f t="shared" si="4"/>
        <v>0.49849605974535321</v>
      </c>
      <c r="O21" s="49"/>
      <c r="P21" s="49"/>
    </row>
    <row r="22" spans="1:16" x14ac:dyDescent="0.25">
      <c r="A22" s="155">
        <v>19</v>
      </c>
      <c r="B22" s="160" t="s">
        <v>7</v>
      </c>
      <c r="C22" s="161" t="s">
        <v>1330</v>
      </c>
      <c r="D22" s="162" t="s">
        <v>248</v>
      </c>
      <c r="E22" s="161" t="s">
        <v>249</v>
      </c>
      <c r="F22" s="219">
        <v>741</v>
      </c>
      <c r="G22" s="219">
        <v>1325571.575</v>
      </c>
      <c r="H22" s="8">
        <v>502</v>
      </c>
      <c r="I22" s="8">
        <v>760355</v>
      </c>
      <c r="J22" s="47">
        <f t="shared" si="0"/>
        <v>0.67746288798920373</v>
      </c>
      <c r="K22" s="47">
        <f t="shared" si="1"/>
        <v>0.57360538981080678</v>
      </c>
      <c r="L22" s="51">
        <f t="shared" si="2"/>
        <v>0.20323886639676111</v>
      </c>
      <c r="M22" s="51">
        <f t="shared" si="3"/>
        <v>0.40152377286756474</v>
      </c>
      <c r="N22" s="48">
        <f t="shared" si="4"/>
        <v>0.60476263926432583</v>
      </c>
      <c r="O22" s="49"/>
      <c r="P22" s="49"/>
    </row>
    <row r="23" spans="1:16" x14ac:dyDescent="0.25">
      <c r="A23" s="155">
        <v>20</v>
      </c>
      <c r="B23" s="160" t="s">
        <v>7</v>
      </c>
      <c r="C23" s="161" t="s">
        <v>1330</v>
      </c>
      <c r="D23" s="162" t="s">
        <v>244</v>
      </c>
      <c r="E23" s="161" t="s">
        <v>245</v>
      </c>
      <c r="F23" s="219">
        <v>972</v>
      </c>
      <c r="G23" s="219">
        <v>1766416.2749999999</v>
      </c>
      <c r="H23" s="8">
        <v>528</v>
      </c>
      <c r="I23" s="8">
        <v>842960</v>
      </c>
      <c r="J23" s="47">
        <f t="shared" si="0"/>
        <v>0.54320987654320985</v>
      </c>
      <c r="K23" s="47">
        <f t="shared" si="1"/>
        <v>0.47721480600601918</v>
      </c>
      <c r="L23" s="51">
        <f t="shared" si="2"/>
        <v>0.16296296296296295</v>
      </c>
      <c r="M23" s="51">
        <f t="shared" si="3"/>
        <v>0.33405036420421341</v>
      </c>
      <c r="N23" s="48">
        <f t="shared" si="4"/>
        <v>0.49701332716717639</v>
      </c>
      <c r="O23" s="49"/>
      <c r="P23" s="49"/>
    </row>
    <row r="24" spans="1:16" x14ac:dyDescent="0.25">
      <c r="A24" s="155">
        <v>21</v>
      </c>
      <c r="B24" s="160" t="s">
        <v>7</v>
      </c>
      <c r="C24" s="161" t="s">
        <v>1330</v>
      </c>
      <c r="D24" s="162" t="s">
        <v>242</v>
      </c>
      <c r="E24" s="161" t="s">
        <v>243</v>
      </c>
      <c r="F24" s="219">
        <v>714</v>
      </c>
      <c r="G24" s="219">
        <v>1274918.2250000001</v>
      </c>
      <c r="H24" s="8">
        <v>443</v>
      </c>
      <c r="I24" s="8">
        <v>641380</v>
      </c>
      <c r="J24" s="47">
        <f t="shared" si="0"/>
        <v>0.6204481792717087</v>
      </c>
      <c r="K24" s="47">
        <f t="shared" si="1"/>
        <v>0.50307540313026744</v>
      </c>
      <c r="L24" s="51">
        <f t="shared" si="2"/>
        <v>0.18613445378151261</v>
      </c>
      <c r="M24" s="51">
        <f t="shared" si="3"/>
        <v>0.35215278219118717</v>
      </c>
      <c r="N24" s="48">
        <f t="shared" si="4"/>
        <v>0.53828723597269978</v>
      </c>
      <c r="O24" s="49"/>
      <c r="P24" s="49"/>
    </row>
    <row r="25" spans="1:16" x14ac:dyDescent="0.25">
      <c r="A25" s="155">
        <v>22</v>
      </c>
      <c r="B25" s="160" t="s">
        <v>7</v>
      </c>
      <c r="C25" s="161" t="s">
        <v>1330</v>
      </c>
      <c r="D25" s="162" t="s">
        <v>246</v>
      </c>
      <c r="E25" s="161" t="s">
        <v>1406</v>
      </c>
      <c r="F25" s="219">
        <v>2210</v>
      </c>
      <c r="G25" s="219">
        <v>4031395.95</v>
      </c>
      <c r="H25" s="8">
        <v>1210</v>
      </c>
      <c r="I25" s="8">
        <v>1728830</v>
      </c>
      <c r="J25" s="47">
        <f t="shared" si="0"/>
        <v>0.54751131221719462</v>
      </c>
      <c r="K25" s="47">
        <f t="shared" si="1"/>
        <v>0.42884152820563309</v>
      </c>
      <c r="L25" s="51">
        <f t="shared" si="2"/>
        <v>0.16425339366515837</v>
      </c>
      <c r="M25" s="51">
        <f t="shared" si="3"/>
        <v>0.30018906974394316</v>
      </c>
      <c r="N25" s="48">
        <f t="shared" si="4"/>
        <v>0.46444246340910156</v>
      </c>
      <c r="O25" s="49"/>
      <c r="P25" s="49"/>
    </row>
    <row r="26" spans="1:16" x14ac:dyDescent="0.25">
      <c r="A26" s="155">
        <v>23</v>
      </c>
      <c r="B26" s="160" t="s">
        <v>15</v>
      </c>
      <c r="C26" s="161" t="s">
        <v>1330</v>
      </c>
      <c r="D26" s="162" t="s">
        <v>224</v>
      </c>
      <c r="E26" s="161" t="s">
        <v>1369</v>
      </c>
      <c r="F26" s="219">
        <v>750</v>
      </c>
      <c r="G26" s="219">
        <v>1336465.3</v>
      </c>
      <c r="H26" s="8">
        <v>466</v>
      </c>
      <c r="I26" s="8">
        <v>671385</v>
      </c>
      <c r="J26" s="47">
        <f t="shared" si="0"/>
        <v>0.62133333333333329</v>
      </c>
      <c r="K26" s="47">
        <f t="shared" si="1"/>
        <v>0.50235872192117514</v>
      </c>
      <c r="L26" s="51">
        <f t="shared" si="2"/>
        <v>0.18639999999999998</v>
      </c>
      <c r="M26" s="51">
        <f t="shared" si="3"/>
        <v>0.35165110534482258</v>
      </c>
      <c r="N26" s="48">
        <f t="shared" si="4"/>
        <v>0.53805110534482259</v>
      </c>
      <c r="O26" s="49"/>
      <c r="P26" s="49"/>
    </row>
    <row r="27" spans="1:16" x14ac:dyDescent="0.25">
      <c r="A27" s="155">
        <v>24</v>
      </c>
      <c r="B27" s="160" t="s">
        <v>15</v>
      </c>
      <c r="C27" s="161" t="s">
        <v>1330</v>
      </c>
      <c r="D27" s="162" t="s">
        <v>222</v>
      </c>
      <c r="E27" s="161" t="s">
        <v>223</v>
      </c>
      <c r="F27" s="219">
        <v>743</v>
      </c>
      <c r="G27" s="219">
        <v>1312608.1499999999</v>
      </c>
      <c r="H27" s="8">
        <v>452</v>
      </c>
      <c r="I27" s="8">
        <v>614325</v>
      </c>
      <c r="J27" s="47">
        <f t="shared" si="0"/>
        <v>0.60834454912516822</v>
      </c>
      <c r="K27" s="47">
        <f t="shared" si="1"/>
        <v>0.46801857812630526</v>
      </c>
      <c r="L27" s="51">
        <f t="shared" si="2"/>
        <v>0.18250336473755047</v>
      </c>
      <c r="M27" s="51">
        <f t="shared" si="3"/>
        <v>0.32761300468841364</v>
      </c>
      <c r="N27" s="48">
        <f t="shared" si="4"/>
        <v>0.51011636942596406</v>
      </c>
      <c r="O27" s="49"/>
      <c r="P27" s="49"/>
    </row>
    <row r="28" spans="1:16" x14ac:dyDescent="0.25">
      <c r="A28" s="155">
        <v>25</v>
      </c>
      <c r="B28" s="160" t="s">
        <v>15</v>
      </c>
      <c r="C28" s="161" t="s">
        <v>1330</v>
      </c>
      <c r="D28" s="162" t="s">
        <v>226</v>
      </c>
      <c r="E28" s="161" t="s">
        <v>227</v>
      </c>
      <c r="F28" s="219">
        <v>867</v>
      </c>
      <c r="G28" s="219">
        <v>1545411.325</v>
      </c>
      <c r="H28" s="8">
        <v>524</v>
      </c>
      <c r="I28" s="8">
        <v>910035</v>
      </c>
      <c r="J28" s="47">
        <f t="shared" si="0"/>
        <v>0.60438292964244522</v>
      </c>
      <c r="K28" s="47">
        <f t="shared" si="1"/>
        <v>0.58886264470722705</v>
      </c>
      <c r="L28" s="51">
        <f t="shared" si="2"/>
        <v>0.18131487889273357</v>
      </c>
      <c r="M28" s="51">
        <f t="shared" si="3"/>
        <v>0.41220385129505893</v>
      </c>
      <c r="N28" s="48">
        <f t="shared" si="4"/>
        <v>0.59351873018779244</v>
      </c>
      <c r="O28" s="49"/>
      <c r="P28" s="49"/>
    </row>
    <row r="29" spans="1:16" x14ac:dyDescent="0.25">
      <c r="A29" s="155">
        <v>26</v>
      </c>
      <c r="B29" s="160" t="s">
        <v>15</v>
      </c>
      <c r="C29" s="161" t="s">
        <v>1330</v>
      </c>
      <c r="D29" s="162" t="s">
        <v>228</v>
      </c>
      <c r="E29" s="161" t="s">
        <v>229</v>
      </c>
      <c r="F29" s="219">
        <v>1037</v>
      </c>
      <c r="G29" s="219">
        <v>1832926.7</v>
      </c>
      <c r="H29" s="8">
        <v>610</v>
      </c>
      <c r="I29" s="8">
        <v>1015920</v>
      </c>
      <c r="J29" s="47">
        <f t="shared" si="0"/>
        <v>0.58823529411764708</v>
      </c>
      <c r="K29" s="47">
        <f t="shared" si="1"/>
        <v>0.55426111693391777</v>
      </c>
      <c r="L29" s="51">
        <f t="shared" si="2"/>
        <v>0.17647058823529413</v>
      </c>
      <c r="M29" s="51">
        <f t="shared" si="3"/>
        <v>0.38798278185374241</v>
      </c>
      <c r="N29" s="48">
        <f t="shared" si="4"/>
        <v>0.56445337008903651</v>
      </c>
      <c r="O29" s="49"/>
      <c r="P29" s="49"/>
    </row>
    <row r="30" spans="1:16" x14ac:dyDescent="0.25">
      <c r="A30" s="155">
        <v>27</v>
      </c>
      <c r="B30" s="160" t="s">
        <v>6</v>
      </c>
      <c r="C30" s="161" t="s">
        <v>1330</v>
      </c>
      <c r="D30" s="162" t="s">
        <v>232</v>
      </c>
      <c r="E30" s="161" t="s">
        <v>1370</v>
      </c>
      <c r="F30" s="219">
        <v>899</v>
      </c>
      <c r="G30" s="219">
        <v>1415805.7</v>
      </c>
      <c r="H30" s="8">
        <v>544</v>
      </c>
      <c r="I30" s="8">
        <v>698420</v>
      </c>
      <c r="J30" s="47">
        <f t="shared" si="0"/>
        <v>0.60511679644048944</v>
      </c>
      <c r="K30" s="47">
        <f t="shared" si="1"/>
        <v>0.49330215297197916</v>
      </c>
      <c r="L30" s="51">
        <f t="shared" si="2"/>
        <v>0.18153503893214681</v>
      </c>
      <c r="M30" s="51">
        <f t="shared" si="3"/>
        <v>0.34531150708038538</v>
      </c>
      <c r="N30" s="48">
        <f t="shared" si="4"/>
        <v>0.52684654601253222</v>
      </c>
      <c r="O30" s="49"/>
      <c r="P30" s="49"/>
    </row>
    <row r="31" spans="1:16" x14ac:dyDescent="0.25">
      <c r="A31" s="155">
        <v>28</v>
      </c>
      <c r="B31" s="160" t="s">
        <v>6</v>
      </c>
      <c r="C31" s="161" t="s">
        <v>1330</v>
      </c>
      <c r="D31" s="162" t="s">
        <v>230</v>
      </c>
      <c r="E31" s="161" t="s">
        <v>1407</v>
      </c>
      <c r="F31" s="219">
        <v>942</v>
      </c>
      <c r="G31" s="219">
        <v>1647460.7</v>
      </c>
      <c r="H31" s="8">
        <v>506</v>
      </c>
      <c r="I31" s="8">
        <v>858585</v>
      </c>
      <c r="J31" s="47">
        <f t="shared" si="0"/>
        <v>0.53715498938428874</v>
      </c>
      <c r="K31" s="47">
        <f t="shared" si="1"/>
        <v>0.52115658965339817</v>
      </c>
      <c r="L31" s="51">
        <f t="shared" si="2"/>
        <v>0.16114649681528662</v>
      </c>
      <c r="M31" s="51">
        <f t="shared" si="3"/>
        <v>0.36480961275737872</v>
      </c>
      <c r="N31" s="48">
        <f t="shared" si="4"/>
        <v>0.52595610957266536</v>
      </c>
      <c r="O31" s="49"/>
      <c r="P31" s="49"/>
    </row>
    <row r="32" spans="1:16" x14ac:dyDescent="0.25">
      <c r="A32" s="155">
        <v>29</v>
      </c>
      <c r="B32" s="160" t="s">
        <v>9</v>
      </c>
      <c r="C32" s="161" t="s">
        <v>1330</v>
      </c>
      <c r="D32" s="162" t="s">
        <v>251</v>
      </c>
      <c r="E32" s="161" t="s">
        <v>1125</v>
      </c>
      <c r="F32" s="219">
        <v>1092</v>
      </c>
      <c r="G32" s="219">
        <v>2035704.425</v>
      </c>
      <c r="H32" s="8">
        <v>522</v>
      </c>
      <c r="I32" s="8">
        <v>823940</v>
      </c>
      <c r="J32" s="47">
        <f t="shared" si="0"/>
        <v>0.47802197802197804</v>
      </c>
      <c r="K32" s="47">
        <f t="shared" si="1"/>
        <v>0.40474441666549898</v>
      </c>
      <c r="L32" s="51">
        <f t="shared" si="2"/>
        <v>0.1434065934065934</v>
      </c>
      <c r="M32" s="51">
        <f t="shared" si="3"/>
        <v>0.28332109166584929</v>
      </c>
      <c r="N32" s="48">
        <f t="shared" si="4"/>
        <v>0.42672768507244269</v>
      </c>
      <c r="O32" s="49"/>
      <c r="P32" s="49"/>
    </row>
    <row r="33" spans="1:16" x14ac:dyDescent="0.25">
      <c r="A33" s="155">
        <v>30</v>
      </c>
      <c r="B33" s="160" t="s">
        <v>9</v>
      </c>
      <c r="C33" s="161" t="s">
        <v>1330</v>
      </c>
      <c r="D33" s="162" t="s">
        <v>250</v>
      </c>
      <c r="E33" s="161" t="s">
        <v>1307</v>
      </c>
      <c r="F33" s="219">
        <v>1442</v>
      </c>
      <c r="G33" s="219">
        <v>2666122.1749999998</v>
      </c>
      <c r="H33" s="8">
        <v>438</v>
      </c>
      <c r="I33" s="8">
        <v>1030670</v>
      </c>
      <c r="J33" s="47">
        <f t="shared" si="0"/>
        <v>0.30374479889042993</v>
      </c>
      <c r="K33" s="47">
        <f t="shared" si="1"/>
        <v>0.38658018363318253</v>
      </c>
      <c r="L33" s="51">
        <f t="shared" si="2"/>
        <v>9.1123439667128978E-2</v>
      </c>
      <c r="M33" s="51">
        <f t="shared" si="3"/>
        <v>0.27060612854322774</v>
      </c>
      <c r="N33" s="48">
        <f t="shared" si="4"/>
        <v>0.36172956821035673</v>
      </c>
      <c r="O33" s="49"/>
      <c r="P33" s="49"/>
    </row>
    <row r="34" spans="1:16" x14ac:dyDescent="0.25">
      <c r="A34" s="155">
        <v>31</v>
      </c>
      <c r="B34" s="160" t="s">
        <v>16</v>
      </c>
      <c r="C34" s="161" t="s">
        <v>1330</v>
      </c>
      <c r="D34" s="162" t="s">
        <v>240</v>
      </c>
      <c r="E34" s="161" t="s">
        <v>1126</v>
      </c>
      <c r="F34" s="219">
        <v>639</v>
      </c>
      <c r="G34" s="219">
        <v>1154864.6499999999</v>
      </c>
      <c r="H34" s="8">
        <v>320</v>
      </c>
      <c r="I34" s="8">
        <v>399975</v>
      </c>
      <c r="J34" s="47">
        <f t="shared" si="0"/>
        <v>0.50078247261345854</v>
      </c>
      <c r="K34" s="47">
        <f t="shared" si="1"/>
        <v>0.34633928746541859</v>
      </c>
      <c r="L34" s="51">
        <f t="shared" si="2"/>
        <v>0.15023474178403756</v>
      </c>
      <c r="M34" s="51">
        <f t="shared" si="3"/>
        <v>0.242437501225793</v>
      </c>
      <c r="N34" s="48">
        <f t="shared" si="4"/>
        <v>0.39267224300983056</v>
      </c>
      <c r="O34" s="49"/>
      <c r="P34" s="49"/>
    </row>
    <row r="35" spans="1:16" x14ac:dyDescent="0.25">
      <c r="A35" s="155">
        <v>32</v>
      </c>
      <c r="B35" s="160" t="s">
        <v>16</v>
      </c>
      <c r="C35" s="161" t="s">
        <v>1330</v>
      </c>
      <c r="D35" s="162" t="s">
        <v>238</v>
      </c>
      <c r="E35" s="161" t="s">
        <v>239</v>
      </c>
      <c r="F35" s="219">
        <v>639</v>
      </c>
      <c r="G35" s="219">
        <v>1154864.6499999999</v>
      </c>
      <c r="H35" s="8">
        <v>480</v>
      </c>
      <c r="I35" s="8">
        <v>647080</v>
      </c>
      <c r="J35" s="47">
        <f t="shared" si="0"/>
        <v>0.75117370892018775</v>
      </c>
      <c r="K35" s="47">
        <f t="shared" si="1"/>
        <v>0.56030808458809445</v>
      </c>
      <c r="L35" s="51">
        <f t="shared" si="2"/>
        <v>0.22535211267605632</v>
      </c>
      <c r="M35" s="51">
        <f t="shared" si="3"/>
        <v>0.39221565921166607</v>
      </c>
      <c r="N35" s="48">
        <f t="shared" si="4"/>
        <v>0.61756777188772238</v>
      </c>
      <c r="O35" s="49"/>
      <c r="P35" s="49"/>
    </row>
    <row r="36" spans="1:16" x14ac:dyDescent="0.25">
      <c r="A36" s="155">
        <v>33</v>
      </c>
      <c r="B36" s="160" t="s">
        <v>16</v>
      </c>
      <c r="C36" s="161" t="s">
        <v>1330</v>
      </c>
      <c r="D36" s="162" t="s">
        <v>236</v>
      </c>
      <c r="E36" s="161" t="s">
        <v>237</v>
      </c>
      <c r="F36" s="219">
        <v>671</v>
      </c>
      <c r="G36" s="219">
        <v>1215129.8500000001</v>
      </c>
      <c r="H36" s="8">
        <v>341</v>
      </c>
      <c r="I36" s="8">
        <v>372580</v>
      </c>
      <c r="J36" s="47">
        <f t="shared" si="0"/>
        <v>0.50819672131147542</v>
      </c>
      <c r="K36" s="47">
        <f t="shared" si="1"/>
        <v>0.3066174368113827</v>
      </c>
      <c r="L36" s="51">
        <f t="shared" si="2"/>
        <v>0.15245901639344261</v>
      </c>
      <c r="M36" s="51">
        <f t="shared" si="3"/>
        <v>0.21463220576796788</v>
      </c>
      <c r="N36" s="48">
        <f t="shared" si="4"/>
        <v>0.36709122216141049</v>
      </c>
      <c r="O36" s="49"/>
      <c r="P36" s="49"/>
    </row>
    <row r="37" spans="1:16" x14ac:dyDescent="0.25">
      <c r="A37" s="155">
        <v>34</v>
      </c>
      <c r="B37" s="160" t="s">
        <v>16</v>
      </c>
      <c r="C37" s="161" t="s">
        <v>1330</v>
      </c>
      <c r="D37" s="162" t="s">
        <v>241</v>
      </c>
      <c r="E37" s="161" t="s">
        <v>1264</v>
      </c>
      <c r="F37" s="219">
        <v>1257</v>
      </c>
      <c r="G37" s="219">
        <v>2292756.125</v>
      </c>
      <c r="H37" s="8">
        <v>582</v>
      </c>
      <c r="I37" s="8">
        <v>947525</v>
      </c>
      <c r="J37" s="47">
        <f t="shared" si="0"/>
        <v>0.46300715990453462</v>
      </c>
      <c r="K37" s="47">
        <f t="shared" si="1"/>
        <v>0.41326898646928706</v>
      </c>
      <c r="L37" s="51">
        <f t="shared" si="2"/>
        <v>0.13890214797136038</v>
      </c>
      <c r="M37" s="51">
        <f t="shared" si="3"/>
        <v>0.28928829052850091</v>
      </c>
      <c r="N37" s="48">
        <f t="shared" si="4"/>
        <v>0.42819043849986127</v>
      </c>
      <c r="O37" s="49"/>
      <c r="P37" s="49"/>
    </row>
    <row r="38" spans="1:16" x14ac:dyDescent="0.25">
      <c r="A38" s="155">
        <v>35</v>
      </c>
      <c r="B38" s="160" t="s">
        <v>10</v>
      </c>
      <c r="C38" s="161" t="s">
        <v>1330</v>
      </c>
      <c r="D38" s="162" t="s">
        <v>252</v>
      </c>
      <c r="E38" s="161" t="s">
        <v>253</v>
      </c>
      <c r="F38" s="219">
        <v>1028</v>
      </c>
      <c r="G38" s="219">
        <v>1833623.05</v>
      </c>
      <c r="H38" s="8">
        <v>467</v>
      </c>
      <c r="I38" s="8">
        <v>605075</v>
      </c>
      <c r="J38" s="47">
        <f t="shared" si="0"/>
        <v>0.45428015564202334</v>
      </c>
      <c r="K38" s="47">
        <f t="shared" si="1"/>
        <v>0.32998876186684062</v>
      </c>
      <c r="L38" s="51">
        <f t="shared" si="2"/>
        <v>0.13628404669260699</v>
      </c>
      <c r="M38" s="51">
        <f t="shared" si="3"/>
        <v>0.23099213330678842</v>
      </c>
      <c r="N38" s="48">
        <f t="shared" si="4"/>
        <v>0.36727617999939544</v>
      </c>
      <c r="O38" s="49"/>
      <c r="P38" s="49"/>
    </row>
    <row r="39" spans="1:16" x14ac:dyDescent="0.25">
      <c r="A39" s="155">
        <v>36</v>
      </c>
      <c r="B39" s="160" t="s">
        <v>10</v>
      </c>
      <c r="C39" s="161" t="s">
        <v>1330</v>
      </c>
      <c r="D39" s="162" t="s">
        <v>255</v>
      </c>
      <c r="E39" s="161" t="s">
        <v>1308</v>
      </c>
      <c r="F39" s="219">
        <v>2174</v>
      </c>
      <c r="G39" s="219">
        <v>3843954.05</v>
      </c>
      <c r="H39" s="8">
        <v>1013</v>
      </c>
      <c r="I39" s="8">
        <v>1596380</v>
      </c>
      <c r="J39" s="47">
        <f t="shared" si="0"/>
        <v>0.46596136154553819</v>
      </c>
      <c r="K39" s="47">
        <f t="shared" si="1"/>
        <v>0.41529632748861817</v>
      </c>
      <c r="L39" s="51">
        <f t="shared" si="2"/>
        <v>0.13978840846366145</v>
      </c>
      <c r="M39" s="51">
        <f t="shared" si="3"/>
        <v>0.29070742924203269</v>
      </c>
      <c r="N39" s="48">
        <f t="shared" si="4"/>
        <v>0.43049583770569411</v>
      </c>
      <c r="O39" s="49"/>
      <c r="P39" s="49"/>
    </row>
    <row r="40" spans="1:16" x14ac:dyDescent="0.25">
      <c r="A40" s="155">
        <v>37</v>
      </c>
      <c r="B40" s="160" t="s">
        <v>11</v>
      </c>
      <c r="C40" s="161" t="s">
        <v>1330</v>
      </c>
      <c r="D40" s="162" t="s">
        <v>257</v>
      </c>
      <c r="E40" s="161" t="s">
        <v>1386</v>
      </c>
      <c r="F40" s="219">
        <v>2038</v>
      </c>
      <c r="G40" s="219">
        <v>3437771.3</v>
      </c>
      <c r="H40" s="8">
        <v>631</v>
      </c>
      <c r="I40" s="8">
        <v>1407425</v>
      </c>
      <c r="J40" s="47">
        <f t="shared" si="0"/>
        <v>0.30961727183513249</v>
      </c>
      <c r="K40" s="47">
        <f t="shared" si="1"/>
        <v>0.40940041590317544</v>
      </c>
      <c r="L40" s="51">
        <f t="shared" si="2"/>
        <v>9.288518155053975E-2</v>
      </c>
      <c r="M40" s="51">
        <f t="shared" si="3"/>
        <v>0.28658029113222278</v>
      </c>
      <c r="N40" s="48">
        <f t="shared" si="4"/>
        <v>0.37946547268276254</v>
      </c>
      <c r="O40" s="49"/>
      <c r="P40" s="49"/>
    </row>
    <row r="41" spans="1:16" x14ac:dyDescent="0.25">
      <c r="A41" s="155">
        <v>38</v>
      </c>
      <c r="B41" s="160" t="s">
        <v>11</v>
      </c>
      <c r="C41" s="161" t="s">
        <v>1330</v>
      </c>
      <c r="D41" s="162" t="s">
        <v>256</v>
      </c>
      <c r="E41" s="161" t="s">
        <v>1133</v>
      </c>
      <c r="F41" s="219">
        <v>1732</v>
      </c>
      <c r="G41" s="219">
        <v>2923829.9249999998</v>
      </c>
      <c r="H41" s="8">
        <v>716</v>
      </c>
      <c r="I41" s="8">
        <v>960535</v>
      </c>
      <c r="J41" s="47">
        <f t="shared" si="0"/>
        <v>0.41339491916859122</v>
      </c>
      <c r="K41" s="47">
        <f t="shared" si="1"/>
        <v>0.32851945039176655</v>
      </c>
      <c r="L41" s="51">
        <f t="shared" si="2"/>
        <v>0.12401847575057737</v>
      </c>
      <c r="M41" s="51">
        <f t="shared" si="3"/>
        <v>0.22996361527423656</v>
      </c>
      <c r="N41" s="48">
        <f t="shared" si="4"/>
        <v>0.35398209102481393</v>
      </c>
      <c r="O41" s="49"/>
      <c r="P41" s="49"/>
    </row>
    <row r="42" spans="1:16" x14ac:dyDescent="0.25">
      <c r="A42" s="155">
        <v>39</v>
      </c>
      <c r="B42" s="161" t="s">
        <v>12</v>
      </c>
      <c r="C42" s="161" t="s">
        <v>1330</v>
      </c>
      <c r="D42" s="162" t="s">
        <v>258</v>
      </c>
      <c r="E42" s="161" t="s">
        <v>1001</v>
      </c>
      <c r="F42" s="219">
        <v>1995</v>
      </c>
      <c r="G42" s="219">
        <v>3510954.125</v>
      </c>
      <c r="H42" s="8">
        <v>911</v>
      </c>
      <c r="I42" s="8">
        <v>1581280</v>
      </c>
      <c r="J42" s="47">
        <f t="shared" si="0"/>
        <v>0.45664160401002507</v>
      </c>
      <c r="K42" s="47">
        <f t="shared" si="1"/>
        <v>0.45038469421755833</v>
      </c>
      <c r="L42" s="51">
        <f t="shared" si="2"/>
        <v>0.13699248120300753</v>
      </c>
      <c r="M42" s="51">
        <f t="shared" si="3"/>
        <v>0.31526928595229081</v>
      </c>
      <c r="N42" s="48">
        <f t="shared" si="4"/>
        <v>0.45226176715529831</v>
      </c>
      <c r="O42" s="49"/>
      <c r="P42" s="49"/>
    </row>
    <row r="43" spans="1:16" x14ac:dyDescent="0.25">
      <c r="A43" s="155">
        <v>40</v>
      </c>
      <c r="B43" s="161" t="s">
        <v>12</v>
      </c>
      <c r="C43" s="161" t="s">
        <v>1330</v>
      </c>
      <c r="D43" s="162" t="s">
        <v>259</v>
      </c>
      <c r="E43" s="161" t="s">
        <v>1099</v>
      </c>
      <c r="F43" s="219">
        <v>1005</v>
      </c>
      <c r="G43" s="219">
        <v>1775275.5</v>
      </c>
      <c r="H43" s="8">
        <v>366</v>
      </c>
      <c r="I43" s="8">
        <v>540810</v>
      </c>
      <c r="J43" s="47">
        <f t="shared" si="0"/>
        <v>0.36417910447761193</v>
      </c>
      <c r="K43" s="47">
        <f t="shared" si="1"/>
        <v>0.30463440744830872</v>
      </c>
      <c r="L43" s="51">
        <f t="shared" si="2"/>
        <v>0.10925373134328357</v>
      </c>
      <c r="M43" s="51">
        <f t="shared" si="3"/>
        <v>0.2132440852138161</v>
      </c>
      <c r="N43" s="48">
        <f t="shared" si="4"/>
        <v>0.32249781655709969</v>
      </c>
      <c r="O43" s="49"/>
      <c r="P43" s="49"/>
    </row>
    <row r="44" spans="1:16" x14ac:dyDescent="0.25">
      <c r="A44" s="155">
        <v>41</v>
      </c>
      <c r="B44" s="161" t="s">
        <v>12</v>
      </c>
      <c r="C44" s="161" t="s">
        <v>1330</v>
      </c>
      <c r="D44" s="162" t="s">
        <v>260</v>
      </c>
      <c r="E44" s="161" t="s">
        <v>1002</v>
      </c>
      <c r="F44" s="219">
        <v>1123</v>
      </c>
      <c r="G44" s="219">
        <v>1985676.4750000001</v>
      </c>
      <c r="H44" s="8">
        <v>672</v>
      </c>
      <c r="I44" s="8">
        <v>782075</v>
      </c>
      <c r="J44" s="47">
        <f t="shared" si="0"/>
        <v>0.59839715048975961</v>
      </c>
      <c r="K44" s="47">
        <f t="shared" si="1"/>
        <v>0.39385821902331797</v>
      </c>
      <c r="L44" s="51">
        <f t="shared" si="2"/>
        <v>0.17951914514692788</v>
      </c>
      <c r="M44" s="51">
        <f t="shared" si="3"/>
        <v>0.27570075331632254</v>
      </c>
      <c r="N44" s="48">
        <f t="shared" si="4"/>
        <v>0.45521989846325039</v>
      </c>
      <c r="O44" s="49"/>
      <c r="P44" s="49"/>
    </row>
    <row r="45" spans="1:16" x14ac:dyDescent="0.25">
      <c r="A45" s="155">
        <v>42</v>
      </c>
      <c r="B45" s="161" t="s">
        <v>12</v>
      </c>
      <c r="C45" s="161" t="s">
        <v>1330</v>
      </c>
      <c r="D45" s="162" t="s">
        <v>261</v>
      </c>
      <c r="E45" s="161" t="s">
        <v>1003</v>
      </c>
      <c r="F45" s="219">
        <v>1250</v>
      </c>
      <c r="G45" s="219">
        <v>2200214.4249999998</v>
      </c>
      <c r="H45" s="8">
        <v>796</v>
      </c>
      <c r="I45" s="8">
        <v>1259920</v>
      </c>
      <c r="J45" s="47">
        <f t="shared" si="0"/>
        <v>0.63680000000000003</v>
      </c>
      <c r="K45" s="47">
        <f t="shared" si="1"/>
        <v>0.57263509669063284</v>
      </c>
      <c r="L45" s="51">
        <f t="shared" si="2"/>
        <v>0.19104000000000002</v>
      </c>
      <c r="M45" s="51">
        <f t="shared" si="3"/>
        <v>0.40084456768344295</v>
      </c>
      <c r="N45" s="48">
        <f t="shared" si="4"/>
        <v>0.591884567683443</v>
      </c>
      <c r="O45" s="49"/>
      <c r="P45" s="49"/>
    </row>
    <row r="46" spans="1:16" x14ac:dyDescent="0.25">
      <c r="A46" s="155">
        <v>43</v>
      </c>
      <c r="B46" s="161" t="s">
        <v>12</v>
      </c>
      <c r="C46" s="161" t="s">
        <v>1330</v>
      </c>
      <c r="D46" s="162" t="s">
        <v>1309</v>
      </c>
      <c r="E46" s="161" t="s">
        <v>1310</v>
      </c>
      <c r="F46" s="219">
        <v>305</v>
      </c>
      <c r="G46" s="219">
        <v>548188.30000000005</v>
      </c>
      <c r="H46" s="8">
        <v>56</v>
      </c>
      <c r="I46" s="8">
        <v>61785</v>
      </c>
      <c r="J46" s="47">
        <f t="shared" si="0"/>
        <v>0.18360655737704917</v>
      </c>
      <c r="K46" s="47">
        <f t="shared" si="1"/>
        <v>0.11270762254502695</v>
      </c>
      <c r="L46" s="51">
        <f t="shared" si="2"/>
        <v>5.5081967213114751E-2</v>
      </c>
      <c r="M46" s="51">
        <f t="shared" si="3"/>
        <v>7.8895335781518861E-2</v>
      </c>
      <c r="N46" s="48">
        <f t="shared" si="4"/>
        <v>0.13397730299463362</v>
      </c>
      <c r="O46" s="49"/>
      <c r="P46" s="49"/>
    </row>
    <row r="47" spans="1:16" x14ac:dyDescent="0.25">
      <c r="A47" s="155">
        <v>44</v>
      </c>
      <c r="B47" s="161" t="s">
        <v>12</v>
      </c>
      <c r="C47" s="161" t="s">
        <v>1330</v>
      </c>
      <c r="D47" s="162" t="s">
        <v>1130</v>
      </c>
      <c r="E47" s="161" t="s">
        <v>1311</v>
      </c>
      <c r="F47" s="219">
        <v>560</v>
      </c>
      <c r="G47" s="219">
        <v>992510.22499999998</v>
      </c>
      <c r="H47" s="8">
        <v>223</v>
      </c>
      <c r="I47" s="8">
        <v>386525</v>
      </c>
      <c r="J47" s="47">
        <f t="shared" si="0"/>
        <v>0.39821428571428569</v>
      </c>
      <c r="K47" s="47">
        <f t="shared" si="1"/>
        <v>0.38944183169498331</v>
      </c>
      <c r="L47" s="51">
        <f t="shared" si="2"/>
        <v>0.1194642857142857</v>
      </c>
      <c r="M47" s="51">
        <f t="shared" si="3"/>
        <v>0.27260928218648828</v>
      </c>
      <c r="N47" s="48">
        <f t="shared" si="4"/>
        <v>0.39207356790077397</v>
      </c>
      <c r="O47" s="49"/>
      <c r="P47" s="49"/>
    </row>
    <row r="48" spans="1:16" x14ac:dyDescent="0.25">
      <c r="A48" s="155">
        <v>45</v>
      </c>
      <c r="B48" s="161" t="s">
        <v>14</v>
      </c>
      <c r="C48" s="161" t="s">
        <v>1330</v>
      </c>
      <c r="D48" s="162" t="s">
        <v>262</v>
      </c>
      <c r="E48" s="161" t="s">
        <v>1100</v>
      </c>
      <c r="F48" s="219">
        <v>1233</v>
      </c>
      <c r="G48" s="219">
        <v>2258654.625</v>
      </c>
      <c r="H48" s="8">
        <v>600</v>
      </c>
      <c r="I48" s="8">
        <v>950775</v>
      </c>
      <c r="J48" s="47">
        <f t="shared" si="0"/>
        <v>0.48661800486618007</v>
      </c>
      <c r="K48" s="47">
        <f t="shared" si="1"/>
        <v>0.42094749213815724</v>
      </c>
      <c r="L48" s="51">
        <f t="shared" si="2"/>
        <v>0.145985401459854</v>
      </c>
      <c r="M48" s="51">
        <f t="shared" si="3"/>
        <v>0.29466324449671005</v>
      </c>
      <c r="N48" s="48">
        <f t="shared" si="4"/>
        <v>0.44064864595656406</v>
      </c>
      <c r="O48" s="49"/>
      <c r="P48" s="49"/>
    </row>
    <row r="49" spans="1:16" x14ac:dyDescent="0.25">
      <c r="A49" s="155">
        <v>46</v>
      </c>
      <c r="B49" s="161" t="s">
        <v>14</v>
      </c>
      <c r="C49" s="161" t="s">
        <v>1330</v>
      </c>
      <c r="D49" s="162" t="s">
        <v>263</v>
      </c>
      <c r="E49" s="161" t="s">
        <v>1004</v>
      </c>
      <c r="F49" s="219">
        <v>633</v>
      </c>
      <c r="G49" s="219">
        <v>1161340.3999999999</v>
      </c>
      <c r="H49" s="8">
        <v>130</v>
      </c>
      <c r="I49" s="8">
        <v>243510</v>
      </c>
      <c r="J49" s="47">
        <f t="shared" si="0"/>
        <v>0.20537124802527645</v>
      </c>
      <c r="K49" s="47">
        <f t="shared" si="1"/>
        <v>0.20968012479372974</v>
      </c>
      <c r="L49" s="51">
        <f t="shared" si="2"/>
        <v>6.1611374407582936E-2</v>
      </c>
      <c r="M49" s="51">
        <f t="shared" si="3"/>
        <v>0.14677608735561082</v>
      </c>
      <c r="N49" s="48">
        <f t="shared" si="4"/>
        <v>0.20838746176319375</v>
      </c>
      <c r="O49" s="49"/>
      <c r="P49" s="49"/>
    </row>
    <row r="50" spans="1:16" x14ac:dyDescent="0.25">
      <c r="A50" s="155">
        <v>47</v>
      </c>
      <c r="B50" s="161" t="s">
        <v>14</v>
      </c>
      <c r="C50" s="161" t="s">
        <v>1330</v>
      </c>
      <c r="D50" s="162" t="s">
        <v>264</v>
      </c>
      <c r="E50" s="161" t="s">
        <v>1005</v>
      </c>
      <c r="F50" s="219">
        <v>771</v>
      </c>
      <c r="G50" s="219">
        <v>1436734.325</v>
      </c>
      <c r="H50" s="8">
        <v>324</v>
      </c>
      <c r="I50" s="8">
        <v>476735</v>
      </c>
      <c r="J50" s="47">
        <f t="shared" si="0"/>
        <v>0.42023346303501946</v>
      </c>
      <c r="K50" s="47">
        <f t="shared" si="1"/>
        <v>0.33181848007981574</v>
      </c>
      <c r="L50" s="51">
        <f t="shared" si="2"/>
        <v>0.12607003891050583</v>
      </c>
      <c r="M50" s="51">
        <f t="shared" si="3"/>
        <v>0.23227293605587099</v>
      </c>
      <c r="N50" s="48">
        <f t="shared" si="4"/>
        <v>0.35834297496637679</v>
      </c>
      <c r="O50" s="49"/>
      <c r="P50" s="49"/>
    </row>
    <row r="51" spans="1:16" x14ac:dyDescent="0.25">
      <c r="A51" s="155">
        <v>48</v>
      </c>
      <c r="B51" s="161" t="s">
        <v>2</v>
      </c>
      <c r="C51" s="161" t="s">
        <v>1330</v>
      </c>
      <c r="D51" s="162" t="s">
        <v>204</v>
      </c>
      <c r="E51" s="161" t="s">
        <v>205</v>
      </c>
      <c r="F51" s="219">
        <v>1372</v>
      </c>
      <c r="G51" s="219">
        <v>2441081</v>
      </c>
      <c r="H51" s="8">
        <v>814</v>
      </c>
      <c r="I51" s="8">
        <v>1127480</v>
      </c>
      <c r="J51" s="47">
        <f t="shared" si="0"/>
        <v>0.59329446064139946</v>
      </c>
      <c r="K51" s="47">
        <f t="shared" si="1"/>
        <v>0.46187734040779477</v>
      </c>
      <c r="L51" s="51">
        <f t="shared" si="2"/>
        <v>0.17798833819241983</v>
      </c>
      <c r="M51" s="51">
        <f t="shared" si="3"/>
        <v>0.3233141382854563</v>
      </c>
      <c r="N51" s="48">
        <f t="shared" si="4"/>
        <v>0.50130247647787618</v>
      </c>
      <c r="O51" s="49"/>
      <c r="P51" s="49"/>
    </row>
    <row r="52" spans="1:16" x14ac:dyDescent="0.25">
      <c r="A52" s="155">
        <v>49</v>
      </c>
      <c r="B52" s="161" t="s">
        <v>2</v>
      </c>
      <c r="C52" s="161" t="s">
        <v>1330</v>
      </c>
      <c r="D52" s="162" t="s">
        <v>203</v>
      </c>
      <c r="E52" s="161" t="s">
        <v>995</v>
      </c>
      <c r="F52" s="219">
        <v>1478</v>
      </c>
      <c r="G52" s="219">
        <v>2612242.0750000002</v>
      </c>
      <c r="H52" s="8">
        <v>1785</v>
      </c>
      <c r="I52" s="8">
        <v>2271365</v>
      </c>
      <c r="J52" s="47">
        <f t="shared" si="0"/>
        <v>1.2077131258457374</v>
      </c>
      <c r="K52" s="47">
        <f t="shared" si="1"/>
        <v>0.86950785370838946</v>
      </c>
      <c r="L52" s="51">
        <f t="shared" si="2"/>
        <v>0.3</v>
      </c>
      <c r="M52" s="51">
        <f t="shared" si="3"/>
        <v>0.60865549759587256</v>
      </c>
      <c r="N52" s="48">
        <f t="shared" si="4"/>
        <v>0.9086554975958725</v>
      </c>
      <c r="O52" s="49"/>
      <c r="P52" s="49"/>
    </row>
    <row r="53" spans="1:16" x14ac:dyDescent="0.25">
      <c r="A53" s="155">
        <v>50</v>
      </c>
      <c r="B53" s="161" t="s">
        <v>2</v>
      </c>
      <c r="C53" s="161" t="s">
        <v>1330</v>
      </c>
      <c r="D53" s="162" t="s">
        <v>206</v>
      </c>
      <c r="E53" s="161" t="s">
        <v>1128</v>
      </c>
      <c r="F53" s="219">
        <v>1198</v>
      </c>
      <c r="G53" s="219">
        <v>2125925.7000000002</v>
      </c>
      <c r="H53" s="8">
        <v>678</v>
      </c>
      <c r="I53" s="8">
        <v>925545</v>
      </c>
      <c r="J53" s="47">
        <f t="shared" si="0"/>
        <v>0.56594323873121866</v>
      </c>
      <c r="K53" s="47">
        <f t="shared" si="1"/>
        <v>0.43536093476832227</v>
      </c>
      <c r="L53" s="51">
        <f t="shared" si="2"/>
        <v>0.16978297161936559</v>
      </c>
      <c r="M53" s="51">
        <f t="shared" si="3"/>
        <v>0.30475265433782556</v>
      </c>
      <c r="N53" s="48">
        <f t="shared" si="4"/>
        <v>0.47453562595719112</v>
      </c>
      <c r="O53" s="49"/>
      <c r="P53" s="49"/>
    </row>
    <row r="54" spans="1:16" x14ac:dyDescent="0.25">
      <c r="A54" s="155">
        <v>51</v>
      </c>
      <c r="B54" s="161" t="s">
        <v>2</v>
      </c>
      <c r="C54" s="161" t="s">
        <v>1330</v>
      </c>
      <c r="D54" s="162" t="s">
        <v>207</v>
      </c>
      <c r="E54" s="166" t="s">
        <v>1436</v>
      </c>
      <c r="F54" s="219">
        <v>1083</v>
      </c>
      <c r="G54" s="219">
        <v>1925588.65</v>
      </c>
      <c r="H54" s="8">
        <v>545</v>
      </c>
      <c r="I54" s="8">
        <v>737965</v>
      </c>
      <c r="J54" s="47">
        <f t="shared" si="0"/>
        <v>0.50323176361957522</v>
      </c>
      <c r="K54" s="47">
        <f t="shared" si="1"/>
        <v>0.38324124937067949</v>
      </c>
      <c r="L54" s="51">
        <f t="shared" si="2"/>
        <v>0.15096952908587255</v>
      </c>
      <c r="M54" s="51">
        <f t="shared" si="3"/>
        <v>0.26826887455947562</v>
      </c>
      <c r="N54" s="48">
        <f t="shared" si="4"/>
        <v>0.41923840364534815</v>
      </c>
      <c r="O54" s="49"/>
      <c r="P54" s="49"/>
    </row>
    <row r="55" spans="1:16" x14ac:dyDescent="0.25">
      <c r="A55" s="155">
        <v>52</v>
      </c>
      <c r="B55" s="163" t="s">
        <v>1348</v>
      </c>
      <c r="C55" s="167" t="s">
        <v>173</v>
      </c>
      <c r="D55" s="162" t="s">
        <v>271</v>
      </c>
      <c r="E55" s="163" t="s">
        <v>1312</v>
      </c>
      <c r="F55" s="220">
        <v>2390</v>
      </c>
      <c r="G55" s="221">
        <v>4243866.7</v>
      </c>
      <c r="H55" s="8">
        <v>933</v>
      </c>
      <c r="I55" s="8">
        <v>1832420</v>
      </c>
      <c r="J55" s="47">
        <f t="shared" si="0"/>
        <v>0.39037656903765688</v>
      </c>
      <c r="K55" s="47">
        <f t="shared" si="1"/>
        <v>0.4317807625767322</v>
      </c>
      <c r="L55" s="51">
        <f t="shared" si="2"/>
        <v>0.11711297071129706</v>
      </c>
      <c r="M55" s="51">
        <f t="shared" si="3"/>
        <v>0.30224653380371252</v>
      </c>
      <c r="N55" s="48">
        <f t="shared" si="4"/>
        <v>0.41935950451500958</v>
      </c>
      <c r="O55" s="49"/>
      <c r="P55" s="49"/>
    </row>
    <row r="56" spans="1:16" x14ac:dyDescent="0.25">
      <c r="A56" s="155">
        <v>53</v>
      </c>
      <c r="B56" s="163" t="s">
        <v>1348</v>
      </c>
      <c r="C56" s="167" t="s">
        <v>173</v>
      </c>
      <c r="D56" s="162" t="s">
        <v>274</v>
      </c>
      <c r="E56" s="163" t="s">
        <v>1335</v>
      </c>
      <c r="F56" s="220">
        <v>1028</v>
      </c>
      <c r="G56" s="221">
        <v>1833623.05</v>
      </c>
      <c r="H56" s="8">
        <v>451</v>
      </c>
      <c r="I56" s="8">
        <v>832465</v>
      </c>
      <c r="J56" s="47">
        <f t="shared" si="0"/>
        <v>0.43871595330739299</v>
      </c>
      <c r="K56" s="47">
        <f t="shared" si="1"/>
        <v>0.4540000737883394</v>
      </c>
      <c r="L56" s="51">
        <f t="shared" si="2"/>
        <v>0.1316147859922179</v>
      </c>
      <c r="M56" s="51">
        <f t="shared" si="3"/>
        <v>0.31780005165183756</v>
      </c>
      <c r="N56" s="48">
        <f t="shared" si="4"/>
        <v>0.44941483764405543</v>
      </c>
      <c r="O56" s="49"/>
      <c r="P56" s="49"/>
    </row>
    <row r="57" spans="1:16" x14ac:dyDescent="0.25">
      <c r="A57" s="155">
        <v>54</v>
      </c>
      <c r="B57" s="163" t="s">
        <v>1348</v>
      </c>
      <c r="C57" s="167" t="s">
        <v>173</v>
      </c>
      <c r="D57" s="162" t="s">
        <v>276</v>
      </c>
      <c r="E57" s="163" t="s">
        <v>1371</v>
      </c>
      <c r="F57" s="220">
        <v>993</v>
      </c>
      <c r="G57" s="221">
        <v>1783370.7</v>
      </c>
      <c r="H57" s="8">
        <v>509</v>
      </c>
      <c r="I57" s="8">
        <v>927125</v>
      </c>
      <c r="J57" s="47">
        <f t="shared" si="0"/>
        <v>0.51258811681772409</v>
      </c>
      <c r="K57" s="47">
        <f t="shared" si="1"/>
        <v>0.51987228454521539</v>
      </c>
      <c r="L57" s="51">
        <f t="shared" si="2"/>
        <v>0.15377643504531721</v>
      </c>
      <c r="M57" s="51">
        <f t="shared" si="3"/>
        <v>0.36391059918165075</v>
      </c>
      <c r="N57" s="48">
        <f t="shared" si="4"/>
        <v>0.51768703422696793</v>
      </c>
      <c r="O57" s="49"/>
      <c r="P57" s="49"/>
    </row>
    <row r="58" spans="1:16" x14ac:dyDescent="0.25">
      <c r="A58" s="155">
        <v>55</v>
      </c>
      <c r="B58" s="163" t="s">
        <v>1348</v>
      </c>
      <c r="C58" s="167" t="s">
        <v>173</v>
      </c>
      <c r="D58" s="162" t="s">
        <v>273</v>
      </c>
      <c r="E58" s="163" t="s">
        <v>1018</v>
      </c>
      <c r="F58" s="220">
        <v>970</v>
      </c>
      <c r="G58" s="221">
        <v>1727554.5249999999</v>
      </c>
      <c r="H58" s="8">
        <v>412</v>
      </c>
      <c r="I58" s="8">
        <v>835880</v>
      </c>
      <c r="J58" s="47">
        <f t="shared" si="0"/>
        <v>0.4247422680412371</v>
      </c>
      <c r="K58" s="47">
        <f t="shared" si="1"/>
        <v>0.48385158783917404</v>
      </c>
      <c r="L58" s="51">
        <f t="shared" si="2"/>
        <v>0.12742268041237112</v>
      </c>
      <c r="M58" s="51">
        <f t="shared" si="3"/>
        <v>0.33869611148742179</v>
      </c>
      <c r="N58" s="48">
        <f t="shared" si="4"/>
        <v>0.46611879189979288</v>
      </c>
      <c r="O58" s="49"/>
      <c r="P58" s="49"/>
    </row>
    <row r="59" spans="1:16" x14ac:dyDescent="0.25">
      <c r="A59" s="155">
        <v>56</v>
      </c>
      <c r="B59" s="163" t="s">
        <v>1234</v>
      </c>
      <c r="C59" s="167" t="s">
        <v>173</v>
      </c>
      <c r="D59" s="162" t="s">
        <v>278</v>
      </c>
      <c r="E59" s="163" t="s">
        <v>1014</v>
      </c>
      <c r="F59" s="220">
        <v>1176</v>
      </c>
      <c r="G59" s="221">
        <v>2074782.175</v>
      </c>
      <c r="H59" s="8">
        <v>394</v>
      </c>
      <c r="I59" s="8">
        <v>801975</v>
      </c>
      <c r="J59" s="47">
        <f t="shared" si="0"/>
        <v>0.33503401360544216</v>
      </c>
      <c r="K59" s="47">
        <f t="shared" si="1"/>
        <v>0.38653455271756421</v>
      </c>
      <c r="L59" s="51">
        <f t="shared" si="2"/>
        <v>0.10051020408163265</v>
      </c>
      <c r="M59" s="51">
        <f t="shared" si="3"/>
        <v>0.2705741869022949</v>
      </c>
      <c r="N59" s="48">
        <f t="shared" si="4"/>
        <v>0.37108439098392754</v>
      </c>
      <c r="O59" s="49"/>
      <c r="P59" s="49"/>
    </row>
    <row r="60" spans="1:16" x14ac:dyDescent="0.25">
      <c r="A60" s="155">
        <v>57</v>
      </c>
      <c r="B60" s="163" t="s">
        <v>1234</v>
      </c>
      <c r="C60" s="167" t="s">
        <v>173</v>
      </c>
      <c r="D60" s="162" t="s">
        <v>279</v>
      </c>
      <c r="E60" s="163" t="s">
        <v>1313</v>
      </c>
      <c r="F60" s="220">
        <v>977</v>
      </c>
      <c r="G60" s="221">
        <v>1727445.7</v>
      </c>
      <c r="H60" s="8">
        <v>308</v>
      </c>
      <c r="I60" s="8">
        <v>546445</v>
      </c>
      <c r="J60" s="47">
        <f t="shared" si="0"/>
        <v>0.31525076765609006</v>
      </c>
      <c r="K60" s="47">
        <f t="shared" si="1"/>
        <v>0.31633121666284503</v>
      </c>
      <c r="L60" s="51">
        <f t="shared" si="2"/>
        <v>9.4575230296827018E-2</v>
      </c>
      <c r="M60" s="51">
        <f t="shared" si="3"/>
        <v>0.22143185166399151</v>
      </c>
      <c r="N60" s="48">
        <f t="shared" si="4"/>
        <v>0.3160070819608185</v>
      </c>
      <c r="O60" s="49"/>
      <c r="P60" s="49"/>
    </row>
    <row r="61" spans="1:16" x14ac:dyDescent="0.25">
      <c r="A61" s="155">
        <v>58</v>
      </c>
      <c r="B61" s="163" t="s">
        <v>1234</v>
      </c>
      <c r="C61" s="167" t="s">
        <v>173</v>
      </c>
      <c r="D61" s="162" t="s">
        <v>277</v>
      </c>
      <c r="E61" s="163" t="s">
        <v>1314</v>
      </c>
      <c r="F61" s="220">
        <v>473</v>
      </c>
      <c r="G61" s="221">
        <v>832136.67500000005</v>
      </c>
      <c r="H61" s="8">
        <v>346</v>
      </c>
      <c r="I61" s="8">
        <v>548205</v>
      </c>
      <c r="J61" s="47">
        <f t="shared" si="0"/>
        <v>0.73150105708245239</v>
      </c>
      <c r="K61" s="47">
        <f t="shared" si="1"/>
        <v>0.65879201875100624</v>
      </c>
      <c r="L61" s="51">
        <f t="shared" si="2"/>
        <v>0.2194503171247357</v>
      </c>
      <c r="M61" s="51">
        <f t="shared" si="3"/>
        <v>0.46115441312570432</v>
      </c>
      <c r="N61" s="48">
        <f t="shared" si="4"/>
        <v>0.68060473025043999</v>
      </c>
      <c r="O61" s="49"/>
      <c r="P61" s="49"/>
    </row>
    <row r="62" spans="1:16" x14ac:dyDescent="0.25">
      <c r="A62" s="155">
        <v>59</v>
      </c>
      <c r="B62" s="163" t="s">
        <v>151</v>
      </c>
      <c r="C62" s="167" t="s">
        <v>173</v>
      </c>
      <c r="D62" s="162" t="s">
        <v>1197</v>
      </c>
      <c r="E62" s="163" t="s">
        <v>1315</v>
      </c>
      <c r="F62" s="220">
        <v>1217</v>
      </c>
      <c r="G62" s="221">
        <v>2157539.5249999999</v>
      </c>
      <c r="H62" s="8">
        <v>532</v>
      </c>
      <c r="I62" s="8">
        <v>1012535</v>
      </c>
      <c r="J62" s="47">
        <f t="shared" si="0"/>
        <v>0.43714050944946592</v>
      </c>
      <c r="K62" s="47">
        <f t="shared" si="1"/>
        <v>0.46930078835983319</v>
      </c>
      <c r="L62" s="51">
        <f t="shared" si="2"/>
        <v>0.13114215283483976</v>
      </c>
      <c r="M62" s="51">
        <f t="shared" si="3"/>
        <v>0.32851055185188321</v>
      </c>
      <c r="N62" s="48">
        <f t="shared" si="4"/>
        <v>0.45965270468672298</v>
      </c>
      <c r="O62" s="49"/>
      <c r="P62" s="49"/>
    </row>
    <row r="63" spans="1:16" x14ac:dyDescent="0.25">
      <c r="A63" s="155">
        <v>60</v>
      </c>
      <c r="B63" s="163" t="s">
        <v>151</v>
      </c>
      <c r="C63" s="167" t="s">
        <v>173</v>
      </c>
      <c r="D63" s="162" t="s">
        <v>1198</v>
      </c>
      <c r="E63" s="163" t="s">
        <v>1316</v>
      </c>
      <c r="F63" s="220">
        <v>2095</v>
      </c>
      <c r="G63" s="221">
        <v>3721985.3250000002</v>
      </c>
      <c r="H63" s="8">
        <v>612</v>
      </c>
      <c r="I63" s="8">
        <v>1085610</v>
      </c>
      <c r="J63" s="47">
        <f t="shared" si="0"/>
        <v>0.2921241050119332</v>
      </c>
      <c r="K63" s="47">
        <f t="shared" si="1"/>
        <v>0.29167498128166314</v>
      </c>
      <c r="L63" s="51">
        <f t="shared" si="2"/>
        <v>8.7637231503579952E-2</v>
      </c>
      <c r="M63" s="51">
        <f t="shared" si="3"/>
        <v>0.20417248689716419</v>
      </c>
      <c r="N63" s="48">
        <f t="shared" si="4"/>
        <v>0.29180971840074416</v>
      </c>
      <c r="O63" s="49"/>
      <c r="P63" s="49"/>
    </row>
    <row r="64" spans="1:16" x14ac:dyDescent="0.25">
      <c r="A64" s="155">
        <v>61</v>
      </c>
      <c r="B64" s="163" t="s">
        <v>151</v>
      </c>
      <c r="C64" s="167" t="s">
        <v>173</v>
      </c>
      <c r="D64" s="162" t="s">
        <v>1199</v>
      </c>
      <c r="E64" s="163" t="s">
        <v>1317</v>
      </c>
      <c r="F64" s="220">
        <v>2211</v>
      </c>
      <c r="G64" s="221">
        <v>3903376.4</v>
      </c>
      <c r="H64" s="8">
        <v>1040</v>
      </c>
      <c r="I64" s="8">
        <v>1902085</v>
      </c>
      <c r="J64" s="47">
        <f t="shared" si="0"/>
        <v>0.4703753957485301</v>
      </c>
      <c r="K64" s="47">
        <f t="shared" si="1"/>
        <v>0.48729223243753794</v>
      </c>
      <c r="L64" s="51">
        <f t="shared" si="2"/>
        <v>0.14111261872455902</v>
      </c>
      <c r="M64" s="51">
        <f t="shared" si="3"/>
        <v>0.34110456270627654</v>
      </c>
      <c r="N64" s="48">
        <f t="shared" si="4"/>
        <v>0.48221718143083558</v>
      </c>
      <c r="O64" s="49"/>
      <c r="P64" s="49"/>
    </row>
    <row r="65" spans="1:16" x14ac:dyDescent="0.25">
      <c r="A65" s="155">
        <v>62</v>
      </c>
      <c r="B65" s="168" t="s">
        <v>144</v>
      </c>
      <c r="C65" s="169" t="s">
        <v>173</v>
      </c>
      <c r="D65" s="162" t="s">
        <v>321</v>
      </c>
      <c r="E65" s="170" t="s">
        <v>322</v>
      </c>
      <c r="F65" s="220">
        <v>1614</v>
      </c>
      <c r="G65" s="221">
        <v>2860691.5</v>
      </c>
      <c r="H65" s="8">
        <v>992</v>
      </c>
      <c r="I65" s="8">
        <v>1511540</v>
      </c>
      <c r="J65" s="47">
        <f t="shared" si="0"/>
        <v>0.61462205700123917</v>
      </c>
      <c r="K65" s="47">
        <f t="shared" si="1"/>
        <v>0.52838273543302383</v>
      </c>
      <c r="L65" s="51">
        <f t="shared" si="2"/>
        <v>0.18438661710037174</v>
      </c>
      <c r="M65" s="51">
        <f t="shared" si="3"/>
        <v>0.36986791480311665</v>
      </c>
      <c r="N65" s="48">
        <f t="shared" si="4"/>
        <v>0.55425453190348839</v>
      </c>
      <c r="O65" s="49"/>
      <c r="P65" s="49"/>
    </row>
    <row r="66" spans="1:16" x14ac:dyDescent="0.25">
      <c r="A66" s="155">
        <v>63</v>
      </c>
      <c r="B66" s="168" t="s">
        <v>144</v>
      </c>
      <c r="C66" s="169" t="s">
        <v>173</v>
      </c>
      <c r="D66" s="162" t="s">
        <v>320</v>
      </c>
      <c r="E66" s="170" t="s">
        <v>1007</v>
      </c>
      <c r="F66" s="220">
        <v>1315</v>
      </c>
      <c r="G66" s="221">
        <v>2333432.2749999999</v>
      </c>
      <c r="H66" s="8">
        <v>467</v>
      </c>
      <c r="I66" s="8">
        <v>640810</v>
      </c>
      <c r="J66" s="47">
        <f t="shared" si="0"/>
        <v>0.35513307984790876</v>
      </c>
      <c r="K66" s="47">
        <f t="shared" si="1"/>
        <v>0.27462121222266889</v>
      </c>
      <c r="L66" s="51">
        <f t="shared" si="2"/>
        <v>0.10653992395437263</v>
      </c>
      <c r="M66" s="51">
        <f t="shared" si="3"/>
        <v>0.1922348485558682</v>
      </c>
      <c r="N66" s="48">
        <f t="shared" si="4"/>
        <v>0.29877477251024082</v>
      </c>
      <c r="O66" s="49"/>
      <c r="P66" s="49"/>
    </row>
    <row r="67" spans="1:16" x14ac:dyDescent="0.25">
      <c r="A67" s="155">
        <v>64</v>
      </c>
      <c r="B67" s="171" t="s">
        <v>159</v>
      </c>
      <c r="C67" s="168" t="s">
        <v>173</v>
      </c>
      <c r="D67" s="162" t="s">
        <v>286</v>
      </c>
      <c r="E67" s="170" t="s">
        <v>287</v>
      </c>
      <c r="F67" s="220">
        <v>2983</v>
      </c>
      <c r="G67" s="221">
        <v>5285868.2750000004</v>
      </c>
      <c r="H67" s="8">
        <v>1420</v>
      </c>
      <c r="I67" s="8">
        <v>2936570</v>
      </c>
      <c r="J67" s="47">
        <f t="shared" si="0"/>
        <v>0.47603084143479718</v>
      </c>
      <c r="K67" s="47">
        <f t="shared" si="1"/>
        <v>0.55555111236668109</v>
      </c>
      <c r="L67" s="51">
        <f t="shared" si="2"/>
        <v>0.14280925243043915</v>
      </c>
      <c r="M67" s="51">
        <f t="shared" si="3"/>
        <v>0.38888577865667673</v>
      </c>
      <c r="N67" s="48">
        <f t="shared" si="4"/>
        <v>0.53169503108711591</v>
      </c>
      <c r="O67" s="49"/>
      <c r="P67" s="49"/>
    </row>
    <row r="68" spans="1:16" x14ac:dyDescent="0.25">
      <c r="A68" s="155">
        <v>65</v>
      </c>
      <c r="B68" s="171" t="s">
        <v>159</v>
      </c>
      <c r="C68" s="168" t="s">
        <v>173</v>
      </c>
      <c r="D68" s="162" t="s">
        <v>284</v>
      </c>
      <c r="E68" s="170" t="s">
        <v>285</v>
      </c>
      <c r="F68" s="220">
        <v>1295</v>
      </c>
      <c r="G68" s="221">
        <v>2281988.25</v>
      </c>
      <c r="H68" s="8">
        <v>809</v>
      </c>
      <c r="I68" s="8">
        <v>1357195</v>
      </c>
      <c r="J68" s="47">
        <f t="shared" ref="J68:J131" si="5">IFERROR(H68/F68,0)</f>
        <v>0.62471042471042471</v>
      </c>
      <c r="K68" s="47">
        <f t="shared" ref="K68:K131" si="6">IFERROR(I68/G68,0)</f>
        <v>0.59474232612722699</v>
      </c>
      <c r="L68" s="51">
        <f t="shared" si="2"/>
        <v>0.18741312741312741</v>
      </c>
      <c r="M68" s="51">
        <f t="shared" si="3"/>
        <v>0.41631962828905889</v>
      </c>
      <c r="N68" s="48">
        <f t="shared" si="4"/>
        <v>0.60373275570218632</v>
      </c>
      <c r="O68" s="49"/>
      <c r="P68" s="49"/>
    </row>
    <row r="69" spans="1:16" x14ac:dyDescent="0.25">
      <c r="A69" s="155">
        <v>66</v>
      </c>
      <c r="B69" s="171" t="s">
        <v>159</v>
      </c>
      <c r="C69" s="168" t="s">
        <v>173</v>
      </c>
      <c r="D69" s="162" t="s">
        <v>282</v>
      </c>
      <c r="E69" s="170" t="s">
        <v>283</v>
      </c>
      <c r="F69" s="220">
        <v>2932</v>
      </c>
      <c r="G69" s="221">
        <v>5192470.9249999998</v>
      </c>
      <c r="H69" s="8">
        <v>2382</v>
      </c>
      <c r="I69" s="8">
        <v>3419290</v>
      </c>
      <c r="J69" s="47">
        <f t="shared" si="5"/>
        <v>0.81241473396998631</v>
      </c>
      <c r="K69" s="47">
        <f t="shared" si="6"/>
        <v>0.65850922410316626</v>
      </c>
      <c r="L69" s="51">
        <f t="shared" ref="L69:L132" si="7">IF((J69*0.3)&gt;30%,30%,(J69*0.3))</f>
        <v>0.24372442019099588</v>
      </c>
      <c r="M69" s="51">
        <f t="shared" ref="M69:M132" si="8">IF((K69*0.7)&gt;70%,70%,(K69*0.7))</f>
        <v>0.46095645687221637</v>
      </c>
      <c r="N69" s="48">
        <f t="shared" ref="N69:N132" si="9">L69+M69</f>
        <v>0.70468087706321225</v>
      </c>
      <c r="O69" s="49"/>
      <c r="P69" s="49"/>
    </row>
    <row r="70" spans="1:16" x14ac:dyDescent="0.25">
      <c r="A70" s="155">
        <v>67</v>
      </c>
      <c r="B70" s="171" t="s">
        <v>159</v>
      </c>
      <c r="C70" s="168" t="s">
        <v>173</v>
      </c>
      <c r="D70" s="162" t="s">
        <v>1008</v>
      </c>
      <c r="E70" s="169" t="s">
        <v>1009</v>
      </c>
      <c r="F70" s="220">
        <v>1239</v>
      </c>
      <c r="G70" s="221">
        <v>2187159.7250000001</v>
      </c>
      <c r="H70" s="8">
        <v>1092</v>
      </c>
      <c r="I70" s="8">
        <v>1392055</v>
      </c>
      <c r="J70" s="47">
        <f t="shared" si="5"/>
        <v>0.88135593220338981</v>
      </c>
      <c r="K70" s="47">
        <f t="shared" si="6"/>
        <v>0.63646700517036991</v>
      </c>
      <c r="L70" s="51">
        <f t="shared" si="7"/>
        <v>0.26440677966101694</v>
      </c>
      <c r="M70" s="51">
        <f t="shared" si="8"/>
        <v>0.4455269036192589</v>
      </c>
      <c r="N70" s="48">
        <f t="shared" si="9"/>
        <v>0.70993368328027584</v>
      </c>
      <c r="O70" s="49"/>
      <c r="P70" s="49"/>
    </row>
    <row r="71" spans="1:16" x14ac:dyDescent="0.25">
      <c r="A71" s="155">
        <v>68</v>
      </c>
      <c r="B71" s="171" t="s">
        <v>159</v>
      </c>
      <c r="C71" s="168" t="s">
        <v>173</v>
      </c>
      <c r="D71" s="162" t="s">
        <v>281</v>
      </c>
      <c r="E71" s="169" t="s">
        <v>1134</v>
      </c>
      <c r="F71" s="220">
        <v>442</v>
      </c>
      <c r="G71" s="221">
        <v>780116.47499999998</v>
      </c>
      <c r="H71" s="8">
        <v>282</v>
      </c>
      <c r="I71" s="8">
        <v>475815</v>
      </c>
      <c r="J71" s="47">
        <f t="shared" si="5"/>
        <v>0.63800904977375561</v>
      </c>
      <c r="K71" s="47">
        <f t="shared" si="6"/>
        <v>0.60992815207498341</v>
      </c>
      <c r="L71" s="51">
        <f t="shared" si="7"/>
        <v>0.19140271493212668</v>
      </c>
      <c r="M71" s="51">
        <f t="shared" si="8"/>
        <v>0.42694970645248836</v>
      </c>
      <c r="N71" s="48">
        <f t="shared" si="9"/>
        <v>0.61835242138461499</v>
      </c>
      <c r="O71" s="49"/>
      <c r="P71" s="49"/>
    </row>
    <row r="72" spans="1:16" x14ac:dyDescent="0.25">
      <c r="A72" s="155">
        <v>69</v>
      </c>
      <c r="B72" s="172" t="s">
        <v>159</v>
      </c>
      <c r="C72" s="173" t="s">
        <v>173</v>
      </c>
      <c r="D72" s="162" t="s">
        <v>280</v>
      </c>
      <c r="E72" s="174" t="s">
        <v>1135</v>
      </c>
      <c r="F72" s="220">
        <v>1047</v>
      </c>
      <c r="G72" s="221">
        <v>1866354.2250000001</v>
      </c>
      <c r="H72" s="8">
        <v>517</v>
      </c>
      <c r="I72" s="8">
        <v>963470</v>
      </c>
      <c r="J72" s="47">
        <f t="shared" si="5"/>
        <v>0.49379178605539636</v>
      </c>
      <c r="K72" s="47">
        <f t="shared" si="6"/>
        <v>0.51623104933362796</v>
      </c>
      <c r="L72" s="51">
        <f t="shared" si="7"/>
        <v>0.1481375358166189</v>
      </c>
      <c r="M72" s="51">
        <f t="shared" si="8"/>
        <v>0.36136173453353954</v>
      </c>
      <c r="N72" s="48">
        <f t="shared" si="9"/>
        <v>0.50949927035015841</v>
      </c>
      <c r="O72" s="49"/>
      <c r="P72" s="49"/>
    </row>
    <row r="73" spans="1:16" x14ac:dyDescent="0.25">
      <c r="A73" s="155">
        <v>70</v>
      </c>
      <c r="B73" s="175" t="s">
        <v>158</v>
      </c>
      <c r="C73" s="175" t="s">
        <v>173</v>
      </c>
      <c r="D73" s="162" t="s">
        <v>288</v>
      </c>
      <c r="E73" s="175" t="s">
        <v>1165</v>
      </c>
      <c r="F73" s="220">
        <v>5073</v>
      </c>
      <c r="G73" s="221">
        <v>8982425.75</v>
      </c>
      <c r="H73" s="8">
        <v>4039</v>
      </c>
      <c r="I73" s="8">
        <v>5513405</v>
      </c>
      <c r="J73" s="47">
        <f t="shared" si="5"/>
        <v>0.79617583284052829</v>
      </c>
      <c r="K73" s="47">
        <f t="shared" si="6"/>
        <v>0.61379911768265938</v>
      </c>
      <c r="L73" s="51">
        <f t="shared" si="7"/>
        <v>0.23885274985215849</v>
      </c>
      <c r="M73" s="51">
        <f t="shared" si="8"/>
        <v>0.42965938237786155</v>
      </c>
      <c r="N73" s="48">
        <f t="shared" si="9"/>
        <v>0.66851213223002004</v>
      </c>
      <c r="O73" s="49"/>
      <c r="P73" s="49"/>
    </row>
    <row r="74" spans="1:16" x14ac:dyDescent="0.25">
      <c r="A74" s="155">
        <v>71</v>
      </c>
      <c r="B74" s="175" t="s">
        <v>158</v>
      </c>
      <c r="C74" s="175" t="s">
        <v>173</v>
      </c>
      <c r="D74" s="162" t="s">
        <v>289</v>
      </c>
      <c r="E74" s="175" t="s">
        <v>290</v>
      </c>
      <c r="F74" s="220">
        <v>5407</v>
      </c>
      <c r="G74" s="221">
        <v>9555606.3499999996</v>
      </c>
      <c r="H74" s="8">
        <v>5405</v>
      </c>
      <c r="I74" s="8">
        <v>7242365</v>
      </c>
      <c r="J74" s="47">
        <f t="shared" si="5"/>
        <v>0.99963010911781025</v>
      </c>
      <c r="K74" s="47">
        <f t="shared" si="6"/>
        <v>0.75791788974228724</v>
      </c>
      <c r="L74" s="51">
        <f t="shared" si="7"/>
        <v>0.29988903273534306</v>
      </c>
      <c r="M74" s="51">
        <f t="shared" si="8"/>
        <v>0.53054252281960101</v>
      </c>
      <c r="N74" s="48">
        <f t="shared" si="9"/>
        <v>0.83043155555494408</v>
      </c>
      <c r="O74" s="49"/>
      <c r="P74" s="49"/>
    </row>
    <row r="75" spans="1:16" x14ac:dyDescent="0.25">
      <c r="A75" s="155">
        <v>72</v>
      </c>
      <c r="B75" s="175" t="s">
        <v>158</v>
      </c>
      <c r="C75" s="175" t="s">
        <v>173</v>
      </c>
      <c r="D75" s="162" t="s">
        <v>291</v>
      </c>
      <c r="E75" s="175" t="s">
        <v>1349</v>
      </c>
      <c r="F75" s="220">
        <v>794</v>
      </c>
      <c r="G75" s="221">
        <v>1405214.2250000001</v>
      </c>
      <c r="H75" s="8">
        <v>663</v>
      </c>
      <c r="I75" s="8">
        <v>1368475</v>
      </c>
      <c r="J75" s="47">
        <f t="shared" si="5"/>
        <v>0.83501259445843834</v>
      </c>
      <c r="K75" s="47">
        <f t="shared" si="6"/>
        <v>0.97385507181298281</v>
      </c>
      <c r="L75" s="51">
        <f t="shared" si="7"/>
        <v>0.25050377833753151</v>
      </c>
      <c r="M75" s="51">
        <f t="shared" si="8"/>
        <v>0.68169855026908788</v>
      </c>
      <c r="N75" s="48">
        <f t="shared" si="9"/>
        <v>0.93220232860661945</v>
      </c>
      <c r="O75" s="49"/>
      <c r="P75" s="49"/>
    </row>
    <row r="76" spans="1:16" x14ac:dyDescent="0.25">
      <c r="A76" s="155">
        <v>73</v>
      </c>
      <c r="B76" s="175" t="s">
        <v>147</v>
      </c>
      <c r="C76" s="175" t="s">
        <v>173</v>
      </c>
      <c r="D76" s="162" t="s">
        <v>339</v>
      </c>
      <c r="E76" s="175" t="s">
        <v>340</v>
      </c>
      <c r="F76" s="220">
        <v>813</v>
      </c>
      <c r="G76" s="221">
        <v>1445990.3999999999</v>
      </c>
      <c r="H76" s="8">
        <v>773</v>
      </c>
      <c r="I76" s="8">
        <v>889805</v>
      </c>
      <c r="J76" s="47">
        <f t="shared" si="5"/>
        <v>0.95079950799507995</v>
      </c>
      <c r="K76" s="47">
        <f t="shared" si="6"/>
        <v>0.61536024028928549</v>
      </c>
      <c r="L76" s="51">
        <f t="shared" si="7"/>
        <v>0.28523985239852395</v>
      </c>
      <c r="M76" s="51">
        <f t="shared" si="8"/>
        <v>0.43075216820249984</v>
      </c>
      <c r="N76" s="48">
        <f t="shared" si="9"/>
        <v>0.71599202060102374</v>
      </c>
      <c r="O76" s="49"/>
      <c r="P76" s="49"/>
    </row>
    <row r="77" spans="1:16" x14ac:dyDescent="0.25">
      <c r="A77" s="155">
        <v>74</v>
      </c>
      <c r="B77" s="175" t="s">
        <v>147</v>
      </c>
      <c r="C77" s="175" t="s">
        <v>173</v>
      </c>
      <c r="D77" s="162" t="s">
        <v>337</v>
      </c>
      <c r="E77" s="175" t="s">
        <v>1350</v>
      </c>
      <c r="F77" s="220">
        <v>1080</v>
      </c>
      <c r="G77" s="221">
        <v>1906464.425</v>
      </c>
      <c r="H77" s="8">
        <v>747</v>
      </c>
      <c r="I77" s="8">
        <v>1060305</v>
      </c>
      <c r="J77" s="47">
        <f t="shared" si="5"/>
        <v>0.69166666666666665</v>
      </c>
      <c r="K77" s="47">
        <f t="shared" si="6"/>
        <v>0.55616301363714138</v>
      </c>
      <c r="L77" s="51">
        <f t="shared" si="7"/>
        <v>0.20749999999999999</v>
      </c>
      <c r="M77" s="51">
        <f t="shared" si="8"/>
        <v>0.38931410954599893</v>
      </c>
      <c r="N77" s="48">
        <f t="shared" si="9"/>
        <v>0.59681410954599889</v>
      </c>
      <c r="O77" s="49"/>
      <c r="P77" s="49"/>
    </row>
    <row r="78" spans="1:16" x14ac:dyDescent="0.25">
      <c r="A78" s="155">
        <v>75</v>
      </c>
      <c r="B78" s="175" t="s">
        <v>157</v>
      </c>
      <c r="C78" s="175" t="s">
        <v>173</v>
      </c>
      <c r="D78" s="162" t="s">
        <v>295</v>
      </c>
      <c r="E78" s="175" t="s">
        <v>1166</v>
      </c>
      <c r="F78" s="220">
        <v>1741</v>
      </c>
      <c r="G78" s="221">
        <v>3084989.7250000001</v>
      </c>
      <c r="H78" s="8">
        <v>845</v>
      </c>
      <c r="I78" s="8">
        <v>1915380</v>
      </c>
      <c r="J78" s="47">
        <f t="shared" si="5"/>
        <v>0.48535324526134405</v>
      </c>
      <c r="K78" s="47">
        <f t="shared" si="6"/>
        <v>0.62087078750319014</v>
      </c>
      <c r="L78" s="51">
        <f t="shared" si="7"/>
        <v>0.14560597357840321</v>
      </c>
      <c r="M78" s="51">
        <f t="shared" si="8"/>
        <v>0.43460955125223305</v>
      </c>
      <c r="N78" s="48">
        <f t="shared" si="9"/>
        <v>0.58021552483063621</v>
      </c>
      <c r="O78" s="49"/>
      <c r="P78" s="49"/>
    </row>
    <row r="79" spans="1:16" x14ac:dyDescent="0.25">
      <c r="A79" s="155">
        <v>76</v>
      </c>
      <c r="B79" s="175" t="s">
        <v>157</v>
      </c>
      <c r="C79" s="175" t="s">
        <v>173</v>
      </c>
      <c r="D79" s="162" t="s">
        <v>293</v>
      </c>
      <c r="E79" s="175" t="s">
        <v>294</v>
      </c>
      <c r="F79" s="220">
        <v>1581</v>
      </c>
      <c r="G79" s="221">
        <v>2803091.3</v>
      </c>
      <c r="H79" s="8">
        <v>831</v>
      </c>
      <c r="I79" s="8">
        <v>1369990</v>
      </c>
      <c r="J79" s="47">
        <f t="shared" si="5"/>
        <v>0.52561669829222013</v>
      </c>
      <c r="K79" s="47">
        <f t="shared" si="6"/>
        <v>0.48874255362285207</v>
      </c>
      <c r="L79" s="51">
        <f t="shared" si="7"/>
        <v>0.15768500948766603</v>
      </c>
      <c r="M79" s="51">
        <f t="shared" si="8"/>
        <v>0.34211978753599642</v>
      </c>
      <c r="N79" s="48">
        <f t="shared" si="9"/>
        <v>0.49980479702366243</v>
      </c>
      <c r="O79" s="49"/>
      <c r="P79" s="49"/>
    </row>
    <row r="80" spans="1:16" x14ac:dyDescent="0.25">
      <c r="A80" s="155">
        <v>77</v>
      </c>
      <c r="B80" s="175" t="s">
        <v>157</v>
      </c>
      <c r="C80" s="175" t="s">
        <v>173</v>
      </c>
      <c r="D80" s="162" t="s">
        <v>296</v>
      </c>
      <c r="E80" s="175" t="s">
        <v>297</v>
      </c>
      <c r="F80" s="220">
        <v>1945</v>
      </c>
      <c r="G80" s="221">
        <v>3423805.2250000001</v>
      </c>
      <c r="H80" s="8">
        <v>1028</v>
      </c>
      <c r="I80" s="8">
        <v>1604330</v>
      </c>
      <c r="J80" s="47">
        <f t="shared" si="5"/>
        <v>0.52853470437017991</v>
      </c>
      <c r="K80" s="47">
        <f t="shared" si="6"/>
        <v>0.46858097776283403</v>
      </c>
      <c r="L80" s="51">
        <f t="shared" si="7"/>
        <v>0.15856041131105397</v>
      </c>
      <c r="M80" s="51">
        <f t="shared" si="8"/>
        <v>0.32800668443398379</v>
      </c>
      <c r="N80" s="48">
        <f t="shared" si="9"/>
        <v>0.48656709574503776</v>
      </c>
      <c r="O80" s="49"/>
      <c r="P80" s="49"/>
    </row>
    <row r="81" spans="1:16" x14ac:dyDescent="0.25">
      <c r="A81" s="155">
        <v>78</v>
      </c>
      <c r="B81" s="165" t="s">
        <v>142</v>
      </c>
      <c r="C81" s="163" t="s">
        <v>173</v>
      </c>
      <c r="D81" s="162" t="s">
        <v>300</v>
      </c>
      <c r="E81" s="165" t="s">
        <v>301</v>
      </c>
      <c r="F81" s="220">
        <v>667</v>
      </c>
      <c r="G81" s="221">
        <v>1174908.1499999999</v>
      </c>
      <c r="H81" s="8">
        <v>485</v>
      </c>
      <c r="I81" s="8">
        <v>568280</v>
      </c>
      <c r="J81" s="47">
        <f t="shared" si="5"/>
        <v>0.72713643178410792</v>
      </c>
      <c r="K81" s="47">
        <f t="shared" si="6"/>
        <v>0.48368036258834363</v>
      </c>
      <c r="L81" s="51">
        <f t="shared" si="7"/>
        <v>0.21814092953523237</v>
      </c>
      <c r="M81" s="51">
        <f t="shared" si="8"/>
        <v>0.33857625381184053</v>
      </c>
      <c r="N81" s="48">
        <f t="shared" si="9"/>
        <v>0.55671718334707287</v>
      </c>
      <c r="O81" s="49"/>
      <c r="P81" s="49"/>
    </row>
    <row r="82" spans="1:16" x14ac:dyDescent="0.25">
      <c r="A82" s="155">
        <v>79</v>
      </c>
      <c r="B82" s="165" t="s">
        <v>142</v>
      </c>
      <c r="C82" s="163" t="s">
        <v>173</v>
      </c>
      <c r="D82" s="162" t="s">
        <v>304</v>
      </c>
      <c r="E82" s="165" t="s">
        <v>305</v>
      </c>
      <c r="F82" s="220">
        <v>915</v>
      </c>
      <c r="G82" s="221">
        <v>1619428.15</v>
      </c>
      <c r="H82" s="8">
        <v>641</v>
      </c>
      <c r="I82" s="8">
        <v>797955</v>
      </c>
      <c r="J82" s="47">
        <f t="shared" si="5"/>
        <v>0.70054644808743172</v>
      </c>
      <c r="K82" s="47">
        <f t="shared" si="6"/>
        <v>0.49273874855145627</v>
      </c>
      <c r="L82" s="51">
        <f t="shared" si="7"/>
        <v>0.21016393442622952</v>
      </c>
      <c r="M82" s="51">
        <f t="shared" si="8"/>
        <v>0.34491712398601937</v>
      </c>
      <c r="N82" s="48">
        <f t="shared" si="9"/>
        <v>0.55508105841224886</v>
      </c>
      <c r="O82" s="49"/>
      <c r="P82" s="49"/>
    </row>
    <row r="83" spans="1:16" x14ac:dyDescent="0.25">
      <c r="A83" s="155">
        <v>80</v>
      </c>
      <c r="B83" s="165" t="s">
        <v>142</v>
      </c>
      <c r="C83" s="163" t="s">
        <v>173</v>
      </c>
      <c r="D83" s="162" t="s">
        <v>298</v>
      </c>
      <c r="E83" s="165" t="s">
        <v>299</v>
      </c>
      <c r="F83" s="220">
        <v>392</v>
      </c>
      <c r="G83" s="221">
        <v>689416.97499999998</v>
      </c>
      <c r="H83" s="8">
        <v>285</v>
      </c>
      <c r="I83" s="8">
        <v>314775</v>
      </c>
      <c r="J83" s="47">
        <f t="shared" si="5"/>
        <v>0.72704081632653061</v>
      </c>
      <c r="K83" s="47">
        <f t="shared" si="6"/>
        <v>0.45658144695378294</v>
      </c>
      <c r="L83" s="51">
        <f t="shared" si="7"/>
        <v>0.21811224489795919</v>
      </c>
      <c r="M83" s="51">
        <f t="shared" si="8"/>
        <v>0.31960701286764803</v>
      </c>
      <c r="N83" s="48">
        <f t="shared" si="9"/>
        <v>0.53771925776560725</v>
      </c>
      <c r="O83" s="49"/>
      <c r="P83" s="49"/>
    </row>
    <row r="84" spans="1:16" x14ac:dyDescent="0.25">
      <c r="A84" s="155">
        <v>81</v>
      </c>
      <c r="B84" s="165" t="s">
        <v>142</v>
      </c>
      <c r="C84" s="163" t="s">
        <v>173</v>
      </c>
      <c r="D84" s="162" t="s">
        <v>302</v>
      </c>
      <c r="E84" s="165" t="s">
        <v>303</v>
      </c>
      <c r="F84" s="220">
        <v>640</v>
      </c>
      <c r="G84" s="221">
        <v>1144177.95</v>
      </c>
      <c r="H84" s="8">
        <v>560</v>
      </c>
      <c r="I84" s="8">
        <v>572475</v>
      </c>
      <c r="J84" s="47">
        <f t="shared" si="5"/>
        <v>0.875</v>
      </c>
      <c r="K84" s="47">
        <f t="shared" si="6"/>
        <v>0.50033738196055955</v>
      </c>
      <c r="L84" s="51">
        <f t="shared" si="7"/>
        <v>0.26250000000000001</v>
      </c>
      <c r="M84" s="51">
        <f t="shared" si="8"/>
        <v>0.35023616737239166</v>
      </c>
      <c r="N84" s="48">
        <f t="shared" si="9"/>
        <v>0.61273616737239167</v>
      </c>
      <c r="O84" s="49"/>
      <c r="P84" s="49"/>
    </row>
    <row r="85" spans="1:16" x14ac:dyDescent="0.25">
      <c r="A85" s="155">
        <v>82</v>
      </c>
      <c r="B85" s="165" t="s">
        <v>155</v>
      </c>
      <c r="C85" s="163" t="s">
        <v>173</v>
      </c>
      <c r="D85" s="162" t="s">
        <v>314</v>
      </c>
      <c r="E85" s="165" t="s">
        <v>315</v>
      </c>
      <c r="F85" s="220">
        <v>769</v>
      </c>
      <c r="G85" s="221">
        <v>1384513.05</v>
      </c>
      <c r="H85" s="8">
        <v>862</v>
      </c>
      <c r="I85" s="8">
        <v>1026300</v>
      </c>
      <c r="J85" s="47">
        <f t="shared" si="5"/>
        <v>1.1209362808842653</v>
      </c>
      <c r="K85" s="47">
        <f t="shared" si="6"/>
        <v>0.74127145280429096</v>
      </c>
      <c r="L85" s="51">
        <f t="shared" si="7"/>
        <v>0.3</v>
      </c>
      <c r="M85" s="51">
        <f t="shared" si="8"/>
        <v>0.51889001696300363</v>
      </c>
      <c r="N85" s="48">
        <f t="shared" si="9"/>
        <v>0.81889001696300356</v>
      </c>
      <c r="O85" s="49"/>
      <c r="P85" s="49"/>
    </row>
    <row r="86" spans="1:16" x14ac:dyDescent="0.25">
      <c r="A86" s="155">
        <v>83</v>
      </c>
      <c r="B86" s="165" t="s">
        <v>155</v>
      </c>
      <c r="C86" s="163" t="s">
        <v>173</v>
      </c>
      <c r="D86" s="162" t="s">
        <v>318</v>
      </c>
      <c r="E86" s="165" t="s">
        <v>319</v>
      </c>
      <c r="F86" s="220">
        <v>442</v>
      </c>
      <c r="G86" s="221">
        <v>791006.47499999998</v>
      </c>
      <c r="H86" s="8">
        <v>311</v>
      </c>
      <c r="I86" s="8">
        <v>366475</v>
      </c>
      <c r="J86" s="47">
        <f t="shared" si="5"/>
        <v>0.7036199095022625</v>
      </c>
      <c r="K86" s="47">
        <f t="shared" si="6"/>
        <v>0.46330214932817082</v>
      </c>
      <c r="L86" s="51">
        <f t="shared" si="7"/>
        <v>0.21108597285067873</v>
      </c>
      <c r="M86" s="51">
        <f t="shared" si="8"/>
        <v>0.32431150452971957</v>
      </c>
      <c r="N86" s="48">
        <f t="shared" si="9"/>
        <v>0.53539747738039833</v>
      </c>
      <c r="O86" s="49"/>
      <c r="P86" s="49"/>
    </row>
    <row r="87" spans="1:16" x14ac:dyDescent="0.25">
      <c r="A87" s="155">
        <v>84</v>
      </c>
      <c r="B87" s="165" t="s">
        <v>155</v>
      </c>
      <c r="C87" s="163" t="s">
        <v>173</v>
      </c>
      <c r="D87" s="162" t="s">
        <v>316</v>
      </c>
      <c r="E87" s="165" t="s">
        <v>317</v>
      </c>
      <c r="F87" s="220">
        <v>493</v>
      </c>
      <c r="G87" s="221">
        <v>884212.85</v>
      </c>
      <c r="H87" s="8">
        <v>310</v>
      </c>
      <c r="I87" s="8">
        <v>327630</v>
      </c>
      <c r="J87" s="47">
        <f t="shared" si="5"/>
        <v>0.62880324543610544</v>
      </c>
      <c r="K87" s="47">
        <f t="shared" si="6"/>
        <v>0.37053295481964554</v>
      </c>
      <c r="L87" s="51">
        <f t="shared" si="7"/>
        <v>0.18864097363083163</v>
      </c>
      <c r="M87" s="51">
        <f t="shared" si="8"/>
        <v>0.25937306837375185</v>
      </c>
      <c r="N87" s="48">
        <f t="shared" si="9"/>
        <v>0.4480140420045835</v>
      </c>
      <c r="O87" s="49"/>
      <c r="P87" s="49"/>
    </row>
    <row r="88" spans="1:16" x14ac:dyDescent="0.25">
      <c r="A88" s="155">
        <v>85</v>
      </c>
      <c r="B88" s="165" t="s">
        <v>146</v>
      </c>
      <c r="C88" s="163" t="s">
        <v>173</v>
      </c>
      <c r="D88" s="162" t="s">
        <v>334</v>
      </c>
      <c r="E88" s="165" t="s">
        <v>1336</v>
      </c>
      <c r="F88" s="220">
        <v>1161</v>
      </c>
      <c r="G88" s="221">
        <v>1957669.325</v>
      </c>
      <c r="H88" s="8">
        <v>595</v>
      </c>
      <c r="I88" s="8">
        <v>929480</v>
      </c>
      <c r="J88" s="47">
        <f t="shared" si="5"/>
        <v>0.51248923341946595</v>
      </c>
      <c r="K88" s="47">
        <f t="shared" si="6"/>
        <v>0.47478907092749184</v>
      </c>
      <c r="L88" s="51">
        <f t="shared" si="7"/>
        <v>0.15374677002583978</v>
      </c>
      <c r="M88" s="51">
        <f t="shared" si="8"/>
        <v>0.33235234964924426</v>
      </c>
      <c r="N88" s="48">
        <f t="shared" si="9"/>
        <v>0.48609911967508401</v>
      </c>
      <c r="O88" s="49"/>
      <c r="P88" s="49"/>
    </row>
    <row r="89" spans="1:16" x14ac:dyDescent="0.25">
      <c r="A89" s="155">
        <v>86</v>
      </c>
      <c r="B89" s="165" t="s">
        <v>148</v>
      </c>
      <c r="C89" s="163" t="s">
        <v>173</v>
      </c>
      <c r="D89" s="162" t="s">
        <v>345</v>
      </c>
      <c r="E89" s="165" t="s">
        <v>1337</v>
      </c>
      <c r="F89" s="220">
        <v>708</v>
      </c>
      <c r="G89" s="221">
        <v>1282175.5</v>
      </c>
      <c r="H89" s="8">
        <v>510</v>
      </c>
      <c r="I89" s="8">
        <v>559575</v>
      </c>
      <c r="J89" s="47">
        <f t="shared" si="5"/>
        <v>0.72033898305084743</v>
      </c>
      <c r="K89" s="47">
        <f t="shared" si="6"/>
        <v>0.43642621466406117</v>
      </c>
      <c r="L89" s="51">
        <f t="shared" si="7"/>
        <v>0.21610169491525422</v>
      </c>
      <c r="M89" s="51">
        <f t="shared" si="8"/>
        <v>0.30549835026484279</v>
      </c>
      <c r="N89" s="48">
        <f t="shared" si="9"/>
        <v>0.52160004518009706</v>
      </c>
      <c r="O89" s="49"/>
      <c r="P89" s="49"/>
    </row>
    <row r="90" spans="1:16" x14ac:dyDescent="0.25">
      <c r="A90" s="155">
        <v>87</v>
      </c>
      <c r="B90" s="165" t="s">
        <v>148</v>
      </c>
      <c r="C90" s="163" t="s">
        <v>173</v>
      </c>
      <c r="D90" s="162" t="s">
        <v>346</v>
      </c>
      <c r="E90" s="165" t="s">
        <v>347</v>
      </c>
      <c r="F90" s="220">
        <v>1518</v>
      </c>
      <c r="G90" s="221">
        <v>2725265.9</v>
      </c>
      <c r="H90" s="8">
        <v>1025</v>
      </c>
      <c r="I90" s="8">
        <v>1373795</v>
      </c>
      <c r="J90" s="47">
        <f t="shared" si="5"/>
        <v>0.67523056653491431</v>
      </c>
      <c r="K90" s="47">
        <f t="shared" si="6"/>
        <v>0.5040957654810857</v>
      </c>
      <c r="L90" s="51">
        <f t="shared" si="7"/>
        <v>0.20256916996047428</v>
      </c>
      <c r="M90" s="51">
        <f t="shared" si="8"/>
        <v>0.35286703583675999</v>
      </c>
      <c r="N90" s="48">
        <f t="shared" si="9"/>
        <v>0.55543620579723429</v>
      </c>
      <c r="O90" s="49"/>
      <c r="P90" s="49"/>
    </row>
    <row r="91" spans="1:16" x14ac:dyDescent="0.25">
      <c r="A91" s="155">
        <v>88</v>
      </c>
      <c r="B91" s="165" t="s">
        <v>148</v>
      </c>
      <c r="C91" s="163" t="s">
        <v>173</v>
      </c>
      <c r="D91" s="162" t="s">
        <v>343</v>
      </c>
      <c r="E91" s="165" t="s">
        <v>344</v>
      </c>
      <c r="F91" s="220">
        <v>303</v>
      </c>
      <c r="G91" s="221">
        <v>559786.375</v>
      </c>
      <c r="H91" s="8">
        <v>122</v>
      </c>
      <c r="I91" s="8">
        <v>121160</v>
      </c>
      <c r="J91" s="47">
        <f t="shared" si="5"/>
        <v>0.40264026402640263</v>
      </c>
      <c r="K91" s="47">
        <f t="shared" si="6"/>
        <v>0.21643970880856112</v>
      </c>
      <c r="L91" s="51">
        <f t="shared" si="7"/>
        <v>0.12079207920792079</v>
      </c>
      <c r="M91" s="51">
        <f t="shared" si="8"/>
        <v>0.15150779616599278</v>
      </c>
      <c r="N91" s="48">
        <f t="shared" si="9"/>
        <v>0.27229987537391354</v>
      </c>
      <c r="O91" s="49"/>
      <c r="P91" s="49"/>
    </row>
    <row r="92" spans="1:16" x14ac:dyDescent="0.25">
      <c r="A92" s="155">
        <v>89</v>
      </c>
      <c r="B92" s="165" t="s">
        <v>1329</v>
      </c>
      <c r="C92" s="163" t="s">
        <v>173</v>
      </c>
      <c r="D92" s="162" t="s">
        <v>1351</v>
      </c>
      <c r="E92" s="165" t="s">
        <v>1352</v>
      </c>
      <c r="F92" s="220">
        <v>1090</v>
      </c>
      <c r="G92" s="221">
        <v>1928933.45</v>
      </c>
      <c r="H92" s="8">
        <v>981</v>
      </c>
      <c r="I92" s="8">
        <v>1124185</v>
      </c>
      <c r="J92" s="47">
        <f t="shared" si="5"/>
        <v>0.9</v>
      </c>
      <c r="K92" s="47">
        <f t="shared" si="6"/>
        <v>0.58280134029507347</v>
      </c>
      <c r="L92" s="51">
        <f t="shared" si="7"/>
        <v>0.27</v>
      </c>
      <c r="M92" s="51">
        <f t="shared" si="8"/>
        <v>0.40796093820655138</v>
      </c>
      <c r="N92" s="48">
        <f t="shared" si="9"/>
        <v>0.67796093820655146</v>
      </c>
      <c r="O92" s="49"/>
      <c r="P92" s="49"/>
    </row>
    <row r="93" spans="1:16" x14ac:dyDescent="0.25">
      <c r="A93" s="155">
        <v>90</v>
      </c>
      <c r="B93" s="165" t="s">
        <v>1329</v>
      </c>
      <c r="C93" s="163" t="s">
        <v>173</v>
      </c>
      <c r="D93" s="162" t="s">
        <v>307</v>
      </c>
      <c r="E93" s="165" t="s">
        <v>1338</v>
      </c>
      <c r="F93" s="220">
        <v>1405</v>
      </c>
      <c r="G93" s="221">
        <v>2492161</v>
      </c>
      <c r="H93" s="8">
        <v>1026</v>
      </c>
      <c r="I93" s="8">
        <v>1170520</v>
      </c>
      <c r="J93" s="47">
        <f t="shared" si="5"/>
        <v>0.73024911032028472</v>
      </c>
      <c r="K93" s="47">
        <f t="shared" si="6"/>
        <v>0.46968073089980944</v>
      </c>
      <c r="L93" s="51">
        <f t="shared" si="7"/>
        <v>0.21907473309608541</v>
      </c>
      <c r="M93" s="51">
        <f t="shared" si="8"/>
        <v>0.3287765116298666</v>
      </c>
      <c r="N93" s="48">
        <f t="shared" si="9"/>
        <v>0.54785124472595204</v>
      </c>
      <c r="O93" s="49"/>
      <c r="P93" s="49"/>
    </row>
    <row r="94" spans="1:16" x14ac:dyDescent="0.25">
      <c r="A94" s="155">
        <v>91</v>
      </c>
      <c r="B94" s="165" t="s">
        <v>1329</v>
      </c>
      <c r="C94" s="163" t="s">
        <v>173</v>
      </c>
      <c r="D94" s="162" t="s">
        <v>312</v>
      </c>
      <c r="E94" s="165" t="s">
        <v>313</v>
      </c>
      <c r="F94" s="220">
        <v>622</v>
      </c>
      <c r="G94" s="221">
        <v>1119726.7749999999</v>
      </c>
      <c r="H94" s="8">
        <v>292</v>
      </c>
      <c r="I94" s="8">
        <v>397640</v>
      </c>
      <c r="J94" s="47">
        <f t="shared" si="5"/>
        <v>0.46945337620578781</v>
      </c>
      <c r="K94" s="47">
        <f t="shared" si="6"/>
        <v>0.35512234669926512</v>
      </c>
      <c r="L94" s="51">
        <f t="shared" si="7"/>
        <v>0.14083601286173633</v>
      </c>
      <c r="M94" s="51">
        <f t="shared" si="8"/>
        <v>0.24858564268948558</v>
      </c>
      <c r="N94" s="48">
        <f t="shared" si="9"/>
        <v>0.38942165555122188</v>
      </c>
      <c r="O94" s="49"/>
      <c r="P94" s="49"/>
    </row>
    <row r="95" spans="1:16" x14ac:dyDescent="0.25">
      <c r="A95" s="155">
        <v>92</v>
      </c>
      <c r="B95" s="165" t="s">
        <v>1329</v>
      </c>
      <c r="C95" s="163" t="s">
        <v>173</v>
      </c>
      <c r="D95" s="162" t="s">
        <v>308</v>
      </c>
      <c r="E95" s="165" t="s">
        <v>309</v>
      </c>
      <c r="F95" s="220">
        <v>2079</v>
      </c>
      <c r="G95" s="221">
        <v>3680201.3</v>
      </c>
      <c r="H95" s="8">
        <v>840</v>
      </c>
      <c r="I95" s="8">
        <v>988960</v>
      </c>
      <c r="J95" s="47">
        <f t="shared" si="5"/>
        <v>0.40404040404040403</v>
      </c>
      <c r="K95" s="47">
        <f t="shared" si="6"/>
        <v>0.2687244309163197</v>
      </c>
      <c r="L95" s="51">
        <f t="shared" si="7"/>
        <v>0.1212121212121212</v>
      </c>
      <c r="M95" s="51">
        <f t="shared" si="8"/>
        <v>0.18810710164142377</v>
      </c>
      <c r="N95" s="48">
        <f t="shared" si="9"/>
        <v>0.30931922285354496</v>
      </c>
      <c r="O95" s="49"/>
      <c r="P95" s="49"/>
    </row>
    <row r="96" spans="1:16" x14ac:dyDescent="0.25">
      <c r="A96" s="155">
        <v>93</v>
      </c>
      <c r="B96" s="165" t="s">
        <v>149</v>
      </c>
      <c r="C96" s="163" t="s">
        <v>173</v>
      </c>
      <c r="D96" s="162" t="s">
        <v>1339</v>
      </c>
      <c r="E96" s="165" t="s">
        <v>1340</v>
      </c>
      <c r="F96" s="220">
        <v>2090</v>
      </c>
      <c r="G96" s="221">
        <v>3707205.3250000002</v>
      </c>
      <c r="H96" s="8">
        <v>663</v>
      </c>
      <c r="I96" s="8">
        <v>1475600</v>
      </c>
      <c r="J96" s="47">
        <f t="shared" si="5"/>
        <v>0.31722488038277513</v>
      </c>
      <c r="K96" s="47">
        <f t="shared" si="6"/>
        <v>0.39803568204035206</v>
      </c>
      <c r="L96" s="51">
        <f t="shared" si="7"/>
        <v>9.516746411483254E-2</v>
      </c>
      <c r="M96" s="51">
        <f t="shared" si="8"/>
        <v>0.27862497742824643</v>
      </c>
      <c r="N96" s="48">
        <f t="shared" si="9"/>
        <v>0.373792441543079</v>
      </c>
      <c r="O96" s="49"/>
      <c r="P96" s="49"/>
    </row>
    <row r="97" spans="1:16" x14ac:dyDescent="0.25">
      <c r="A97" s="155">
        <v>94</v>
      </c>
      <c r="B97" s="165" t="s">
        <v>149</v>
      </c>
      <c r="C97" s="163" t="s">
        <v>173</v>
      </c>
      <c r="D97" s="162" t="s">
        <v>1080</v>
      </c>
      <c r="E97" s="165" t="s">
        <v>348</v>
      </c>
      <c r="F97" s="220">
        <v>1015</v>
      </c>
      <c r="G97" s="221">
        <v>1816211.875</v>
      </c>
      <c r="H97" s="8">
        <v>451</v>
      </c>
      <c r="I97" s="8">
        <v>755495</v>
      </c>
      <c r="J97" s="47">
        <f t="shared" si="5"/>
        <v>0.44433497536945815</v>
      </c>
      <c r="K97" s="47">
        <f t="shared" si="6"/>
        <v>0.41597294368532856</v>
      </c>
      <c r="L97" s="51">
        <f t="shared" si="7"/>
        <v>0.13330049261083743</v>
      </c>
      <c r="M97" s="51">
        <f t="shared" si="8"/>
        <v>0.29118106057972998</v>
      </c>
      <c r="N97" s="48">
        <f t="shared" si="9"/>
        <v>0.42448155319056741</v>
      </c>
      <c r="O97" s="49"/>
      <c r="P97" s="49"/>
    </row>
    <row r="98" spans="1:16" x14ac:dyDescent="0.25">
      <c r="A98" s="155">
        <v>95</v>
      </c>
      <c r="B98" s="165" t="s">
        <v>149</v>
      </c>
      <c r="C98" s="163" t="s">
        <v>173</v>
      </c>
      <c r="D98" s="162" t="s">
        <v>1079</v>
      </c>
      <c r="E98" s="165" t="s">
        <v>1318</v>
      </c>
      <c r="F98" s="220">
        <v>1213</v>
      </c>
      <c r="G98" s="221">
        <v>2138089.5249999999</v>
      </c>
      <c r="H98" s="8">
        <v>396</v>
      </c>
      <c r="I98" s="8">
        <v>761455</v>
      </c>
      <c r="J98" s="47">
        <f t="shared" si="5"/>
        <v>0.32646331409727947</v>
      </c>
      <c r="K98" s="47">
        <f t="shared" si="6"/>
        <v>0.3561380340236221</v>
      </c>
      <c r="L98" s="51">
        <f t="shared" si="7"/>
        <v>9.793899422918384E-2</v>
      </c>
      <c r="M98" s="51">
        <f t="shared" si="8"/>
        <v>0.24929662381653545</v>
      </c>
      <c r="N98" s="48">
        <f t="shared" si="9"/>
        <v>0.34723561804571929</v>
      </c>
      <c r="O98" s="49"/>
      <c r="P98" s="49"/>
    </row>
    <row r="99" spans="1:16" x14ac:dyDescent="0.25">
      <c r="A99" s="155">
        <v>96</v>
      </c>
      <c r="B99" s="165" t="s">
        <v>1082</v>
      </c>
      <c r="C99" s="163" t="s">
        <v>173</v>
      </c>
      <c r="D99" s="162" t="s">
        <v>1192</v>
      </c>
      <c r="E99" s="165" t="s">
        <v>1341</v>
      </c>
      <c r="F99" s="220">
        <v>924</v>
      </c>
      <c r="G99" s="221">
        <v>1632977.175</v>
      </c>
      <c r="H99" s="8">
        <v>440</v>
      </c>
      <c r="I99" s="8">
        <v>599675</v>
      </c>
      <c r="J99" s="47">
        <f t="shared" si="5"/>
        <v>0.47619047619047616</v>
      </c>
      <c r="K99" s="47">
        <f t="shared" si="6"/>
        <v>0.36722803550515026</v>
      </c>
      <c r="L99" s="51">
        <f t="shared" si="7"/>
        <v>0.14285714285714285</v>
      </c>
      <c r="M99" s="51">
        <f t="shared" si="8"/>
        <v>0.25705962485360517</v>
      </c>
      <c r="N99" s="48">
        <f t="shared" si="9"/>
        <v>0.39991676771074802</v>
      </c>
      <c r="O99" s="49"/>
      <c r="P99" s="49"/>
    </row>
    <row r="100" spans="1:16" x14ac:dyDescent="0.25">
      <c r="A100" s="155">
        <v>97</v>
      </c>
      <c r="B100" s="165" t="s">
        <v>1082</v>
      </c>
      <c r="C100" s="163" t="s">
        <v>173</v>
      </c>
      <c r="D100" s="162" t="s">
        <v>1193</v>
      </c>
      <c r="E100" s="165" t="s">
        <v>1319</v>
      </c>
      <c r="F100" s="220">
        <v>965</v>
      </c>
      <c r="G100" s="221">
        <v>1717974.5249999999</v>
      </c>
      <c r="H100" s="8">
        <v>381</v>
      </c>
      <c r="I100" s="8">
        <v>584815</v>
      </c>
      <c r="J100" s="47">
        <f t="shared" si="5"/>
        <v>0.39481865284974094</v>
      </c>
      <c r="K100" s="47">
        <f t="shared" si="6"/>
        <v>0.34040958785462783</v>
      </c>
      <c r="L100" s="51">
        <f t="shared" si="7"/>
        <v>0.11844559585492227</v>
      </c>
      <c r="M100" s="51">
        <f t="shared" si="8"/>
        <v>0.23828671149823946</v>
      </c>
      <c r="N100" s="48">
        <f t="shared" si="9"/>
        <v>0.35673230735316175</v>
      </c>
      <c r="O100" s="49"/>
      <c r="P100" s="49"/>
    </row>
    <row r="101" spans="1:16" x14ac:dyDescent="0.25">
      <c r="A101" s="155">
        <v>98</v>
      </c>
      <c r="B101" s="165" t="s">
        <v>150</v>
      </c>
      <c r="C101" s="163" t="s">
        <v>173</v>
      </c>
      <c r="D101" s="162" t="s">
        <v>1195</v>
      </c>
      <c r="E101" s="165" t="s">
        <v>397</v>
      </c>
      <c r="F101" s="220">
        <v>1604</v>
      </c>
      <c r="G101" s="221">
        <v>2846802.4750000001</v>
      </c>
      <c r="H101" s="8">
        <v>735</v>
      </c>
      <c r="I101" s="8">
        <v>1182955</v>
      </c>
      <c r="J101" s="47">
        <f t="shared" si="5"/>
        <v>0.45822942643391523</v>
      </c>
      <c r="K101" s="47">
        <f t="shared" si="6"/>
        <v>0.41553813810000989</v>
      </c>
      <c r="L101" s="51">
        <f t="shared" si="7"/>
        <v>0.13746882793017456</v>
      </c>
      <c r="M101" s="51">
        <f t="shared" si="8"/>
        <v>0.29087669667000693</v>
      </c>
      <c r="N101" s="48">
        <f t="shared" si="9"/>
        <v>0.42834552460018149</v>
      </c>
      <c r="O101" s="49"/>
      <c r="P101" s="49"/>
    </row>
    <row r="102" spans="1:16" x14ac:dyDescent="0.25">
      <c r="A102" s="155">
        <v>99</v>
      </c>
      <c r="B102" s="165" t="s">
        <v>150</v>
      </c>
      <c r="C102" s="163" t="s">
        <v>173</v>
      </c>
      <c r="D102" s="162" t="s">
        <v>1196</v>
      </c>
      <c r="E102" s="165" t="s">
        <v>1021</v>
      </c>
      <c r="F102" s="220">
        <v>1388</v>
      </c>
      <c r="G102" s="221">
        <v>2465729.8250000002</v>
      </c>
      <c r="H102" s="8">
        <v>585</v>
      </c>
      <c r="I102" s="8">
        <v>866245</v>
      </c>
      <c r="J102" s="47">
        <f t="shared" si="5"/>
        <v>0.42146974063400577</v>
      </c>
      <c r="K102" s="47">
        <f t="shared" si="6"/>
        <v>0.3513138346371748</v>
      </c>
      <c r="L102" s="51">
        <f t="shared" si="7"/>
        <v>0.12644092219020173</v>
      </c>
      <c r="M102" s="51">
        <f t="shared" si="8"/>
        <v>0.24591968424602234</v>
      </c>
      <c r="N102" s="48">
        <f t="shared" si="9"/>
        <v>0.37236060643622404</v>
      </c>
      <c r="O102" s="49"/>
      <c r="P102" s="49"/>
    </row>
    <row r="103" spans="1:16" x14ac:dyDescent="0.25">
      <c r="A103" s="155">
        <v>100</v>
      </c>
      <c r="B103" s="165" t="s">
        <v>150</v>
      </c>
      <c r="C103" s="163" t="s">
        <v>173</v>
      </c>
      <c r="D103" s="162" t="s">
        <v>1194</v>
      </c>
      <c r="E103" s="165" t="s">
        <v>1274</v>
      </c>
      <c r="F103" s="220">
        <v>2347</v>
      </c>
      <c r="G103" s="221">
        <v>4169594.35</v>
      </c>
      <c r="H103" s="8">
        <v>980</v>
      </c>
      <c r="I103" s="8">
        <v>1545840</v>
      </c>
      <c r="J103" s="47">
        <f t="shared" si="5"/>
        <v>0.4175543246697912</v>
      </c>
      <c r="K103" s="47">
        <f t="shared" si="6"/>
        <v>0.37074110098983609</v>
      </c>
      <c r="L103" s="51">
        <f t="shared" si="7"/>
        <v>0.12526629740093737</v>
      </c>
      <c r="M103" s="51">
        <f t="shared" si="8"/>
        <v>0.25951877069288526</v>
      </c>
      <c r="N103" s="48">
        <f t="shared" si="9"/>
        <v>0.38478506809382262</v>
      </c>
      <c r="O103" s="49"/>
      <c r="P103" s="49"/>
    </row>
    <row r="104" spans="1:16" x14ac:dyDescent="0.25">
      <c r="A104" s="155">
        <v>101</v>
      </c>
      <c r="B104" s="165" t="s">
        <v>145</v>
      </c>
      <c r="C104" s="163" t="s">
        <v>173</v>
      </c>
      <c r="D104" s="162" t="s">
        <v>323</v>
      </c>
      <c r="E104" s="165" t="s">
        <v>324</v>
      </c>
      <c r="F104" s="220">
        <v>1210</v>
      </c>
      <c r="G104" s="221">
        <v>2139899.5249999999</v>
      </c>
      <c r="H104" s="8">
        <v>439</v>
      </c>
      <c r="I104" s="8">
        <v>873905</v>
      </c>
      <c r="J104" s="47">
        <f t="shared" si="5"/>
        <v>0.36280991735537188</v>
      </c>
      <c r="K104" s="47">
        <f t="shared" si="6"/>
        <v>0.408385996534113</v>
      </c>
      <c r="L104" s="51">
        <f t="shared" si="7"/>
        <v>0.10884297520661156</v>
      </c>
      <c r="M104" s="51">
        <f t="shared" si="8"/>
        <v>0.2858701975738791</v>
      </c>
      <c r="N104" s="48">
        <f t="shared" si="9"/>
        <v>0.39471317278049067</v>
      </c>
      <c r="O104" s="49"/>
      <c r="P104" s="49"/>
    </row>
    <row r="105" spans="1:16" ht="17.25" customHeight="1" x14ac:dyDescent="0.25">
      <c r="A105" s="155">
        <v>102</v>
      </c>
      <c r="B105" s="165" t="s">
        <v>145</v>
      </c>
      <c r="C105" s="163" t="s">
        <v>173</v>
      </c>
      <c r="D105" s="162" t="s">
        <v>327</v>
      </c>
      <c r="E105" s="165" t="s">
        <v>1320</v>
      </c>
      <c r="F105" s="220">
        <v>1616</v>
      </c>
      <c r="G105" s="221">
        <v>2857263.65</v>
      </c>
      <c r="H105" s="8">
        <v>558</v>
      </c>
      <c r="I105" s="8">
        <v>1086095</v>
      </c>
      <c r="J105" s="51">
        <f t="shared" si="5"/>
        <v>0.34529702970297027</v>
      </c>
      <c r="K105" s="51">
        <f t="shared" si="6"/>
        <v>0.38011717959593966</v>
      </c>
      <c r="L105" s="51">
        <f t="shared" si="7"/>
        <v>0.10358910891089108</v>
      </c>
      <c r="M105" s="51">
        <f t="shared" si="8"/>
        <v>0.26608202571715772</v>
      </c>
      <c r="N105" s="147">
        <f t="shared" si="9"/>
        <v>0.36967113462804879</v>
      </c>
      <c r="O105" s="49"/>
      <c r="P105" s="49"/>
    </row>
    <row r="106" spans="1:16" x14ac:dyDescent="0.25">
      <c r="A106" s="155">
        <v>103</v>
      </c>
      <c r="B106" s="165" t="s">
        <v>145</v>
      </c>
      <c r="C106" s="163" t="s">
        <v>173</v>
      </c>
      <c r="D106" s="162" t="s">
        <v>331</v>
      </c>
      <c r="E106" s="165" t="s">
        <v>332</v>
      </c>
      <c r="F106" s="220">
        <v>801</v>
      </c>
      <c r="G106" s="221">
        <v>1411823.25</v>
      </c>
      <c r="H106" s="8">
        <v>285</v>
      </c>
      <c r="I106" s="8">
        <v>387030</v>
      </c>
      <c r="J106" s="47">
        <f t="shared" si="5"/>
        <v>0.35580524344569286</v>
      </c>
      <c r="K106" s="47">
        <f t="shared" si="6"/>
        <v>0.27413488196911334</v>
      </c>
      <c r="L106" s="51">
        <f t="shared" si="7"/>
        <v>0.10674157303370786</v>
      </c>
      <c r="M106" s="51">
        <f t="shared" si="8"/>
        <v>0.19189441737837934</v>
      </c>
      <c r="N106" s="48">
        <f t="shared" si="9"/>
        <v>0.29863599041208722</v>
      </c>
      <c r="O106" s="49"/>
      <c r="P106" s="49"/>
    </row>
    <row r="107" spans="1:16" x14ac:dyDescent="0.25">
      <c r="A107" s="155">
        <v>104</v>
      </c>
      <c r="B107" s="165" t="s">
        <v>145</v>
      </c>
      <c r="C107" s="163" t="s">
        <v>173</v>
      </c>
      <c r="D107" s="162" t="s">
        <v>333</v>
      </c>
      <c r="E107" s="165" t="s">
        <v>1167</v>
      </c>
      <c r="F107" s="220">
        <v>772</v>
      </c>
      <c r="G107" s="221">
        <v>1373413.05</v>
      </c>
      <c r="H107" s="8">
        <v>414</v>
      </c>
      <c r="I107" s="8">
        <v>743790</v>
      </c>
      <c r="J107" s="47">
        <f t="shared" si="5"/>
        <v>0.53626943005181349</v>
      </c>
      <c r="K107" s="47">
        <f t="shared" si="6"/>
        <v>0.54156322455214767</v>
      </c>
      <c r="L107" s="51">
        <f t="shared" si="7"/>
        <v>0.16088082901554404</v>
      </c>
      <c r="M107" s="51">
        <f t="shared" si="8"/>
        <v>0.37909425718650336</v>
      </c>
      <c r="N107" s="48">
        <f t="shared" si="9"/>
        <v>0.53997508620204737</v>
      </c>
      <c r="O107" s="49"/>
      <c r="P107" s="49"/>
    </row>
    <row r="108" spans="1:16" x14ac:dyDescent="0.25">
      <c r="A108" s="155">
        <v>105</v>
      </c>
      <c r="B108" s="165" t="s">
        <v>145</v>
      </c>
      <c r="C108" s="163" t="s">
        <v>173</v>
      </c>
      <c r="D108" s="162" t="s">
        <v>325</v>
      </c>
      <c r="E108" s="165" t="s">
        <v>1365</v>
      </c>
      <c r="F108" s="220">
        <v>772</v>
      </c>
      <c r="G108" s="221">
        <v>1373413.05</v>
      </c>
      <c r="H108" s="8">
        <v>405</v>
      </c>
      <c r="I108" s="8">
        <v>591640</v>
      </c>
      <c r="J108" s="47">
        <f t="shared" si="5"/>
        <v>0.52461139896373055</v>
      </c>
      <c r="K108" s="47">
        <f t="shared" si="6"/>
        <v>0.4307808200890475</v>
      </c>
      <c r="L108" s="51">
        <f t="shared" si="7"/>
        <v>0.15738341968911915</v>
      </c>
      <c r="M108" s="51">
        <f t="shared" si="8"/>
        <v>0.30154657406233321</v>
      </c>
      <c r="N108" s="48">
        <f t="shared" si="9"/>
        <v>0.45892999375145238</v>
      </c>
      <c r="O108" s="49"/>
      <c r="P108" s="49"/>
    </row>
    <row r="109" spans="1:16" x14ac:dyDescent="0.25">
      <c r="A109" s="155">
        <v>106</v>
      </c>
      <c r="B109" s="165" t="s">
        <v>145</v>
      </c>
      <c r="C109" s="163" t="s">
        <v>173</v>
      </c>
      <c r="D109" s="162" t="s">
        <v>329</v>
      </c>
      <c r="E109" s="165" t="s">
        <v>1437</v>
      </c>
      <c r="F109" s="220">
        <v>740</v>
      </c>
      <c r="G109" s="221">
        <v>1323572.8500000001</v>
      </c>
      <c r="H109" s="8">
        <v>376</v>
      </c>
      <c r="I109" s="8">
        <v>611090</v>
      </c>
      <c r="J109" s="47">
        <f t="shared" si="5"/>
        <v>0.50810810810810814</v>
      </c>
      <c r="K109" s="47">
        <f t="shared" si="6"/>
        <v>0.46169729153933609</v>
      </c>
      <c r="L109" s="51">
        <f t="shared" si="7"/>
        <v>0.15243243243243243</v>
      </c>
      <c r="M109" s="51">
        <f t="shared" si="8"/>
        <v>0.32318810407753523</v>
      </c>
      <c r="N109" s="48">
        <f t="shared" si="9"/>
        <v>0.47562053650996766</v>
      </c>
      <c r="O109" s="49"/>
      <c r="P109" s="49"/>
    </row>
    <row r="110" spans="1:16" x14ac:dyDescent="0.25">
      <c r="A110" s="155">
        <v>107</v>
      </c>
      <c r="B110" s="176" t="s">
        <v>152</v>
      </c>
      <c r="C110" s="176" t="s">
        <v>173</v>
      </c>
      <c r="D110" s="162" t="s">
        <v>350</v>
      </c>
      <c r="E110" s="176" t="s">
        <v>351</v>
      </c>
      <c r="F110" s="220">
        <v>616</v>
      </c>
      <c r="G110" s="221">
        <v>1098576.7749999999</v>
      </c>
      <c r="H110" s="8">
        <v>575</v>
      </c>
      <c r="I110" s="8">
        <v>662885</v>
      </c>
      <c r="J110" s="47">
        <f t="shared" si="5"/>
        <v>0.93344155844155841</v>
      </c>
      <c r="K110" s="47">
        <f t="shared" si="6"/>
        <v>0.603403435322033</v>
      </c>
      <c r="L110" s="51">
        <f t="shared" si="7"/>
        <v>0.28003246753246752</v>
      </c>
      <c r="M110" s="51">
        <f t="shared" si="8"/>
        <v>0.4223824047254231</v>
      </c>
      <c r="N110" s="48">
        <f t="shared" si="9"/>
        <v>0.70241487225789068</v>
      </c>
      <c r="O110" s="49"/>
      <c r="P110" s="49"/>
    </row>
    <row r="111" spans="1:16" x14ac:dyDescent="0.25">
      <c r="A111" s="155">
        <v>108</v>
      </c>
      <c r="B111" s="176" t="s">
        <v>152</v>
      </c>
      <c r="C111" s="176" t="s">
        <v>173</v>
      </c>
      <c r="D111" s="162" t="s">
        <v>354</v>
      </c>
      <c r="E111" s="176" t="s">
        <v>353</v>
      </c>
      <c r="F111" s="220">
        <v>597</v>
      </c>
      <c r="G111" s="221">
        <v>1053850.6000000001</v>
      </c>
      <c r="H111" s="8">
        <v>363</v>
      </c>
      <c r="I111" s="8">
        <v>440470</v>
      </c>
      <c r="J111" s="47">
        <f t="shared" si="5"/>
        <v>0.60804020100502509</v>
      </c>
      <c r="K111" s="47">
        <f t="shared" si="6"/>
        <v>0.41796247020213295</v>
      </c>
      <c r="L111" s="51">
        <f t="shared" si="7"/>
        <v>0.18241206030150753</v>
      </c>
      <c r="M111" s="51">
        <f t="shared" si="8"/>
        <v>0.29257372914149304</v>
      </c>
      <c r="N111" s="48">
        <f t="shared" si="9"/>
        <v>0.47498578944300057</v>
      </c>
      <c r="O111" s="49"/>
      <c r="P111" s="49"/>
    </row>
    <row r="112" spans="1:16" x14ac:dyDescent="0.25">
      <c r="A112" s="155">
        <v>109</v>
      </c>
      <c r="B112" s="176" t="s">
        <v>152</v>
      </c>
      <c r="C112" s="176" t="s">
        <v>173</v>
      </c>
      <c r="D112" s="162" t="s">
        <v>352</v>
      </c>
      <c r="E112" s="176" t="s">
        <v>1387</v>
      </c>
      <c r="F112" s="220">
        <v>842</v>
      </c>
      <c r="G112" s="221">
        <v>1509581.575</v>
      </c>
      <c r="H112" s="8">
        <v>502</v>
      </c>
      <c r="I112" s="8">
        <v>792240</v>
      </c>
      <c r="J112" s="47">
        <f t="shared" si="5"/>
        <v>0.59619952494061756</v>
      </c>
      <c r="K112" s="47">
        <f t="shared" si="6"/>
        <v>0.52480767725321509</v>
      </c>
      <c r="L112" s="51">
        <f t="shared" si="7"/>
        <v>0.17885985748218527</v>
      </c>
      <c r="M112" s="51">
        <f t="shared" si="8"/>
        <v>0.36736537407725056</v>
      </c>
      <c r="N112" s="48">
        <f t="shared" si="9"/>
        <v>0.54622523155943581</v>
      </c>
      <c r="O112" s="49"/>
      <c r="P112" s="49"/>
    </row>
    <row r="113" spans="1:16" x14ac:dyDescent="0.25">
      <c r="A113" s="155">
        <v>110</v>
      </c>
      <c r="B113" s="176" t="s">
        <v>153</v>
      </c>
      <c r="C113" s="176" t="s">
        <v>173</v>
      </c>
      <c r="D113" s="162" t="s">
        <v>355</v>
      </c>
      <c r="E113" s="176" t="s">
        <v>356</v>
      </c>
      <c r="F113" s="220">
        <v>979</v>
      </c>
      <c r="G113" s="221">
        <v>1731235.7</v>
      </c>
      <c r="H113" s="8">
        <v>605</v>
      </c>
      <c r="I113" s="8">
        <v>986675</v>
      </c>
      <c r="J113" s="47">
        <f t="shared" si="5"/>
        <v>0.6179775280898876</v>
      </c>
      <c r="K113" s="47">
        <f t="shared" si="6"/>
        <v>0.56992528515903407</v>
      </c>
      <c r="L113" s="51">
        <f t="shared" si="7"/>
        <v>0.18539325842696627</v>
      </c>
      <c r="M113" s="51">
        <f t="shared" si="8"/>
        <v>0.39894769961132381</v>
      </c>
      <c r="N113" s="48">
        <f t="shared" si="9"/>
        <v>0.58434095803829011</v>
      </c>
      <c r="O113" s="49"/>
      <c r="P113" s="49"/>
    </row>
    <row r="114" spans="1:16" x14ac:dyDescent="0.25">
      <c r="A114" s="155">
        <v>111</v>
      </c>
      <c r="B114" s="176" t="s">
        <v>153</v>
      </c>
      <c r="C114" s="176" t="s">
        <v>173</v>
      </c>
      <c r="D114" s="162" t="s">
        <v>357</v>
      </c>
      <c r="E114" s="176" t="s">
        <v>1388</v>
      </c>
      <c r="F114" s="220">
        <v>1440</v>
      </c>
      <c r="G114" s="221">
        <v>2552186.2000000002</v>
      </c>
      <c r="H114" s="8">
        <v>713</v>
      </c>
      <c r="I114" s="8">
        <v>1072510</v>
      </c>
      <c r="J114" s="47">
        <f t="shared" si="5"/>
        <v>0.49513888888888891</v>
      </c>
      <c r="K114" s="47">
        <f t="shared" si="6"/>
        <v>0.42023187806594986</v>
      </c>
      <c r="L114" s="51">
        <f t="shared" si="7"/>
        <v>0.14854166666666666</v>
      </c>
      <c r="M114" s="51">
        <f t="shared" si="8"/>
        <v>0.29416231464616488</v>
      </c>
      <c r="N114" s="48">
        <f t="shared" si="9"/>
        <v>0.44270398131283151</v>
      </c>
      <c r="O114" s="49"/>
      <c r="P114" s="49"/>
    </row>
    <row r="115" spans="1:16" x14ac:dyDescent="0.25">
      <c r="A115" s="155">
        <v>112</v>
      </c>
      <c r="B115" s="176" t="s">
        <v>153</v>
      </c>
      <c r="C115" s="176" t="s">
        <v>173</v>
      </c>
      <c r="D115" s="162" t="s">
        <v>359</v>
      </c>
      <c r="E115" s="176" t="s">
        <v>360</v>
      </c>
      <c r="F115" s="220">
        <v>1475</v>
      </c>
      <c r="G115" s="221">
        <v>2603018.5499999998</v>
      </c>
      <c r="H115" s="8">
        <v>1184</v>
      </c>
      <c r="I115" s="8">
        <v>1675525</v>
      </c>
      <c r="J115" s="47">
        <f t="shared" si="5"/>
        <v>0.80271186440677966</v>
      </c>
      <c r="K115" s="47">
        <f t="shared" si="6"/>
        <v>0.64368538595316582</v>
      </c>
      <c r="L115" s="51">
        <f t="shared" si="7"/>
        <v>0.24081355932203388</v>
      </c>
      <c r="M115" s="51">
        <f t="shared" si="8"/>
        <v>0.45057977016721606</v>
      </c>
      <c r="N115" s="48">
        <f t="shared" si="9"/>
        <v>0.69139332948924992</v>
      </c>
      <c r="O115" s="49"/>
      <c r="P115" s="49"/>
    </row>
    <row r="116" spans="1:16" x14ac:dyDescent="0.25">
      <c r="A116" s="155">
        <v>113</v>
      </c>
      <c r="B116" s="176" t="s">
        <v>154</v>
      </c>
      <c r="C116" s="176" t="s">
        <v>173</v>
      </c>
      <c r="D116" s="162" t="s">
        <v>361</v>
      </c>
      <c r="E116" s="176" t="s">
        <v>1267</v>
      </c>
      <c r="F116" s="220">
        <v>2014</v>
      </c>
      <c r="G116" s="221">
        <v>3556132.7749999999</v>
      </c>
      <c r="H116" s="8">
        <v>847</v>
      </c>
      <c r="I116" s="8">
        <v>1246420</v>
      </c>
      <c r="J116" s="47">
        <f t="shared" si="5"/>
        <v>0.42055610724925524</v>
      </c>
      <c r="K116" s="47">
        <f t="shared" si="6"/>
        <v>0.35049872399660331</v>
      </c>
      <c r="L116" s="51">
        <f t="shared" si="7"/>
        <v>0.12616683217477656</v>
      </c>
      <c r="M116" s="51">
        <f t="shared" si="8"/>
        <v>0.24534910679762231</v>
      </c>
      <c r="N116" s="48">
        <f t="shared" si="9"/>
        <v>0.37151593897239887</v>
      </c>
      <c r="O116" s="49"/>
      <c r="P116" s="49"/>
    </row>
    <row r="117" spans="1:16" x14ac:dyDescent="0.25">
      <c r="A117" s="155">
        <v>114</v>
      </c>
      <c r="B117" s="176" t="s">
        <v>154</v>
      </c>
      <c r="C117" s="176" t="s">
        <v>173</v>
      </c>
      <c r="D117" s="162" t="s">
        <v>363</v>
      </c>
      <c r="E117" s="176" t="s">
        <v>1372</v>
      </c>
      <c r="F117" s="220">
        <v>619</v>
      </c>
      <c r="G117" s="221">
        <v>1103946.7749999999</v>
      </c>
      <c r="H117" s="8">
        <v>151</v>
      </c>
      <c r="I117" s="8">
        <v>186445</v>
      </c>
      <c r="J117" s="47">
        <f t="shared" si="5"/>
        <v>0.24394184168012925</v>
      </c>
      <c r="K117" s="47">
        <f t="shared" si="6"/>
        <v>0.16888948291913802</v>
      </c>
      <c r="L117" s="51">
        <f t="shared" si="7"/>
        <v>7.3182552504038767E-2</v>
      </c>
      <c r="M117" s="51">
        <f t="shared" si="8"/>
        <v>0.11822263804339661</v>
      </c>
      <c r="N117" s="48">
        <f t="shared" si="9"/>
        <v>0.19140519054743538</v>
      </c>
      <c r="O117" s="49"/>
      <c r="P117" s="49"/>
    </row>
    <row r="118" spans="1:16" x14ac:dyDescent="0.25">
      <c r="A118" s="155">
        <v>115</v>
      </c>
      <c r="B118" s="176" t="s">
        <v>154</v>
      </c>
      <c r="C118" s="176" t="s">
        <v>173</v>
      </c>
      <c r="D118" s="162" t="s">
        <v>364</v>
      </c>
      <c r="E118" s="176" t="s">
        <v>1268</v>
      </c>
      <c r="F118" s="220">
        <v>464</v>
      </c>
      <c r="G118" s="221">
        <v>814017.65</v>
      </c>
      <c r="H118" s="8">
        <v>411</v>
      </c>
      <c r="I118" s="8">
        <v>506160</v>
      </c>
      <c r="J118" s="47">
        <f t="shared" si="5"/>
        <v>0.88577586206896552</v>
      </c>
      <c r="K118" s="47">
        <f t="shared" si="6"/>
        <v>0.62180469919786141</v>
      </c>
      <c r="L118" s="51">
        <f t="shared" si="7"/>
        <v>0.26573275862068962</v>
      </c>
      <c r="M118" s="51">
        <f t="shared" si="8"/>
        <v>0.43526328943850295</v>
      </c>
      <c r="N118" s="48">
        <f t="shared" si="9"/>
        <v>0.70099604805919258</v>
      </c>
      <c r="O118" s="49"/>
      <c r="P118" s="49"/>
    </row>
    <row r="119" spans="1:16" x14ac:dyDescent="0.25">
      <c r="A119" s="155">
        <v>116</v>
      </c>
      <c r="B119" s="177" t="s">
        <v>1389</v>
      </c>
      <c r="C119" s="178" t="s">
        <v>26</v>
      </c>
      <c r="D119" s="162" t="s">
        <v>367</v>
      </c>
      <c r="E119" s="179" t="s">
        <v>1438</v>
      </c>
      <c r="F119" s="222">
        <v>1791</v>
      </c>
      <c r="G119" s="221">
        <v>2994579.0249999999</v>
      </c>
      <c r="H119" s="8">
        <v>1368</v>
      </c>
      <c r="I119" s="8">
        <v>2349725</v>
      </c>
      <c r="J119" s="47">
        <f t="shared" si="5"/>
        <v>0.76381909547738691</v>
      </c>
      <c r="K119" s="47">
        <f t="shared" si="6"/>
        <v>0.7846595399164662</v>
      </c>
      <c r="L119" s="51">
        <f t="shared" si="7"/>
        <v>0.22914572864321606</v>
      </c>
      <c r="M119" s="51">
        <f t="shared" si="8"/>
        <v>0.54926167794152625</v>
      </c>
      <c r="N119" s="48">
        <f t="shared" si="9"/>
        <v>0.77840740658474228</v>
      </c>
      <c r="O119" s="49"/>
      <c r="P119" s="49"/>
    </row>
    <row r="120" spans="1:16" x14ac:dyDescent="0.25">
      <c r="A120" s="155">
        <v>117</v>
      </c>
      <c r="B120" s="177" t="s">
        <v>1389</v>
      </c>
      <c r="C120" s="178" t="s">
        <v>26</v>
      </c>
      <c r="D120" s="162" t="s">
        <v>366</v>
      </c>
      <c r="E120" s="179" t="s">
        <v>1138</v>
      </c>
      <c r="F120" s="222">
        <v>1870</v>
      </c>
      <c r="G120" s="221">
        <v>2791822.3</v>
      </c>
      <c r="H120" s="8">
        <v>1300</v>
      </c>
      <c r="I120" s="8">
        <v>2276235</v>
      </c>
      <c r="J120" s="47">
        <f t="shared" si="5"/>
        <v>0.69518716577540107</v>
      </c>
      <c r="K120" s="47">
        <f t="shared" si="6"/>
        <v>0.81532230758383162</v>
      </c>
      <c r="L120" s="51">
        <f t="shared" si="7"/>
        <v>0.20855614973262032</v>
      </c>
      <c r="M120" s="51">
        <f t="shared" si="8"/>
        <v>0.57072561530868204</v>
      </c>
      <c r="N120" s="48">
        <f t="shared" si="9"/>
        <v>0.77928176504130242</v>
      </c>
      <c r="O120" s="49"/>
      <c r="P120" s="49"/>
    </row>
    <row r="121" spans="1:16" x14ac:dyDescent="0.25">
      <c r="A121" s="155">
        <v>118</v>
      </c>
      <c r="B121" s="177" t="s">
        <v>1389</v>
      </c>
      <c r="C121" s="178" t="s">
        <v>26</v>
      </c>
      <c r="D121" s="162" t="s">
        <v>368</v>
      </c>
      <c r="E121" s="179" t="s">
        <v>1139</v>
      </c>
      <c r="F121" s="222">
        <v>2903</v>
      </c>
      <c r="G121" s="221">
        <v>6169739.8250000002</v>
      </c>
      <c r="H121" s="8">
        <v>1266</v>
      </c>
      <c r="I121" s="8">
        <v>3037165</v>
      </c>
      <c r="J121" s="47">
        <f t="shared" si="5"/>
        <v>0.43610058560110232</v>
      </c>
      <c r="K121" s="47">
        <f t="shared" si="6"/>
        <v>0.49226792152455146</v>
      </c>
      <c r="L121" s="51">
        <f t="shared" si="7"/>
        <v>0.1308301756803307</v>
      </c>
      <c r="M121" s="51">
        <f t="shared" si="8"/>
        <v>0.34458754506718597</v>
      </c>
      <c r="N121" s="48">
        <f t="shared" si="9"/>
        <v>0.47541772074751665</v>
      </c>
      <c r="O121" s="49"/>
      <c r="P121" s="49"/>
    </row>
    <row r="122" spans="1:16" x14ac:dyDescent="0.25">
      <c r="A122" s="155">
        <v>119</v>
      </c>
      <c r="B122" s="177" t="s">
        <v>1389</v>
      </c>
      <c r="C122" s="178" t="s">
        <v>26</v>
      </c>
      <c r="D122" s="162" t="s">
        <v>369</v>
      </c>
      <c r="E122" s="179" t="s">
        <v>1140</v>
      </c>
      <c r="F122" s="222">
        <v>1178</v>
      </c>
      <c r="G122" s="221">
        <v>2209764.35</v>
      </c>
      <c r="H122" s="8">
        <v>944</v>
      </c>
      <c r="I122" s="8">
        <v>1603710</v>
      </c>
      <c r="J122" s="47">
        <f t="shared" si="5"/>
        <v>0.80135823429541597</v>
      </c>
      <c r="K122" s="47">
        <f t="shared" si="6"/>
        <v>0.72573801817374772</v>
      </c>
      <c r="L122" s="51">
        <f t="shared" si="7"/>
        <v>0.24040747028862477</v>
      </c>
      <c r="M122" s="51">
        <f t="shared" si="8"/>
        <v>0.50801661272162335</v>
      </c>
      <c r="N122" s="48">
        <f t="shared" si="9"/>
        <v>0.7484240830102481</v>
      </c>
      <c r="O122" s="49"/>
      <c r="P122" s="49"/>
    </row>
    <row r="123" spans="1:16" x14ac:dyDescent="0.25">
      <c r="A123" s="155">
        <v>120</v>
      </c>
      <c r="B123" s="180" t="s">
        <v>32</v>
      </c>
      <c r="C123" s="178" t="s">
        <v>26</v>
      </c>
      <c r="D123" s="162" t="s">
        <v>408</v>
      </c>
      <c r="E123" s="179" t="s">
        <v>1083</v>
      </c>
      <c r="F123" s="222">
        <v>2458</v>
      </c>
      <c r="G123" s="221">
        <v>5874267.9749999996</v>
      </c>
      <c r="H123" s="8">
        <v>925</v>
      </c>
      <c r="I123" s="8">
        <v>2205545</v>
      </c>
      <c r="J123" s="47">
        <f t="shared" si="5"/>
        <v>0.37632221318144832</v>
      </c>
      <c r="K123" s="47">
        <f t="shared" si="6"/>
        <v>0.37545869704726914</v>
      </c>
      <c r="L123" s="51">
        <f t="shared" si="7"/>
        <v>0.11289666395443448</v>
      </c>
      <c r="M123" s="51">
        <f t="shared" si="8"/>
        <v>0.26282108793308839</v>
      </c>
      <c r="N123" s="48">
        <f t="shared" si="9"/>
        <v>0.37571775188752288</v>
      </c>
      <c r="O123" s="49"/>
      <c r="P123" s="49"/>
    </row>
    <row r="124" spans="1:16" x14ac:dyDescent="0.25">
      <c r="A124" s="155">
        <v>121</v>
      </c>
      <c r="B124" s="180" t="s">
        <v>32</v>
      </c>
      <c r="C124" s="178" t="s">
        <v>26</v>
      </c>
      <c r="D124" s="162" t="s">
        <v>406</v>
      </c>
      <c r="E124" s="179" t="s">
        <v>1085</v>
      </c>
      <c r="F124" s="222">
        <v>2914</v>
      </c>
      <c r="G124" s="221">
        <v>6329287.5250000004</v>
      </c>
      <c r="H124" s="8">
        <v>1401</v>
      </c>
      <c r="I124" s="8">
        <v>2952545</v>
      </c>
      <c r="J124" s="47">
        <f t="shared" si="5"/>
        <v>0.4807824296499657</v>
      </c>
      <c r="K124" s="47">
        <f t="shared" si="6"/>
        <v>0.46648931468791188</v>
      </c>
      <c r="L124" s="51">
        <f t="shared" si="7"/>
        <v>0.1442347288949897</v>
      </c>
      <c r="M124" s="51">
        <f t="shared" si="8"/>
        <v>0.3265425202815383</v>
      </c>
      <c r="N124" s="48">
        <f t="shared" si="9"/>
        <v>0.47077724917652797</v>
      </c>
      <c r="O124" s="49"/>
      <c r="P124" s="49"/>
    </row>
    <row r="125" spans="1:16" x14ac:dyDescent="0.25">
      <c r="A125" s="155">
        <v>122</v>
      </c>
      <c r="B125" s="180" t="s">
        <v>32</v>
      </c>
      <c r="C125" s="178" t="s">
        <v>26</v>
      </c>
      <c r="D125" s="162" t="s">
        <v>410</v>
      </c>
      <c r="E125" s="179" t="s">
        <v>1084</v>
      </c>
      <c r="F125" s="222">
        <v>2201</v>
      </c>
      <c r="G125" s="221">
        <v>3000661.45</v>
      </c>
      <c r="H125" s="8">
        <v>1002</v>
      </c>
      <c r="I125" s="8">
        <v>1426665</v>
      </c>
      <c r="J125" s="47">
        <f t="shared" si="5"/>
        <v>0.45524761472058156</v>
      </c>
      <c r="K125" s="47">
        <f t="shared" si="6"/>
        <v>0.4754501711614284</v>
      </c>
      <c r="L125" s="51">
        <f t="shared" si="7"/>
        <v>0.13657428441617447</v>
      </c>
      <c r="M125" s="51">
        <f t="shared" si="8"/>
        <v>0.33281511981299988</v>
      </c>
      <c r="N125" s="48">
        <f t="shared" si="9"/>
        <v>0.46938940422917436</v>
      </c>
      <c r="O125" s="49"/>
      <c r="P125" s="49"/>
    </row>
    <row r="126" spans="1:16" x14ac:dyDescent="0.25">
      <c r="A126" s="155">
        <v>123</v>
      </c>
      <c r="B126" s="180" t="s">
        <v>32</v>
      </c>
      <c r="C126" s="178" t="s">
        <v>26</v>
      </c>
      <c r="D126" s="162" t="s">
        <v>404</v>
      </c>
      <c r="E126" s="179" t="s">
        <v>405</v>
      </c>
      <c r="F126" s="222">
        <v>1391</v>
      </c>
      <c r="G126" s="221">
        <v>2729477.7749999999</v>
      </c>
      <c r="H126" s="8">
        <v>709</v>
      </c>
      <c r="I126" s="8">
        <v>1249985</v>
      </c>
      <c r="J126" s="47">
        <f t="shared" si="5"/>
        <v>0.50970524802300499</v>
      </c>
      <c r="K126" s="47">
        <f t="shared" si="6"/>
        <v>0.45795756662645842</v>
      </c>
      <c r="L126" s="51">
        <f t="shared" si="7"/>
        <v>0.15291157440690148</v>
      </c>
      <c r="M126" s="51">
        <f t="shared" si="8"/>
        <v>0.32057029663852088</v>
      </c>
      <c r="N126" s="48">
        <f t="shared" si="9"/>
        <v>0.47348187104542239</v>
      </c>
      <c r="O126" s="49"/>
      <c r="P126" s="49"/>
    </row>
    <row r="127" spans="1:16" x14ac:dyDescent="0.25">
      <c r="A127" s="155">
        <v>124</v>
      </c>
      <c r="B127" s="180" t="s">
        <v>32</v>
      </c>
      <c r="C127" s="178" t="s">
        <v>26</v>
      </c>
      <c r="D127" s="162" t="s">
        <v>409</v>
      </c>
      <c r="E127" s="179" t="s">
        <v>1282</v>
      </c>
      <c r="F127" s="222">
        <v>1532</v>
      </c>
      <c r="G127" s="221">
        <v>2490084.65</v>
      </c>
      <c r="H127" s="8">
        <v>814</v>
      </c>
      <c r="I127" s="8">
        <v>1090430</v>
      </c>
      <c r="J127" s="47">
        <f t="shared" si="5"/>
        <v>0.53133159268929508</v>
      </c>
      <c r="K127" s="47">
        <f t="shared" si="6"/>
        <v>0.43790880763832668</v>
      </c>
      <c r="L127" s="51">
        <f t="shared" si="7"/>
        <v>0.15939947780678851</v>
      </c>
      <c r="M127" s="51">
        <f t="shared" si="8"/>
        <v>0.30653616534682865</v>
      </c>
      <c r="N127" s="48">
        <f t="shared" si="9"/>
        <v>0.46593564315361713</v>
      </c>
      <c r="O127" s="49"/>
      <c r="P127" s="49"/>
    </row>
    <row r="128" spans="1:16" x14ac:dyDescent="0.25">
      <c r="A128" s="155">
        <v>125</v>
      </c>
      <c r="B128" s="180" t="s">
        <v>32</v>
      </c>
      <c r="C128" s="178" t="s">
        <v>26</v>
      </c>
      <c r="D128" s="162" t="s">
        <v>403</v>
      </c>
      <c r="E128" s="179" t="s">
        <v>1103</v>
      </c>
      <c r="F128" s="222">
        <v>1271</v>
      </c>
      <c r="G128" s="221">
        <v>1819131.0249999999</v>
      </c>
      <c r="H128" s="8">
        <v>1018</v>
      </c>
      <c r="I128" s="8">
        <v>1176460</v>
      </c>
      <c r="J128" s="47">
        <f t="shared" si="5"/>
        <v>0.80094413847364276</v>
      </c>
      <c r="K128" s="47">
        <f t="shared" si="6"/>
        <v>0.64671537334700779</v>
      </c>
      <c r="L128" s="51">
        <f t="shared" si="7"/>
        <v>0.24028324154209282</v>
      </c>
      <c r="M128" s="51">
        <f t="shared" si="8"/>
        <v>0.45270076134290543</v>
      </c>
      <c r="N128" s="48">
        <f t="shared" si="9"/>
        <v>0.69298400288499828</v>
      </c>
      <c r="O128" s="49"/>
      <c r="P128" s="49"/>
    </row>
    <row r="129" spans="1:16" x14ac:dyDescent="0.25">
      <c r="A129" s="155">
        <v>126</v>
      </c>
      <c r="B129" s="180" t="s">
        <v>32</v>
      </c>
      <c r="C129" s="178" t="s">
        <v>26</v>
      </c>
      <c r="D129" s="162" t="s">
        <v>413</v>
      </c>
      <c r="E129" s="179" t="s">
        <v>1104</v>
      </c>
      <c r="F129" s="222">
        <v>611</v>
      </c>
      <c r="G129" s="221">
        <v>1031682.55</v>
      </c>
      <c r="H129" s="8">
        <v>221</v>
      </c>
      <c r="I129" s="8">
        <v>592385</v>
      </c>
      <c r="J129" s="47">
        <f t="shared" si="5"/>
        <v>0.36170212765957449</v>
      </c>
      <c r="K129" s="47">
        <f t="shared" si="6"/>
        <v>0.57419309844874278</v>
      </c>
      <c r="L129" s="51">
        <f t="shared" si="7"/>
        <v>0.10851063829787234</v>
      </c>
      <c r="M129" s="51">
        <f t="shared" si="8"/>
        <v>0.4019351689141199</v>
      </c>
      <c r="N129" s="48">
        <f t="shared" si="9"/>
        <v>0.51044580721199229</v>
      </c>
      <c r="O129" s="49"/>
      <c r="P129" s="49"/>
    </row>
    <row r="130" spans="1:16" x14ac:dyDescent="0.25">
      <c r="A130" s="155">
        <v>127</v>
      </c>
      <c r="B130" s="180" t="s">
        <v>32</v>
      </c>
      <c r="C130" s="178" t="s">
        <v>26</v>
      </c>
      <c r="D130" s="162" t="s">
        <v>411</v>
      </c>
      <c r="E130" s="179" t="s">
        <v>1366</v>
      </c>
      <c r="F130" s="222">
        <v>829</v>
      </c>
      <c r="G130" s="221">
        <v>1205788.7749999999</v>
      </c>
      <c r="H130" s="8">
        <v>284</v>
      </c>
      <c r="I130" s="8">
        <v>392285</v>
      </c>
      <c r="J130" s="47">
        <f t="shared" si="5"/>
        <v>0.34258142340168879</v>
      </c>
      <c r="K130" s="47">
        <f t="shared" si="6"/>
        <v>0.32533475856913663</v>
      </c>
      <c r="L130" s="51">
        <f t="shared" si="7"/>
        <v>0.10277442702050664</v>
      </c>
      <c r="M130" s="51">
        <f t="shared" si="8"/>
        <v>0.22773433099839563</v>
      </c>
      <c r="N130" s="48">
        <f t="shared" si="9"/>
        <v>0.33050875801890228</v>
      </c>
      <c r="O130" s="49"/>
      <c r="P130" s="49"/>
    </row>
    <row r="131" spans="1:16" x14ac:dyDescent="0.25">
      <c r="A131" s="155">
        <v>128</v>
      </c>
      <c r="B131" s="180" t="s">
        <v>32</v>
      </c>
      <c r="C131" s="178" t="s">
        <v>26</v>
      </c>
      <c r="D131" s="162" t="s">
        <v>412</v>
      </c>
      <c r="E131" s="179" t="s">
        <v>1321</v>
      </c>
      <c r="F131" s="222">
        <v>1194</v>
      </c>
      <c r="G131" s="221">
        <v>1908358.2250000001</v>
      </c>
      <c r="H131" s="8">
        <v>774</v>
      </c>
      <c r="I131" s="8">
        <v>1252895</v>
      </c>
      <c r="J131" s="47">
        <f t="shared" si="5"/>
        <v>0.64824120603015079</v>
      </c>
      <c r="K131" s="47">
        <f t="shared" si="6"/>
        <v>0.65653030106546162</v>
      </c>
      <c r="L131" s="51">
        <f t="shared" si="7"/>
        <v>0.19447236180904523</v>
      </c>
      <c r="M131" s="51">
        <f t="shared" si="8"/>
        <v>0.45957121074582308</v>
      </c>
      <c r="N131" s="48">
        <f t="shared" si="9"/>
        <v>0.65404357255486834</v>
      </c>
      <c r="O131" s="49"/>
      <c r="P131" s="49"/>
    </row>
    <row r="132" spans="1:16" x14ac:dyDescent="0.25">
      <c r="A132" s="155">
        <v>129</v>
      </c>
      <c r="B132" s="180" t="s">
        <v>32</v>
      </c>
      <c r="C132" s="178" t="s">
        <v>26</v>
      </c>
      <c r="D132" s="162" t="s">
        <v>407</v>
      </c>
      <c r="E132" s="179" t="s">
        <v>1087</v>
      </c>
      <c r="F132" s="222">
        <v>1247</v>
      </c>
      <c r="G132" s="221">
        <v>1545988.3250000002</v>
      </c>
      <c r="H132" s="8">
        <v>501</v>
      </c>
      <c r="I132" s="8">
        <v>600655</v>
      </c>
      <c r="J132" s="47">
        <f t="shared" ref="J132:J195" si="10">IFERROR(H132/F132,0)</f>
        <v>0.40176423416198875</v>
      </c>
      <c r="K132" s="47">
        <f t="shared" ref="K132:K195" si="11">IFERROR(I132/G132,0)</f>
        <v>0.38852492627976343</v>
      </c>
      <c r="L132" s="51">
        <f t="shared" si="7"/>
        <v>0.12052927024859662</v>
      </c>
      <c r="M132" s="51">
        <f t="shared" si="8"/>
        <v>0.27196744839583437</v>
      </c>
      <c r="N132" s="48">
        <f t="shared" si="9"/>
        <v>0.39249671864443098</v>
      </c>
      <c r="O132" s="49"/>
      <c r="P132" s="49"/>
    </row>
    <row r="133" spans="1:16" x14ac:dyDescent="0.25">
      <c r="A133" s="155">
        <v>130</v>
      </c>
      <c r="B133" s="181" t="s">
        <v>30</v>
      </c>
      <c r="C133" s="178" t="s">
        <v>26</v>
      </c>
      <c r="D133" s="162" t="s">
        <v>395</v>
      </c>
      <c r="E133" s="182" t="s">
        <v>348</v>
      </c>
      <c r="F133" s="222">
        <v>6213</v>
      </c>
      <c r="G133" s="221">
        <v>11337154.725</v>
      </c>
      <c r="H133" s="8">
        <v>2278</v>
      </c>
      <c r="I133" s="8">
        <v>4147245</v>
      </c>
      <c r="J133" s="47">
        <f t="shared" si="10"/>
        <v>0.36665057138258489</v>
      </c>
      <c r="K133" s="47">
        <f t="shared" si="11"/>
        <v>0.36581003793259953</v>
      </c>
      <c r="L133" s="51">
        <f t="shared" ref="L133:L196" si="12">IF((J133*0.3)&gt;30%,30%,(J133*0.3))</f>
        <v>0.10999517141477547</v>
      </c>
      <c r="M133" s="51">
        <f t="shared" ref="M133:M196" si="13">IF((K133*0.7)&gt;70%,70%,(K133*0.7))</f>
        <v>0.25606702655281965</v>
      </c>
      <c r="N133" s="48">
        <f t="shared" ref="N133:N196" si="14">L133+M133</f>
        <v>0.36606219796759509</v>
      </c>
      <c r="O133" s="49"/>
      <c r="P133" s="49"/>
    </row>
    <row r="134" spans="1:16" x14ac:dyDescent="0.25">
      <c r="A134" s="155">
        <v>131</v>
      </c>
      <c r="B134" s="181" t="s">
        <v>30</v>
      </c>
      <c r="C134" s="178" t="s">
        <v>26</v>
      </c>
      <c r="D134" s="162" t="s">
        <v>396</v>
      </c>
      <c r="E134" s="182" t="s">
        <v>1354</v>
      </c>
      <c r="F134" s="222">
        <v>1332</v>
      </c>
      <c r="G134" s="221">
        <v>2413030.125</v>
      </c>
      <c r="H134" s="8">
        <v>935</v>
      </c>
      <c r="I134" s="8">
        <v>1561250</v>
      </c>
      <c r="J134" s="47">
        <f t="shared" si="10"/>
        <v>0.70195195195195192</v>
      </c>
      <c r="K134" s="47">
        <f t="shared" si="11"/>
        <v>0.64700808490735273</v>
      </c>
      <c r="L134" s="51">
        <f t="shared" si="12"/>
        <v>0.21058558558558557</v>
      </c>
      <c r="M134" s="51">
        <f t="shared" si="13"/>
        <v>0.45290565943514688</v>
      </c>
      <c r="N134" s="48">
        <f t="shared" si="14"/>
        <v>0.66349124502073242</v>
      </c>
      <c r="O134" s="49"/>
      <c r="P134" s="49"/>
    </row>
    <row r="135" spans="1:16" x14ac:dyDescent="0.25">
      <c r="A135" s="155">
        <v>132</v>
      </c>
      <c r="B135" s="181" t="s">
        <v>30</v>
      </c>
      <c r="C135" s="178" t="s">
        <v>26</v>
      </c>
      <c r="D135" s="162" t="s">
        <v>399</v>
      </c>
      <c r="E135" s="182" t="s">
        <v>400</v>
      </c>
      <c r="F135" s="222">
        <v>1398</v>
      </c>
      <c r="G135" s="221">
        <v>2913152.15</v>
      </c>
      <c r="H135" s="8">
        <v>1135</v>
      </c>
      <c r="I135" s="8">
        <v>1821570</v>
      </c>
      <c r="J135" s="47">
        <f t="shared" si="10"/>
        <v>0.81187410586552222</v>
      </c>
      <c r="K135" s="47">
        <f t="shared" si="11"/>
        <v>0.62529174797821663</v>
      </c>
      <c r="L135" s="51">
        <f t="shared" si="12"/>
        <v>0.24356223175965666</v>
      </c>
      <c r="M135" s="51">
        <f t="shared" si="13"/>
        <v>0.43770422358475158</v>
      </c>
      <c r="N135" s="48">
        <f t="shared" si="14"/>
        <v>0.68126645534440822</v>
      </c>
      <c r="O135" s="49"/>
      <c r="P135" s="49"/>
    </row>
    <row r="136" spans="1:16" x14ac:dyDescent="0.25">
      <c r="A136" s="155">
        <v>133</v>
      </c>
      <c r="B136" s="181" t="s">
        <v>30</v>
      </c>
      <c r="C136" s="178" t="s">
        <v>26</v>
      </c>
      <c r="D136" s="162" t="s">
        <v>398</v>
      </c>
      <c r="E136" s="182" t="s">
        <v>362</v>
      </c>
      <c r="F136" s="222">
        <v>2636</v>
      </c>
      <c r="G136" s="221">
        <v>3685919.9</v>
      </c>
      <c r="H136" s="8">
        <v>873</v>
      </c>
      <c r="I136" s="8">
        <v>1362830</v>
      </c>
      <c r="J136" s="47">
        <f t="shared" si="10"/>
        <v>0.33118361153262521</v>
      </c>
      <c r="K136" s="47">
        <f t="shared" si="11"/>
        <v>0.36973945093055333</v>
      </c>
      <c r="L136" s="51">
        <f t="shared" si="12"/>
        <v>9.9355083459787566E-2</v>
      </c>
      <c r="M136" s="51">
        <f t="shared" si="13"/>
        <v>0.25881761565138733</v>
      </c>
      <c r="N136" s="48">
        <f t="shared" si="14"/>
        <v>0.35817269911117489</v>
      </c>
      <c r="O136" s="49"/>
      <c r="P136" s="49"/>
    </row>
    <row r="137" spans="1:16" x14ac:dyDescent="0.25">
      <c r="A137" s="155">
        <v>134</v>
      </c>
      <c r="B137" s="181" t="s">
        <v>30</v>
      </c>
      <c r="C137" s="178" t="s">
        <v>26</v>
      </c>
      <c r="D137" s="162" t="s">
        <v>394</v>
      </c>
      <c r="E137" s="182" t="s">
        <v>1390</v>
      </c>
      <c r="F137" s="222">
        <v>1370</v>
      </c>
      <c r="G137" s="221">
        <v>3097224.0750000002</v>
      </c>
      <c r="H137" s="8">
        <v>788</v>
      </c>
      <c r="I137" s="8">
        <v>1542150</v>
      </c>
      <c r="J137" s="47">
        <f t="shared" si="10"/>
        <v>0.57518248175182485</v>
      </c>
      <c r="K137" s="47">
        <f t="shared" si="11"/>
        <v>0.49791360349024794</v>
      </c>
      <c r="L137" s="51">
        <f t="shared" si="12"/>
        <v>0.17255474452554745</v>
      </c>
      <c r="M137" s="51">
        <f t="shared" si="13"/>
        <v>0.34853952244317354</v>
      </c>
      <c r="N137" s="48">
        <f t="shared" si="14"/>
        <v>0.52109426696872096</v>
      </c>
      <c r="O137" s="49"/>
      <c r="P137" s="49"/>
    </row>
    <row r="138" spans="1:16" x14ac:dyDescent="0.25">
      <c r="A138" s="155">
        <v>135</v>
      </c>
      <c r="B138" s="181" t="s">
        <v>30</v>
      </c>
      <c r="C138" s="178" t="s">
        <v>26</v>
      </c>
      <c r="D138" s="162" t="s">
        <v>401</v>
      </c>
      <c r="E138" s="182" t="s">
        <v>402</v>
      </c>
      <c r="F138" s="222">
        <v>1237</v>
      </c>
      <c r="G138" s="221">
        <v>2027986.8</v>
      </c>
      <c r="H138" s="8">
        <v>1061</v>
      </c>
      <c r="I138" s="8">
        <v>1700670</v>
      </c>
      <c r="J138" s="47">
        <f t="shared" si="10"/>
        <v>0.85772029102667746</v>
      </c>
      <c r="K138" s="47">
        <f t="shared" si="11"/>
        <v>0.83860013290027324</v>
      </c>
      <c r="L138" s="51">
        <f t="shared" si="12"/>
        <v>0.25731608730800321</v>
      </c>
      <c r="M138" s="51">
        <f t="shared" si="13"/>
        <v>0.5870200930301912</v>
      </c>
      <c r="N138" s="48">
        <f t="shared" si="14"/>
        <v>0.84433618033819435</v>
      </c>
      <c r="O138" s="49"/>
      <c r="P138" s="49"/>
    </row>
    <row r="139" spans="1:16" x14ac:dyDescent="0.25">
      <c r="A139" s="155">
        <v>136</v>
      </c>
      <c r="B139" s="181" t="s">
        <v>30</v>
      </c>
      <c r="C139" s="178" t="s">
        <v>26</v>
      </c>
      <c r="D139" s="162" t="s">
        <v>392</v>
      </c>
      <c r="E139" s="182" t="s">
        <v>393</v>
      </c>
      <c r="F139" s="222">
        <v>1429</v>
      </c>
      <c r="G139" s="221">
        <v>2429870.0750000002</v>
      </c>
      <c r="H139" s="8">
        <v>1059</v>
      </c>
      <c r="I139" s="8">
        <v>1586195</v>
      </c>
      <c r="J139" s="47">
        <f t="shared" si="10"/>
        <v>0.74107767669699087</v>
      </c>
      <c r="K139" s="47">
        <f t="shared" si="11"/>
        <v>0.65279004680939567</v>
      </c>
      <c r="L139" s="51">
        <f t="shared" si="12"/>
        <v>0.22232330300909725</v>
      </c>
      <c r="M139" s="51">
        <f t="shared" si="13"/>
        <v>0.45695303276657695</v>
      </c>
      <c r="N139" s="48">
        <f t="shared" si="14"/>
        <v>0.67927633577567414</v>
      </c>
      <c r="O139" s="49"/>
      <c r="P139" s="49"/>
    </row>
    <row r="140" spans="1:16" x14ac:dyDescent="0.25">
      <c r="A140" s="155">
        <v>137</v>
      </c>
      <c r="B140" s="181" t="s">
        <v>27</v>
      </c>
      <c r="C140" s="178" t="s">
        <v>26</v>
      </c>
      <c r="D140" s="162" t="s">
        <v>379</v>
      </c>
      <c r="E140" s="183" t="s">
        <v>1353</v>
      </c>
      <c r="F140" s="222">
        <v>2074</v>
      </c>
      <c r="G140" s="221">
        <v>4757146.3250000002</v>
      </c>
      <c r="H140" s="8">
        <v>1279</v>
      </c>
      <c r="I140" s="8">
        <v>2660020</v>
      </c>
      <c r="J140" s="47">
        <f t="shared" si="10"/>
        <v>0.61668273866923817</v>
      </c>
      <c r="K140" s="47">
        <f t="shared" si="11"/>
        <v>0.55916295574532282</v>
      </c>
      <c r="L140" s="51">
        <f t="shared" si="12"/>
        <v>0.18500482160077145</v>
      </c>
      <c r="M140" s="51">
        <f t="shared" si="13"/>
        <v>0.39141406902172593</v>
      </c>
      <c r="N140" s="48">
        <f t="shared" si="14"/>
        <v>0.5764188906224974</v>
      </c>
      <c r="O140" s="49"/>
      <c r="P140" s="49"/>
    </row>
    <row r="141" spans="1:16" x14ac:dyDescent="0.25">
      <c r="A141" s="155">
        <v>138</v>
      </c>
      <c r="B141" s="181" t="s">
        <v>27</v>
      </c>
      <c r="C141" s="178" t="s">
        <v>26</v>
      </c>
      <c r="D141" s="162" t="s">
        <v>1200</v>
      </c>
      <c r="E141" s="183" t="s">
        <v>1101</v>
      </c>
      <c r="F141" s="222">
        <v>2216</v>
      </c>
      <c r="G141" s="221">
        <v>3570168.0249999999</v>
      </c>
      <c r="H141" s="8">
        <v>1391</v>
      </c>
      <c r="I141" s="8">
        <v>1592545</v>
      </c>
      <c r="J141" s="47">
        <f t="shared" si="10"/>
        <v>0.62770758122743686</v>
      </c>
      <c r="K141" s="47">
        <f t="shared" si="11"/>
        <v>0.44607004175944914</v>
      </c>
      <c r="L141" s="51">
        <f t="shared" si="12"/>
        <v>0.18831227436823106</v>
      </c>
      <c r="M141" s="51">
        <f t="shared" si="13"/>
        <v>0.31224902923161441</v>
      </c>
      <c r="N141" s="48">
        <f t="shared" si="14"/>
        <v>0.50056130359984552</v>
      </c>
      <c r="O141" s="49"/>
      <c r="P141" s="49"/>
    </row>
    <row r="142" spans="1:16" x14ac:dyDescent="0.25">
      <c r="A142" s="155">
        <v>139</v>
      </c>
      <c r="B142" s="181" t="s">
        <v>27</v>
      </c>
      <c r="C142" s="178" t="s">
        <v>26</v>
      </c>
      <c r="D142" s="162" t="s">
        <v>381</v>
      </c>
      <c r="E142" s="183" t="s">
        <v>1281</v>
      </c>
      <c r="F142" s="222">
        <v>3258</v>
      </c>
      <c r="G142" s="221">
        <v>4557657.5250000004</v>
      </c>
      <c r="H142" s="8">
        <v>1879</v>
      </c>
      <c r="I142" s="8">
        <v>2382580</v>
      </c>
      <c r="J142" s="47">
        <f t="shared" si="10"/>
        <v>0.57673419275629223</v>
      </c>
      <c r="K142" s="47">
        <f t="shared" si="11"/>
        <v>0.52276415832714407</v>
      </c>
      <c r="L142" s="51">
        <f t="shared" si="12"/>
        <v>0.17302025782688765</v>
      </c>
      <c r="M142" s="51">
        <f t="shared" si="13"/>
        <v>0.36593491082900081</v>
      </c>
      <c r="N142" s="48">
        <f t="shared" si="14"/>
        <v>0.53895516865588844</v>
      </c>
      <c r="O142" s="49"/>
      <c r="P142" s="49"/>
    </row>
    <row r="143" spans="1:16" x14ac:dyDescent="0.25">
      <c r="A143" s="155">
        <v>140</v>
      </c>
      <c r="B143" s="181" t="s">
        <v>39</v>
      </c>
      <c r="C143" s="178" t="s">
        <v>26</v>
      </c>
      <c r="D143" s="162" t="s">
        <v>374</v>
      </c>
      <c r="E143" s="184" t="s">
        <v>375</v>
      </c>
      <c r="F143" s="222">
        <v>1313</v>
      </c>
      <c r="G143" s="221">
        <v>4500603.45</v>
      </c>
      <c r="H143" s="8">
        <v>2238</v>
      </c>
      <c r="I143" s="8">
        <v>4051810</v>
      </c>
      <c r="J143" s="47">
        <f t="shared" si="10"/>
        <v>1.7044935262757044</v>
      </c>
      <c r="K143" s="47">
        <f t="shared" si="11"/>
        <v>0.90028149447381323</v>
      </c>
      <c r="L143" s="51">
        <f t="shared" si="12"/>
        <v>0.3</v>
      </c>
      <c r="M143" s="51">
        <f t="shared" si="13"/>
        <v>0.63019704613166927</v>
      </c>
      <c r="N143" s="48">
        <f t="shared" si="14"/>
        <v>0.93019704613166931</v>
      </c>
      <c r="O143" s="49"/>
      <c r="P143" s="49"/>
    </row>
    <row r="144" spans="1:16" x14ac:dyDescent="0.25">
      <c r="A144" s="155">
        <v>141</v>
      </c>
      <c r="B144" s="181" t="s">
        <v>39</v>
      </c>
      <c r="C144" s="178" t="s">
        <v>26</v>
      </c>
      <c r="D144" s="162" t="s">
        <v>372</v>
      </c>
      <c r="E144" s="185" t="s">
        <v>373</v>
      </c>
      <c r="F144" s="222">
        <v>1178</v>
      </c>
      <c r="G144" s="221">
        <v>1432465.7250000001</v>
      </c>
      <c r="H144" s="8">
        <v>641</v>
      </c>
      <c r="I144" s="8">
        <v>982535</v>
      </c>
      <c r="J144" s="47">
        <f t="shared" si="10"/>
        <v>0.54414261460101865</v>
      </c>
      <c r="K144" s="47">
        <f t="shared" si="11"/>
        <v>0.68590471859283053</v>
      </c>
      <c r="L144" s="51">
        <f t="shared" si="12"/>
        <v>0.16324278438030559</v>
      </c>
      <c r="M144" s="51">
        <f t="shared" si="13"/>
        <v>0.48013330301498136</v>
      </c>
      <c r="N144" s="48">
        <f t="shared" si="14"/>
        <v>0.64337608739528696</v>
      </c>
      <c r="O144" s="49"/>
      <c r="P144" s="49"/>
    </row>
    <row r="145" spans="1:16" x14ac:dyDescent="0.25">
      <c r="A145" s="155">
        <v>142</v>
      </c>
      <c r="B145" s="181" t="s">
        <v>39</v>
      </c>
      <c r="C145" s="178" t="s">
        <v>26</v>
      </c>
      <c r="D145" s="162" t="s">
        <v>370</v>
      </c>
      <c r="E145" s="184" t="s">
        <v>371</v>
      </c>
      <c r="F145" s="222">
        <v>2594</v>
      </c>
      <c r="G145" s="221">
        <v>4021362.125</v>
      </c>
      <c r="H145" s="8">
        <v>2574</v>
      </c>
      <c r="I145" s="8">
        <v>3937955</v>
      </c>
      <c r="J145" s="47">
        <f t="shared" si="10"/>
        <v>0.99228989976869697</v>
      </c>
      <c r="K145" s="47">
        <f t="shared" si="11"/>
        <v>0.97925898677926204</v>
      </c>
      <c r="L145" s="51">
        <f t="shared" si="12"/>
        <v>0.29768696993060906</v>
      </c>
      <c r="M145" s="51">
        <f t="shared" si="13"/>
        <v>0.68548129074548336</v>
      </c>
      <c r="N145" s="48">
        <f t="shared" si="14"/>
        <v>0.98316826067609242</v>
      </c>
      <c r="O145" s="49"/>
      <c r="P145" s="49"/>
    </row>
    <row r="146" spans="1:16" x14ac:dyDescent="0.25">
      <c r="A146" s="155">
        <v>143</v>
      </c>
      <c r="B146" s="181" t="s">
        <v>39</v>
      </c>
      <c r="C146" s="178" t="s">
        <v>26</v>
      </c>
      <c r="D146" s="162" t="s">
        <v>376</v>
      </c>
      <c r="E146" s="184" t="s">
        <v>377</v>
      </c>
      <c r="F146" s="222">
        <v>1716</v>
      </c>
      <c r="G146" s="221">
        <v>2702401.4249999998</v>
      </c>
      <c r="H146" s="8">
        <v>1319</v>
      </c>
      <c r="I146" s="8">
        <v>2066585</v>
      </c>
      <c r="J146" s="47">
        <f t="shared" si="10"/>
        <v>0.76864801864801868</v>
      </c>
      <c r="K146" s="47">
        <f t="shared" si="11"/>
        <v>0.7647216956303966</v>
      </c>
      <c r="L146" s="51">
        <f t="shared" si="12"/>
        <v>0.23059440559440558</v>
      </c>
      <c r="M146" s="51">
        <f t="shared" si="13"/>
        <v>0.5353051869412776</v>
      </c>
      <c r="N146" s="48">
        <f t="shared" si="14"/>
        <v>0.76589959253568318</v>
      </c>
      <c r="O146" s="49"/>
      <c r="P146" s="49"/>
    </row>
    <row r="147" spans="1:16" x14ac:dyDescent="0.25">
      <c r="A147" s="155">
        <v>144</v>
      </c>
      <c r="B147" s="181" t="s">
        <v>38</v>
      </c>
      <c r="C147" s="178" t="s">
        <v>26</v>
      </c>
      <c r="D147" s="162" t="s">
        <v>418</v>
      </c>
      <c r="E147" s="186" t="s">
        <v>419</v>
      </c>
      <c r="F147" s="222">
        <v>1681</v>
      </c>
      <c r="G147" s="221">
        <v>2956178.65</v>
      </c>
      <c r="H147" s="8">
        <v>940</v>
      </c>
      <c r="I147" s="8">
        <v>1592710</v>
      </c>
      <c r="J147" s="47">
        <f t="shared" si="10"/>
        <v>0.55919095776323613</v>
      </c>
      <c r="K147" s="47">
        <f t="shared" si="11"/>
        <v>0.53877325715751312</v>
      </c>
      <c r="L147" s="51">
        <f t="shared" si="12"/>
        <v>0.16775728732897083</v>
      </c>
      <c r="M147" s="51">
        <f t="shared" si="13"/>
        <v>0.37714128001025915</v>
      </c>
      <c r="N147" s="48">
        <f t="shared" si="14"/>
        <v>0.54489856733922992</v>
      </c>
      <c r="O147" s="49"/>
      <c r="P147" s="49"/>
    </row>
    <row r="148" spans="1:16" x14ac:dyDescent="0.25">
      <c r="A148" s="155">
        <v>145</v>
      </c>
      <c r="B148" s="181" t="s">
        <v>38</v>
      </c>
      <c r="C148" s="178" t="s">
        <v>26</v>
      </c>
      <c r="D148" s="162" t="s">
        <v>416</v>
      </c>
      <c r="E148" s="186" t="s">
        <v>417</v>
      </c>
      <c r="F148" s="222">
        <v>1491</v>
      </c>
      <c r="G148" s="221">
        <v>2609631.2000000002</v>
      </c>
      <c r="H148" s="8">
        <v>732</v>
      </c>
      <c r="I148" s="8">
        <v>1091745</v>
      </c>
      <c r="J148" s="47">
        <f t="shared" si="10"/>
        <v>0.49094567404426559</v>
      </c>
      <c r="K148" s="47">
        <f t="shared" si="11"/>
        <v>0.41835221773865977</v>
      </c>
      <c r="L148" s="51">
        <f t="shared" si="12"/>
        <v>0.14728370221327966</v>
      </c>
      <c r="M148" s="51">
        <f t="shared" si="13"/>
        <v>0.29284655241706181</v>
      </c>
      <c r="N148" s="48">
        <f t="shared" si="14"/>
        <v>0.4401302546303415</v>
      </c>
      <c r="O148" s="49"/>
      <c r="P148" s="49"/>
    </row>
    <row r="149" spans="1:16" x14ac:dyDescent="0.25">
      <c r="A149" s="155">
        <v>146</v>
      </c>
      <c r="B149" s="181" t="s">
        <v>38</v>
      </c>
      <c r="C149" s="178" t="s">
        <v>26</v>
      </c>
      <c r="D149" s="162" t="s">
        <v>414</v>
      </c>
      <c r="E149" s="186" t="s">
        <v>415</v>
      </c>
      <c r="F149" s="222">
        <v>1086</v>
      </c>
      <c r="G149" s="221">
        <v>1914844.2250000001</v>
      </c>
      <c r="H149" s="8">
        <v>697</v>
      </c>
      <c r="I149" s="8">
        <v>861400</v>
      </c>
      <c r="J149" s="47">
        <f t="shared" si="10"/>
        <v>0.64180478821362796</v>
      </c>
      <c r="K149" s="47">
        <f t="shared" si="11"/>
        <v>0.44985382557685599</v>
      </c>
      <c r="L149" s="51">
        <f t="shared" si="12"/>
        <v>0.19254143646408839</v>
      </c>
      <c r="M149" s="51">
        <f t="shared" si="13"/>
        <v>0.31489767790379919</v>
      </c>
      <c r="N149" s="48">
        <f t="shared" si="14"/>
        <v>0.50743911436788758</v>
      </c>
      <c r="O149" s="49"/>
      <c r="P149" s="49"/>
    </row>
    <row r="150" spans="1:16" x14ac:dyDescent="0.25">
      <c r="A150" s="155">
        <v>147</v>
      </c>
      <c r="B150" s="181" t="s">
        <v>36</v>
      </c>
      <c r="C150" s="178" t="s">
        <v>26</v>
      </c>
      <c r="D150" s="162" t="s">
        <v>432</v>
      </c>
      <c r="E150" s="179" t="s">
        <v>1391</v>
      </c>
      <c r="F150" s="222">
        <v>912</v>
      </c>
      <c r="G150" s="221">
        <v>1464995.575</v>
      </c>
      <c r="H150" s="8">
        <v>692</v>
      </c>
      <c r="I150" s="8">
        <v>939475</v>
      </c>
      <c r="J150" s="47">
        <f t="shared" si="10"/>
        <v>0.75877192982456143</v>
      </c>
      <c r="K150" s="47">
        <f t="shared" si="11"/>
        <v>0.64128180045868055</v>
      </c>
      <c r="L150" s="51">
        <f t="shared" si="12"/>
        <v>0.22763157894736841</v>
      </c>
      <c r="M150" s="51">
        <f t="shared" si="13"/>
        <v>0.44889726032107635</v>
      </c>
      <c r="N150" s="48">
        <f t="shared" si="14"/>
        <v>0.67652883926844476</v>
      </c>
      <c r="O150" s="49"/>
      <c r="P150" s="49"/>
    </row>
    <row r="151" spans="1:16" x14ac:dyDescent="0.25">
      <c r="A151" s="155">
        <v>148</v>
      </c>
      <c r="B151" s="181" t="s">
        <v>36</v>
      </c>
      <c r="C151" s="178" t="s">
        <v>26</v>
      </c>
      <c r="D151" s="162" t="s">
        <v>438</v>
      </c>
      <c r="E151" s="179" t="s">
        <v>439</v>
      </c>
      <c r="F151" s="222">
        <v>448</v>
      </c>
      <c r="G151" s="221">
        <v>986766.1</v>
      </c>
      <c r="H151" s="8">
        <v>198</v>
      </c>
      <c r="I151" s="8">
        <v>388815</v>
      </c>
      <c r="J151" s="47">
        <f t="shared" si="10"/>
        <v>0.4419642857142857</v>
      </c>
      <c r="K151" s="47">
        <f t="shared" si="11"/>
        <v>0.39402954763038578</v>
      </c>
      <c r="L151" s="51">
        <f t="shared" si="12"/>
        <v>0.13258928571428572</v>
      </c>
      <c r="M151" s="51">
        <f t="shared" si="13"/>
        <v>0.27582068334127002</v>
      </c>
      <c r="N151" s="48">
        <f t="shared" si="14"/>
        <v>0.40840996905555571</v>
      </c>
      <c r="O151" s="49"/>
      <c r="P151" s="49"/>
    </row>
    <row r="152" spans="1:16" x14ac:dyDescent="0.25">
      <c r="A152" s="155">
        <v>149</v>
      </c>
      <c r="B152" s="181" t="s">
        <v>36</v>
      </c>
      <c r="C152" s="178" t="s">
        <v>26</v>
      </c>
      <c r="D152" s="162" t="s">
        <v>442</v>
      </c>
      <c r="E152" s="179" t="s">
        <v>1137</v>
      </c>
      <c r="F152" s="222">
        <v>1247</v>
      </c>
      <c r="G152" s="221">
        <v>3794665.7</v>
      </c>
      <c r="H152" s="8">
        <v>425</v>
      </c>
      <c r="I152" s="8">
        <v>1394755</v>
      </c>
      <c r="J152" s="47">
        <f t="shared" si="10"/>
        <v>0.3408179631114675</v>
      </c>
      <c r="K152" s="47">
        <f t="shared" si="11"/>
        <v>0.36755675210071864</v>
      </c>
      <c r="L152" s="51">
        <f t="shared" si="12"/>
        <v>0.10224538893344025</v>
      </c>
      <c r="M152" s="51">
        <f t="shared" si="13"/>
        <v>0.25728972647050302</v>
      </c>
      <c r="N152" s="48">
        <f t="shared" si="14"/>
        <v>0.35953511540394328</v>
      </c>
      <c r="O152" s="49"/>
      <c r="P152" s="49"/>
    </row>
    <row r="153" spans="1:16" x14ac:dyDescent="0.25">
      <c r="A153" s="155">
        <v>150</v>
      </c>
      <c r="B153" s="181" t="s">
        <v>36</v>
      </c>
      <c r="C153" s="178" t="s">
        <v>26</v>
      </c>
      <c r="D153" s="162" t="s">
        <v>433</v>
      </c>
      <c r="E153" s="179" t="s">
        <v>1027</v>
      </c>
      <c r="F153" s="222">
        <v>2013</v>
      </c>
      <c r="G153" s="221">
        <v>3670678.5750000002</v>
      </c>
      <c r="H153" s="8">
        <v>867</v>
      </c>
      <c r="I153" s="8">
        <v>1907805</v>
      </c>
      <c r="J153" s="47">
        <f t="shared" si="10"/>
        <v>0.43070044709388972</v>
      </c>
      <c r="K153" s="47">
        <f t="shared" si="11"/>
        <v>0.51974177553805567</v>
      </c>
      <c r="L153" s="51">
        <f t="shared" si="12"/>
        <v>0.1292101341281669</v>
      </c>
      <c r="M153" s="51">
        <f t="shared" si="13"/>
        <v>0.36381924287663897</v>
      </c>
      <c r="N153" s="48">
        <f t="shared" si="14"/>
        <v>0.49302937700480587</v>
      </c>
      <c r="O153" s="49"/>
      <c r="P153" s="49"/>
    </row>
    <row r="154" spans="1:16" x14ac:dyDescent="0.25">
      <c r="A154" s="155">
        <v>151</v>
      </c>
      <c r="B154" s="181" t="s">
        <v>36</v>
      </c>
      <c r="C154" s="178" t="s">
        <v>26</v>
      </c>
      <c r="D154" s="162" t="s">
        <v>436</v>
      </c>
      <c r="E154" s="179" t="s">
        <v>437</v>
      </c>
      <c r="F154" s="222">
        <v>2267</v>
      </c>
      <c r="G154" s="221">
        <v>3217207.375</v>
      </c>
      <c r="H154" s="8">
        <v>1308</v>
      </c>
      <c r="I154" s="8">
        <v>1758945</v>
      </c>
      <c r="J154" s="47">
        <f t="shared" si="10"/>
        <v>0.57697397441552711</v>
      </c>
      <c r="K154" s="47">
        <f t="shared" si="11"/>
        <v>0.54673037668266566</v>
      </c>
      <c r="L154" s="51">
        <f t="shared" si="12"/>
        <v>0.17309219232465814</v>
      </c>
      <c r="M154" s="51">
        <f t="shared" si="13"/>
        <v>0.38271126367786595</v>
      </c>
      <c r="N154" s="48">
        <f t="shared" si="14"/>
        <v>0.55580345600252412</v>
      </c>
      <c r="O154" s="49"/>
      <c r="P154" s="49"/>
    </row>
    <row r="155" spans="1:16" x14ac:dyDescent="0.25">
      <c r="A155" s="155">
        <v>152</v>
      </c>
      <c r="B155" s="181" t="s">
        <v>36</v>
      </c>
      <c r="C155" s="178" t="s">
        <v>26</v>
      </c>
      <c r="D155" s="162" t="s">
        <v>440</v>
      </c>
      <c r="E155" s="179" t="s">
        <v>441</v>
      </c>
      <c r="F155" s="222">
        <v>517</v>
      </c>
      <c r="G155" s="221">
        <v>1084759.7749999999</v>
      </c>
      <c r="H155" s="8">
        <v>395</v>
      </c>
      <c r="I155" s="8">
        <v>634010</v>
      </c>
      <c r="J155" s="47">
        <f t="shared" si="10"/>
        <v>0.76402321083172142</v>
      </c>
      <c r="K155" s="47">
        <f t="shared" si="11"/>
        <v>0.58447041880770334</v>
      </c>
      <c r="L155" s="51">
        <f t="shared" si="12"/>
        <v>0.22920696324951642</v>
      </c>
      <c r="M155" s="51">
        <f t="shared" si="13"/>
        <v>0.40912929316539232</v>
      </c>
      <c r="N155" s="48">
        <f t="shared" si="14"/>
        <v>0.63833625641490876</v>
      </c>
      <c r="O155" s="49"/>
      <c r="P155" s="49"/>
    </row>
    <row r="156" spans="1:16" x14ac:dyDescent="0.25">
      <c r="A156" s="155">
        <v>153</v>
      </c>
      <c r="B156" s="181" t="s">
        <v>36</v>
      </c>
      <c r="C156" s="178" t="s">
        <v>26</v>
      </c>
      <c r="D156" s="162" t="s">
        <v>434</v>
      </c>
      <c r="E156" s="179" t="s">
        <v>435</v>
      </c>
      <c r="F156" s="222">
        <v>726</v>
      </c>
      <c r="G156" s="221">
        <v>998870.32499999995</v>
      </c>
      <c r="H156" s="8">
        <v>618</v>
      </c>
      <c r="I156" s="8">
        <v>794620</v>
      </c>
      <c r="J156" s="47">
        <f t="shared" si="10"/>
        <v>0.85123966942148765</v>
      </c>
      <c r="K156" s="47">
        <f t="shared" si="11"/>
        <v>0.79551867756207495</v>
      </c>
      <c r="L156" s="51">
        <f t="shared" si="12"/>
        <v>0.25537190082644629</v>
      </c>
      <c r="M156" s="51">
        <f t="shared" si="13"/>
        <v>0.55686307429345239</v>
      </c>
      <c r="N156" s="48">
        <f t="shared" si="14"/>
        <v>0.81223497511989873</v>
      </c>
      <c r="O156" s="49"/>
      <c r="P156" s="49"/>
    </row>
    <row r="157" spans="1:16" x14ac:dyDescent="0.25">
      <c r="A157" s="155">
        <v>154</v>
      </c>
      <c r="B157" s="187" t="s">
        <v>1102</v>
      </c>
      <c r="C157" s="178" t="s">
        <v>26</v>
      </c>
      <c r="D157" s="162" t="s">
        <v>382</v>
      </c>
      <c r="E157" s="186" t="s">
        <v>383</v>
      </c>
      <c r="F157" s="222">
        <v>1273</v>
      </c>
      <c r="G157" s="221">
        <v>1964052.4</v>
      </c>
      <c r="H157" s="8">
        <v>598</v>
      </c>
      <c r="I157" s="8">
        <v>897200</v>
      </c>
      <c r="J157" s="47">
        <f t="shared" si="10"/>
        <v>0.46975648075412413</v>
      </c>
      <c r="K157" s="47">
        <f t="shared" si="11"/>
        <v>0.45681062277157169</v>
      </c>
      <c r="L157" s="51">
        <f t="shared" si="12"/>
        <v>0.14092694422623722</v>
      </c>
      <c r="M157" s="51">
        <f t="shared" si="13"/>
        <v>0.31976743594010015</v>
      </c>
      <c r="N157" s="48">
        <f t="shared" si="14"/>
        <v>0.46069438016633735</v>
      </c>
      <c r="O157" s="49"/>
      <c r="P157" s="49"/>
    </row>
    <row r="158" spans="1:16" x14ac:dyDescent="0.25">
      <c r="A158" s="155">
        <v>155</v>
      </c>
      <c r="B158" s="187" t="s">
        <v>1102</v>
      </c>
      <c r="C158" s="178" t="s">
        <v>26</v>
      </c>
      <c r="D158" s="162" t="s">
        <v>387</v>
      </c>
      <c r="E158" s="186" t="s">
        <v>388</v>
      </c>
      <c r="F158" s="222">
        <v>859</v>
      </c>
      <c r="G158" s="221">
        <v>1552651.55</v>
      </c>
      <c r="H158" s="8">
        <v>722</v>
      </c>
      <c r="I158" s="8">
        <v>878255</v>
      </c>
      <c r="J158" s="47">
        <f t="shared" si="10"/>
        <v>0.84051222351571597</v>
      </c>
      <c r="K158" s="47">
        <f t="shared" si="11"/>
        <v>0.56564848693836034</v>
      </c>
      <c r="L158" s="51">
        <f t="shared" si="12"/>
        <v>0.25215366705471476</v>
      </c>
      <c r="M158" s="51">
        <f t="shared" si="13"/>
        <v>0.3959539408568522</v>
      </c>
      <c r="N158" s="48">
        <f t="shared" si="14"/>
        <v>0.64810760791156696</v>
      </c>
      <c r="O158" s="49"/>
      <c r="P158" s="49"/>
    </row>
    <row r="159" spans="1:16" x14ac:dyDescent="0.25">
      <c r="A159" s="155">
        <v>156</v>
      </c>
      <c r="B159" s="187" t="s">
        <v>1102</v>
      </c>
      <c r="C159" s="178" t="s">
        <v>26</v>
      </c>
      <c r="D159" s="162" t="s">
        <v>389</v>
      </c>
      <c r="E159" s="186" t="s">
        <v>513</v>
      </c>
      <c r="F159" s="222">
        <v>894</v>
      </c>
      <c r="G159" s="221">
        <v>1886501</v>
      </c>
      <c r="H159" s="8">
        <v>391</v>
      </c>
      <c r="I159" s="8">
        <v>747300</v>
      </c>
      <c r="J159" s="47">
        <f t="shared" si="10"/>
        <v>0.43736017897091722</v>
      </c>
      <c r="K159" s="47">
        <f t="shared" si="11"/>
        <v>0.3961301902304849</v>
      </c>
      <c r="L159" s="51">
        <f t="shared" si="12"/>
        <v>0.13120805369127517</v>
      </c>
      <c r="M159" s="51">
        <f t="shared" si="13"/>
        <v>0.27729113316133941</v>
      </c>
      <c r="N159" s="48">
        <f t="shared" si="14"/>
        <v>0.40849918685261455</v>
      </c>
      <c r="O159" s="49"/>
      <c r="P159" s="49"/>
    </row>
    <row r="160" spans="1:16" x14ac:dyDescent="0.25">
      <c r="A160" s="155">
        <v>157</v>
      </c>
      <c r="B160" s="187" t="s">
        <v>1102</v>
      </c>
      <c r="C160" s="178" t="s">
        <v>26</v>
      </c>
      <c r="D160" s="162" t="s">
        <v>386</v>
      </c>
      <c r="E160" s="186" t="s">
        <v>1026</v>
      </c>
      <c r="F160" s="222">
        <v>1064</v>
      </c>
      <c r="G160" s="221">
        <v>1650577.1</v>
      </c>
      <c r="H160" s="8">
        <v>558</v>
      </c>
      <c r="I160" s="8">
        <v>873335</v>
      </c>
      <c r="J160" s="47">
        <f t="shared" si="10"/>
        <v>0.52443609022556392</v>
      </c>
      <c r="K160" s="47">
        <f t="shared" si="11"/>
        <v>0.52910887955491448</v>
      </c>
      <c r="L160" s="51">
        <f t="shared" si="12"/>
        <v>0.15733082706766918</v>
      </c>
      <c r="M160" s="51">
        <f t="shared" si="13"/>
        <v>0.37037621568844009</v>
      </c>
      <c r="N160" s="48">
        <f t="shared" si="14"/>
        <v>0.52770704275610925</v>
      </c>
      <c r="O160" s="49"/>
      <c r="P160" s="49"/>
    </row>
    <row r="161" spans="1:16" x14ac:dyDescent="0.25">
      <c r="A161" s="155">
        <v>158</v>
      </c>
      <c r="B161" s="187" t="s">
        <v>34</v>
      </c>
      <c r="C161" s="178" t="s">
        <v>26</v>
      </c>
      <c r="D161" s="162" t="s">
        <v>422</v>
      </c>
      <c r="E161" s="186" t="s">
        <v>423</v>
      </c>
      <c r="F161" s="222">
        <v>2019</v>
      </c>
      <c r="G161" s="221">
        <v>4519522.3499999996</v>
      </c>
      <c r="H161" s="8">
        <v>565</v>
      </c>
      <c r="I161" s="8">
        <v>1547715</v>
      </c>
      <c r="J161" s="47">
        <f t="shared" si="10"/>
        <v>0.27984150569588906</v>
      </c>
      <c r="K161" s="47">
        <f t="shared" si="11"/>
        <v>0.34245101144372042</v>
      </c>
      <c r="L161" s="51">
        <f t="shared" si="12"/>
        <v>8.3952451708766709E-2</v>
      </c>
      <c r="M161" s="51">
        <f t="shared" si="13"/>
        <v>0.23971570801060427</v>
      </c>
      <c r="N161" s="48">
        <f t="shared" si="14"/>
        <v>0.32366815971937096</v>
      </c>
      <c r="O161" s="49"/>
      <c r="P161" s="49"/>
    </row>
    <row r="162" spans="1:16" x14ac:dyDescent="0.25">
      <c r="A162" s="155">
        <v>159</v>
      </c>
      <c r="B162" s="187" t="s">
        <v>34</v>
      </c>
      <c r="C162" s="178" t="s">
        <v>26</v>
      </c>
      <c r="D162" s="162" t="s">
        <v>428</v>
      </c>
      <c r="E162" s="186" t="s">
        <v>429</v>
      </c>
      <c r="F162" s="222">
        <v>2121</v>
      </c>
      <c r="G162" s="221">
        <v>3054034.3</v>
      </c>
      <c r="H162" s="8">
        <v>928</v>
      </c>
      <c r="I162" s="8">
        <v>1493930</v>
      </c>
      <c r="J162" s="47">
        <f t="shared" si="10"/>
        <v>0.43752946723243752</v>
      </c>
      <c r="K162" s="47">
        <f t="shared" si="11"/>
        <v>0.48916608434947834</v>
      </c>
      <c r="L162" s="51">
        <f t="shared" si="12"/>
        <v>0.13125884016973124</v>
      </c>
      <c r="M162" s="51">
        <f t="shared" si="13"/>
        <v>0.3424162590446348</v>
      </c>
      <c r="N162" s="48">
        <f t="shared" si="14"/>
        <v>0.47367509921436601</v>
      </c>
      <c r="O162" s="49"/>
      <c r="P162" s="49"/>
    </row>
    <row r="163" spans="1:16" x14ac:dyDescent="0.25">
      <c r="A163" s="155">
        <v>160</v>
      </c>
      <c r="B163" s="187" t="s">
        <v>34</v>
      </c>
      <c r="C163" s="178" t="s">
        <v>26</v>
      </c>
      <c r="D163" s="162" t="s">
        <v>420</v>
      </c>
      <c r="E163" s="186" t="s">
        <v>421</v>
      </c>
      <c r="F163" s="222">
        <v>2076</v>
      </c>
      <c r="G163" s="221">
        <v>2845214.3</v>
      </c>
      <c r="H163" s="8">
        <v>1045</v>
      </c>
      <c r="I163" s="8">
        <v>1659880</v>
      </c>
      <c r="J163" s="47">
        <f t="shared" si="10"/>
        <v>0.50337186897880537</v>
      </c>
      <c r="K163" s="47">
        <f t="shared" si="11"/>
        <v>0.58339366563706652</v>
      </c>
      <c r="L163" s="51">
        <f t="shared" si="12"/>
        <v>0.15101156069364161</v>
      </c>
      <c r="M163" s="51">
        <f t="shared" si="13"/>
        <v>0.40837556594594654</v>
      </c>
      <c r="N163" s="48">
        <f t="shared" si="14"/>
        <v>0.55938712663958812</v>
      </c>
      <c r="O163" s="49"/>
      <c r="P163" s="49"/>
    </row>
    <row r="164" spans="1:16" x14ac:dyDescent="0.25">
      <c r="A164" s="155">
        <v>161</v>
      </c>
      <c r="B164" s="187" t="s">
        <v>34</v>
      </c>
      <c r="C164" s="178" t="s">
        <v>26</v>
      </c>
      <c r="D164" s="162" t="s">
        <v>424</v>
      </c>
      <c r="E164" s="186" t="s">
        <v>425</v>
      </c>
      <c r="F164" s="222">
        <v>1416</v>
      </c>
      <c r="G164" s="221">
        <v>2096713.0249999999</v>
      </c>
      <c r="H164" s="8">
        <v>657</v>
      </c>
      <c r="I164" s="8">
        <v>901960</v>
      </c>
      <c r="J164" s="47">
        <f t="shared" si="10"/>
        <v>0.46398305084745761</v>
      </c>
      <c r="K164" s="47">
        <f t="shared" si="11"/>
        <v>0.43017808791453471</v>
      </c>
      <c r="L164" s="51">
        <f t="shared" si="12"/>
        <v>0.13919491525423727</v>
      </c>
      <c r="M164" s="51">
        <f t="shared" si="13"/>
        <v>0.30112466154017425</v>
      </c>
      <c r="N164" s="48">
        <f t="shared" si="14"/>
        <v>0.44031957679441153</v>
      </c>
      <c r="O164" s="49"/>
      <c r="P164" s="49"/>
    </row>
    <row r="165" spans="1:16" x14ac:dyDescent="0.25">
      <c r="A165" s="155">
        <v>162</v>
      </c>
      <c r="B165" s="187" t="s">
        <v>34</v>
      </c>
      <c r="C165" s="178" t="s">
        <v>26</v>
      </c>
      <c r="D165" s="162" t="s">
        <v>430</v>
      </c>
      <c r="E165" s="186" t="s">
        <v>431</v>
      </c>
      <c r="F165" s="222">
        <v>1291</v>
      </c>
      <c r="G165" s="221">
        <v>1980853.7000000002</v>
      </c>
      <c r="H165" s="8">
        <v>679</v>
      </c>
      <c r="I165" s="8">
        <v>1080405</v>
      </c>
      <c r="J165" s="47">
        <f t="shared" si="10"/>
        <v>0.52594887683965919</v>
      </c>
      <c r="K165" s="47">
        <f t="shared" si="11"/>
        <v>0.54542392504807391</v>
      </c>
      <c r="L165" s="51">
        <f t="shared" si="12"/>
        <v>0.15778466305189776</v>
      </c>
      <c r="M165" s="51">
        <f t="shared" si="13"/>
        <v>0.38179674753365173</v>
      </c>
      <c r="N165" s="48">
        <f t="shared" si="14"/>
        <v>0.53958141058554943</v>
      </c>
      <c r="O165" s="49"/>
      <c r="P165" s="49"/>
    </row>
    <row r="166" spans="1:16" x14ac:dyDescent="0.25">
      <c r="A166" s="155">
        <v>163</v>
      </c>
      <c r="B166" s="188" t="s">
        <v>34</v>
      </c>
      <c r="C166" s="189" t="s">
        <v>26</v>
      </c>
      <c r="D166" s="162" t="s">
        <v>426</v>
      </c>
      <c r="E166" s="190" t="s">
        <v>1392</v>
      </c>
      <c r="F166" s="223">
        <v>1257</v>
      </c>
      <c r="G166" s="221">
        <v>1977133.45</v>
      </c>
      <c r="H166" s="8">
        <v>479</v>
      </c>
      <c r="I166" s="8">
        <v>726260</v>
      </c>
      <c r="J166" s="47">
        <f t="shared" si="10"/>
        <v>0.38106603023070801</v>
      </c>
      <c r="K166" s="47">
        <f t="shared" si="11"/>
        <v>0.36732978241807601</v>
      </c>
      <c r="L166" s="51">
        <f t="shared" si="12"/>
        <v>0.11431980906921239</v>
      </c>
      <c r="M166" s="51">
        <f t="shared" si="13"/>
        <v>0.25713084769265321</v>
      </c>
      <c r="N166" s="48">
        <f t="shared" si="14"/>
        <v>0.37145065676186562</v>
      </c>
      <c r="O166" s="49"/>
      <c r="P166" s="49"/>
    </row>
    <row r="167" spans="1:16" x14ac:dyDescent="0.25">
      <c r="A167" s="155">
        <v>164</v>
      </c>
      <c r="B167" s="162" t="s">
        <v>59</v>
      </c>
      <c r="C167" s="162" t="s">
        <v>41</v>
      </c>
      <c r="D167" s="162" t="s">
        <v>443</v>
      </c>
      <c r="E167" s="191" t="s">
        <v>1141</v>
      </c>
      <c r="F167" s="219">
        <v>1023</v>
      </c>
      <c r="G167" s="219">
        <v>1833284.0249999999</v>
      </c>
      <c r="H167" s="8">
        <v>439</v>
      </c>
      <c r="I167" s="8">
        <v>616740</v>
      </c>
      <c r="J167" s="47">
        <f t="shared" si="10"/>
        <v>0.42913000977517107</v>
      </c>
      <c r="K167" s="47">
        <f t="shared" si="11"/>
        <v>0.33641268433569643</v>
      </c>
      <c r="L167" s="51">
        <f t="shared" si="12"/>
        <v>0.12873900293255131</v>
      </c>
      <c r="M167" s="51">
        <f t="shared" si="13"/>
        <v>0.2354888790349875</v>
      </c>
      <c r="N167" s="48">
        <f t="shared" si="14"/>
        <v>0.3642278819675388</v>
      </c>
      <c r="O167" s="49"/>
      <c r="P167" s="49"/>
    </row>
    <row r="168" spans="1:16" x14ac:dyDescent="0.25">
      <c r="A168" s="155">
        <v>165</v>
      </c>
      <c r="B168" s="162" t="s">
        <v>59</v>
      </c>
      <c r="C168" s="162" t="s">
        <v>41</v>
      </c>
      <c r="D168" s="162" t="s">
        <v>446</v>
      </c>
      <c r="E168" s="191" t="s">
        <v>1142</v>
      </c>
      <c r="F168" s="219">
        <v>1849</v>
      </c>
      <c r="G168" s="219">
        <v>3292629.35</v>
      </c>
      <c r="H168" s="8">
        <v>955</v>
      </c>
      <c r="I168" s="8">
        <v>1511380</v>
      </c>
      <c r="J168" s="47">
        <f t="shared" si="10"/>
        <v>0.51649540292049756</v>
      </c>
      <c r="K168" s="47">
        <f t="shared" si="11"/>
        <v>0.45901917262567071</v>
      </c>
      <c r="L168" s="51">
        <f t="shared" si="12"/>
        <v>0.15494862087614927</v>
      </c>
      <c r="M168" s="51">
        <f t="shared" si="13"/>
        <v>0.32131342083796949</v>
      </c>
      <c r="N168" s="48">
        <f t="shared" si="14"/>
        <v>0.47626204171411879</v>
      </c>
      <c r="O168" s="49"/>
      <c r="P168" s="49"/>
    </row>
    <row r="169" spans="1:16" x14ac:dyDescent="0.25">
      <c r="A169" s="155">
        <v>166</v>
      </c>
      <c r="B169" s="162" t="s">
        <v>59</v>
      </c>
      <c r="C169" s="162" t="s">
        <v>41</v>
      </c>
      <c r="D169" s="162" t="s">
        <v>445</v>
      </c>
      <c r="E169" s="191" t="s">
        <v>1143</v>
      </c>
      <c r="F169" s="219">
        <v>1298</v>
      </c>
      <c r="G169" s="219">
        <v>2282973.25</v>
      </c>
      <c r="H169" s="8">
        <v>494</v>
      </c>
      <c r="I169" s="8">
        <v>764665</v>
      </c>
      <c r="J169" s="47">
        <f t="shared" si="10"/>
        <v>0.38058551617873654</v>
      </c>
      <c r="K169" s="47">
        <f t="shared" si="11"/>
        <v>0.33494260171467188</v>
      </c>
      <c r="L169" s="51">
        <f t="shared" si="12"/>
        <v>0.11417565485362095</v>
      </c>
      <c r="M169" s="51">
        <f t="shared" si="13"/>
        <v>0.23445982120027031</v>
      </c>
      <c r="N169" s="48">
        <f t="shared" si="14"/>
        <v>0.34863547605389128</v>
      </c>
      <c r="O169" s="49"/>
      <c r="P169" s="49"/>
    </row>
    <row r="170" spans="1:16" x14ac:dyDescent="0.25">
      <c r="A170" s="155">
        <v>167</v>
      </c>
      <c r="B170" s="162" t="s">
        <v>59</v>
      </c>
      <c r="C170" s="162" t="s">
        <v>41</v>
      </c>
      <c r="D170" s="162" t="s">
        <v>444</v>
      </c>
      <c r="E170" s="191" t="s">
        <v>1144</v>
      </c>
      <c r="F170" s="219">
        <v>628</v>
      </c>
      <c r="G170" s="219">
        <v>1102078.925</v>
      </c>
      <c r="H170" s="8">
        <v>347</v>
      </c>
      <c r="I170" s="8">
        <v>501410</v>
      </c>
      <c r="J170" s="47">
        <f t="shared" si="10"/>
        <v>0.55254777070063699</v>
      </c>
      <c r="K170" s="47">
        <f t="shared" si="11"/>
        <v>0.45496741533279933</v>
      </c>
      <c r="L170" s="51">
        <f t="shared" si="12"/>
        <v>0.1657643312101911</v>
      </c>
      <c r="M170" s="51">
        <f t="shared" si="13"/>
        <v>0.31847719073295949</v>
      </c>
      <c r="N170" s="48">
        <f t="shared" si="14"/>
        <v>0.48424152194315062</v>
      </c>
      <c r="O170" s="49"/>
      <c r="P170" s="49"/>
    </row>
    <row r="171" spans="1:16" x14ac:dyDescent="0.25">
      <c r="A171" s="155">
        <v>168</v>
      </c>
      <c r="B171" s="162" t="s">
        <v>40</v>
      </c>
      <c r="C171" s="162" t="s">
        <v>41</v>
      </c>
      <c r="D171" s="162" t="s">
        <v>451</v>
      </c>
      <c r="E171" s="191" t="s">
        <v>1145</v>
      </c>
      <c r="F171" s="219">
        <v>1168</v>
      </c>
      <c r="G171" s="219">
        <v>2097783.4249999998</v>
      </c>
      <c r="H171" s="8">
        <v>487</v>
      </c>
      <c r="I171" s="8">
        <v>959685</v>
      </c>
      <c r="J171" s="47">
        <f t="shared" si="10"/>
        <v>0.41695205479452052</v>
      </c>
      <c r="K171" s="47">
        <f t="shared" si="11"/>
        <v>0.45747572822013316</v>
      </c>
      <c r="L171" s="51">
        <f t="shared" si="12"/>
        <v>0.12508561643835614</v>
      </c>
      <c r="M171" s="51">
        <f t="shared" si="13"/>
        <v>0.32023300975409319</v>
      </c>
      <c r="N171" s="48">
        <f t="shared" si="14"/>
        <v>0.44531862619244933</v>
      </c>
      <c r="O171" s="49"/>
      <c r="P171" s="49"/>
    </row>
    <row r="172" spans="1:16" x14ac:dyDescent="0.25">
      <c r="A172" s="155">
        <v>169</v>
      </c>
      <c r="B172" s="162" t="s">
        <v>40</v>
      </c>
      <c r="C172" s="162" t="s">
        <v>41</v>
      </c>
      <c r="D172" s="162" t="s">
        <v>455</v>
      </c>
      <c r="E172" s="191" t="s">
        <v>1029</v>
      </c>
      <c r="F172" s="219">
        <v>1310</v>
      </c>
      <c r="G172" s="219">
        <v>2336558.5249999999</v>
      </c>
      <c r="H172" s="8">
        <v>868</v>
      </c>
      <c r="I172" s="8">
        <v>1413400</v>
      </c>
      <c r="J172" s="47">
        <f t="shared" si="10"/>
        <v>0.66259541984732828</v>
      </c>
      <c r="K172" s="47">
        <f t="shared" si="11"/>
        <v>0.60490673992426536</v>
      </c>
      <c r="L172" s="51">
        <f t="shared" si="12"/>
        <v>0.19877862595419848</v>
      </c>
      <c r="M172" s="51">
        <f t="shared" si="13"/>
        <v>0.42343471794698573</v>
      </c>
      <c r="N172" s="48">
        <f t="shared" si="14"/>
        <v>0.62221334390118421</v>
      </c>
      <c r="O172" s="49"/>
      <c r="P172" s="49"/>
    </row>
    <row r="173" spans="1:16" x14ac:dyDescent="0.25">
      <c r="A173" s="155">
        <v>170</v>
      </c>
      <c r="B173" s="162" t="s">
        <v>40</v>
      </c>
      <c r="C173" s="162" t="s">
        <v>41</v>
      </c>
      <c r="D173" s="162" t="s">
        <v>454</v>
      </c>
      <c r="E173" s="191" t="s">
        <v>1030</v>
      </c>
      <c r="F173" s="219">
        <v>1335</v>
      </c>
      <c r="G173" s="219">
        <v>2423669.7000000002</v>
      </c>
      <c r="H173" s="8">
        <v>683</v>
      </c>
      <c r="I173" s="8">
        <v>1183725</v>
      </c>
      <c r="J173" s="47">
        <f t="shared" si="10"/>
        <v>0.51161048689138577</v>
      </c>
      <c r="K173" s="47">
        <f t="shared" si="11"/>
        <v>0.48840194684944072</v>
      </c>
      <c r="L173" s="51">
        <f t="shared" si="12"/>
        <v>0.15348314606741573</v>
      </c>
      <c r="M173" s="51">
        <f t="shared" si="13"/>
        <v>0.34188136279460846</v>
      </c>
      <c r="N173" s="48">
        <f t="shared" si="14"/>
        <v>0.49536450886202421</v>
      </c>
      <c r="O173" s="49"/>
      <c r="P173" s="49"/>
    </row>
    <row r="174" spans="1:16" x14ac:dyDescent="0.25">
      <c r="A174" s="155">
        <v>171</v>
      </c>
      <c r="B174" s="162" t="s">
        <v>40</v>
      </c>
      <c r="C174" s="162" t="s">
        <v>41</v>
      </c>
      <c r="D174" s="162" t="s">
        <v>449</v>
      </c>
      <c r="E174" s="191" t="s">
        <v>1031</v>
      </c>
      <c r="F174" s="219">
        <v>1956</v>
      </c>
      <c r="G174" s="219">
        <v>3539105.5750000002</v>
      </c>
      <c r="H174" s="8">
        <v>821</v>
      </c>
      <c r="I174" s="8">
        <v>1664700</v>
      </c>
      <c r="J174" s="47">
        <f t="shared" si="10"/>
        <v>0.41973415132924335</v>
      </c>
      <c r="K174" s="47">
        <f t="shared" si="11"/>
        <v>0.47037308289397384</v>
      </c>
      <c r="L174" s="51">
        <f t="shared" si="12"/>
        <v>0.125920245398773</v>
      </c>
      <c r="M174" s="51">
        <f t="shared" si="13"/>
        <v>0.32926115802578165</v>
      </c>
      <c r="N174" s="48">
        <f t="shared" si="14"/>
        <v>0.45518140342455465</v>
      </c>
      <c r="O174" s="49"/>
      <c r="P174" s="49"/>
    </row>
    <row r="175" spans="1:16" x14ac:dyDescent="0.25">
      <c r="A175" s="155">
        <v>172</v>
      </c>
      <c r="B175" s="162" t="s">
        <v>40</v>
      </c>
      <c r="C175" s="162" t="s">
        <v>41</v>
      </c>
      <c r="D175" s="162" t="s">
        <v>450</v>
      </c>
      <c r="E175" s="191" t="s">
        <v>1146</v>
      </c>
      <c r="F175" s="219">
        <v>1181</v>
      </c>
      <c r="G175" s="219">
        <v>2128193.4249999998</v>
      </c>
      <c r="H175" s="8">
        <v>553</v>
      </c>
      <c r="I175" s="8">
        <v>1015475</v>
      </c>
      <c r="J175" s="47">
        <f t="shared" si="10"/>
        <v>0.46824724809483487</v>
      </c>
      <c r="K175" s="47">
        <f t="shared" si="11"/>
        <v>0.47715352752769646</v>
      </c>
      <c r="L175" s="51">
        <f t="shared" si="12"/>
        <v>0.14047417442845045</v>
      </c>
      <c r="M175" s="51">
        <f t="shared" si="13"/>
        <v>0.33400746926938751</v>
      </c>
      <c r="N175" s="48">
        <f t="shared" si="14"/>
        <v>0.47448164369783796</v>
      </c>
      <c r="O175" s="49"/>
      <c r="P175" s="49"/>
    </row>
    <row r="176" spans="1:16" x14ac:dyDescent="0.25">
      <c r="A176" s="155">
        <v>173</v>
      </c>
      <c r="B176" s="162" t="s">
        <v>40</v>
      </c>
      <c r="C176" s="162" t="s">
        <v>41</v>
      </c>
      <c r="D176" s="162" t="s">
        <v>447</v>
      </c>
      <c r="E176" s="191" t="s">
        <v>448</v>
      </c>
      <c r="F176" s="219">
        <v>842</v>
      </c>
      <c r="G176" s="219">
        <v>1528851.85</v>
      </c>
      <c r="H176" s="8">
        <v>308</v>
      </c>
      <c r="I176" s="8">
        <v>623960</v>
      </c>
      <c r="J176" s="47">
        <f t="shared" si="10"/>
        <v>0.36579572446555819</v>
      </c>
      <c r="K176" s="47">
        <f t="shared" si="11"/>
        <v>0.40812325929422133</v>
      </c>
      <c r="L176" s="51">
        <f t="shared" si="12"/>
        <v>0.10973871733966746</v>
      </c>
      <c r="M176" s="51">
        <f t="shared" si="13"/>
        <v>0.28568628150595493</v>
      </c>
      <c r="N176" s="48">
        <f t="shared" si="14"/>
        <v>0.39542499884562238</v>
      </c>
      <c r="O176" s="49"/>
      <c r="P176" s="49"/>
    </row>
    <row r="177" spans="1:16" x14ac:dyDescent="0.25">
      <c r="A177" s="155">
        <v>174</v>
      </c>
      <c r="B177" s="192" t="s">
        <v>1358</v>
      </c>
      <c r="C177" s="192" t="s">
        <v>41</v>
      </c>
      <c r="D177" s="162" t="s">
        <v>492</v>
      </c>
      <c r="E177" s="191" t="s">
        <v>493</v>
      </c>
      <c r="F177" s="219">
        <v>1786</v>
      </c>
      <c r="G177" s="219">
        <v>3399546.15</v>
      </c>
      <c r="H177" s="8">
        <v>912</v>
      </c>
      <c r="I177" s="8">
        <v>2213935</v>
      </c>
      <c r="J177" s="47">
        <f t="shared" si="10"/>
        <v>0.51063829787234039</v>
      </c>
      <c r="K177" s="47">
        <f t="shared" si="11"/>
        <v>0.65124428447603222</v>
      </c>
      <c r="L177" s="51">
        <f t="shared" si="12"/>
        <v>0.1531914893617021</v>
      </c>
      <c r="M177" s="51">
        <f t="shared" si="13"/>
        <v>0.45587099913322254</v>
      </c>
      <c r="N177" s="48">
        <f t="shared" si="14"/>
        <v>0.60906248849492461</v>
      </c>
      <c r="O177" s="49"/>
      <c r="P177" s="49"/>
    </row>
    <row r="178" spans="1:16" x14ac:dyDescent="0.25">
      <c r="A178" s="155">
        <v>175</v>
      </c>
      <c r="B178" s="192" t="s">
        <v>1358</v>
      </c>
      <c r="C178" s="192" t="s">
        <v>41</v>
      </c>
      <c r="D178" s="162" t="s">
        <v>491</v>
      </c>
      <c r="E178" s="191" t="s">
        <v>1034</v>
      </c>
      <c r="F178" s="219">
        <v>891</v>
      </c>
      <c r="G178" s="219">
        <v>1703469.05</v>
      </c>
      <c r="H178" s="8">
        <v>491</v>
      </c>
      <c r="I178" s="8">
        <v>940010</v>
      </c>
      <c r="J178" s="47">
        <f t="shared" si="10"/>
        <v>0.55106621773288444</v>
      </c>
      <c r="K178" s="47">
        <f t="shared" si="11"/>
        <v>0.55182100314649096</v>
      </c>
      <c r="L178" s="51">
        <f t="shared" si="12"/>
        <v>0.16531986531986534</v>
      </c>
      <c r="M178" s="51">
        <f t="shared" si="13"/>
        <v>0.38627470220254367</v>
      </c>
      <c r="N178" s="48">
        <f t="shared" si="14"/>
        <v>0.55159456752240899</v>
      </c>
      <c r="O178" s="49"/>
      <c r="P178" s="49"/>
    </row>
    <row r="179" spans="1:16" x14ac:dyDescent="0.25">
      <c r="A179" s="155">
        <v>176</v>
      </c>
      <c r="B179" s="192" t="s">
        <v>1358</v>
      </c>
      <c r="C179" s="192" t="s">
        <v>41</v>
      </c>
      <c r="D179" s="162" t="s">
        <v>489</v>
      </c>
      <c r="E179" s="191" t="s">
        <v>1035</v>
      </c>
      <c r="F179" s="219">
        <v>1165</v>
      </c>
      <c r="G179" s="219">
        <v>2107316.875</v>
      </c>
      <c r="H179" s="8">
        <v>593</v>
      </c>
      <c r="I179" s="8">
        <v>762390</v>
      </c>
      <c r="J179" s="47">
        <f t="shared" si="10"/>
        <v>0.50901287553648067</v>
      </c>
      <c r="K179" s="47">
        <f t="shared" si="11"/>
        <v>0.3617823256884421</v>
      </c>
      <c r="L179" s="51">
        <f t="shared" si="12"/>
        <v>0.15270386266094418</v>
      </c>
      <c r="M179" s="51">
        <f t="shared" si="13"/>
        <v>0.25324762798190947</v>
      </c>
      <c r="N179" s="48">
        <f t="shared" si="14"/>
        <v>0.40595149064285363</v>
      </c>
      <c r="O179" s="49"/>
      <c r="P179" s="49"/>
    </row>
    <row r="180" spans="1:16" x14ac:dyDescent="0.25">
      <c r="A180" s="155">
        <v>177</v>
      </c>
      <c r="B180" s="192" t="s">
        <v>1358</v>
      </c>
      <c r="C180" s="192" t="s">
        <v>41</v>
      </c>
      <c r="D180" s="162" t="s">
        <v>490</v>
      </c>
      <c r="E180" s="191" t="s">
        <v>1036</v>
      </c>
      <c r="F180" s="219">
        <v>2119</v>
      </c>
      <c r="G180" s="219">
        <v>4194173.7749999999</v>
      </c>
      <c r="H180" s="8">
        <v>1276</v>
      </c>
      <c r="I180" s="8">
        <v>2475345</v>
      </c>
      <c r="J180" s="47">
        <f t="shared" si="10"/>
        <v>0.60217083529966964</v>
      </c>
      <c r="K180" s="47">
        <f t="shared" si="11"/>
        <v>0.59018656183362361</v>
      </c>
      <c r="L180" s="51">
        <f t="shared" si="12"/>
        <v>0.18065125058990089</v>
      </c>
      <c r="M180" s="51">
        <f t="shared" si="13"/>
        <v>0.41313059328353652</v>
      </c>
      <c r="N180" s="48">
        <f t="shared" si="14"/>
        <v>0.59378184387343746</v>
      </c>
      <c r="O180" s="49"/>
      <c r="P180" s="49"/>
    </row>
    <row r="181" spans="1:16" x14ac:dyDescent="0.25">
      <c r="A181" s="155">
        <v>178</v>
      </c>
      <c r="B181" s="192" t="s">
        <v>179</v>
      </c>
      <c r="C181" s="192" t="s">
        <v>41</v>
      </c>
      <c r="D181" s="162" t="s">
        <v>495</v>
      </c>
      <c r="E181" s="191" t="s">
        <v>1037</v>
      </c>
      <c r="F181" s="219">
        <v>1052</v>
      </c>
      <c r="G181" s="219">
        <v>1849695.4</v>
      </c>
      <c r="H181" s="8">
        <v>596</v>
      </c>
      <c r="I181" s="8">
        <v>900430</v>
      </c>
      <c r="J181" s="47">
        <f t="shared" si="10"/>
        <v>0.56653992395437258</v>
      </c>
      <c r="K181" s="47">
        <f t="shared" si="11"/>
        <v>0.48679906972791304</v>
      </c>
      <c r="L181" s="51">
        <f t="shared" si="12"/>
        <v>0.16996197718631176</v>
      </c>
      <c r="M181" s="51">
        <f t="shared" si="13"/>
        <v>0.34075934880953912</v>
      </c>
      <c r="N181" s="48">
        <f t="shared" si="14"/>
        <v>0.51072132599585085</v>
      </c>
      <c r="O181" s="49"/>
      <c r="P181" s="49"/>
    </row>
    <row r="182" spans="1:16" x14ac:dyDescent="0.25">
      <c r="A182" s="155">
        <v>179</v>
      </c>
      <c r="B182" s="192" t="s">
        <v>179</v>
      </c>
      <c r="C182" s="192" t="s">
        <v>41</v>
      </c>
      <c r="D182" s="162" t="s">
        <v>494</v>
      </c>
      <c r="E182" s="191" t="s">
        <v>1239</v>
      </c>
      <c r="F182" s="219">
        <v>1207</v>
      </c>
      <c r="G182" s="219">
        <v>2151915.5</v>
      </c>
      <c r="H182" s="8">
        <v>653</v>
      </c>
      <c r="I182" s="8">
        <v>983420</v>
      </c>
      <c r="J182" s="47">
        <f t="shared" si="10"/>
        <v>0.54101077050538526</v>
      </c>
      <c r="K182" s="47">
        <f t="shared" si="11"/>
        <v>0.45699749827537373</v>
      </c>
      <c r="L182" s="51">
        <f t="shared" si="12"/>
        <v>0.16230323115161557</v>
      </c>
      <c r="M182" s="51">
        <f t="shared" si="13"/>
        <v>0.31989824879276157</v>
      </c>
      <c r="N182" s="48">
        <f t="shared" si="14"/>
        <v>0.48220147994437712</v>
      </c>
      <c r="O182" s="49"/>
      <c r="P182" s="49"/>
    </row>
    <row r="183" spans="1:16" x14ac:dyDescent="0.25">
      <c r="A183" s="155">
        <v>180</v>
      </c>
      <c r="B183" s="192" t="s">
        <v>179</v>
      </c>
      <c r="C183" s="192" t="s">
        <v>41</v>
      </c>
      <c r="D183" s="162" t="s">
        <v>496</v>
      </c>
      <c r="E183" s="191" t="s">
        <v>1038</v>
      </c>
      <c r="F183" s="219">
        <v>1160</v>
      </c>
      <c r="G183" s="219">
        <v>2052195.3</v>
      </c>
      <c r="H183" s="8">
        <v>862</v>
      </c>
      <c r="I183" s="8">
        <v>1542525</v>
      </c>
      <c r="J183" s="47">
        <f t="shared" si="10"/>
        <v>0.74310344827586206</v>
      </c>
      <c r="K183" s="47">
        <f t="shared" si="11"/>
        <v>0.75164629799122917</v>
      </c>
      <c r="L183" s="51">
        <f t="shared" si="12"/>
        <v>0.22293103448275861</v>
      </c>
      <c r="M183" s="51">
        <f t="shared" si="13"/>
        <v>0.52615240859386037</v>
      </c>
      <c r="N183" s="48">
        <f t="shared" si="14"/>
        <v>0.749083443076619</v>
      </c>
      <c r="O183" s="49"/>
      <c r="P183" s="49"/>
    </row>
    <row r="184" spans="1:16" x14ac:dyDescent="0.25">
      <c r="A184" s="155">
        <v>181</v>
      </c>
      <c r="B184" s="192" t="s">
        <v>179</v>
      </c>
      <c r="C184" s="192" t="s">
        <v>41</v>
      </c>
      <c r="D184" s="162" t="s">
        <v>497</v>
      </c>
      <c r="E184" s="191" t="s">
        <v>1091</v>
      </c>
      <c r="F184" s="219">
        <v>1397</v>
      </c>
      <c r="G184" s="219">
        <v>2482356.9750000001</v>
      </c>
      <c r="H184" s="8">
        <v>1383</v>
      </c>
      <c r="I184" s="8">
        <v>2189175</v>
      </c>
      <c r="J184" s="47">
        <f t="shared" si="10"/>
        <v>0.98997852541159626</v>
      </c>
      <c r="K184" s="47">
        <f t="shared" si="11"/>
        <v>0.8818937091028175</v>
      </c>
      <c r="L184" s="51">
        <f t="shared" si="12"/>
        <v>0.29699355762347884</v>
      </c>
      <c r="M184" s="51">
        <f t="shared" si="13"/>
        <v>0.61732559637197226</v>
      </c>
      <c r="N184" s="48">
        <f t="shared" si="14"/>
        <v>0.91431915399545116</v>
      </c>
      <c r="O184" s="49"/>
      <c r="P184" s="49"/>
    </row>
    <row r="185" spans="1:16" x14ac:dyDescent="0.25">
      <c r="A185" s="155">
        <v>182</v>
      </c>
      <c r="B185" s="162" t="s">
        <v>48</v>
      </c>
      <c r="C185" s="162" t="s">
        <v>41</v>
      </c>
      <c r="D185" s="162" t="s">
        <v>479</v>
      </c>
      <c r="E185" s="191" t="s">
        <v>1323</v>
      </c>
      <c r="F185" s="219">
        <v>1085</v>
      </c>
      <c r="G185" s="219">
        <v>1758140.125</v>
      </c>
      <c r="H185" s="8">
        <v>384</v>
      </c>
      <c r="I185" s="8">
        <v>652730</v>
      </c>
      <c r="J185" s="47">
        <f t="shared" si="10"/>
        <v>0.35391705069124424</v>
      </c>
      <c r="K185" s="47">
        <f t="shared" si="11"/>
        <v>0.37126164787348792</v>
      </c>
      <c r="L185" s="51">
        <f t="shared" si="12"/>
        <v>0.10617511520737327</v>
      </c>
      <c r="M185" s="51">
        <f t="shared" si="13"/>
        <v>0.25988315351144153</v>
      </c>
      <c r="N185" s="48">
        <f t="shared" si="14"/>
        <v>0.36605826871881481</v>
      </c>
      <c r="O185" s="49"/>
      <c r="P185" s="49"/>
    </row>
    <row r="186" spans="1:16" x14ac:dyDescent="0.25">
      <c r="A186" s="155">
        <v>183</v>
      </c>
      <c r="B186" s="162" t="s">
        <v>48</v>
      </c>
      <c r="C186" s="162" t="s">
        <v>41</v>
      </c>
      <c r="D186" s="162" t="s">
        <v>481</v>
      </c>
      <c r="E186" s="191" t="s">
        <v>1285</v>
      </c>
      <c r="F186" s="219">
        <v>1231</v>
      </c>
      <c r="G186" s="219">
        <v>1995653.075</v>
      </c>
      <c r="H186" s="8">
        <v>593</v>
      </c>
      <c r="I186" s="8">
        <v>887595</v>
      </c>
      <c r="J186" s="47">
        <f t="shared" si="10"/>
        <v>0.48172217709179527</v>
      </c>
      <c r="K186" s="47">
        <f t="shared" si="11"/>
        <v>0.44476417826279752</v>
      </c>
      <c r="L186" s="51">
        <f t="shared" si="12"/>
        <v>0.14451665312753859</v>
      </c>
      <c r="M186" s="51">
        <f t="shared" si="13"/>
        <v>0.31133492478395824</v>
      </c>
      <c r="N186" s="48">
        <f t="shared" si="14"/>
        <v>0.45585157791149683</v>
      </c>
      <c r="O186" s="49"/>
      <c r="P186" s="49"/>
    </row>
    <row r="187" spans="1:16" x14ac:dyDescent="0.25">
      <c r="A187" s="155">
        <v>184</v>
      </c>
      <c r="B187" s="192" t="s">
        <v>1355</v>
      </c>
      <c r="C187" s="192" t="s">
        <v>41</v>
      </c>
      <c r="D187" s="162" t="s">
        <v>485</v>
      </c>
      <c r="E187" s="191" t="s">
        <v>358</v>
      </c>
      <c r="F187" s="219">
        <v>1565</v>
      </c>
      <c r="G187" s="219">
        <v>2839090.6749999998</v>
      </c>
      <c r="H187" s="8">
        <v>566</v>
      </c>
      <c r="I187" s="8">
        <v>1245235</v>
      </c>
      <c r="J187" s="47">
        <f t="shared" si="10"/>
        <v>0.36166134185303517</v>
      </c>
      <c r="K187" s="47">
        <f t="shared" si="11"/>
        <v>0.43860346235683367</v>
      </c>
      <c r="L187" s="51">
        <f t="shared" si="12"/>
        <v>0.10849840255591055</v>
      </c>
      <c r="M187" s="51">
        <f t="shared" si="13"/>
        <v>0.30702242364978355</v>
      </c>
      <c r="N187" s="48">
        <f t="shared" si="14"/>
        <v>0.41552082620569408</v>
      </c>
      <c r="O187" s="49"/>
      <c r="P187" s="49"/>
    </row>
    <row r="188" spans="1:16" x14ac:dyDescent="0.25">
      <c r="A188" s="155">
        <v>185</v>
      </c>
      <c r="B188" s="192" t="s">
        <v>1355</v>
      </c>
      <c r="C188" s="192" t="s">
        <v>41</v>
      </c>
      <c r="D188" s="162" t="s">
        <v>483</v>
      </c>
      <c r="E188" s="193" t="s">
        <v>1356</v>
      </c>
      <c r="F188" s="219">
        <v>1237</v>
      </c>
      <c r="G188" s="219">
        <v>2249060.9750000001</v>
      </c>
      <c r="H188" s="8">
        <v>468</v>
      </c>
      <c r="I188" s="8">
        <v>803905</v>
      </c>
      <c r="J188" s="47">
        <f t="shared" si="10"/>
        <v>0.37833468067906223</v>
      </c>
      <c r="K188" s="47">
        <f t="shared" si="11"/>
        <v>0.35744028682903983</v>
      </c>
      <c r="L188" s="51">
        <f t="shared" si="12"/>
        <v>0.11350040420371867</v>
      </c>
      <c r="M188" s="51">
        <f t="shared" si="13"/>
        <v>0.25020820078032785</v>
      </c>
      <c r="N188" s="48">
        <f t="shared" si="14"/>
        <v>0.3637086049840465</v>
      </c>
      <c r="O188" s="49"/>
      <c r="P188" s="49"/>
    </row>
    <row r="189" spans="1:16" x14ac:dyDescent="0.25">
      <c r="A189" s="155">
        <v>186</v>
      </c>
      <c r="B189" s="192" t="s">
        <v>1355</v>
      </c>
      <c r="C189" s="192" t="s">
        <v>41</v>
      </c>
      <c r="D189" s="162" t="s">
        <v>486</v>
      </c>
      <c r="E189" s="193" t="s">
        <v>1393</v>
      </c>
      <c r="F189" s="219">
        <v>866</v>
      </c>
      <c r="G189" s="219">
        <v>1567992.05</v>
      </c>
      <c r="H189" s="8">
        <v>257</v>
      </c>
      <c r="I189" s="8">
        <v>449005</v>
      </c>
      <c r="J189" s="47">
        <f t="shared" si="10"/>
        <v>0.29676674364896072</v>
      </c>
      <c r="K189" s="47">
        <f t="shared" si="11"/>
        <v>0.28635668146404186</v>
      </c>
      <c r="L189" s="51">
        <f t="shared" si="12"/>
        <v>8.9030023094688215E-2</v>
      </c>
      <c r="M189" s="51">
        <f t="shared" si="13"/>
        <v>0.2004496770248293</v>
      </c>
      <c r="N189" s="48">
        <f t="shared" si="14"/>
        <v>0.28947970011951751</v>
      </c>
      <c r="O189" s="49"/>
      <c r="P189" s="49"/>
    </row>
    <row r="190" spans="1:16" x14ac:dyDescent="0.25">
      <c r="A190" s="155">
        <v>187</v>
      </c>
      <c r="B190" s="192" t="s">
        <v>1355</v>
      </c>
      <c r="C190" s="192" t="s">
        <v>41</v>
      </c>
      <c r="D190" s="162" t="s">
        <v>487</v>
      </c>
      <c r="E190" s="193" t="s">
        <v>1357</v>
      </c>
      <c r="F190" s="219">
        <v>597</v>
      </c>
      <c r="G190" s="219">
        <v>1093738.7250000001</v>
      </c>
      <c r="H190" s="8">
        <v>276</v>
      </c>
      <c r="I190" s="8">
        <v>476270</v>
      </c>
      <c r="J190" s="47">
        <f t="shared" si="10"/>
        <v>0.46231155778894473</v>
      </c>
      <c r="K190" s="47">
        <f t="shared" si="11"/>
        <v>0.43545134602416125</v>
      </c>
      <c r="L190" s="51">
        <f t="shared" si="12"/>
        <v>0.13869346733668342</v>
      </c>
      <c r="M190" s="51">
        <f t="shared" si="13"/>
        <v>0.30481594221691283</v>
      </c>
      <c r="N190" s="48">
        <f t="shared" si="14"/>
        <v>0.44350940955359625</v>
      </c>
      <c r="O190" s="49"/>
      <c r="P190" s="49"/>
    </row>
    <row r="191" spans="1:16" x14ac:dyDescent="0.25">
      <c r="A191" s="155">
        <v>188</v>
      </c>
      <c r="B191" s="192" t="s">
        <v>1355</v>
      </c>
      <c r="C191" s="192" t="s">
        <v>41</v>
      </c>
      <c r="D191" s="162" t="s">
        <v>482</v>
      </c>
      <c r="E191" s="193" t="s">
        <v>1322</v>
      </c>
      <c r="F191" s="219">
        <v>1134</v>
      </c>
      <c r="G191" s="219">
        <v>2053738.2250000001</v>
      </c>
      <c r="H191" s="8">
        <v>333</v>
      </c>
      <c r="I191" s="8">
        <v>470900</v>
      </c>
      <c r="J191" s="47">
        <f t="shared" si="10"/>
        <v>0.29365079365079366</v>
      </c>
      <c r="K191" s="47">
        <f t="shared" si="11"/>
        <v>0.22928920261977398</v>
      </c>
      <c r="L191" s="51">
        <f t="shared" si="12"/>
        <v>8.8095238095238101E-2</v>
      </c>
      <c r="M191" s="51">
        <f t="shared" si="13"/>
        <v>0.16050244183384177</v>
      </c>
      <c r="N191" s="48">
        <f t="shared" si="14"/>
        <v>0.24859767992907988</v>
      </c>
      <c r="O191" s="49"/>
      <c r="P191" s="49"/>
    </row>
    <row r="192" spans="1:16" x14ac:dyDescent="0.25">
      <c r="A192" s="155">
        <v>189</v>
      </c>
      <c r="B192" s="192" t="s">
        <v>50</v>
      </c>
      <c r="C192" s="192" t="s">
        <v>41</v>
      </c>
      <c r="D192" s="162" t="s">
        <v>475</v>
      </c>
      <c r="E192" s="193" t="s">
        <v>1170</v>
      </c>
      <c r="F192" s="219">
        <v>734</v>
      </c>
      <c r="G192" s="219">
        <v>1114700.3500000001</v>
      </c>
      <c r="H192" s="8">
        <v>237</v>
      </c>
      <c r="I192" s="8">
        <v>321305</v>
      </c>
      <c r="J192" s="47">
        <f t="shared" si="10"/>
        <v>0.32288828337874659</v>
      </c>
      <c r="K192" s="47">
        <f t="shared" si="11"/>
        <v>0.28824338307599884</v>
      </c>
      <c r="L192" s="51">
        <f t="shared" si="12"/>
        <v>9.6866485013623979E-2</v>
      </c>
      <c r="M192" s="51">
        <f t="shared" si="13"/>
        <v>0.20177036815319918</v>
      </c>
      <c r="N192" s="48">
        <f t="shared" si="14"/>
        <v>0.29863685316682315</v>
      </c>
      <c r="O192" s="49"/>
      <c r="P192" s="49"/>
    </row>
    <row r="193" spans="1:16" x14ac:dyDescent="0.25">
      <c r="A193" s="155">
        <v>190</v>
      </c>
      <c r="B193" s="192" t="s">
        <v>50</v>
      </c>
      <c r="C193" s="192" t="s">
        <v>41</v>
      </c>
      <c r="D193" s="162" t="s">
        <v>477</v>
      </c>
      <c r="E193" s="193" t="s">
        <v>1169</v>
      </c>
      <c r="F193" s="219">
        <v>3022</v>
      </c>
      <c r="G193" s="219">
        <v>4950849.8</v>
      </c>
      <c r="H193" s="8">
        <v>668</v>
      </c>
      <c r="I193" s="8">
        <v>1262505</v>
      </c>
      <c r="J193" s="47">
        <f t="shared" si="10"/>
        <v>0.22104566512243548</v>
      </c>
      <c r="K193" s="47">
        <f t="shared" si="11"/>
        <v>0.25500773624762357</v>
      </c>
      <c r="L193" s="51">
        <f t="shared" si="12"/>
        <v>6.6313699536730636E-2</v>
      </c>
      <c r="M193" s="51">
        <f t="shared" si="13"/>
        <v>0.1785054153733365</v>
      </c>
      <c r="N193" s="48">
        <f t="shared" si="14"/>
        <v>0.24481911491006714</v>
      </c>
      <c r="O193" s="49"/>
      <c r="P193" s="49"/>
    </row>
    <row r="194" spans="1:16" x14ac:dyDescent="0.25">
      <c r="A194" s="155">
        <v>191</v>
      </c>
      <c r="B194" s="192" t="s">
        <v>50</v>
      </c>
      <c r="C194" s="192" t="s">
        <v>41</v>
      </c>
      <c r="D194" s="162" t="s">
        <v>474</v>
      </c>
      <c r="E194" s="193" t="s">
        <v>478</v>
      </c>
      <c r="F194" s="219">
        <v>754</v>
      </c>
      <c r="G194" s="219">
        <v>1094253.675</v>
      </c>
      <c r="H194" s="8">
        <v>289</v>
      </c>
      <c r="I194" s="8">
        <v>377865</v>
      </c>
      <c r="J194" s="47">
        <f t="shared" si="10"/>
        <v>0.38328912466843501</v>
      </c>
      <c r="K194" s="47">
        <f t="shared" si="11"/>
        <v>0.34531755170938766</v>
      </c>
      <c r="L194" s="51">
        <f t="shared" si="12"/>
        <v>0.1149867374005305</v>
      </c>
      <c r="M194" s="51">
        <f t="shared" si="13"/>
        <v>0.24172228619657135</v>
      </c>
      <c r="N194" s="48">
        <f t="shared" si="14"/>
        <v>0.35670902359710188</v>
      </c>
      <c r="O194" s="49"/>
      <c r="P194" s="49"/>
    </row>
    <row r="195" spans="1:16" x14ac:dyDescent="0.25">
      <c r="A195" s="155">
        <v>192</v>
      </c>
      <c r="B195" s="192" t="s">
        <v>50</v>
      </c>
      <c r="C195" s="192" t="s">
        <v>41</v>
      </c>
      <c r="D195" s="162" t="s">
        <v>1201</v>
      </c>
      <c r="E195" s="193" t="s">
        <v>476</v>
      </c>
      <c r="F195" s="219">
        <v>1296</v>
      </c>
      <c r="G195" s="219">
        <v>2141269.2999999998</v>
      </c>
      <c r="H195" s="8">
        <v>553</v>
      </c>
      <c r="I195" s="8">
        <v>850250</v>
      </c>
      <c r="J195" s="47">
        <f t="shared" si="10"/>
        <v>0.42669753086419754</v>
      </c>
      <c r="K195" s="47">
        <f t="shared" si="11"/>
        <v>0.3970775651619346</v>
      </c>
      <c r="L195" s="51">
        <f t="shared" si="12"/>
        <v>0.12800925925925927</v>
      </c>
      <c r="M195" s="51">
        <f t="shared" si="13"/>
        <v>0.27795429561335422</v>
      </c>
      <c r="N195" s="48">
        <f t="shared" si="14"/>
        <v>0.40596355487261349</v>
      </c>
      <c r="O195" s="49"/>
      <c r="P195" s="49"/>
    </row>
    <row r="196" spans="1:16" x14ac:dyDescent="0.25">
      <c r="A196" s="155">
        <v>193</v>
      </c>
      <c r="B196" s="192" t="s">
        <v>50</v>
      </c>
      <c r="C196" s="192" t="s">
        <v>41</v>
      </c>
      <c r="D196" s="162" t="s">
        <v>1202</v>
      </c>
      <c r="E196" s="193" t="s">
        <v>1286</v>
      </c>
      <c r="F196" s="219">
        <v>1072</v>
      </c>
      <c r="G196" s="219">
        <v>2303785.65</v>
      </c>
      <c r="H196" s="8">
        <v>430</v>
      </c>
      <c r="I196" s="8">
        <v>1021165</v>
      </c>
      <c r="J196" s="47">
        <f t="shared" ref="J196:J259" si="15">IFERROR(H196/F196,0)</f>
        <v>0.40111940298507465</v>
      </c>
      <c r="K196" s="47">
        <f t="shared" ref="K196:K259" si="16">IFERROR(I196/G196,0)</f>
        <v>0.44325521343532981</v>
      </c>
      <c r="L196" s="51">
        <f t="shared" si="12"/>
        <v>0.12033582089552239</v>
      </c>
      <c r="M196" s="51">
        <f t="shared" si="13"/>
        <v>0.31027864940473082</v>
      </c>
      <c r="N196" s="48">
        <f t="shared" si="14"/>
        <v>0.43061447030025324</v>
      </c>
      <c r="O196" s="49"/>
      <c r="P196" s="49"/>
    </row>
    <row r="197" spans="1:16" x14ac:dyDescent="0.25">
      <c r="A197" s="155">
        <v>194</v>
      </c>
      <c r="B197" s="162" t="s">
        <v>1368</v>
      </c>
      <c r="C197" s="162" t="s">
        <v>41</v>
      </c>
      <c r="D197" s="162" t="s">
        <v>464</v>
      </c>
      <c r="E197" s="191" t="s">
        <v>465</v>
      </c>
      <c r="F197" s="219">
        <v>1887</v>
      </c>
      <c r="G197" s="219">
        <v>3208391.3</v>
      </c>
      <c r="H197" s="8">
        <v>819</v>
      </c>
      <c r="I197" s="8">
        <v>1650410</v>
      </c>
      <c r="J197" s="47">
        <f t="shared" si="15"/>
        <v>0.43402225755166934</v>
      </c>
      <c r="K197" s="47">
        <f t="shared" si="16"/>
        <v>0.51440421247869617</v>
      </c>
      <c r="L197" s="51">
        <f t="shared" ref="L197:L260" si="17">IF((J197*0.3)&gt;30%,30%,(J197*0.3))</f>
        <v>0.13020667726550081</v>
      </c>
      <c r="M197" s="51">
        <f t="shared" ref="M197:M260" si="18">IF((K197*0.7)&gt;70%,70%,(K197*0.7))</f>
        <v>0.36008294873508728</v>
      </c>
      <c r="N197" s="48">
        <f t="shared" ref="N197:N260" si="19">L197+M197</f>
        <v>0.49028962600058812</v>
      </c>
      <c r="O197" s="49"/>
      <c r="P197" s="49"/>
    </row>
    <row r="198" spans="1:16" x14ac:dyDescent="0.25">
      <c r="A198" s="155">
        <v>195</v>
      </c>
      <c r="B198" s="162" t="s">
        <v>1368</v>
      </c>
      <c r="C198" s="162" t="s">
        <v>41</v>
      </c>
      <c r="D198" s="162" t="s">
        <v>463</v>
      </c>
      <c r="E198" s="191" t="s">
        <v>1237</v>
      </c>
      <c r="F198" s="219">
        <v>1315</v>
      </c>
      <c r="G198" s="219">
        <v>2225993.3250000002</v>
      </c>
      <c r="H198" s="8">
        <v>473</v>
      </c>
      <c r="I198" s="8">
        <v>687225</v>
      </c>
      <c r="J198" s="47">
        <f t="shared" si="15"/>
        <v>0.35969581749049429</v>
      </c>
      <c r="K198" s="47">
        <f t="shared" si="16"/>
        <v>0.30872734086028758</v>
      </c>
      <c r="L198" s="51">
        <f t="shared" si="17"/>
        <v>0.10790874524714829</v>
      </c>
      <c r="M198" s="51">
        <f t="shared" si="18"/>
        <v>0.2161091386022013</v>
      </c>
      <c r="N198" s="48">
        <f t="shared" si="19"/>
        <v>0.3240178838493496</v>
      </c>
      <c r="O198" s="49"/>
      <c r="P198" s="49"/>
    </row>
    <row r="199" spans="1:16" x14ac:dyDescent="0.25">
      <c r="A199" s="155">
        <v>196</v>
      </c>
      <c r="B199" s="162" t="s">
        <v>1368</v>
      </c>
      <c r="C199" s="162" t="s">
        <v>41</v>
      </c>
      <c r="D199" s="162" t="s">
        <v>461</v>
      </c>
      <c r="E199" s="191" t="s">
        <v>462</v>
      </c>
      <c r="F199" s="219">
        <v>1253</v>
      </c>
      <c r="G199" s="219">
        <v>2107797.9249999998</v>
      </c>
      <c r="H199" s="8">
        <v>581</v>
      </c>
      <c r="I199" s="8">
        <v>917350</v>
      </c>
      <c r="J199" s="47">
        <f t="shared" si="15"/>
        <v>0.46368715083798884</v>
      </c>
      <c r="K199" s="47">
        <f t="shared" si="16"/>
        <v>0.43521724218416247</v>
      </c>
      <c r="L199" s="51">
        <f t="shared" si="17"/>
        <v>0.13910614525139664</v>
      </c>
      <c r="M199" s="51">
        <f t="shared" si="18"/>
        <v>0.30465206952891372</v>
      </c>
      <c r="N199" s="48">
        <f t="shared" si="19"/>
        <v>0.44375821478031036</v>
      </c>
      <c r="O199" s="49"/>
      <c r="P199" s="49"/>
    </row>
    <row r="200" spans="1:16" x14ac:dyDescent="0.25">
      <c r="A200" s="155">
        <v>197</v>
      </c>
      <c r="B200" s="162" t="s">
        <v>1238</v>
      </c>
      <c r="C200" s="162" t="s">
        <v>41</v>
      </c>
      <c r="D200" s="162" t="s">
        <v>470</v>
      </c>
      <c r="E200" s="191" t="s">
        <v>471</v>
      </c>
      <c r="F200" s="219">
        <v>635</v>
      </c>
      <c r="G200" s="219">
        <v>1126716.075</v>
      </c>
      <c r="H200" s="8">
        <v>339</v>
      </c>
      <c r="I200" s="8">
        <v>527055</v>
      </c>
      <c r="J200" s="47">
        <f t="shared" si="15"/>
        <v>0.53385826771653544</v>
      </c>
      <c r="K200" s="47">
        <f t="shared" si="16"/>
        <v>0.46777978205378851</v>
      </c>
      <c r="L200" s="51">
        <f t="shared" si="17"/>
        <v>0.16015748031496063</v>
      </c>
      <c r="M200" s="51">
        <f t="shared" si="18"/>
        <v>0.32744584743765193</v>
      </c>
      <c r="N200" s="48">
        <f t="shared" si="19"/>
        <v>0.48760332775261256</v>
      </c>
      <c r="O200" s="49"/>
      <c r="P200" s="49"/>
    </row>
    <row r="201" spans="1:16" x14ac:dyDescent="0.25">
      <c r="A201" s="155">
        <v>198</v>
      </c>
      <c r="B201" s="162" t="s">
        <v>1238</v>
      </c>
      <c r="C201" s="162" t="s">
        <v>41</v>
      </c>
      <c r="D201" s="162" t="s">
        <v>466</v>
      </c>
      <c r="E201" s="191" t="s">
        <v>1032</v>
      </c>
      <c r="F201" s="219">
        <v>1078</v>
      </c>
      <c r="G201" s="219">
        <v>1938762.55</v>
      </c>
      <c r="H201" s="8">
        <v>598</v>
      </c>
      <c r="I201" s="8">
        <v>979045</v>
      </c>
      <c r="J201" s="47">
        <f t="shared" si="15"/>
        <v>0.55473098330241188</v>
      </c>
      <c r="K201" s="47">
        <f t="shared" si="16"/>
        <v>0.50498448095152237</v>
      </c>
      <c r="L201" s="51">
        <f t="shared" si="17"/>
        <v>0.16641929499072355</v>
      </c>
      <c r="M201" s="51">
        <f t="shared" si="18"/>
        <v>0.35348913666606563</v>
      </c>
      <c r="N201" s="48">
        <f t="shared" si="19"/>
        <v>0.51990843165678924</v>
      </c>
      <c r="O201" s="49"/>
      <c r="P201" s="49"/>
    </row>
    <row r="202" spans="1:16" x14ac:dyDescent="0.25">
      <c r="A202" s="155">
        <v>199</v>
      </c>
      <c r="B202" s="162" t="s">
        <v>1238</v>
      </c>
      <c r="C202" s="162" t="s">
        <v>41</v>
      </c>
      <c r="D202" s="162" t="s">
        <v>469</v>
      </c>
      <c r="E202" s="191" t="s">
        <v>1033</v>
      </c>
      <c r="F202" s="219">
        <v>699</v>
      </c>
      <c r="G202" s="219">
        <v>1242544.5249999999</v>
      </c>
      <c r="H202" s="8">
        <v>381</v>
      </c>
      <c r="I202" s="8">
        <v>548690</v>
      </c>
      <c r="J202" s="47">
        <f t="shared" si="15"/>
        <v>0.54506437768240346</v>
      </c>
      <c r="K202" s="47">
        <f t="shared" si="16"/>
        <v>0.44158578542688443</v>
      </c>
      <c r="L202" s="51">
        <f t="shared" si="17"/>
        <v>0.16351931330472103</v>
      </c>
      <c r="M202" s="51">
        <f t="shared" si="18"/>
        <v>0.30911004979881906</v>
      </c>
      <c r="N202" s="48">
        <f t="shared" si="19"/>
        <v>0.47262936310354009</v>
      </c>
      <c r="O202" s="49"/>
      <c r="P202" s="49"/>
    </row>
    <row r="203" spans="1:16" x14ac:dyDescent="0.25">
      <c r="A203" s="155">
        <v>200</v>
      </c>
      <c r="B203" s="162" t="s">
        <v>1238</v>
      </c>
      <c r="C203" s="162" t="s">
        <v>41</v>
      </c>
      <c r="D203" s="162" t="s">
        <v>467</v>
      </c>
      <c r="E203" s="191" t="s">
        <v>468</v>
      </c>
      <c r="F203" s="219">
        <v>1276</v>
      </c>
      <c r="G203" s="219">
        <v>2310011.1749999998</v>
      </c>
      <c r="H203" s="8">
        <v>734</v>
      </c>
      <c r="I203" s="8">
        <v>1451020</v>
      </c>
      <c r="J203" s="47">
        <f t="shared" si="15"/>
        <v>0.57523510971786829</v>
      </c>
      <c r="K203" s="47">
        <f t="shared" si="16"/>
        <v>0.6281441473979017</v>
      </c>
      <c r="L203" s="51">
        <f t="shared" si="17"/>
        <v>0.17257053291536048</v>
      </c>
      <c r="M203" s="51">
        <f t="shared" si="18"/>
        <v>0.43970090317853117</v>
      </c>
      <c r="N203" s="48">
        <f t="shared" si="19"/>
        <v>0.61227143609389167</v>
      </c>
      <c r="O203" s="49"/>
      <c r="P203" s="49"/>
    </row>
    <row r="204" spans="1:16" x14ac:dyDescent="0.25">
      <c r="A204" s="155">
        <v>201</v>
      </c>
      <c r="B204" s="162" t="s">
        <v>1238</v>
      </c>
      <c r="C204" s="162" t="s">
        <v>41</v>
      </c>
      <c r="D204" s="162" t="s">
        <v>472</v>
      </c>
      <c r="E204" s="191" t="s">
        <v>473</v>
      </c>
      <c r="F204" s="219">
        <v>1166</v>
      </c>
      <c r="G204" s="219">
        <v>2078272.45</v>
      </c>
      <c r="H204" s="8">
        <v>453</v>
      </c>
      <c r="I204" s="8">
        <v>1056070</v>
      </c>
      <c r="J204" s="47">
        <f t="shared" si="15"/>
        <v>0.38850771869639794</v>
      </c>
      <c r="K204" s="47">
        <f t="shared" si="16"/>
        <v>0.50814800533010007</v>
      </c>
      <c r="L204" s="51">
        <f t="shared" si="17"/>
        <v>0.11655231560891938</v>
      </c>
      <c r="M204" s="51">
        <f t="shared" si="18"/>
        <v>0.35570360373107002</v>
      </c>
      <c r="N204" s="48">
        <f t="shared" si="19"/>
        <v>0.47225591933998939</v>
      </c>
      <c r="O204" s="49"/>
      <c r="P204" s="49"/>
    </row>
    <row r="205" spans="1:16" x14ac:dyDescent="0.25">
      <c r="A205" s="155">
        <v>202</v>
      </c>
      <c r="B205" s="194" t="s">
        <v>1236</v>
      </c>
      <c r="C205" s="194" t="s">
        <v>41</v>
      </c>
      <c r="D205" s="162" t="s">
        <v>516</v>
      </c>
      <c r="E205" s="165" t="s">
        <v>517</v>
      </c>
      <c r="F205" s="219">
        <v>3558</v>
      </c>
      <c r="G205" s="219">
        <v>6188019.7249999996</v>
      </c>
      <c r="H205" s="8">
        <v>1580</v>
      </c>
      <c r="I205" s="8">
        <v>2469790</v>
      </c>
      <c r="J205" s="47">
        <f t="shared" si="15"/>
        <v>0.44406970207982011</v>
      </c>
      <c r="K205" s="47">
        <f t="shared" si="16"/>
        <v>0.39912445495638754</v>
      </c>
      <c r="L205" s="51">
        <f t="shared" si="17"/>
        <v>0.13322091062394603</v>
      </c>
      <c r="M205" s="51">
        <f t="shared" si="18"/>
        <v>0.27938711846947129</v>
      </c>
      <c r="N205" s="48">
        <f t="shared" si="19"/>
        <v>0.41260802909341732</v>
      </c>
      <c r="O205" s="49"/>
      <c r="P205" s="49"/>
    </row>
    <row r="206" spans="1:16" x14ac:dyDescent="0.25">
      <c r="A206" s="155">
        <v>203</v>
      </c>
      <c r="B206" s="194" t="s">
        <v>1236</v>
      </c>
      <c r="C206" s="194" t="s">
        <v>41</v>
      </c>
      <c r="D206" s="162" t="s">
        <v>518</v>
      </c>
      <c r="E206" s="165" t="s">
        <v>1307</v>
      </c>
      <c r="F206" s="219">
        <v>503</v>
      </c>
      <c r="G206" s="219">
        <v>879521.17500000005</v>
      </c>
      <c r="H206" s="8">
        <v>315</v>
      </c>
      <c r="I206" s="8">
        <v>375155</v>
      </c>
      <c r="J206" s="47">
        <f t="shared" si="15"/>
        <v>0.62624254473161034</v>
      </c>
      <c r="K206" s="47">
        <f t="shared" si="16"/>
        <v>0.4265445911521118</v>
      </c>
      <c r="L206" s="51">
        <f t="shared" si="17"/>
        <v>0.18787276341948309</v>
      </c>
      <c r="M206" s="51">
        <f t="shared" si="18"/>
        <v>0.29858121380647823</v>
      </c>
      <c r="N206" s="48">
        <f t="shared" si="19"/>
        <v>0.48645397722596129</v>
      </c>
      <c r="O206" s="49"/>
      <c r="P206" s="49"/>
    </row>
    <row r="207" spans="1:16" x14ac:dyDescent="0.25">
      <c r="A207" s="155">
        <v>204</v>
      </c>
      <c r="B207" s="194" t="s">
        <v>1236</v>
      </c>
      <c r="C207" s="194" t="s">
        <v>41</v>
      </c>
      <c r="D207" s="162" t="s">
        <v>512</v>
      </c>
      <c r="E207" s="165" t="s">
        <v>513</v>
      </c>
      <c r="F207" s="219">
        <v>1339</v>
      </c>
      <c r="G207" s="219">
        <v>2405238.9249999998</v>
      </c>
      <c r="H207" s="8">
        <v>879</v>
      </c>
      <c r="I207" s="8">
        <v>1539465</v>
      </c>
      <c r="J207" s="47">
        <f t="shared" si="15"/>
        <v>0.65646004480955933</v>
      </c>
      <c r="K207" s="47">
        <f t="shared" si="16"/>
        <v>0.64004660160736426</v>
      </c>
      <c r="L207" s="51">
        <f t="shared" si="17"/>
        <v>0.19693801344286779</v>
      </c>
      <c r="M207" s="51">
        <f t="shared" si="18"/>
        <v>0.44803262112515496</v>
      </c>
      <c r="N207" s="48">
        <f t="shared" si="19"/>
        <v>0.64497063456802273</v>
      </c>
      <c r="O207" s="49"/>
      <c r="P207" s="49"/>
    </row>
    <row r="208" spans="1:16" x14ac:dyDescent="0.25">
      <c r="A208" s="155">
        <v>205</v>
      </c>
      <c r="B208" s="194" t="s">
        <v>1236</v>
      </c>
      <c r="C208" s="194" t="s">
        <v>41</v>
      </c>
      <c r="D208" s="162" t="s">
        <v>515</v>
      </c>
      <c r="E208" s="165" t="s">
        <v>1331</v>
      </c>
      <c r="F208" s="219">
        <v>365</v>
      </c>
      <c r="G208" s="219">
        <v>776797.75</v>
      </c>
      <c r="H208" s="8">
        <v>167</v>
      </c>
      <c r="I208" s="8">
        <v>235860</v>
      </c>
      <c r="J208" s="47">
        <f t="shared" si="15"/>
        <v>0.45753424657534247</v>
      </c>
      <c r="K208" s="47">
        <f t="shared" si="16"/>
        <v>0.30363115753103043</v>
      </c>
      <c r="L208" s="51">
        <f t="shared" si="17"/>
        <v>0.13726027397260274</v>
      </c>
      <c r="M208" s="51">
        <f t="shared" si="18"/>
        <v>0.21254181027172128</v>
      </c>
      <c r="N208" s="48">
        <f t="shared" si="19"/>
        <v>0.34980208424432402</v>
      </c>
      <c r="O208" s="49"/>
      <c r="P208" s="49"/>
    </row>
    <row r="209" spans="1:16" x14ac:dyDescent="0.25">
      <c r="A209" s="155">
        <v>206</v>
      </c>
      <c r="B209" s="194" t="s">
        <v>55</v>
      </c>
      <c r="C209" s="194" t="s">
        <v>41</v>
      </c>
      <c r="D209" s="162" t="s">
        <v>504</v>
      </c>
      <c r="E209" s="165" t="s">
        <v>505</v>
      </c>
      <c r="F209" s="219">
        <v>2832</v>
      </c>
      <c r="G209" s="219">
        <v>3816667.875</v>
      </c>
      <c r="H209" s="8">
        <v>1921</v>
      </c>
      <c r="I209" s="8">
        <v>2174090</v>
      </c>
      <c r="J209" s="47">
        <f t="shared" si="15"/>
        <v>0.67831920903954801</v>
      </c>
      <c r="K209" s="47">
        <f t="shared" si="16"/>
        <v>0.56963038734409133</v>
      </c>
      <c r="L209" s="51">
        <f t="shared" si="17"/>
        <v>0.2034957627118644</v>
      </c>
      <c r="M209" s="51">
        <f t="shared" si="18"/>
        <v>0.39874127114086388</v>
      </c>
      <c r="N209" s="48">
        <f t="shared" si="19"/>
        <v>0.60223703385272831</v>
      </c>
      <c r="O209" s="49"/>
      <c r="P209" s="49"/>
    </row>
    <row r="210" spans="1:16" x14ac:dyDescent="0.25">
      <c r="A210" s="155">
        <v>207</v>
      </c>
      <c r="B210" s="194" t="s">
        <v>55</v>
      </c>
      <c r="C210" s="194" t="s">
        <v>41</v>
      </c>
      <c r="D210" s="162" t="s">
        <v>500</v>
      </c>
      <c r="E210" s="165" t="s">
        <v>501</v>
      </c>
      <c r="F210" s="219">
        <v>1010</v>
      </c>
      <c r="G210" s="219">
        <v>2458306.7749999999</v>
      </c>
      <c r="H210" s="8">
        <v>630</v>
      </c>
      <c r="I210" s="8">
        <v>1246970</v>
      </c>
      <c r="J210" s="47">
        <f t="shared" si="15"/>
        <v>0.62376237623762376</v>
      </c>
      <c r="K210" s="47">
        <f t="shared" si="16"/>
        <v>0.50724751389093825</v>
      </c>
      <c r="L210" s="51">
        <f t="shared" si="17"/>
        <v>0.18712871287128713</v>
      </c>
      <c r="M210" s="51">
        <f t="shared" si="18"/>
        <v>0.35507325972365678</v>
      </c>
      <c r="N210" s="48">
        <f t="shared" si="19"/>
        <v>0.54220197259494385</v>
      </c>
      <c r="O210" s="49"/>
      <c r="P210" s="49"/>
    </row>
    <row r="211" spans="1:16" x14ac:dyDescent="0.25">
      <c r="A211" s="155">
        <v>208</v>
      </c>
      <c r="B211" s="194" t="s">
        <v>55</v>
      </c>
      <c r="C211" s="194" t="s">
        <v>41</v>
      </c>
      <c r="D211" s="162" t="s">
        <v>498</v>
      </c>
      <c r="E211" s="165" t="s">
        <v>499</v>
      </c>
      <c r="F211" s="219">
        <v>1213</v>
      </c>
      <c r="G211" s="219">
        <v>3686466.7749999999</v>
      </c>
      <c r="H211" s="8">
        <v>694</v>
      </c>
      <c r="I211" s="8">
        <v>1752610</v>
      </c>
      <c r="J211" s="47">
        <f t="shared" si="15"/>
        <v>0.57213520197856549</v>
      </c>
      <c r="K211" s="47">
        <f t="shared" si="16"/>
        <v>0.47541727810635159</v>
      </c>
      <c r="L211" s="51">
        <f t="shared" si="17"/>
        <v>0.17164056059356964</v>
      </c>
      <c r="M211" s="51">
        <f t="shared" si="18"/>
        <v>0.33279209467444609</v>
      </c>
      <c r="N211" s="48">
        <f t="shared" si="19"/>
        <v>0.50443265526801573</v>
      </c>
      <c r="O211" s="49"/>
      <c r="P211" s="49"/>
    </row>
    <row r="212" spans="1:16" x14ac:dyDescent="0.25">
      <c r="A212" s="155">
        <v>209</v>
      </c>
      <c r="B212" s="194" t="s">
        <v>55</v>
      </c>
      <c r="C212" s="194" t="s">
        <v>41</v>
      </c>
      <c r="D212" s="162" t="s">
        <v>502</v>
      </c>
      <c r="E212" s="165" t="s">
        <v>503</v>
      </c>
      <c r="F212" s="219">
        <v>671</v>
      </c>
      <c r="G212" s="219">
        <v>1062372.6499999999</v>
      </c>
      <c r="H212" s="8">
        <v>290</v>
      </c>
      <c r="I212" s="8">
        <v>359750</v>
      </c>
      <c r="J212" s="47">
        <f t="shared" si="15"/>
        <v>0.43219076005961254</v>
      </c>
      <c r="K212" s="47">
        <f t="shared" si="16"/>
        <v>0.33862882294644919</v>
      </c>
      <c r="L212" s="51">
        <f t="shared" si="17"/>
        <v>0.12965722801788376</v>
      </c>
      <c r="M212" s="51">
        <f t="shared" si="18"/>
        <v>0.23704017606251443</v>
      </c>
      <c r="N212" s="48">
        <f t="shared" si="19"/>
        <v>0.36669740408039819</v>
      </c>
      <c r="O212" s="49"/>
      <c r="P212" s="49"/>
    </row>
    <row r="213" spans="1:16" x14ac:dyDescent="0.25">
      <c r="A213" s="155">
        <v>210</v>
      </c>
      <c r="B213" s="194" t="s">
        <v>55</v>
      </c>
      <c r="C213" s="194" t="s">
        <v>41</v>
      </c>
      <c r="D213" s="162" t="s">
        <v>506</v>
      </c>
      <c r="E213" s="165" t="s">
        <v>507</v>
      </c>
      <c r="F213" s="219">
        <v>2072</v>
      </c>
      <c r="G213" s="219">
        <v>2831997.9750000001</v>
      </c>
      <c r="H213" s="8">
        <v>1013</v>
      </c>
      <c r="I213" s="8">
        <v>1107775</v>
      </c>
      <c r="J213" s="47">
        <f t="shared" si="15"/>
        <v>0.48889961389961389</v>
      </c>
      <c r="K213" s="47">
        <f t="shared" si="16"/>
        <v>0.39116376839923411</v>
      </c>
      <c r="L213" s="51">
        <f t="shared" si="17"/>
        <v>0.14666988416988416</v>
      </c>
      <c r="M213" s="51">
        <f t="shared" si="18"/>
        <v>0.27381463787946386</v>
      </c>
      <c r="N213" s="48">
        <f t="shared" si="19"/>
        <v>0.42048452204934805</v>
      </c>
      <c r="O213" s="49"/>
      <c r="P213" s="49"/>
    </row>
    <row r="214" spans="1:16" x14ac:dyDescent="0.25">
      <c r="A214" s="155">
        <v>211</v>
      </c>
      <c r="B214" s="194" t="s">
        <v>57</v>
      </c>
      <c r="C214" s="194" t="s">
        <v>41</v>
      </c>
      <c r="D214" s="162" t="s">
        <v>510</v>
      </c>
      <c r="E214" s="165" t="s">
        <v>1041</v>
      </c>
      <c r="F214" s="219">
        <v>2504</v>
      </c>
      <c r="G214" s="219">
        <v>4030307.0750000002</v>
      </c>
      <c r="H214" s="8">
        <v>440</v>
      </c>
      <c r="I214" s="8">
        <v>838365</v>
      </c>
      <c r="J214" s="47">
        <f t="shared" si="15"/>
        <v>0.1757188498402556</v>
      </c>
      <c r="K214" s="47">
        <f t="shared" si="16"/>
        <v>0.20801516718177113</v>
      </c>
      <c r="L214" s="51">
        <f t="shared" si="17"/>
        <v>5.2715654952076675E-2</v>
      </c>
      <c r="M214" s="51">
        <f t="shared" si="18"/>
        <v>0.14561061702723979</v>
      </c>
      <c r="N214" s="48">
        <f t="shared" si="19"/>
        <v>0.19832627197931646</v>
      </c>
      <c r="O214" s="49"/>
      <c r="P214" s="49"/>
    </row>
    <row r="215" spans="1:16" x14ac:dyDescent="0.25">
      <c r="A215" s="155">
        <v>212</v>
      </c>
      <c r="B215" s="194" t="s">
        <v>57</v>
      </c>
      <c r="C215" s="194" t="s">
        <v>41</v>
      </c>
      <c r="D215" s="162" t="s">
        <v>1301</v>
      </c>
      <c r="E215" s="165" t="s">
        <v>1285</v>
      </c>
      <c r="F215" s="219">
        <v>821</v>
      </c>
      <c r="G215" s="219">
        <v>1643445.625</v>
      </c>
      <c r="H215" s="8">
        <v>380</v>
      </c>
      <c r="I215" s="8">
        <v>741045</v>
      </c>
      <c r="J215" s="47">
        <f t="shared" si="15"/>
        <v>0.46285018270401951</v>
      </c>
      <c r="K215" s="47">
        <f t="shared" si="16"/>
        <v>0.45090935089501366</v>
      </c>
      <c r="L215" s="51">
        <f t="shared" si="17"/>
        <v>0.13885505481120586</v>
      </c>
      <c r="M215" s="51">
        <f t="shared" si="18"/>
        <v>0.31563654562650956</v>
      </c>
      <c r="N215" s="48">
        <f t="shared" si="19"/>
        <v>0.45449160043771542</v>
      </c>
      <c r="O215" s="49"/>
      <c r="P215" s="49"/>
    </row>
    <row r="216" spans="1:16" x14ac:dyDescent="0.25">
      <c r="A216" s="155">
        <v>213</v>
      </c>
      <c r="B216" s="194" t="s">
        <v>43</v>
      </c>
      <c r="C216" s="194" t="s">
        <v>41</v>
      </c>
      <c r="D216" s="162" t="s">
        <v>456</v>
      </c>
      <c r="E216" s="165" t="s">
        <v>457</v>
      </c>
      <c r="F216" s="219">
        <v>3107</v>
      </c>
      <c r="G216" s="219">
        <v>6243164.4749999996</v>
      </c>
      <c r="H216" s="8">
        <v>798</v>
      </c>
      <c r="I216" s="8">
        <v>1623450</v>
      </c>
      <c r="J216" s="47">
        <f t="shared" si="15"/>
        <v>0.2568393949147087</v>
      </c>
      <c r="K216" s="47">
        <f t="shared" si="16"/>
        <v>0.26003639764752473</v>
      </c>
      <c r="L216" s="51">
        <f t="shared" si="17"/>
        <v>7.7051818474412601E-2</v>
      </c>
      <c r="M216" s="51">
        <f t="shared" si="18"/>
        <v>0.18202547835326729</v>
      </c>
      <c r="N216" s="48">
        <f t="shared" si="19"/>
        <v>0.25907729682767988</v>
      </c>
      <c r="O216" s="49"/>
      <c r="P216" s="49"/>
    </row>
    <row r="217" spans="1:16" x14ac:dyDescent="0.25">
      <c r="A217" s="155">
        <v>214</v>
      </c>
      <c r="B217" s="194" t="s">
        <v>43</v>
      </c>
      <c r="C217" s="194" t="s">
        <v>41</v>
      </c>
      <c r="D217" s="162" t="s">
        <v>458</v>
      </c>
      <c r="E217" s="165" t="s">
        <v>459</v>
      </c>
      <c r="F217" s="219">
        <v>2010</v>
      </c>
      <c r="G217" s="219">
        <v>2757664.95</v>
      </c>
      <c r="H217" s="8">
        <v>699</v>
      </c>
      <c r="I217" s="8">
        <v>903620</v>
      </c>
      <c r="J217" s="47">
        <f t="shared" si="15"/>
        <v>0.34776119402985073</v>
      </c>
      <c r="K217" s="47">
        <f t="shared" si="16"/>
        <v>0.32767577511546497</v>
      </c>
      <c r="L217" s="51">
        <f t="shared" si="17"/>
        <v>0.10432835820895521</v>
      </c>
      <c r="M217" s="51">
        <f t="shared" si="18"/>
        <v>0.22937304258082547</v>
      </c>
      <c r="N217" s="48">
        <f t="shared" si="19"/>
        <v>0.33370140078978067</v>
      </c>
      <c r="O217" s="49"/>
      <c r="P217" s="49"/>
    </row>
    <row r="218" spans="1:16" x14ac:dyDescent="0.25">
      <c r="A218" s="155">
        <v>215</v>
      </c>
      <c r="B218" s="195" t="s">
        <v>1044</v>
      </c>
      <c r="C218" s="195" t="s">
        <v>172</v>
      </c>
      <c r="D218" s="162" t="s">
        <v>572</v>
      </c>
      <c r="E218" s="196" t="s">
        <v>1241</v>
      </c>
      <c r="F218" s="224">
        <v>947</v>
      </c>
      <c r="G218" s="219">
        <v>2289052.9500000002</v>
      </c>
      <c r="H218" s="8">
        <v>340</v>
      </c>
      <c r="I218" s="8">
        <v>942535</v>
      </c>
      <c r="J218" s="47">
        <f t="shared" si="15"/>
        <v>0.35902851108764522</v>
      </c>
      <c r="K218" s="47">
        <f t="shared" si="16"/>
        <v>0.41175762229528151</v>
      </c>
      <c r="L218" s="51">
        <f t="shared" si="17"/>
        <v>0.10770855332629356</v>
      </c>
      <c r="M218" s="51">
        <f t="shared" si="18"/>
        <v>0.28823033560669703</v>
      </c>
      <c r="N218" s="48">
        <f t="shared" si="19"/>
        <v>0.39593888893299056</v>
      </c>
      <c r="O218" s="49"/>
      <c r="P218" s="49"/>
    </row>
    <row r="219" spans="1:16" x14ac:dyDescent="0.25">
      <c r="A219" s="155">
        <v>216</v>
      </c>
      <c r="B219" s="195" t="s">
        <v>1044</v>
      </c>
      <c r="C219" s="195" t="s">
        <v>172</v>
      </c>
      <c r="D219" s="162" t="s">
        <v>571</v>
      </c>
      <c r="E219" s="195" t="s">
        <v>1376</v>
      </c>
      <c r="F219" s="224">
        <v>826</v>
      </c>
      <c r="G219" s="219">
        <v>2037690.625</v>
      </c>
      <c r="H219" s="8">
        <v>150</v>
      </c>
      <c r="I219" s="8">
        <v>590295</v>
      </c>
      <c r="J219" s="47">
        <f t="shared" si="15"/>
        <v>0.18159806295399517</v>
      </c>
      <c r="K219" s="47">
        <f t="shared" si="16"/>
        <v>0.28968823468969929</v>
      </c>
      <c r="L219" s="51">
        <f t="shared" si="17"/>
        <v>5.4479418886198547E-2</v>
      </c>
      <c r="M219" s="51">
        <f t="shared" si="18"/>
        <v>0.20278176428278949</v>
      </c>
      <c r="N219" s="48">
        <f t="shared" si="19"/>
        <v>0.25726118316898805</v>
      </c>
      <c r="O219" s="49"/>
      <c r="P219" s="49"/>
    </row>
    <row r="220" spans="1:16" x14ac:dyDescent="0.25">
      <c r="A220" s="155">
        <v>217</v>
      </c>
      <c r="B220" s="195" t="s">
        <v>1044</v>
      </c>
      <c r="C220" s="195" t="s">
        <v>172</v>
      </c>
      <c r="D220" s="162" t="s">
        <v>579</v>
      </c>
      <c r="E220" s="195" t="s">
        <v>1091</v>
      </c>
      <c r="F220" s="224">
        <v>2036</v>
      </c>
      <c r="G220" s="219">
        <v>3124322.9249999998</v>
      </c>
      <c r="H220" s="8">
        <v>931</v>
      </c>
      <c r="I220" s="8">
        <v>1433530</v>
      </c>
      <c r="J220" s="47">
        <f t="shared" si="15"/>
        <v>0.45726915520628686</v>
      </c>
      <c r="K220" s="47">
        <f t="shared" si="16"/>
        <v>0.45882901172899726</v>
      </c>
      <c r="L220" s="51">
        <f t="shared" si="17"/>
        <v>0.13718074656188606</v>
      </c>
      <c r="M220" s="51">
        <f t="shared" si="18"/>
        <v>0.32118030821029808</v>
      </c>
      <c r="N220" s="48">
        <f t="shared" si="19"/>
        <v>0.45836105477218414</v>
      </c>
      <c r="O220" s="49"/>
      <c r="P220" s="49"/>
    </row>
    <row r="221" spans="1:16" x14ac:dyDescent="0.25">
      <c r="A221" s="155">
        <v>218</v>
      </c>
      <c r="B221" s="195" t="s">
        <v>1044</v>
      </c>
      <c r="C221" s="195" t="s">
        <v>172</v>
      </c>
      <c r="D221" s="162" t="s">
        <v>580</v>
      </c>
      <c r="E221" s="195" t="s">
        <v>1394</v>
      </c>
      <c r="F221" s="224">
        <v>1124</v>
      </c>
      <c r="G221" s="219">
        <v>2008818.65</v>
      </c>
      <c r="H221" s="8">
        <v>271</v>
      </c>
      <c r="I221" s="8">
        <v>422590</v>
      </c>
      <c r="J221" s="47">
        <f t="shared" si="15"/>
        <v>0.24110320284697509</v>
      </c>
      <c r="K221" s="47">
        <f t="shared" si="16"/>
        <v>0.21036742166845177</v>
      </c>
      <c r="L221" s="51">
        <f t="shared" si="17"/>
        <v>7.2330960854092519E-2</v>
      </c>
      <c r="M221" s="51">
        <f t="shared" si="18"/>
        <v>0.14725719516791622</v>
      </c>
      <c r="N221" s="48">
        <f t="shared" si="19"/>
        <v>0.21958815602200873</v>
      </c>
      <c r="O221" s="49"/>
      <c r="P221" s="49"/>
    </row>
    <row r="222" spans="1:16" x14ac:dyDescent="0.25">
      <c r="A222" s="155">
        <v>219</v>
      </c>
      <c r="B222" s="195" t="s">
        <v>1044</v>
      </c>
      <c r="C222" s="195" t="s">
        <v>172</v>
      </c>
      <c r="D222" s="162" t="s">
        <v>575</v>
      </c>
      <c r="E222" s="195" t="s">
        <v>576</v>
      </c>
      <c r="F222" s="224">
        <v>2701</v>
      </c>
      <c r="G222" s="219">
        <v>4292952.6749999998</v>
      </c>
      <c r="H222" s="8">
        <v>552</v>
      </c>
      <c r="I222" s="8">
        <v>990635</v>
      </c>
      <c r="J222" s="47">
        <f t="shared" si="15"/>
        <v>0.20436875231395779</v>
      </c>
      <c r="K222" s="47">
        <f t="shared" si="16"/>
        <v>0.23075842549324169</v>
      </c>
      <c r="L222" s="51">
        <f t="shared" si="17"/>
        <v>6.1310625694187333E-2</v>
      </c>
      <c r="M222" s="51">
        <f t="shared" si="18"/>
        <v>0.16153089784526917</v>
      </c>
      <c r="N222" s="48">
        <f t="shared" si="19"/>
        <v>0.22284152353945649</v>
      </c>
      <c r="O222" s="49"/>
      <c r="P222" s="49"/>
    </row>
    <row r="223" spans="1:16" x14ac:dyDescent="0.25">
      <c r="A223" s="155">
        <v>220</v>
      </c>
      <c r="B223" s="195" t="s">
        <v>1044</v>
      </c>
      <c r="C223" s="195" t="s">
        <v>172</v>
      </c>
      <c r="D223" s="162" t="s">
        <v>581</v>
      </c>
      <c r="E223" s="195" t="s">
        <v>1151</v>
      </c>
      <c r="F223" s="224">
        <v>1315</v>
      </c>
      <c r="G223" s="219">
        <v>2289187.0750000002</v>
      </c>
      <c r="H223" s="8">
        <v>304</v>
      </c>
      <c r="I223" s="8">
        <v>672380</v>
      </c>
      <c r="J223" s="47">
        <f t="shared" si="15"/>
        <v>0.23117870722433459</v>
      </c>
      <c r="K223" s="47">
        <f t="shared" si="16"/>
        <v>0.29371998791317655</v>
      </c>
      <c r="L223" s="51">
        <f t="shared" si="17"/>
        <v>6.9353612167300377E-2</v>
      </c>
      <c r="M223" s="51">
        <f t="shared" si="18"/>
        <v>0.20560399153922357</v>
      </c>
      <c r="N223" s="48">
        <f t="shared" si="19"/>
        <v>0.27495760370652395</v>
      </c>
      <c r="O223" s="49"/>
      <c r="P223" s="49"/>
    </row>
    <row r="224" spans="1:16" x14ac:dyDescent="0.25">
      <c r="A224" s="155">
        <v>221</v>
      </c>
      <c r="B224" s="195" t="s">
        <v>1044</v>
      </c>
      <c r="C224" s="195" t="s">
        <v>172</v>
      </c>
      <c r="D224" s="162" t="s">
        <v>577</v>
      </c>
      <c r="E224" s="195" t="s">
        <v>1395</v>
      </c>
      <c r="F224" s="224">
        <v>890</v>
      </c>
      <c r="G224" s="219">
        <v>1603095.8</v>
      </c>
      <c r="H224" s="8">
        <v>208</v>
      </c>
      <c r="I224" s="8">
        <v>275770</v>
      </c>
      <c r="J224" s="47">
        <f t="shared" si="15"/>
        <v>0.23370786516853934</v>
      </c>
      <c r="K224" s="47">
        <f t="shared" si="16"/>
        <v>0.17202340621190573</v>
      </c>
      <c r="L224" s="51">
        <f t="shared" si="17"/>
        <v>7.0112359550561804E-2</v>
      </c>
      <c r="M224" s="51">
        <f t="shared" si="18"/>
        <v>0.120416384348334</v>
      </c>
      <c r="N224" s="48">
        <f t="shared" si="19"/>
        <v>0.19052874389889579</v>
      </c>
      <c r="O224" s="49"/>
      <c r="P224" s="49"/>
    </row>
    <row r="225" spans="1:16" x14ac:dyDescent="0.25">
      <c r="A225" s="155">
        <v>222</v>
      </c>
      <c r="B225" s="195" t="s">
        <v>1044</v>
      </c>
      <c r="C225" s="195" t="s">
        <v>172</v>
      </c>
      <c r="D225" s="162" t="s">
        <v>573</v>
      </c>
      <c r="E225" s="195" t="s">
        <v>574</v>
      </c>
      <c r="F225" s="224">
        <v>1553</v>
      </c>
      <c r="G225" s="219">
        <v>2516856.4249999998</v>
      </c>
      <c r="H225" s="8">
        <v>240</v>
      </c>
      <c r="I225" s="8">
        <v>340660</v>
      </c>
      <c r="J225" s="47">
        <f t="shared" si="15"/>
        <v>0.15453960077269802</v>
      </c>
      <c r="K225" s="47">
        <f t="shared" si="16"/>
        <v>0.13535138381999681</v>
      </c>
      <c r="L225" s="51">
        <f t="shared" si="17"/>
        <v>4.6361880231809406E-2</v>
      </c>
      <c r="M225" s="51">
        <f t="shared" si="18"/>
        <v>9.474596867399776E-2</v>
      </c>
      <c r="N225" s="48">
        <f t="shared" si="19"/>
        <v>0.14110784890580716</v>
      </c>
      <c r="O225" s="49"/>
      <c r="P225" s="49"/>
    </row>
    <row r="226" spans="1:16" x14ac:dyDescent="0.25">
      <c r="A226" s="155">
        <v>223</v>
      </c>
      <c r="B226" s="195" t="s">
        <v>1240</v>
      </c>
      <c r="C226" s="195" t="s">
        <v>172</v>
      </c>
      <c r="D226" s="162" t="s">
        <v>565</v>
      </c>
      <c r="E226" s="195" t="s">
        <v>566</v>
      </c>
      <c r="F226" s="224">
        <v>772</v>
      </c>
      <c r="G226" s="219">
        <v>1373413.05</v>
      </c>
      <c r="H226" s="8">
        <v>291</v>
      </c>
      <c r="I226" s="8">
        <v>682710</v>
      </c>
      <c r="J226" s="47">
        <f t="shared" si="15"/>
        <v>0.37694300518134716</v>
      </c>
      <c r="K226" s="47">
        <f t="shared" si="16"/>
        <v>0.49709007789026033</v>
      </c>
      <c r="L226" s="51">
        <f t="shared" si="17"/>
        <v>0.11308290155440415</v>
      </c>
      <c r="M226" s="51">
        <f t="shared" si="18"/>
        <v>0.34796305452318221</v>
      </c>
      <c r="N226" s="48">
        <f t="shared" si="19"/>
        <v>0.46104595607758636</v>
      </c>
      <c r="O226" s="49"/>
      <c r="P226" s="49"/>
    </row>
    <row r="227" spans="1:16" x14ac:dyDescent="0.25">
      <c r="A227" s="155">
        <v>224</v>
      </c>
      <c r="B227" s="195" t="s">
        <v>1240</v>
      </c>
      <c r="C227" s="195" t="s">
        <v>172</v>
      </c>
      <c r="D227" s="162" t="s">
        <v>569</v>
      </c>
      <c r="E227" s="195" t="s">
        <v>1324</v>
      </c>
      <c r="F227" s="224">
        <v>728</v>
      </c>
      <c r="G227" s="219">
        <v>1288955.7</v>
      </c>
      <c r="H227" s="8">
        <v>420</v>
      </c>
      <c r="I227" s="8">
        <v>660100</v>
      </c>
      <c r="J227" s="47">
        <f t="shared" si="15"/>
        <v>0.57692307692307687</v>
      </c>
      <c r="K227" s="47">
        <f t="shared" si="16"/>
        <v>0.512120005365584</v>
      </c>
      <c r="L227" s="51">
        <f t="shared" si="17"/>
        <v>0.17307692307692304</v>
      </c>
      <c r="M227" s="51">
        <f t="shared" si="18"/>
        <v>0.35848400375590878</v>
      </c>
      <c r="N227" s="48">
        <f t="shared" si="19"/>
        <v>0.53156092683283185</v>
      </c>
      <c r="O227" s="49"/>
      <c r="P227" s="49"/>
    </row>
    <row r="228" spans="1:16" x14ac:dyDescent="0.25">
      <c r="A228" s="155">
        <v>225</v>
      </c>
      <c r="B228" s="195" t="s">
        <v>1240</v>
      </c>
      <c r="C228" s="195" t="s">
        <v>172</v>
      </c>
      <c r="D228" s="162" t="s">
        <v>567</v>
      </c>
      <c r="E228" s="195" t="s">
        <v>568</v>
      </c>
      <c r="F228" s="224">
        <v>847</v>
      </c>
      <c r="G228" s="219">
        <v>1514360.6</v>
      </c>
      <c r="H228" s="8">
        <v>514</v>
      </c>
      <c r="I228" s="8">
        <v>706650</v>
      </c>
      <c r="J228" s="47">
        <f t="shared" si="15"/>
        <v>0.60684769775678871</v>
      </c>
      <c r="K228" s="47">
        <f t="shared" si="16"/>
        <v>0.46663258407541769</v>
      </c>
      <c r="L228" s="51">
        <f t="shared" si="17"/>
        <v>0.18205430932703662</v>
      </c>
      <c r="M228" s="51">
        <f t="shared" si="18"/>
        <v>0.32664280885279234</v>
      </c>
      <c r="N228" s="48">
        <f t="shared" si="19"/>
        <v>0.50869711817982899</v>
      </c>
      <c r="O228" s="49"/>
      <c r="P228" s="49"/>
    </row>
    <row r="229" spans="1:16" x14ac:dyDescent="0.25">
      <c r="A229" s="155">
        <v>226</v>
      </c>
      <c r="B229" s="195" t="s">
        <v>1240</v>
      </c>
      <c r="C229" s="195" t="s">
        <v>172</v>
      </c>
      <c r="D229" s="162" t="s">
        <v>563</v>
      </c>
      <c r="E229" s="195" t="s">
        <v>564</v>
      </c>
      <c r="F229" s="224">
        <v>1693</v>
      </c>
      <c r="G229" s="219">
        <v>3004046.2</v>
      </c>
      <c r="H229" s="8">
        <v>557</v>
      </c>
      <c r="I229" s="8">
        <v>1014390</v>
      </c>
      <c r="J229" s="47">
        <f t="shared" si="15"/>
        <v>0.32900177200236269</v>
      </c>
      <c r="K229" s="47">
        <f t="shared" si="16"/>
        <v>0.33767456705559318</v>
      </c>
      <c r="L229" s="51">
        <f t="shared" si="17"/>
        <v>9.870053160070881E-2</v>
      </c>
      <c r="M229" s="51">
        <f t="shared" si="18"/>
        <v>0.2363721969389152</v>
      </c>
      <c r="N229" s="48">
        <f t="shared" si="19"/>
        <v>0.335072728539624</v>
      </c>
      <c r="O229" s="49"/>
      <c r="P229" s="49"/>
    </row>
    <row r="230" spans="1:16" x14ac:dyDescent="0.25">
      <c r="A230" s="155">
        <v>227</v>
      </c>
      <c r="B230" s="195" t="s">
        <v>162</v>
      </c>
      <c r="C230" s="195" t="s">
        <v>172</v>
      </c>
      <c r="D230" s="162" t="s">
        <v>555</v>
      </c>
      <c r="E230" s="195" t="s">
        <v>556</v>
      </c>
      <c r="F230" s="224">
        <v>1716</v>
      </c>
      <c r="G230" s="219">
        <v>3042059.5249999999</v>
      </c>
      <c r="H230" s="8">
        <v>902</v>
      </c>
      <c r="I230" s="8">
        <v>1480100</v>
      </c>
      <c r="J230" s="47">
        <f t="shared" si="15"/>
        <v>0.52564102564102566</v>
      </c>
      <c r="K230" s="47">
        <f t="shared" si="16"/>
        <v>0.4865453775103234</v>
      </c>
      <c r="L230" s="51">
        <f t="shared" si="17"/>
        <v>0.15769230769230769</v>
      </c>
      <c r="M230" s="51">
        <f t="shared" si="18"/>
        <v>0.34058176425722636</v>
      </c>
      <c r="N230" s="48">
        <f t="shared" si="19"/>
        <v>0.49827407194953405</v>
      </c>
      <c r="O230" s="49"/>
      <c r="P230" s="49"/>
    </row>
    <row r="231" spans="1:16" x14ac:dyDescent="0.25">
      <c r="A231" s="155">
        <v>228</v>
      </c>
      <c r="B231" s="195" t="s">
        <v>162</v>
      </c>
      <c r="C231" s="195" t="s">
        <v>172</v>
      </c>
      <c r="D231" s="162" t="s">
        <v>551</v>
      </c>
      <c r="E231" s="195" t="s">
        <v>552</v>
      </c>
      <c r="F231" s="224">
        <v>1883</v>
      </c>
      <c r="G231" s="219">
        <v>3317809.8250000002</v>
      </c>
      <c r="H231" s="8">
        <v>678</v>
      </c>
      <c r="I231" s="8">
        <v>1570390</v>
      </c>
      <c r="J231" s="47">
        <f t="shared" si="15"/>
        <v>0.36006372809346787</v>
      </c>
      <c r="K231" s="47">
        <f t="shared" si="16"/>
        <v>0.47332128205992036</v>
      </c>
      <c r="L231" s="51">
        <f t="shared" si="17"/>
        <v>0.10801911842804036</v>
      </c>
      <c r="M231" s="51">
        <f t="shared" si="18"/>
        <v>0.33132489744194421</v>
      </c>
      <c r="N231" s="48">
        <f t="shared" si="19"/>
        <v>0.43934401586998456</v>
      </c>
      <c r="O231" s="49"/>
      <c r="P231" s="49"/>
    </row>
    <row r="232" spans="1:16" x14ac:dyDescent="0.25">
      <c r="A232" s="155">
        <v>229</v>
      </c>
      <c r="B232" s="195" t="s">
        <v>162</v>
      </c>
      <c r="C232" s="195" t="s">
        <v>172</v>
      </c>
      <c r="D232" s="162" t="s">
        <v>561</v>
      </c>
      <c r="E232" s="195" t="s">
        <v>1361</v>
      </c>
      <c r="F232" s="224">
        <v>2152</v>
      </c>
      <c r="G232" s="219">
        <v>3826333.85</v>
      </c>
      <c r="H232" s="8">
        <v>921</v>
      </c>
      <c r="I232" s="8">
        <v>1745965</v>
      </c>
      <c r="J232" s="47">
        <f t="shared" si="15"/>
        <v>0.42797397769516726</v>
      </c>
      <c r="K232" s="47">
        <f t="shared" si="16"/>
        <v>0.45630231664181625</v>
      </c>
      <c r="L232" s="51">
        <f t="shared" si="17"/>
        <v>0.12839219330855017</v>
      </c>
      <c r="M232" s="51">
        <f t="shared" si="18"/>
        <v>0.31941162164927134</v>
      </c>
      <c r="N232" s="48">
        <f t="shared" si="19"/>
        <v>0.44780381495782151</v>
      </c>
      <c r="O232" s="49"/>
      <c r="P232" s="49"/>
    </row>
    <row r="233" spans="1:16" x14ac:dyDescent="0.25">
      <c r="A233" s="155">
        <v>230</v>
      </c>
      <c r="B233" s="195" t="s">
        <v>162</v>
      </c>
      <c r="C233" s="195" t="s">
        <v>172</v>
      </c>
      <c r="D233" s="162" t="s">
        <v>557</v>
      </c>
      <c r="E233" s="195" t="s">
        <v>1325</v>
      </c>
      <c r="F233" s="224">
        <v>1044</v>
      </c>
      <c r="G233" s="219">
        <v>1526073.65</v>
      </c>
      <c r="H233" s="8">
        <v>578</v>
      </c>
      <c r="I233" s="8">
        <v>851595</v>
      </c>
      <c r="J233" s="47">
        <f t="shared" si="15"/>
        <v>0.55363984674329503</v>
      </c>
      <c r="K233" s="47">
        <f t="shared" si="16"/>
        <v>0.55803007934774318</v>
      </c>
      <c r="L233" s="51">
        <f t="shared" si="17"/>
        <v>0.16609195402298851</v>
      </c>
      <c r="M233" s="51">
        <f t="shared" si="18"/>
        <v>0.39062105554342019</v>
      </c>
      <c r="N233" s="48">
        <f t="shared" si="19"/>
        <v>0.55671300956640868</v>
      </c>
      <c r="O233" s="49"/>
      <c r="P233" s="49"/>
    </row>
    <row r="234" spans="1:16" x14ac:dyDescent="0.25">
      <c r="A234" s="155">
        <v>231</v>
      </c>
      <c r="B234" s="195" t="s">
        <v>162</v>
      </c>
      <c r="C234" s="195" t="s">
        <v>172</v>
      </c>
      <c r="D234" s="162" t="s">
        <v>559</v>
      </c>
      <c r="E234" s="195" t="s">
        <v>560</v>
      </c>
      <c r="F234" s="224">
        <v>1792</v>
      </c>
      <c r="G234" s="219">
        <v>3493636.4</v>
      </c>
      <c r="H234" s="8">
        <v>601</v>
      </c>
      <c r="I234" s="8">
        <v>1556655</v>
      </c>
      <c r="J234" s="47">
        <f t="shared" si="15"/>
        <v>0.3353794642857143</v>
      </c>
      <c r="K234" s="47">
        <f t="shared" si="16"/>
        <v>0.44556869169327412</v>
      </c>
      <c r="L234" s="51">
        <f t="shared" si="17"/>
        <v>0.10061383928571428</v>
      </c>
      <c r="M234" s="51">
        <f t="shared" si="18"/>
        <v>0.31189808418529186</v>
      </c>
      <c r="N234" s="48">
        <f t="shared" si="19"/>
        <v>0.41251192347100613</v>
      </c>
      <c r="O234" s="49"/>
      <c r="P234" s="49"/>
    </row>
    <row r="235" spans="1:16" x14ac:dyDescent="0.25">
      <c r="A235" s="155">
        <v>232</v>
      </c>
      <c r="B235" s="197" t="s">
        <v>166</v>
      </c>
      <c r="C235" s="198" t="s">
        <v>172</v>
      </c>
      <c r="D235" s="162" t="s">
        <v>519</v>
      </c>
      <c r="E235" s="198" t="s">
        <v>1359</v>
      </c>
      <c r="F235" s="224">
        <v>980</v>
      </c>
      <c r="G235" s="219">
        <v>1733833.55</v>
      </c>
      <c r="H235" s="8">
        <v>659</v>
      </c>
      <c r="I235" s="8">
        <v>1324525</v>
      </c>
      <c r="J235" s="47">
        <f t="shared" si="15"/>
        <v>0.67244897959183669</v>
      </c>
      <c r="K235" s="47">
        <f t="shared" si="16"/>
        <v>0.76392857895730526</v>
      </c>
      <c r="L235" s="51">
        <f t="shared" si="17"/>
        <v>0.201734693877551</v>
      </c>
      <c r="M235" s="51">
        <f t="shared" si="18"/>
        <v>0.53475000527011363</v>
      </c>
      <c r="N235" s="48">
        <f t="shared" si="19"/>
        <v>0.73648469914766457</v>
      </c>
      <c r="O235" s="49"/>
      <c r="P235" s="49"/>
    </row>
    <row r="236" spans="1:16" x14ac:dyDescent="0.25">
      <c r="A236" s="155">
        <v>233</v>
      </c>
      <c r="B236" s="197" t="s">
        <v>166</v>
      </c>
      <c r="C236" s="198" t="s">
        <v>172</v>
      </c>
      <c r="D236" s="162" t="s">
        <v>522</v>
      </c>
      <c r="E236" s="198" t="s">
        <v>1360</v>
      </c>
      <c r="F236" s="224">
        <v>530</v>
      </c>
      <c r="G236" s="219">
        <v>963396.07499999995</v>
      </c>
      <c r="H236" s="8">
        <v>194</v>
      </c>
      <c r="I236" s="8">
        <v>411245</v>
      </c>
      <c r="J236" s="47">
        <f t="shared" si="15"/>
        <v>0.36603773584905658</v>
      </c>
      <c r="K236" s="47">
        <f t="shared" si="16"/>
        <v>0.42687012192778556</v>
      </c>
      <c r="L236" s="51">
        <f t="shared" si="17"/>
        <v>0.10981132075471697</v>
      </c>
      <c r="M236" s="51">
        <f t="shared" si="18"/>
        <v>0.29880908534944989</v>
      </c>
      <c r="N236" s="48">
        <f t="shared" si="19"/>
        <v>0.40862040610416683</v>
      </c>
      <c r="O236" s="49"/>
      <c r="P236" s="49"/>
    </row>
    <row r="237" spans="1:16" x14ac:dyDescent="0.25">
      <c r="A237" s="155">
        <v>234</v>
      </c>
      <c r="B237" s="197" t="s">
        <v>166</v>
      </c>
      <c r="C237" s="198" t="s">
        <v>172</v>
      </c>
      <c r="D237" s="162" t="s">
        <v>521</v>
      </c>
      <c r="E237" s="198" t="s">
        <v>1242</v>
      </c>
      <c r="F237" s="224">
        <v>480</v>
      </c>
      <c r="G237" s="219">
        <v>825132.95</v>
      </c>
      <c r="H237" s="8">
        <v>209</v>
      </c>
      <c r="I237" s="8">
        <v>291320</v>
      </c>
      <c r="J237" s="47">
        <f t="shared" si="15"/>
        <v>0.43541666666666667</v>
      </c>
      <c r="K237" s="47">
        <f t="shared" si="16"/>
        <v>0.35305825564231802</v>
      </c>
      <c r="L237" s="51">
        <f t="shared" si="17"/>
        <v>0.13062499999999999</v>
      </c>
      <c r="M237" s="51">
        <f t="shared" si="18"/>
        <v>0.24714077894962261</v>
      </c>
      <c r="N237" s="48">
        <f t="shared" si="19"/>
        <v>0.3777657789496226</v>
      </c>
      <c r="O237" s="49"/>
      <c r="P237" s="49"/>
    </row>
    <row r="238" spans="1:16" x14ac:dyDescent="0.25">
      <c r="A238" s="155">
        <v>235</v>
      </c>
      <c r="B238" s="225" t="s">
        <v>167</v>
      </c>
      <c r="C238" s="195" t="s">
        <v>172</v>
      </c>
      <c r="D238" s="162" t="s">
        <v>586</v>
      </c>
      <c r="E238" s="225" t="s">
        <v>587</v>
      </c>
      <c r="F238" s="224">
        <v>1518</v>
      </c>
      <c r="G238" s="219">
        <v>2634771.0499999998</v>
      </c>
      <c r="H238" s="8">
        <v>626</v>
      </c>
      <c r="I238" s="8">
        <v>1123555</v>
      </c>
      <c r="J238" s="47">
        <f t="shared" si="15"/>
        <v>0.41238471673254284</v>
      </c>
      <c r="K238" s="47">
        <f t="shared" si="16"/>
        <v>0.42643363642544957</v>
      </c>
      <c r="L238" s="51">
        <f t="shared" si="17"/>
        <v>0.12371541501976285</v>
      </c>
      <c r="M238" s="51">
        <f t="shared" si="18"/>
        <v>0.29850354549781466</v>
      </c>
      <c r="N238" s="48">
        <f t="shared" si="19"/>
        <v>0.42221896051757751</v>
      </c>
      <c r="O238" s="49"/>
      <c r="P238" s="49"/>
    </row>
    <row r="239" spans="1:16" x14ac:dyDescent="0.25">
      <c r="A239" s="155">
        <v>236</v>
      </c>
      <c r="B239" s="225" t="s">
        <v>167</v>
      </c>
      <c r="C239" s="195" t="s">
        <v>172</v>
      </c>
      <c r="D239" s="162" t="s">
        <v>588</v>
      </c>
      <c r="E239" s="225" t="s">
        <v>589</v>
      </c>
      <c r="F239" s="224">
        <v>1243</v>
      </c>
      <c r="G239" s="219">
        <v>2516181.0249999999</v>
      </c>
      <c r="H239" s="8">
        <v>732</v>
      </c>
      <c r="I239" s="8">
        <v>1251215</v>
      </c>
      <c r="J239" s="47">
        <f t="shared" si="15"/>
        <v>0.58889782783588096</v>
      </c>
      <c r="K239" s="47">
        <f t="shared" si="16"/>
        <v>0.49726748098340817</v>
      </c>
      <c r="L239" s="51">
        <f t="shared" si="17"/>
        <v>0.17666934835076428</v>
      </c>
      <c r="M239" s="51">
        <f t="shared" si="18"/>
        <v>0.3480872366883857</v>
      </c>
      <c r="N239" s="48">
        <f t="shared" si="19"/>
        <v>0.52475658503915001</v>
      </c>
      <c r="O239" s="49"/>
      <c r="P239" s="49"/>
    </row>
    <row r="240" spans="1:16" x14ac:dyDescent="0.25">
      <c r="A240" s="155">
        <v>237</v>
      </c>
      <c r="B240" s="225" t="s">
        <v>167</v>
      </c>
      <c r="C240" s="195" t="s">
        <v>172</v>
      </c>
      <c r="D240" s="162" t="s">
        <v>583</v>
      </c>
      <c r="E240" s="225" t="s">
        <v>1399</v>
      </c>
      <c r="F240" s="224">
        <v>1031</v>
      </c>
      <c r="G240" s="219">
        <v>1766736.875</v>
      </c>
      <c r="H240" s="8">
        <v>572</v>
      </c>
      <c r="I240" s="8">
        <v>909715</v>
      </c>
      <c r="J240" s="47">
        <f t="shared" si="15"/>
        <v>0.55480116391852574</v>
      </c>
      <c r="K240" s="47">
        <f t="shared" si="16"/>
        <v>0.5149125559514911</v>
      </c>
      <c r="L240" s="51">
        <f t="shared" si="17"/>
        <v>0.16644034917555772</v>
      </c>
      <c r="M240" s="51">
        <f t="shared" si="18"/>
        <v>0.36043878916604377</v>
      </c>
      <c r="N240" s="48">
        <f t="shared" si="19"/>
        <v>0.52687913834160149</v>
      </c>
      <c r="O240" s="49"/>
      <c r="P240" s="49"/>
    </row>
    <row r="241" spans="1:16" x14ac:dyDescent="0.25">
      <c r="A241" s="155">
        <v>238</v>
      </c>
      <c r="B241" s="225" t="s">
        <v>167</v>
      </c>
      <c r="C241" s="225" t="s">
        <v>172</v>
      </c>
      <c r="D241" s="162" t="s">
        <v>582</v>
      </c>
      <c r="E241" s="225" t="s">
        <v>1172</v>
      </c>
      <c r="F241" s="224">
        <v>886</v>
      </c>
      <c r="G241" s="219">
        <v>1501747.675</v>
      </c>
      <c r="H241" s="8">
        <v>455</v>
      </c>
      <c r="I241" s="8">
        <v>625770</v>
      </c>
      <c r="J241" s="47">
        <f t="shared" si="15"/>
        <v>0.51354401805869077</v>
      </c>
      <c r="K241" s="47">
        <f t="shared" si="16"/>
        <v>0.416694502290473</v>
      </c>
      <c r="L241" s="51">
        <f t="shared" si="17"/>
        <v>0.15406320541760724</v>
      </c>
      <c r="M241" s="51">
        <f t="shared" si="18"/>
        <v>0.29168615160333106</v>
      </c>
      <c r="N241" s="48">
        <f t="shared" si="19"/>
        <v>0.44574935702093832</v>
      </c>
      <c r="O241" s="49"/>
      <c r="P241" s="49"/>
    </row>
    <row r="242" spans="1:16" x14ac:dyDescent="0.25">
      <c r="A242" s="155">
        <v>239</v>
      </c>
      <c r="B242" s="225" t="s">
        <v>167</v>
      </c>
      <c r="C242" s="225" t="s">
        <v>172</v>
      </c>
      <c r="D242" s="162" t="s">
        <v>585</v>
      </c>
      <c r="E242" s="225" t="s">
        <v>1408</v>
      </c>
      <c r="F242" s="224">
        <v>839</v>
      </c>
      <c r="G242" s="219">
        <v>1379583.5249999999</v>
      </c>
      <c r="H242" s="8">
        <v>499</v>
      </c>
      <c r="I242" s="8">
        <v>674365</v>
      </c>
      <c r="J242" s="47">
        <f t="shared" si="15"/>
        <v>0.59475566150178782</v>
      </c>
      <c r="K242" s="47">
        <f t="shared" si="16"/>
        <v>0.48881781188275647</v>
      </c>
      <c r="L242" s="51">
        <f t="shared" si="17"/>
        <v>0.17842669845053635</v>
      </c>
      <c r="M242" s="51">
        <f t="shared" si="18"/>
        <v>0.34217246831792952</v>
      </c>
      <c r="N242" s="48">
        <f t="shared" si="19"/>
        <v>0.52059916676846585</v>
      </c>
      <c r="O242" s="49"/>
      <c r="P242" s="49"/>
    </row>
    <row r="243" spans="1:16" x14ac:dyDescent="0.25">
      <c r="A243" s="155">
        <v>240</v>
      </c>
      <c r="B243" s="197" t="s">
        <v>168</v>
      </c>
      <c r="C243" s="198" t="s">
        <v>172</v>
      </c>
      <c r="D243" s="162" t="s">
        <v>525</v>
      </c>
      <c r="E243" s="198" t="s">
        <v>1400</v>
      </c>
      <c r="F243" s="224">
        <v>941</v>
      </c>
      <c r="G243" s="219">
        <v>1725705.2</v>
      </c>
      <c r="H243" s="8">
        <v>307</v>
      </c>
      <c r="I243" s="8">
        <v>559500</v>
      </c>
      <c r="J243" s="47">
        <f t="shared" si="15"/>
        <v>0.32624867162592985</v>
      </c>
      <c r="K243" s="47">
        <f t="shared" si="16"/>
        <v>0.3242152831201992</v>
      </c>
      <c r="L243" s="51">
        <f t="shared" si="17"/>
        <v>9.7874601487778948E-2</v>
      </c>
      <c r="M243" s="51">
        <f t="shared" si="18"/>
        <v>0.22695069818413943</v>
      </c>
      <c r="N243" s="48">
        <f t="shared" si="19"/>
        <v>0.32482529967191837</v>
      </c>
      <c r="O243" s="49"/>
      <c r="P243" s="49"/>
    </row>
    <row r="244" spans="1:16" x14ac:dyDescent="0.25">
      <c r="A244" s="155">
        <v>241</v>
      </c>
      <c r="B244" s="197" t="s">
        <v>168</v>
      </c>
      <c r="C244" s="198" t="s">
        <v>172</v>
      </c>
      <c r="D244" s="162" t="s">
        <v>528</v>
      </c>
      <c r="E244" s="198" t="s">
        <v>529</v>
      </c>
      <c r="F244" s="224">
        <v>858</v>
      </c>
      <c r="G244" s="219">
        <v>1572641.7</v>
      </c>
      <c r="H244" s="8">
        <v>457</v>
      </c>
      <c r="I244" s="8">
        <v>783595</v>
      </c>
      <c r="J244" s="47">
        <f t="shared" si="15"/>
        <v>0.53263403263403264</v>
      </c>
      <c r="K244" s="47">
        <f t="shared" si="16"/>
        <v>0.49826670626882147</v>
      </c>
      <c r="L244" s="51">
        <f t="shared" si="17"/>
        <v>0.15979020979020978</v>
      </c>
      <c r="M244" s="51">
        <f t="shared" si="18"/>
        <v>0.348786694388175</v>
      </c>
      <c r="N244" s="48">
        <f t="shared" si="19"/>
        <v>0.50857690417838475</v>
      </c>
      <c r="O244" s="49"/>
      <c r="P244" s="49"/>
    </row>
    <row r="245" spans="1:16" x14ac:dyDescent="0.25">
      <c r="A245" s="155">
        <v>242</v>
      </c>
      <c r="B245" s="197" t="s">
        <v>168</v>
      </c>
      <c r="C245" s="198" t="s">
        <v>172</v>
      </c>
      <c r="D245" s="162" t="s">
        <v>530</v>
      </c>
      <c r="E245" s="198" t="s">
        <v>468</v>
      </c>
      <c r="F245" s="224">
        <v>1141</v>
      </c>
      <c r="G245" s="219">
        <v>1943776.15</v>
      </c>
      <c r="H245" s="8">
        <v>449</v>
      </c>
      <c r="I245" s="8">
        <v>838035</v>
      </c>
      <c r="J245" s="47">
        <f t="shared" si="15"/>
        <v>0.39351446099912357</v>
      </c>
      <c r="K245" s="47">
        <f t="shared" si="16"/>
        <v>0.43113760810369034</v>
      </c>
      <c r="L245" s="51">
        <f t="shared" si="17"/>
        <v>0.11805433829973706</v>
      </c>
      <c r="M245" s="51">
        <f t="shared" si="18"/>
        <v>0.30179632567258324</v>
      </c>
      <c r="N245" s="48">
        <f t="shared" si="19"/>
        <v>0.41985066397232029</v>
      </c>
      <c r="O245" s="49"/>
      <c r="P245" s="49"/>
    </row>
    <row r="246" spans="1:16" x14ac:dyDescent="0.25">
      <c r="A246" s="155">
        <v>243</v>
      </c>
      <c r="B246" s="197" t="s">
        <v>168</v>
      </c>
      <c r="C246" s="198" t="s">
        <v>172</v>
      </c>
      <c r="D246" s="162" t="s">
        <v>527</v>
      </c>
      <c r="E246" s="198" t="s">
        <v>1148</v>
      </c>
      <c r="F246" s="224">
        <v>1393</v>
      </c>
      <c r="G246" s="219">
        <v>2463823.3250000002</v>
      </c>
      <c r="H246" s="8">
        <v>805</v>
      </c>
      <c r="I246" s="8">
        <v>1479650</v>
      </c>
      <c r="J246" s="47">
        <f t="shared" si="15"/>
        <v>0.57788944723618085</v>
      </c>
      <c r="K246" s="47">
        <f t="shared" si="16"/>
        <v>0.60055036616718449</v>
      </c>
      <c r="L246" s="51">
        <f t="shared" si="17"/>
        <v>0.17336683417085424</v>
      </c>
      <c r="M246" s="51">
        <f t="shared" si="18"/>
        <v>0.42038525631702911</v>
      </c>
      <c r="N246" s="48">
        <f t="shared" si="19"/>
        <v>0.59375209048788335</v>
      </c>
      <c r="O246" s="49"/>
      <c r="P246" s="49"/>
    </row>
    <row r="247" spans="1:16" x14ac:dyDescent="0.25">
      <c r="A247" s="155">
        <v>244</v>
      </c>
      <c r="B247" s="197" t="s">
        <v>168</v>
      </c>
      <c r="C247" s="198" t="s">
        <v>172</v>
      </c>
      <c r="D247" s="162" t="s">
        <v>524</v>
      </c>
      <c r="E247" s="198" t="s">
        <v>1439</v>
      </c>
      <c r="F247" s="224">
        <v>719</v>
      </c>
      <c r="G247" s="219">
        <v>1276374</v>
      </c>
      <c r="H247" s="8">
        <v>395</v>
      </c>
      <c r="I247" s="8">
        <v>607505</v>
      </c>
      <c r="J247" s="47">
        <f t="shared" si="15"/>
        <v>0.54937413073713492</v>
      </c>
      <c r="K247" s="47">
        <f t="shared" si="16"/>
        <v>0.47596159119505727</v>
      </c>
      <c r="L247" s="51">
        <f t="shared" si="17"/>
        <v>0.16481223922114047</v>
      </c>
      <c r="M247" s="51">
        <f t="shared" si="18"/>
        <v>0.33317311383654008</v>
      </c>
      <c r="N247" s="48">
        <f t="shared" si="19"/>
        <v>0.49798535305768055</v>
      </c>
      <c r="O247" s="49"/>
      <c r="P247" s="49"/>
    </row>
    <row r="248" spans="1:16" x14ac:dyDescent="0.25">
      <c r="A248" s="155">
        <v>245</v>
      </c>
      <c r="B248" s="198" t="s">
        <v>169</v>
      </c>
      <c r="C248" s="198" t="s">
        <v>172</v>
      </c>
      <c r="D248" s="162" t="s">
        <v>593</v>
      </c>
      <c r="E248" s="198" t="s">
        <v>594</v>
      </c>
      <c r="F248" s="224">
        <v>1180</v>
      </c>
      <c r="G248" s="219">
        <v>2082074.325</v>
      </c>
      <c r="H248" s="8">
        <v>511</v>
      </c>
      <c r="I248" s="8">
        <v>893510</v>
      </c>
      <c r="J248" s="47">
        <f t="shared" si="15"/>
        <v>0.43305084745762712</v>
      </c>
      <c r="K248" s="47">
        <f t="shared" si="16"/>
        <v>0.42914414210453317</v>
      </c>
      <c r="L248" s="51">
        <f t="shared" si="17"/>
        <v>0.12991525423728814</v>
      </c>
      <c r="M248" s="51">
        <f t="shared" si="18"/>
        <v>0.30040089947317322</v>
      </c>
      <c r="N248" s="48">
        <f t="shared" si="19"/>
        <v>0.43031615371046139</v>
      </c>
      <c r="O248" s="49"/>
      <c r="P248" s="49"/>
    </row>
    <row r="249" spans="1:16" x14ac:dyDescent="0.25">
      <c r="A249" s="155">
        <v>246</v>
      </c>
      <c r="B249" s="198" t="s">
        <v>169</v>
      </c>
      <c r="C249" s="198" t="s">
        <v>172</v>
      </c>
      <c r="D249" s="162" t="s">
        <v>597</v>
      </c>
      <c r="E249" s="198" t="s">
        <v>1204</v>
      </c>
      <c r="F249" s="224">
        <v>865</v>
      </c>
      <c r="G249" s="219">
        <v>1531541.7749999999</v>
      </c>
      <c r="H249" s="8">
        <v>636</v>
      </c>
      <c r="I249" s="8">
        <v>1179885</v>
      </c>
      <c r="J249" s="47">
        <f t="shared" si="15"/>
        <v>0.73526011560693638</v>
      </c>
      <c r="K249" s="47">
        <f t="shared" si="16"/>
        <v>0.77039034733479606</v>
      </c>
      <c r="L249" s="51">
        <f t="shared" si="17"/>
        <v>0.2205780346820809</v>
      </c>
      <c r="M249" s="51">
        <f t="shared" si="18"/>
        <v>0.53927324313435721</v>
      </c>
      <c r="N249" s="48">
        <f t="shared" si="19"/>
        <v>0.75985127781643813</v>
      </c>
      <c r="O249" s="49"/>
      <c r="P249" s="49"/>
    </row>
    <row r="250" spans="1:16" x14ac:dyDescent="0.25">
      <c r="A250" s="155">
        <v>247</v>
      </c>
      <c r="B250" s="198" t="s">
        <v>169</v>
      </c>
      <c r="C250" s="198" t="s">
        <v>172</v>
      </c>
      <c r="D250" s="162" t="s">
        <v>591</v>
      </c>
      <c r="E250" s="198" t="s">
        <v>592</v>
      </c>
      <c r="F250" s="224">
        <v>1286</v>
      </c>
      <c r="G250" s="219">
        <v>2287128.9500000002</v>
      </c>
      <c r="H250" s="8">
        <v>654</v>
      </c>
      <c r="I250" s="8">
        <v>1310415</v>
      </c>
      <c r="J250" s="47">
        <f t="shared" si="15"/>
        <v>0.50855365474339032</v>
      </c>
      <c r="K250" s="47">
        <f t="shared" si="16"/>
        <v>0.57295195358355278</v>
      </c>
      <c r="L250" s="51">
        <f t="shared" si="17"/>
        <v>0.15256609642301708</v>
      </c>
      <c r="M250" s="51">
        <f t="shared" si="18"/>
        <v>0.4010663675084869</v>
      </c>
      <c r="N250" s="48">
        <f t="shared" si="19"/>
        <v>0.553632463931504</v>
      </c>
      <c r="O250" s="49"/>
      <c r="P250" s="49"/>
    </row>
    <row r="251" spans="1:16" x14ac:dyDescent="0.25">
      <c r="A251" s="155">
        <v>248</v>
      </c>
      <c r="B251" s="198" t="s">
        <v>169</v>
      </c>
      <c r="C251" s="198" t="s">
        <v>172</v>
      </c>
      <c r="D251" s="162" t="s">
        <v>595</v>
      </c>
      <c r="E251" s="198" t="s">
        <v>596</v>
      </c>
      <c r="F251" s="224">
        <v>821</v>
      </c>
      <c r="G251" s="219">
        <v>1470650.4</v>
      </c>
      <c r="H251" s="8">
        <v>358</v>
      </c>
      <c r="I251" s="8">
        <v>528055</v>
      </c>
      <c r="J251" s="47">
        <f t="shared" si="15"/>
        <v>0.43605359317904996</v>
      </c>
      <c r="K251" s="47">
        <f t="shared" si="16"/>
        <v>0.35906222172176339</v>
      </c>
      <c r="L251" s="51">
        <f t="shared" si="17"/>
        <v>0.13081607795371497</v>
      </c>
      <c r="M251" s="51">
        <f t="shared" si="18"/>
        <v>0.25134355520523438</v>
      </c>
      <c r="N251" s="48">
        <f t="shared" si="19"/>
        <v>0.38215963315894935</v>
      </c>
      <c r="O251" s="49"/>
      <c r="P251" s="49"/>
    </row>
    <row r="252" spans="1:16" x14ac:dyDescent="0.25">
      <c r="A252" s="155">
        <v>249</v>
      </c>
      <c r="B252" s="198" t="s">
        <v>169</v>
      </c>
      <c r="C252" s="198" t="s">
        <v>172</v>
      </c>
      <c r="D252" s="162" t="s">
        <v>590</v>
      </c>
      <c r="E252" s="198" t="s">
        <v>373</v>
      </c>
      <c r="F252" s="224">
        <v>414</v>
      </c>
      <c r="G252" s="219">
        <v>724978.15</v>
      </c>
      <c r="H252" s="8">
        <v>255</v>
      </c>
      <c r="I252" s="8">
        <v>324315</v>
      </c>
      <c r="J252" s="47">
        <f t="shared" si="15"/>
        <v>0.61594202898550721</v>
      </c>
      <c r="K252" s="47">
        <f t="shared" si="16"/>
        <v>0.44734451652094614</v>
      </c>
      <c r="L252" s="51">
        <f t="shared" si="17"/>
        <v>0.18478260869565216</v>
      </c>
      <c r="M252" s="51">
        <f t="shared" si="18"/>
        <v>0.31314116156466226</v>
      </c>
      <c r="N252" s="48">
        <f t="shared" si="19"/>
        <v>0.49792377026031442</v>
      </c>
      <c r="O252" s="49"/>
      <c r="P252" s="49"/>
    </row>
    <row r="253" spans="1:16" x14ac:dyDescent="0.25">
      <c r="A253" s="155">
        <v>250</v>
      </c>
      <c r="B253" s="198" t="s">
        <v>170</v>
      </c>
      <c r="C253" s="198" t="s">
        <v>172</v>
      </c>
      <c r="D253" s="162" t="s">
        <v>604</v>
      </c>
      <c r="E253" s="198" t="s">
        <v>605</v>
      </c>
      <c r="F253" s="224">
        <v>687</v>
      </c>
      <c r="G253" s="219">
        <v>1230834.325</v>
      </c>
      <c r="H253" s="8">
        <v>247</v>
      </c>
      <c r="I253" s="8">
        <v>343525</v>
      </c>
      <c r="J253" s="47">
        <f t="shared" si="15"/>
        <v>0.35953420669577874</v>
      </c>
      <c r="K253" s="47">
        <f t="shared" si="16"/>
        <v>0.27909930119961518</v>
      </c>
      <c r="L253" s="51">
        <f t="shared" si="17"/>
        <v>0.10786026200873362</v>
      </c>
      <c r="M253" s="51">
        <f t="shared" si="18"/>
        <v>0.19536951083973061</v>
      </c>
      <c r="N253" s="48">
        <f t="shared" si="19"/>
        <v>0.30322977284846425</v>
      </c>
      <c r="O253" s="49"/>
      <c r="P253" s="49"/>
    </row>
    <row r="254" spans="1:16" x14ac:dyDescent="0.25">
      <c r="A254" s="155">
        <v>251</v>
      </c>
      <c r="B254" s="195" t="s">
        <v>170</v>
      </c>
      <c r="C254" s="195" t="s">
        <v>172</v>
      </c>
      <c r="D254" s="162" t="s">
        <v>602</v>
      </c>
      <c r="E254" s="195" t="s">
        <v>1396</v>
      </c>
      <c r="F254" s="224">
        <v>721</v>
      </c>
      <c r="G254" s="219">
        <v>1278576.675</v>
      </c>
      <c r="H254" s="8">
        <v>249</v>
      </c>
      <c r="I254" s="8">
        <v>340825</v>
      </c>
      <c r="J254" s="47">
        <f t="shared" si="15"/>
        <v>0.34535367545076284</v>
      </c>
      <c r="K254" s="47">
        <f t="shared" si="16"/>
        <v>0.26656594529225242</v>
      </c>
      <c r="L254" s="51">
        <f t="shared" si="17"/>
        <v>0.10360610263522885</v>
      </c>
      <c r="M254" s="51">
        <f t="shared" si="18"/>
        <v>0.18659616170457669</v>
      </c>
      <c r="N254" s="48">
        <f t="shared" si="19"/>
        <v>0.29020226433980556</v>
      </c>
      <c r="O254" s="49"/>
      <c r="P254" s="49"/>
    </row>
    <row r="255" spans="1:16" x14ac:dyDescent="0.25">
      <c r="A255" s="155">
        <v>252</v>
      </c>
      <c r="B255" s="195" t="s">
        <v>170</v>
      </c>
      <c r="C255" s="195" t="s">
        <v>172</v>
      </c>
      <c r="D255" s="162" t="s">
        <v>600</v>
      </c>
      <c r="E255" s="195" t="s">
        <v>601</v>
      </c>
      <c r="F255" s="224">
        <v>908</v>
      </c>
      <c r="G255" s="219">
        <v>1614498.15</v>
      </c>
      <c r="H255" s="8">
        <v>220</v>
      </c>
      <c r="I255" s="8">
        <v>422195</v>
      </c>
      <c r="J255" s="47">
        <f t="shared" si="15"/>
        <v>0.24229074889867841</v>
      </c>
      <c r="K255" s="47">
        <f t="shared" si="16"/>
        <v>0.26150231265362556</v>
      </c>
      <c r="L255" s="51">
        <f t="shared" si="17"/>
        <v>7.268722466960352E-2</v>
      </c>
      <c r="M255" s="51">
        <f t="shared" si="18"/>
        <v>0.18305161885753787</v>
      </c>
      <c r="N255" s="48">
        <f t="shared" si="19"/>
        <v>0.25573884352714138</v>
      </c>
      <c r="O255" s="49"/>
      <c r="P255" s="49"/>
    </row>
    <row r="256" spans="1:16" x14ac:dyDescent="0.25">
      <c r="A256" s="155">
        <v>253</v>
      </c>
      <c r="B256" s="195" t="s">
        <v>170</v>
      </c>
      <c r="C256" s="195" t="s">
        <v>172</v>
      </c>
      <c r="D256" s="162" t="s">
        <v>606</v>
      </c>
      <c r="E256" s="195" t="s">
        <v>1397</v>
      </c>
      <c r="F256" s="224">
        <v>361</v>
      </c>
      <c r="G256" s="219">
        <v>641166.77500000002</v>
      </c>
      <c r="H256" s="8">
        <v>45</v>
      </c>
      <c r="I256" s="8">
        <v>48550</v>
      </c>
      <c r="J256" s="47">
        <f t="shared" si="15"/>
        <v>0.12465373961218837</v>
      </c>
      <c r="K256" s="47">
        <f t="shared" si="16"/>
        <v>7.5721328510823097E-2</v>
      </c>
      <c r="L256" s="51">
        <f t="shared" si="17"/>
        <v>3.7396121883656507E-2</v>
      </c>
      <c r="M256" s="51">
        <f t="shared" si="18"/>
        <v>5.3004929957576163E-2</v>
      </c>
      <c r="N256" s="48">
        <f t="shared" si="19"/>
        <v>9.0401051841232677E-2</v>
      </c>
      <c r="O256" s="49"/>
      <c r="P256" s="49"/>
    </row>
    <row r="257" spans="1:16" x14ac:dyDescent="0.25">
      <c r="A257" s="155">
        <v>254</v>
      </c>
      <c r="B257" s="195" t="s">
        <v>170</v>
      </c>
      <c r="C257" s="195" t="s">
        <v>172</v>
      </c>
      <c r="D257" s="162" t="s">
        <v>608</v>
      </c>
      <c r="E257" s="195" t="s">
        <v>1205</v>
      </c>
      <c r="F257" s="224">
        <v>1169</v>
      </c>
      <c r="G257" s="219">
        <v>2047223.15</v>
      </c>
      <c r="H257" s="8">
        <v>283</v>
      </c>
      <c r="I257" s="8">
        <v>804925</v>
      </c>
      <c r="J257" s="47">
        <f t="shared" si="15"/>
        <v>0.24208725406330198</v>
      </c>
      <c r="K257" s="47">
        <f t="shared" si="16"/>
        <v>0.39317892629340384</v>
      </c>
      <c r="L257" s="51">
        <f t="shared" si="17"/>
        <v>7.262617621899059E-2</v>
      </c>
      <c r="M257" s="51">
        <f t="shared" si="18"/>
        <v>0.27522524840538265</v>
      </c>
      <c r="N257" s="48">
        <f t="shared" si="19"/>
        <v>0.34785142462437324</v>
      </c>
      <c r="O257" s="49"/>
      <c r="P257" s="49"/>
    </row>
    <row r="258" spans="1:16" x14ac:dyDescent="0.25">
      <c r="A258" s="155">
        <v>255</v>
      </c>
      <c r="B258" s="195" t="s">
        <v>170</v>
      </c>
      <c r="C258" s="195" t="s">
        <v>172</v>
      </c>
      <c r="D258" s="162" t="s">
        <v>598</v>
      </c>
      <c r="E258" s="195" t="s">
        <v>1398</v>
      </c>
      <c r="F258" s="224">
        <v>687</v>
      </c>
      <c r="G258" s="219">
        <v>1230834.325</v>
      </c>
      <c r="H258" s="8">
        <v>136</v>
      </c>
      <c r="I258" s="8">
        <v>199860</v>
      </c>
      <c r="J258" s="47">
        <f t="shared" si="15"/>
        <v>0.19796215429403202</v>
      </c>
      <c r="K258" s="47">
        <f t="shared" si="16"/>
        <v>0.162377661997686</v>
      </c>
      <c r="L258" s="51">
        <f t="shared" si="17"/>
        <v>5.9388646288209605E-2</v>
      </c>
      <c r="M258" s="51">
        <f t="shared" si="18"/>
        <v>0.11366436339838019</v>
      </c>
      <c r="N258" s="48">
        <f t="shared" si="19"/>
        <v>0.17305300968658979</v>
      </c>
      <c r="O258" s="49"/>
      <c r="P258" s="49"/>
    </row>
    <row r="259" spans="1:16" x14ac:dyDescent="0.25">
      <c r="A259" s="155">
        <v>256</v>
      </c>
      <c r="B259" s="195" t="s">
        <v>165</v>
      </c>
      <c r="C259" s="195" t="s">
        <v>172</v>
      </c>
      <c r="D259" s="162" t="s">
        <v>613</v>
      </c>
      <c r="E259" s="195" t="s">
        <v>1440</v>
      </c>
      <c r="F259" s="224">
        <v>1651</v>
      </c>
      <c r="G259" s="219">
        <v>2928638.85</v>
      </c>
      <c r="H259" s="8">
        <v>915</v>
      </c>
      <c r="I259" s="8">
        <v>1888985</v>
      </c>
      <c r="J259" s="47">
        <f t="shared" si="15"/>
        <v>0.5542095699576014</v>
      </c>
      <c r="K259" s="47">
        <f t="shared" si="16"/>
        <v>0.64500441903241157</v>
      </c>
      <c r="L259" s="51">
        <f t="shared" si="17"/>
        <v>0.1662628709872804</v>
      </c>
      <c r="M259" s="51">
        <f t="shared" si="18"/>
        <v>0.45150309332268806</v>
      </c>
      <c r="N259" s="48">
        <f t="shared" si="19"/>
        <v>0.61776596430996844</v>
      </c>
      <c r="O259" s="49"/>
      <c r="P259" s="49"/>
    </row>
    <row r="260" spans="1:16" x14ac:dyDescent="0.25">
      <c r="A260" s="155">
        <v>257</v>
      </c>
      <c r="B260" s="195" t="s">
        <v>165</v>
      </c>
      <c r="C260" s="195" t="s">
        <v>172</v>
      </c>
      <c r="D260" s="162" t="s">
        <v>617</v>
      </c>
      <c r="E260" s="195" t="s">
        <v>618</v>
      </c>
      <c r="F260" s="224">
        <v>772</v>
      </c>
      <c r="G260" s="219">
        <v>1373413.05</v>
      </c>
      <c r="H260" s="8">
        <v>477</v>
      </c>
      <c r="I260" s="8">
        <v>699780</v>
      </c>
      <c r="J260" s="47">
        <f t="shared" ref="J260:J323" si="20">IFERROR(H260/F260,0)</f>
        <v>0.61787564766839376</v>
      </c>
      <c r="K260" s="47">
        <f t="shared" ref="K260:K323" si="21">IFERROR(I260/G260,0)</f>
        <v>0.50951896809193709</v>
      </c>
      <c r="L260" s="51">
        <f t="shared" si="17"/>
        <v>0.18536269430051813</v>
      </c>
      <c r="M260" s="51">
        <f t="shared" si="18"/>
        <v>0.35666327766435596</v>
      </c>
      <c r="N260" s="48">
        <f t="shared" si="19"/>
        <v>0.54202597196487412</v>
      </c>
      <c r="O260" s="49"/>
      <c r="P260" s="49"/>
    </row>
    <row r="261" spans="1:16" x14ac:dyDescent="0.25">
      <c r="A261" s="155">
        <v>258</v>
      </c>
      <c r="B261" s="195" t="s">
        <v>165</v>
      </c>
      <c r="C261" s="195" t="s">
        <v>172</v>
      </c>
      <c r="D261" s="162" t="s">
        <v>615</v>
      </c>
      <c r="E261" s="195" t="s">
        <v>616</v>
      </c>
      <c r="F261" s="224">
        <v>1062</v>
      </c>
      <c r="G261" s="219">
        <v>1883605.4</v>
      </c>
      <c r="H261" s="8">
        <v>567</v>
      </c>
      <c r="I261" s="8">
        <v>1078230</v>
      </c>
      <c r="J261" s="47">
        <f t="shared" si="20"/>
        <v>0.53389830508474578</v>
      </c>
      <c r="K261" s="47">
        <f t="shared" si="21"/>
        <v>0.57242881125738976</v>
      </c>
      <c r="L261" s="51">
        <f t="shared" ref="L261:L324" si="22">IF((J261*0.3)&gt;30%,30%,(J261*0.3))</f>
        <v>0.16016949152542373</v>
      </c>
      <c r="M261" s="51">
        <f t="shared" ref="M261:M324" si="23">IF((K261*0.7)&gt;70%,70%,(K261*0.7))</f>
        <v>0.40070016788017282</v>
      </c>
      <c r="N261" s="48">
        <f t="shared" ref="N261:N324" si="24">L261+M261</f>
        <v>0.56086965940559652</v>
      </c>
      <c r="O261" s="49"/>
      <c r="P261" s="49"/>
    </row>
    <row r="262" spans="1:16" x14ac:dyDescent="0.25">
      <c r="A262" s="155">
        <v>259</v>
      </c>
      <c r="B262" s="195" t="s">
        <v>165</v>
      </c>
      <c r="C262" s="195" t="s">
        <v>172</v>
      </c>
      <c r="D262" s="162" t="s">
        <v>611</v>
      </c>
      <c r="E262" s="195" t="s">
        <v>612</v>
      </c>
      <c r="F262" s="224">
        <v>852</v>
      </c>
      <c r="G262" s="219">
        <v>1519290.6</v>
      </c>
      <c r="H262" s="8">
        <v>578</v>
      </c>
      <c r="I262" s="8">
        <v>973315</v>
      </c>
      <c r="J262" s="47">
        <f t="shared" si="20"/>
        <v>0.67840375586854462</v>
      </c>
      <c r="K262" s="47">
        <f t="shared" si="21"/>
        <v>0.64063780819811555</v>
      </c>
      <c r="L262" s="51">
        <f t="shared" si="22"/>
        <v>0.20352112676056339</v>
      </c>
      <c r="M262" s="51">
        <f t="shared" si="23"/>
        <v>0.44844646573868086</v>
      </c>
      <c r="N262" s="48">
        <f t="shared" si="24"/>
        <v>0.6519675924992443</v>
      </c>
      <c r="O262" s="49"/>
      <c r="P262" s="49"/>
    </row>
    <row r="263" spans="1:16" x14ac:dyDescent="0.25">
      <c r="A263" s="155">
        <v>260</v>
      </c>
      <c r="B263" s="195" t="s">
        <v>165</v>
      </c>
      <c r="C263" s="195" t="s">
        <v>172</v>
      </c>
      <c r="D263" s="162" t="s">
        <v>609</v>
      </c>
      <c r="E263" s="195" t="s">
        <v>1046</v>
      </c>
      <c r="F263" s="224">
        <v>1564</v>
      </c>
      <c r="G263" s="219">
        <v>2767695.125</v>
      </c>
      <c r="H263" s="8">
        <v>471</v>
      </c>
      <c r="I263" s="8">
        <v>1033390</v>
      </c>
      <c r="J263" s="47">
        <f t="shared" si="20"/>
        <v>0.30115089514066495</v>
      </c>
      <c r="K263" s="47">
        <f t="shared" si="21"/>
        <v>0.37337566217666407</v>
      </c>
      <c r="L263" s="51">
        <f t="shared" si="22"/>
        <v>9.0345268542199486E-2</v>
      </c>
      <c r="M263" s="51">
        <f t="shared" si="23"/>
        <v>0.26136296352366484</v>
      </c>
      <c r="N263" s="48">
        <f t="shared" si="24"/>
        <v>0.35170823206586432</v>
      </c>
      <c r="O263" s="49"/>
      <c r="P263" s="49"/>
    </row>
    <row r="264" spans="1:16" x14ac:dyDescent="0.25">
      <c r="A264" s="155">
        <v>261</v>
      </c>
      <c r="B264" s="195" t="s">
        <v>165</v>
      </c>
      <c r="C264" s="195" t="s">
        <v>172</v>
      </c>
      <c r="D264" s="162" t="s">
        <v>1047</v>
      </c>
      <c r="E264" s="195" t="s">
        <v>1152</v>
      </c>
      <c r="F264" s="224">
        <v>772</v>
      </c>
      <c r="G264" s="219">
        <v>1373413.05</v>
      </c>
      <c r="H264" s="8">
        <v>401</v>
      </c>
      <c r="I264" s="8">
        <v>628840</v>
      </c>
      <c r="J264" s="47">
        <f t="shared" si="20"/>
        <v>0.51943005181347146</v>
      </c>
      <c r="K264" s="47">
        <f t="shared" si="21"/>
        <v>0.45786662650394938</v>
      </c>
      <c r="L264" s="51">
        <f t="shared" si="22"/>
        <v>0.15582901554404144</v>
      </c>
      <c r="M264" s="51">
        <f t="shared" si="23"/>
        <v>0.32050663855276457</v>
      </c>
      <c r="N264" s="48">
        <f t="shared" si="24"/>
        <v>0.476335654096806</v>
      </c>
      <c r="O264" s="49"/>
      <c r="P264" s="49"/>
    </row>
    <row r="265" spans="1:16" x14ac:dyDescent="0.25">
      <c r="A265" s="155">
        <v>262</v>
      </c>
      <c r="B265" s="195" t="s">
        <v>165</v>
      </c>
      <c r="C265" s="195" t="s">
        <v>172</v>
      </c>
      <c r="D265" s="162" t="s">
        <v>610</v>
      </c>
      <c r="E265" s="195" t="s">
        <v>1243</v>
      </c>
      <c r="F265" s="224">
        <v>721</v>
      </c>
      <c r="G265" s="219">
        <v>1282346.675</v>
      </c>
      <c r="H265" s="8">
        <v>490</v>
      </c>
      <c r="I265" s="8">
        <v>826200</v>
      </c>
      <c r="J265" s="47">
        <f t="shared" si="20"/>
        <v>0.67961165048543692</v>
      </c>
      <c r="K265" s="47">
        <f t="shared" si="21"/>
        <v>0.6442875519601593</v>
      </c>
      <c r="L265" s="51">
        <f t="shared" si="22"/>
        <v>0.20388349514563106</v>
      </c>
      <c r="M265" s="51">
        <f t="shared" si="23"/>
        <v>0.45100128637211145</v>
      </c>
      <c r="N265" s="48">
        <f t="shared" si="24"/>
        <v>0.65488478151774254</v>
      </c>
      <c r="O265" s="49"/>
      <c r="P265" s="49"/>
    </row>
    <row r="266" spans="1:16" x14ac:dyDescent="0.25">
      <c r="A266" s="155">
        <v>263</v>
      </c>
      <c r="B266" s="195" t="s">
        <v>165</v>
      </c>
      <c r="C266" s="195" t="s">
        <v>172</v>
      </c>
      <c r="D266" s="162" t="s">
        <v>619</v>
      </c>
      <c r="E266" s="195" t="s">
        <v>1106</v>
      </c>
      <c r="F266" s="224">
        <v>1068</v>
      </c>
      <c r="G266" s="219">
        <v>1865913.45</v>
      </c>
      <c r="H266" s="8">
        <v>220</v>
      </c>
      <c r="I266" s="8">
        <v>564025</v>
      </c>
      <c r="J266" s="47">
        <f t="shared" si="20"/>
        <v>0.20599250936329588</v>
      </c>
      <c r="K266" s="47">
        <f t="shared" si="21"/>
        <v>0.30227822196147414</v>
      </c>
      <c r="L266" s="51">
        <f t="shared" si="22"/>
        <v>6.1797752808988762E-2</v>
      </c>
      <c r="M266" s="51">
        <f t="shared" si="23"/>
        <v>0.21159475537303188</v>
      </c>
      <c r="N266" s="48">
        <f t="shared" si="24"/>
        <v>0.27339250818202065</v>
      </c>
      <c r="O266" s="49"/>
      <c r="P266" s="49"/>
    </row>
    <row r="267" spans="1:16" x14ac:dyDescent="0.25">
      <c r="A267" s="155">
        <v>264</v>
      </c>
      <c r="B267" s="195" t="s">
        <v>160</v>
      </c>
      <c r="C267" s="195" t="s">
        <v>172</v>
      </c>
      <c r="D267" s="162" t="s">
        <v>532</v>
      </c>
      <c r="E267" s="195" t="s">
        <v>533</v>
      </c>
      <c r="F267" s="224">
        <v>1062</v>
      </c>
      <c r="G267" s="219">
        <v>1883605.4</v>
      </c>
      <c r="H267" s="8">
        <v>709</v>
      </c>
      <c r="I267" s="8">
        <v>1155910</v>
      </c>
      <c r="J267" s="47">
        <f t="shared" si="20"/>
        <v>0.66760828625235402</v>
      </c>
      <c r="K267" s="47">
        <f t="shared" si="21"/>
        <v>0.61366887141011595</v>
      </c>
      <c r="L267" s="51">
        <f t="shared" si="22"/>
        <v>0.20028248587570621</v>
      </c>
      <c r="M267" s="51">
        <f t="shared" si="23"/>
        <v>0.42956820998708112</v>
      </c>
      <c r="N267" s="48">
        <f t="shared" si="24"/>
        <v>0.6298506958627873</v>
      </c>
      <c r="O267" s="49"/>
      <c r="P267" s="49"/>
    </row>
    <row r="268" spans="1:16" x14ac:dyDescent="0.25">
      <c r="A268" s="155">
        <v>265</v>
      </c>
      <c r="B268" s="195" t="s">
        <v>160</v>
      </c>
      <c r="C268" s="195" t="s">
        <v>172</v>
      </c>
      <c r="D268" s="162" t="s">
        <v>531</v>
      </c>
      <c r="E268" s="195" t="s">
        <v>1037</v>
      </c>
      <c r="F268" s="224">
        <v>949</v>
      </c>
      <c r="G268" s="219">
        <v>1696013.35</v>
      </c>
      <c r="H268" s="8">
        <v>458</v>
      </c>
      <c r="I268" s="8">
        <v>826250</v>
      </c>
      <c r="J268" s="47">
        <f t="shared" si="20"/>
        <v>0.48261327713382507</v>
      </c>
      <c r="K268" s="47">
        <f t="shared" si="21"/>
        <v>0.48717187279215696</v>
      </c>
      <c r="L268" s="51">
        <f t="shared" si="22"/>
        <v>0.14478398314014751</v>
      </c>
      <c r="M268" s="51">
        <f t="shared" si="23"/>
        <v>0.34102031095450985</v>
      </c>
      <c r="N268" s="48">
        <f t="shared" si="24"/>
        <v>0.48580429409465736</v>
      </c>
      <c r="O268" s="49"/>
      <c r="P268" s="49"/>
    </row>
    <row r="269" spans="1:16" x14ac:dyDescent="0.25">
      <c r="A269" s="155">
        <v>266</v>
      </c>
      <c r="B269" s="195" t="s">
        <v>161</v>
      </c>
      <c r="C269" s="195" t="s">
        <v>172</v>
      </c>
      <c r="D269" s="162" t="s">
        <v>542</v>
      </c>
      <c r="E269" s="195" t="s">
        <v>543</v>
      </c>
      <c r="F269" s="224">
        <v>1334</v>
      </c>
      <c r="G269" s="219">
        <v>2357893.4500000002</v>
      </c>
      <c r="H269" s="8">
        <v>641</v>
      </c>
      <c r="I269" s="8">
        <v>861655</v>
      </c>
      <c r="J269" s="47">
        <f t="shared" si="20"/>
        <v>0.48050974512743627</v>
      </c>
      <c r="K269" s="47">
        <f t="shared" si="21"/>
        <v>0.36543423961757049</v>
      </c>
      <c r="L269" s="51">
        <f t="shared" si="22"/>
        <v>0.14415292353823086</v>
      </c>
      <c r="M269" s="51">
        <f t="shared" si="23"/>
        <v>0.25580396773229935</v>
      </c>
      <c r="N269" s="48">
        <f t="shared" si="24"/>
        <v>0.39995689127053025</v>
      </c>
      <c r="O269" s="49"/>
      <c r="P269" s="49"/>
    </row>
    <row r="270" spans="1:16" x14ac:dyDescent="0.25">
      <c r="A270" s="155">
        <v>267</v>
      </c>
      <c r="B270" s="195" t="s">
        <v>161</v>
      </c>
      <c r="C270" s="195" t="s">
        <v>172</v>
      </c>
      <c r="D270" s="162" t="s">
        <v>548</v>
      </c>
      <c r="E270" s="195" t="s">
        <v>1147</v>
      </c>
      <c r="F270" s="224">
        <v>1132</v>
      </c>
      <c r="G270" s="219">
        <v>2002099.825</v>
      </c>
      <c r="H270" s="8">
        <v>602</v>
      </c>
      <c r="I270" s="8">
        <v>849420</v>
      </c>
      <c r="J270" s="47">
        <f t="shared" si="20"/>
        <v>0.53180212014134276</v>
      </c>
      <c r="K270" s="47">
        <f t="shared" si="21"/>
        <v>0.42426455933584634</v>
      </c>
      <c r="L270" s="51">
        <f t="shared" si="22"/>
        <v>0.15954063604240282</v>
      </c>
      <c r="M270" s="51">
        <f t="shared" si="23"/>
        <v>0.2969851915350924</v>
      </c>
      <c r="N270" s="48">
        <f t="shared" si="24"/>
        <v>0.45652582757749521</v>
      </c>
      <c r="O270" s="49"/>
      <c r="P270" s="49"/>
    </row>
    <row r="271" spans="1:16" x14ac:dyDescent="0.25">
      <c r="A271" s="155">
        <v>268</v>
      </c>
      <c r="B271" s="195" t="s">
        <v>161</v>
      </c>
      <c r="C271" s="195" t="s">
        <v>172</v>
      </c>
      <c r="D271" s="162" t="s">
        <v>549</v>
      </c>
      <c r="E271" s="195" t="s">
        <v>550</v>
      </c>
      <c r="F271" s="224">
        <v>976</v>
      </c>
      <c r="G271" s="219">
        <v>1733383.55</v>
      </c>
      <c r="H271" s="8">
        <v>482</v>
      </c>
      <c r="I271" s="8">
        <v>770595</v>
      </c>
      <c r="J271" s="47">
        <f t="shared" si="20"/>
        <v>0.49385245901639346</v>
      </c>
      <c r="K271" s="47">
        <f t="shared" si="21"/>
        <v>0.44456115901180671</v>
      </c>
      <c r="L271" s="51">
        <f t="shared" si="22"/>
        <v>0.14815573770491802</v>
      </c>
      <c r="M271" s="51">
        <f t="shared" si="23"/>
        <v>0.31119281130826465</v>
      </c>
      <c r="N271" s="48">
        <f t="shared" si="24"/>
        <v>0.45934854901318267</v>
      </c>
      <c r="O271" s="49"/>
      <c r="P271" s="49"/>
    </row>
    <row r="272" spans="1:16" x14ac:dyDescent="0.25">
      <c r="A272" s="155">
        <v>269</v>
      </c>
      <c r="B272" s="195" t="s">
        <v>161</v>
      </c>
      <c r="C272" s="195" t="s">
        <v>172</v>
      </c>
      <c r="D272" s="162" t="s">
        <v>540</v>
      </c>
      <c r="E272" s="195" t="s">
        <v>541</v>
      </c>
      <c r="F272" s="224">
        <v>1230</v>
      </c>
      <c r="G272" s="219">
        <v>2173540.7000000002</v>
      </c>
      <c r="H272" s="8">
        <v>500</v>
      </c>
      <c r="I272" s="8">
        <v>1109630</v>
      </c>
      <c r="J272" s="47">
        <f t="shared" si="20"/>
        <v>0.4065040650406504</v>
      </c>
      <c r="K272" s="47">
        <f t="shared" si="21"/>
        <v>0.51051724037189639</v>
      </c>
      <c r="L272" s="51">
        <f t="shared" si="22"/>
        <v>0.12195121951219512</v>
      </c>
      <c r="M272" s="51">
        <f t="shared" si="23"/>
        <v>0.35736206826032746</v>
      </c>
      <c r="N272" s="48">
        <f t="shared" si="24"/>
        <v>0.47931328777252258</v>
      </c>
      <c r="O272" s="49"/>
      <c r="P272" s="49"/>
    </row>
    <row r="273" spans="1:16" x14ac:dyDescent="0.25">
      <c r="A273" s="155">
        <v>270</v>
      </c>
      <c r="B273" s="195" t="s">
        <v>161</v>
      </c>
      <c r="C273" s="195" t="s">
        <v>172</v>
      </c>
      <c r="D273" s="162" t="s">
        <v>536</v>
      </c>
      <c r="E273" s="195" t="s">
        <v>537</v>
      </c>
      <c r="F273" s="224">
        <v>1406</v>
      </c>
      <c r="G273" s="219">
        <v>2490721</v>
      </c>
      <c r="H273" s="8">
        <v>456</v>
      </c>
      <c r="I273" s="8">
        <v>1314630</v>
      </c>
      <c r="J273" s="47">
        <f t="shared" si="20"/>
        <v>0.32432432432432434</v>
      </c>
      <c r="K273" s="47">
        <f t="shared" si="21"/>
        <v>0.52781102339443076</v>
      </c>
      <c r="L273" s="51">
        <f t="shared" si="22"/>
        <v>9.7297297297297303E-2</v>
      </c>
      <c r="M273" s="51">
        <f t="shared" si="23"/>
        <v>0.36946771637610148</v>
      </c>
      <c r="N273" s="48">
        <f t="shared" si="24"/>
        <v>0.46676501367339879</v>
      </c>
      <c r="O273" s="49"/>
      <c r="P273" s="49"/>
    </row>
    <row r="274" spans="1:16" x14ac:dyDescent="0.25">
      <c r="A274" s="155">
        <v>271</v>
      </c>
      <c r="B274" s="195" t="s">
        <v>161</v>
      </c>
      <c r="C274" s="195" t="s">
        <v>172</v>
      </c>
      <c r="D274" s="162" t="s">
        <v>546</v>
      </c>
      <c r="E274" s="195" t="s">
        <v>547</v>
      </c>
      <c r="F274" s="224">
        <v>2905</v>
      </c>
      <c r="G274" s="219">
        <v>5154935.7249999996</v>
      </c>
      <c r="H274" s="8">
        <v>1190</v>
      </c>
      <c r="I274" s="8">
        <v>2268860</v>
      </c>
      <c r="J274" s="47">
        <f t="shared" si="20"/>
        <v>0.40963855421686746</v>
      </c>
      <c r="K274" s="47">
        <f t="shared" si="21"/>
        <v>0.44013351883257479</v>
      </c>
      <c r="L274" s="51">
        <f t="shared" si="22"/>
        <v>0.12289156626506023</v>
      </c>
      <c r="M274" s="51">
        <f t="shared" si="23"/>
        <v>0.30809346318280234</v>
      </c>
      <c r="N274" s="48">
        <f t="shared" si="24"/>
        <v>0.43098502944786254</v>
      </c>
      <c r="O274" s="49"/>
      <c r="P274" s="49"/>
    </row>
    <row r="275" spans="1:16" x14ac:dyDescent="0.25">
      <c r="A275" s="155">
        <v>272</v>
      </c>
      <c r="B275" s="195" t="s">
        <v>161</v>
      </c>
      <c r="C275" s="195" t="s">
        <v>172</v>
      </c>
      <c r="D275" s="162" t="s">
        <v>534</v>
      </c>
      <c r="E275" s="195" t="s">
        <v>535</v>
      </c>
      <c r="F275" s="224">
        <v>794</v>
      </c>
      <c r="G275" s="219">
        <v>1405214.2250000001</v>
      </c>
      <c r="H275" s="8">
        <v>237</v>
      </c>
      <c r="I275" s="8">
        <v>492590</v>
      </c>
      <c r="J275" s="47">
        <f t="shared" si="20"/>
        <v>0.29848866498740556</v>
      </c>
      <c r="K275" s="47">
        <f t="shared" si="21"/>
        <v>0.35054441610139547</v>
      </c>
      <c r="L275" s="51">
        <f t="shared" si="22"/>
        <v>8.9546599496221665E-2</v>
      </c>
      <c r="M275" s="51">
        <f t="shared" si="23"/>
        <v>0.24538109127097682</v>
      </c>
      <c r="N275" s="48">
        <f t="shared" si="24"/>
        <v>0.33492769076719847</v>
      </c>
      <c r="O275" s="49"/>
      <c r="P275" s="49"/>
    </row>
    <row r="276" spans="1:16" x14ac:dyDescent="0.25">
      <c r="A276" s="155">
        <v>273</v>
      </c>
      <c r="B276" s="195" t="s">
        <v>161</v>
      </c>
      <c r="C276" s="195" t="s">
        <v>172</v>
      </c>
      <c r="D276" s="162" t="s">
        <v>544</v>
      </c>
      <c r="E276" s="195" t="s">
        <v>1332</v>
      </c>
      <c r="F276" s="224">
        <v>763</v>
      </c>
      <c r="G276" s="219">
        <v>1357164.0249999999</v>
      </c>
      <c r="H276" s="8">
        <v>312</v>
      </c>
      <c r="I276" s="8">
        <v>492650</v>
      </c>
      <c r="J276" s="47">
        <f t="shared" si="20"/>
        <v>0.4089121887287025</v>
      </c>
      <c r="K276" s="47">
        <f t="shared" si="21"/>
        <v>0.36299960131937631</v>
      </c>
      <c r="L276" s="51">
        <f t="shared" si="22"/>
        <v>0.12267365661861074</v>
      </c>
      <c r="M276" s="51">
        <f t="shared" si="23"/>
        <v>0.25409972092356342</v>
      </c>
      <c r="N276" s="48">
        <f t="shared" si="24"/>
        <v>0.37677337754217416</v>
      </c>
      <c r="O276" s="49"/>
      <c r="P276" s="49"/>
    </row>
    <row r="277" spans="1:16" x14ac:dyDescent="0.25">
      <c r="A277" s="155">
        <v>274</v>
      </c>
      <c r="B277" s="195" t="s">
        <v>161</v>
      </c>
      <c r="C277" s="195" t="s">
        <v>172</v>
      </c>
      <c r="D277" s="162" t="s">
        <v>545</v>
      </c>
      <c r="E277" s="195" t="s">
        <v>1333</v>
      </c>
      <c r="F277" s="224">
        <v>816</v>
      </c>
      <c r="G277" s="219">
        <v>1458460.4</v>
      </c>
      <c r="H277" s="8">
        <v>311</v>
      </c>
      <c r="I277" s="8">
        <v>626820</v>
      </c>
      <c r="J277" s="47">
        <f t="shared" si="20"/>
        <v>0.38112745098039214</v>
      </c>
      <c r="K277" s="47">
        <f t="shared" si="21"/>
        <v>0.42978198105344517</v>
      </c>
      <c r="L277" s="51">
        <f t="shared" si="22"/>
        <v>0.11433823529411763</v>
      </c>
      <c r="M277" s="51">
        <f t="shared" si="23"/>
        <v>0.30084738673741163</v>
      </c>
      <c r="N277" s="48">
        <f t="shared" si="24"/>
        <v>0.41518562203152926</v>
      </c>
      <c r="O277" s="49"/>
      <c r="P277" s="49"/>
    </row>
    <row r="278" spans="1:16" x14ac:dyDescent="0.25">
      <c r="A278" s="155">
        <v>275</v>
      </c>
      <c r="B278" s="195" t="s">
        <v>161</v>
      </c>
      <c r="C278" s="195" t="s">
        <v>172</v>
      </c>
      <c r="D278" s="162" t="s">
        <v>538</v>
      </c>
      <c r="E278" s="195" t="s">
        <v>1287</v>
      </c>
      <c r="F278" s="224">
        <v>923</v>
      </c>
      <c r="G278" s="219">
        <v>1633787.175</v>
      </c>
      <c r="H278" s="8">
        <v>323</v>
      </c>
      <c r="I278" s="8">
        <v>612805</v>
      </c>
      <c r="J278" s="47">
        <f t="shared" si="20"/>
        <v>0.34994582881906827</v>
      </c>
      <c r="K278" s="47">
        <f t="shared" si="21"/>
        <v>0.37508251342467541</v>
      </c>
      <c r="L278" s="51">
        <f t="shared" si="22"/>
        <v>0.10498374864572048</v>
      </c>
      <c r="M278" s="51">
        <f t="shared" si="23"/>
        <v>0.26255775939727277</v>
      </c>
      <c r="N278" s="48">
        <f t="shared" si="24"/>
        <v>0.36754150804299324</v>
      </c>
      <c r="O278" s="49"/>
      <c r="P278" s="49"/>
    </row>
    <row r="279" spans="1:16" x14ac:dyDescent="0.25">
      <c r="A279" s="155">
        <v>276</v>
      </c>
      <c r="B279" s="192" t="s">
        <v>72</v>
      </c>
      <c r="C279" s="199" t="s">
        <v>66</v>
      </c>
      <c r="D279" s="162" t="s">
        <v>654</v>
      </c>
      <c r="E279" s="200" t="s">
        <v>1289</v>
      </c>
      <c r="F279" s="219">
        <v>1603</v>
      </c>
      <c r="G279" s="219">
        <v>2548374.8250000002</v>
      </c>
      <c r="H279" s="8">
        <v>828</v>
      </c>
      <c r="I279" s="8">
        <v>1479485</v>
      </c>
      <c r="J279" s="47">
        <f t="shared" si="20"/>
        <v>0.5165315034310668</v>
      </c>
      <c r="K279" s="47">
        <f t="shared" si="21"/>
        <v>0.58056020075461223</v>
      </c>
      <c r="L279" s="51">
        <f t="shared" si="22"/>
        <v>0.15495945102932004</v>
      </c>
      <c r="M279" s="51">
        <f t="shared" si="23"/>
        <v>0.40639214052822853</v>
      </c>
      <c r="N279" s="48">
        <f t="shared" si="24"/>
        <v>0.56135159155754855</v>
      </c>
      <c r="O279" s="49"/>
      <c r="P279" s="49"/>
    </row>
    <row r="280" spans="1:16" x14ac:dyDescent="0.25">
      <c r="A280" s="155">
        <v>277</v>
      </c>
      <c r="B280" s="192" t="s">
        <v>72</v>
      </c>
      <c r="C280" s="199" t="s">
        <v>66</v>
      </c>
      <c r="D280" s="162" t="s">
        <v>651</v>
      </c>
      <c r="E280" s="192" t="s">
        <v>652</v>
      </c>
      <c r="F280" s="219">
        <v>1476</v>
      </c>
      <c r="G280" s="219">
        <v>2605778.5499999998</v>
      </c>
      <c r="H280" s="8">
        <v>647</v>
      </c>
      <c r="I280" s="8">
        <v>893980</v>
      </c>
      <c r="J280" s="47">
        <f t="shared" si="20"/>
        <v>0.43834688346883471</v>
      </c>
      <c r="K280" s="47">
        <f t="shared" si="21"/>
        <v>0.34307596860063189</v>
      </c>
      <c r="L280" s="51">
        <f t="shared" si="22"/>
        <v>0.1315040650406504</v>
      </c>
      <c r="M280" s="51">
        <f t="shared" si="23"/>
        <v>0.24015317802044231</v>
      </c>
      <c r="N280" s="48">
        <f t="shared" si="24"/>
        <v>0.37165724306109271</v>
      </c>
      <c r="O280" s="49"/>
      <c r="P280" s="49"/>
    </row>
    <row r="281" spans="1:16" x14ac:dyDescent="0.25">
      <c r="A281" s="155">
        <v>278</v>
      </c>
      <c r="B281" s="192" t="s">
        <v>72</v>
      </c>
      <c r="C281" s="199" t="s">
        <v>66</v>
      </c>
      <c r="D281" s="162" t="s">
        <v>641</v>
      </c>
      <c r="E281" s="201" t="s">
        <v>1373</v>
      </c>
      <c r="F281" s="219">
        <v>1575</v>
      </c>
      <c r="G281" s="219">
        <v>2629972.1749999998</v>
      </c>
      <c r="H281" s="8">
        <v>719</v>
      </c>
      <c r="I281" s="8">
        <v>1339935</v>
      </c>
      <c r="J281" s="47">
        <f t="shared" si="20"/>
        <v>0.45650793650793653</v>
      </c>
      <c r="K281" s="47">
        <f t="shared" si="21"/>
        <v>0.50948637888155612</v>
      </c>
      <c r="L281" s="51">
        <f t="shared" si="22"/>
        <v>0.13695238095238096</v>
      </c>
      <c r="M281" s="51">
        <f t="shared" si="23"/>
        <v>0.35664046521708925</v>
      </c>
      <c r="N281" s="48">
        <f t="shared" si="24"/>
        <v>0.49359284616947019</v>
      </c>
      <c r="O281" s="49"/>
      <c r="P281" s="49"/>
    </row>
    <row r="282" spans="1:16" x14ac:dyDescent="0.25">
      <c r="A282" s="155">
        <v>279</v>
      </c>
      <c r="B282" s="192" t="s">
        <v>72</v>
      </c>
      <c r="C282" s="199" t="s">
        <v>66</v>
      </c>
      <c r="D282" s="162" t="s">
        <v>658</v>
      </c>
      <c r="E282" s="200" t="s">
        <v>659</v>
      </c>
      <c r="F282" s="219">
        <v>1906</v>
      </c>
      <c r="G282" s="219">
        <v>3185225.3250000002</v>
      </c>
      <c r="H282" s="8">
        <v>1031</v>
      </c>
      <c r="I282" s="8">
        <v>1794430</v>
      </c>
      <c r="J282" s="47">
        <f t="shared" si="20"/>
        <v>0.54092339979013637</v>
      </c>
      <c r="K282" s="47">
        <f t="shared" si="21"/>
        <v>0.56336045865138284</v>
      </c>
      <c r="L282" s="51">
        <f t="shared" si="22"/>
        <v>0.16227701993704091</v>
      </c>
      <c r="M282" s="51">
        <f t="shared" si="23"/>
        <v>0.39435232105596796</v>
      </c>
      <c r="N282" s="48">
        <f t="shared" si="24"/>
        <v>0.55662934099300887</v>
      </c>
      <c r="O282" s="49"/>
      <c r="P282" s="49"/>
    </row>
    <row r="283" spans="1:16" x14ac:dyDescent="0.25">
      <c r="A283" s="155">
        <v>280</v>
      </c>
      <c r="B283" s="192" t="s">
        <v>72</v>
      </c>
      <c r="C283" s="199" t="s">
        <v>66</v>
      </c>
      <c r="D283" s="162" t="s">
        <v>648</v>
      </c>
      <c r="E283" s="200" t="s">
        <v>649</v>
      </c>
      <c r="F283" s="219">
        <v>1169</v>
      </c>
      <c r="G283" s="219">
        <v>1974995.9</v>
      </c>
      <c r="H283" s="8">
        <v>1004</v>
      </c>
      <c r="I283" s="8">
        <v>1384585</v>
      </c>
      <c r="J283" s="47">
        <f t="shared" si="20"/>
        <v>0.85885372112917024</v>
      </c>
      <c r="K283" s="47">
        <f t="shared" si="21"/>
        <v>0.7010571515616818</v>
      </c>
      <c r="L283" s="51">
        <f t="shared" si="22"/>
        <v>0.25765611633875107</v>
      </c>
      <c r="M283" s="51">
        <f t="shared" si="23"/>
        <v>0.49074000609317725</v>
      </c>
      <c r="N283" s="48">
        <f t="shared" si="24"/>
        <v>0.74839612243192832</v>
      </c>
      <c r="O283" s="49"/>
      <c r="P283" s="49"/>
    </row>
    <row r="284" spans="1:16" x14ac:dyDescent="0.25">
      <c r="A284" s="155">
        <v>281</v>
      </c>
      <c r="B284" s="192" t="s">
        <v>72</v>
      </c>
      <c r="C284" s="199" t="s">
        <v>66</v>
      </c>
      <c r="D284" s="162" t="s">
        <v>656</v>
      </c>
      <c r="E284" s="200" t="s">
        <v>657</v>
      </c>
      <c r="F284" s="219">
        <v>3269</v>
      </c>
      <c r="G284" s="219">
        <v>6095273.6749999998</v>
      </c>
      <c r="H284" s="8">
        <v>1893</v>
      </c>
      <c r="I284" s="8">
        <v>3541300</v>
      </c>
      <c r="J284" s="47">
        <f t="shared" si="20"/>
        <v>0.57907617008259404</v>
      </c>
      <c r="K284" s="47">
        <f t="shared" si="21"/>
        <v>0.58099113982769612</v>
      </c>
      <c r="L284" s="51">
        <f t="shared" si="22"/>
        <v>0.17372285102477822</v>
      </c>
      <c r="M284" s="51">
        <f t="shared" si="23"/>
        <v>0.40669379787938725</v>
      </c>
      <c r="N284" s="48">
        <f t="shared" si="24"/>
        <v>0.58041664890416544</v>
      </c>
      <c r="O284" s="49"/>
      <c r="P284" s="49"/>
    </row>
    <row r="285" spans="1:16" x14ac:dyDescent="0.25">
      <c r="A285" s="155">
        <v>282</v>
      </c>
      <c r="B285" s="192" t="s">
        <v>72</v>
      </c>
      <c r="C285" s="199" t="s">
        <v>66</v>
      </c>
      <c r="D285" s="162" t="s">
        <v>639</v>
      </c>
      <c r="E285" s="200" t="s">
        <v>640</v>
      </c>
      <c r="F285" s="219">
        <v>1169</v>
      </c>
      <c r="G285" s="219">
        <v>1974995.9</v>
      </c>
      <c r="H285" s="8">
        <v>840</v>
      </c>
      <c r="I285" s="8">
        <v>1272490</v>
      </c>
      <c r="J285" s="47">
        <f t="shared" si="20"/>
        <v>0.71856287425149701</v>
      </c>
      <c r="K285" s="47">
        <f t="shared" si="21"/>
        <v>0.64430007171154136</v>
      </c>
      <c r="L285" s="51">
        <f t="shared" si="22"/>
        <v>0.21556886227544911</v>
      </c>
      <c r="M285" s="51">
        <f t="shared" si="23"/>
        <v>0.45101005019807894</v>
      </c>
      <c r="N285" s="48">
        <f t="shared" si="24"/>
        <v>0.66657891247352807</v>
      </c>
      <c r="O285" s="49"/>
      <c r="P285" s="49"/>
    </row>
    <row r="286" spans="1:16" x14ac:dyDescent="0.25">
      <c r="A286" s="155">
        <v>283</v>
      </c>
      <c r="B286" s="192" t="s">
        <v>72</v>
      </c>
      <c r="C286" s="199" t="s">
        <v>66</v>
      </c>
      <c r="D286" s="162" t="s">
        <v>655</v>
      </c>
      <c r="E286" s="200" t="s">
        <v>1290</v>
      </c>
      <c r="F286" s="219">
        <v>1584</v>
      </c>
      <c r="G286" s="219">
        <v>2701582.1749999998</v>
      </c>
      <c r="H286" s="8">
        <v>710</v>
      </c>
      <c r="I286" s="8">
        <v>1273650</v>
      </c>
      <c r="J286" s="47">
        <f t="shared" si="20"/>
        <v>0.44823232323232326</v>
      </c>
      <c r="K286" s="47">
        <f t="shared" si="21"/>
        <v>0.471445959255339</v>
      </c>
      <c r="L286" s="51">
        <f t="shared" si="22"/>
        <v>0.13446969696969696</v>
      </c>
      <c r="M286" s="51">
        <f t="shared" si="23"/>
        <v>0.33001217147873729</v>
      </c>
      <c r="N286" s="48">
        <f t="shared" si="24"/>
        <v>0.46448186844843425</v>
      </c>
      <c r="O286" s="49"/>
      <c r="P286" s="49"/>
    </row>
    <row r="287" spans="1:16" x14ac:dyDescent="0.25">
      <c r="A287" s="155">
        <v>284</v>
      </c>
      <c r="B287" s="192" t="s">
        <v>72</v>
      </c>
      <c r="C287" s="199" t="s">
        <v>66</v>
      </c>
      <c r="D287" s="162" t="s">
        <v>653</v>
      </c>
      <c r="E287" s="200" t="s">
        <v>1291</v>
      </c>
      <c r="F287" s="219">
        <v>735</v>
      </c>
      <c r="G287" s="219">
        <v>1414897.95</v>
      </c>
      <c r="H287" s="8">
        <v>641</v>
      </c>
      <c r="I287" s="8">
        <v>954820</v>
      </c>
      <c r="J287" s="47">
        <f t="shared" si="20"/>
        <v>0.87210884353741491</v>
      </c>
      <c r="K287" s="47">
        <f t="shared" si="21"/>
        <v>0.67483312135691487</v>
      </c>
      <c r="L287" s="51">
        <f t="shared" si="22"/>
        <v>0.26163265306122446</v>
      </c>
      <c r="M287" s="51">
        <f t="shared" si="23"/>
        <v>0.47238318494984038</v>
      </c>
      <c r="N287" s="48">
        <f t="shared" si="24"/>
        <v>0.73401583801106485</v>
      </c>
      <c r="O287" s="49"/>
      <c r="P287" s="49"/>
    </row>
    <row r="288" spans="1:16" x14ac:dyDescent="0.25">
      <c r="A288" s="155">
        <v>285</v>
      </c>
      <c r="B288" s="192" t="s">
        <v>72</v>
      </c>
      <c r="C288" s="199" t="s">
        <v>66</v>
      </c>
      <c r="D288" s="162" t="s">
        <v>642</v>
      </c>
      <c r="E288" s="200" t="s">
        <v>693</v>
      </c>
      <c r="F288" s="219">
        <v>1169</v>
      </c>
      <c r="G288" s="219">
        <v>1974995.9</v>
      </c>
      <c r="H288" s="8">
        <v>785</v>
      </c>
      <c r="I288" s="8">
        <v>1354950</v>
      </c>
      <c r="J288" s="47">
        <f t="shared" si="20"/>
        <v>0.67151411462788713</v>
      </c>
      <c r="K288" s="47">
        <f t="shared" si="21"/>
        <v>0.68605205712072626</v>
      </c>
      <c r="L288" s="51">
        <f t="shared" si="22"/>
        <v>0.20145423438836613</v>
      </c>
      <c r="M288" s="51">
        <f t="shared" si="23"/>
        <v>0.48023643998450832</v>
      </c>
      <c r="N288" s="48">
        <f t="shared" si="24"/>
        <v>0.68169067437287445</v>
      </c>
      <c r="O288" s="49"/>
      <c r="P288" s="49"/>
    </row>
    <row r="289" spans="1:16" x14ac:dyDescent="0.25">
      <c r="A289" s="155">
        <v>286</v>
      </c>
      <c r="B289" s="192" t="s">
        <v>72</v>
      </c>
      <c r="C289" s="199" t="s">
        <v>66</v>
      </c>
      <c r="D289" s="162" t="s">
        <v>650</v>
      </c>
      <c r="E289" s="200" t="s">
        <v>1292</v>
      </c>
      <c r="F289" s="219">
        <v>1012</v>
      </c>
      <c r="G289" s="219">
        <v>2727882.65</v>
      </c>
      <c r="H289" s="8">
        <v>847</v>
      </c>
      <c r="I289" s="8">
        <v>1824555</v>
      </c>
      <c r="J289" s="47">
        <f t="shared" si="20"/>
        <v>0.83695652173913049</v>
      </c>
      <c r="K289" s="47">
        <f t="shared" si="21"/>
        <v>0.66885391862439536</v>
      </c>
      <c r="L289" s="51">
        <f t="shared" si="22"/>
        <v>0.25108695652173912</v>
      </c>
      <c r="M289" s="51">
        <f t="shared" si="23"/>
        <v>0.46819774303707673</v>
      </c>
      <c r="N289" s="48">
        <f t="shared" si="24"/>
        <v>0.7192846995588158</v>
      </c>
      <c r="O289" s="49"/>
      <c r="P289" s="49"/>
    </row>
    <row r="290" spans="1:16" x14ac:dyDescent="0.25">
      <c r="A290" s="155">
        <v>287</v>
      </c>
      <c r="B290" s="192" t="s">
        <v>72</v>
      </c>
      <c r="C290" s="199" t="s">
        <v>66</v>
      </c>
      <c r="D290" s="162" t="s">
        <v>646</v>
      </c>
      <c r="E290" s="200" t="s">
        <v>499</v>
      </c>
      <c r="F290" s="219">
        <v>735</v>
      </c>
      <c r="G290" s="219">
        <v>1414897.95</v>
      </c>
      <c r="H290" s="8">
        <v>805</v>
      </c>
      <c r="I290" s="8">
        <v>868450</v>
      </c>
      <c r="J290" s="47">
        <f t="shared" si="20"/>
        <v>1.0952380952380953</v>
      </c>
      <c r="K290" s="47">
        <f t="shared" si="21"/>
        <v>0.61378984964958072</v>
      </c>
      <c r="L290" s="51">
        <f t="shared" si="22"/>
        <v>0.3</v>
      </c>
      <c r="M290" s="51">
        <f t="shared" si="23"/>
        <v>0.42965289475470647</v>
      </c>
      <c r="N290" s="48">
        <f t="shared" si="24"/>
        <v>0.72965289475470652</v>
      </c>
      <c r="O290" s="49"/>
      <c r="P290" s="49"/>
    </row>
    <row r="291" spans="1:16" x14ac:dyDescent="0.25">
      <c r="A291" s="155">
        <v>288</v>
      </c>
      <c r="B291" s="192" t="s">
        <v>72</v>
      </c>
      <c r="C291" s="199" t="s">
        <v>66</v>
      </c>
      <c r="D291" s="162" t="s">
        <v>637</v>
      </c>
      <c r="E291" s="192" t="s">
        <v>638</v>
      </c>
      <c r="F291" s="219">
        <v>1282</v>
      </c>
      <c r="G291" s="219">
        <v>2344805.9</v>
      </c>
      <c r="H291" s="8">
        <v>1048</v>
      </c>
      <c r="I291" s="8">
        <v>1504250</v>
      </c>
      <c r="J291" s="47">
        <f t="shared" si="20"/>
        <v>0.81747269890795626</v>
      </c>
      <c r="K291" s="47">
        <f t="shared" si="21"/>
        <v>0.64152431550944156</v>
      </c>
      <c r="L291" s="51">
        <f t="shared" si="22"/>
        <v>0.24524180967238687</v>
      </c>
      <c r="M291" s="51">
        <f t="shared" si="23"/>
        <v>0.44906702085660904</v>
      </c>
      <c r="N291" s="48">
        <f t="shared" si="24"/>
        <v>0.69430883052899595</v>
      </c>
      <c r="O291" s="49"/>
      <c r="P291" s="49"/>
    </row>
    <row r="292" spans="1:16" x14ac:dyDescent="0.25">
      <c r="A292" s="155">
        <v>289</v>
      </c>
      <c r="B292" s="192" t="s">
        <v>72</v>
      </c>
      <c r="C292" s="199" t="s">
        <v>66</v>
      </c>
      <c r="D292" s="162" t="s">
        <v>644</v>
      </c>
      <c r="E292" s="192" t="s">
        <v>645</v>
      </c>
      <c r="F292" s="219">
        <v>747</v>
      </c>
      <c r="G292" s="219">
        <v>1218760.6000000001</v>
      </c>
      <c r="H292" s="8">
        <v>403</v>
      </c>
      <c r="I292" s="8">
        <v>544205</v>
      </c>
      <c r="J292" s="47">
        <f t="shared" si="20"/>
        <v>0.53949129852744315</v>
      </c>
      <c r="K292" s="47">
        <f t="shared" si="21"/>
        <v>0.44652329587943684</v>
      </c>
      <c r="L292" s="51">
        <f t="shared" si="22"/>
        <v>0.16184738955823294</v>
      </c>
      <c r="M292" s="51">
        <f t="shared" si="23"/>
        <v>0.31256630711560579</v>
      </c>
      <c r="N292" s="48">
        <f t="shared" si="24"/>
        <v>0.4744136966738387</v>
      </c>
      <c r="O292" s="49"/>
      <c r="P292" s="49"/>
    </row>
    <row r="293" spans="1:16" x14ac:dyDescent="0.25">
      <c r="A293" s="155">
        <v>290</v>
      </c>
      <c r="B293" s="192" t="s">
        <v>72</v>
      </c>
      <c r="C293" s="199" t="s">
        <v>66</v>
      </c>
      <c r="D293" s="162" t="s">
        <v>632</v>
      </c>
      <c r="E293" s="192" t="s">
        <v>1326</v>
      </c>
      <c r="F293" s="219">
        <v>847</v>
      </c>
      <c r="G293" s="219">
        <v>1514360.6</v>
      </c>
      <c r="H293" s="8">
        <v>523</v>
      </c>
      <c r="I293" s="8">
        <v>745405</v>
      </c>
      <c r="J293" s="47">
        <f t="shared" si="20"/>
        <v>0.61747343565525381</v>
      </c>
      <c r="K293" s="47">
        <f t="shared" si="21"/>
        <v>0.49222424302375534</v>
      </c>
      <c r="L293" s="51">
        <f t="shared" si="22"/>
        <v>0.18524203069657613</v>
      </c>
      <c r="M293" s="51">
        <f t="shared" si="23"/>
        <v>0.34455697011662872</v>
      </c>
      <c r="N293" s="48">
        <f t="shared" si="24"/>
        <v>0.52979900081320486</v>
      </c>
      <c r="O293" s="49"/>
      <c r="P293" s="49"/>
    </row>
    <row r="294" spans="1:16" x14ac:dyDescent="0.25">
      <c r="A294" s="155">
        <v>291</v>
      </c>
      <c r="B294" s="192" t="s">
        <v>72</v>
      </c>
      <c r="C294" s="199" t="s">
        <v>66</v>
      </c>
      <c r="D294" s="162" t="s">
        <v>630</v>
      </c>
      <c r="E294" s="192" t="s">
        <v>1334</v>
      </c>
      <c r="F294" s="219">
        <v>603</v>
      </c>
      <c r="G294" s="219">
        <v>925467.95</v>
      </c>
      <c r="H294" s="8">
        <v>256</v>
      </c>
      <c r="I294" s="8">
        <v>463125</v>
      </c>
      <c r="J294" s="47">
        <f t="shared" si="20"/>
        <v>0.42454394693200664</v>
      </c>
      <c r="K294" s="47">
        <f t="shared" si="21"/>
        <v>0.50042251598232013</v>
      </c>
      <c r="L294" s="51">
        <f t="shared" si="22"/>
        <v>0.12736318407960198</v>
      </c>
      <c r="M294" s="51">
        <f t="shared" si="23"/>
        <v>0.35029576118762407</v>
      </c>
      <c r="N294" s="48">
        <f t="shared" si="24"/>
        <v>0.47765894526722608</v>
      </c>
      <c r="O294" s="49"/>
      <c r="P294" s="49"/>
    </row>
    <row r="295" spans="1:16" x14ac:dyDescent="0.25">
      <c r="A295" s="155">
        <v>292</v>
      </c>
      <c r="B295" s="192" t="s">
        <v>633</v>
      </c>
      <c r="C295" s="199" t="s">
        <v>66</v>
      </c>
      <c r="D295" s="162" t="s">
        <v>635</v>
      </c>
      <c r="E295" s="192" t="s">
        <v>636</v>
      </c>
      <c r="F295" s="219">
        <v>1674</v>
      </c>
      <c r="G295" s="219">
        <v>3227507.0750000002</v>
      </c>
      <c r="H295" s="8">
        <v>1146</v>
      </c>
      <c r="I295" s="8">
        <v>1686315</v>
      </c>
      <c r="J295" s="47">
        <f t="shared" si="20"/>
        <v>0.68458781362007171</v>
      </c>
      <c r="K295" s="47">
        <f t="shared" si="21"/>
        <v>0.52248220091043485</v>
      </c>
      <c r="L295" s="51">
        <f t="shared" si="22"/>
        <v>0.20537634408602151</v>
      </c>
      <c r="M295" s="51">
        <f t="shared" si="23"/>
        <v>0.36573754063730435</v>
      </c>
      <c r="N295" s="48">
        <f t="shared" si="24"/>
        <v>0.57111388472332592</v>
      </c>
      <c r="O295" s="49"/>
      <c r="P295" s="49"/>
    </row>
    <row r="296" spans="1:16" x14ac:dyDescent="0.25">
      <c r="A296" s="155">
        <v>293</v>
      </c>
      <c r="B296" s="192" t="s">
        <v>633</v>
      </c>
      <c r="C296" s="199" t="s">
        <v>66</v>
      </c>
      <c r="D296" s="162" t="s">
        <v>634</v>
      </c>
      <c r="E296" s="192" t="s">
        <v>1288</v>
      </c>
      <c r="F296" s="219">
        <v>1575</v>
      </c>
      <c r="G296" s="219">
        <v>2659372.4750000001</v>
      </c>
      <c r="H296" s="8">
        <v>827</v>
      </c>
      <c r="I296" s="8">
        <v>1397475</v>
      </c>
      <c r="J296" s="47">
        <f t="shared" si="20"/>
        <v>0.52507936507936503</v>
      </c>
      <c r="K296" s="47">
        <f t="shared" si="21"/>
        <v>0.52549051068899255</v>
      </c>
      <c r="L296" s="51">
        <f t="shared" si="22"/>
        <v>0.15752380952380951</v>
      </c>
      <c r="M296" s="51">
        <f t="shared" si="23"/>
        <v>0.36784335748229474</v>
      </c>
      <c r="N296" s="48">
        <f t="shared" si="24"/>
        <v>0.5253671670061042</v>
      </c>
      <c r="O296" s="49"/>
      <c r="P296" s="49"/>
    </row>
    <row r="297" spans="1:16" x14ac:dyDescent="0.25">
      <c r="A297" s="155">
        <v>294</v>
      </c>
      <c r="B297" s="202" t="s">
        <v>65</v>
      </c>
      <c r="C297" s="199" t="s">
        <v>66</v>
      </c>
      <c r="D297" s="162" t="s">
        <v>620</v>
      </c>
      <c r="E297" s="202" t="s">
        <v>1048</v>
      </c>
      <c r="F297" s="219">
        <v>838</v>
      </c>
      <c r="G297" s="219">
        <v>1508471.875</v>
      </c>
      <c r="H297" s="8">
        <v>325</v>
      </c>
      <c r="I297" s="8">
        <v>577990</v>
      </c>
      <c r="J297" s="47">
        <f t="shared" si="20"/>
        <v>0.38782816229116945</v>
      </c>
      <c r="K297" s="47">
        <f t="shared" si="21"/>
        <v>0.38316259625324467</v>
      </c>
      <c r="L297" s="51">
        <f t="shared" si="22"/>
        <v>0.11634844868735084</v>
      </c>
      <c r="M297" s="51">
        <f t="shared" si="23"/>
        <v>0.26821381737727124</v>
      </c>
      <c r="N297" s="48">
        <f t="shared" si="24"/>
        <v>0.38456226606462207</v>
      </c>
      <c r="O297" s="49"/>
      <c r="P297" s="49"/>
    </row>
    <row r="298" spans="1:16" x14ac:dyDescent="0.25">
      <c r="A298" s="155">
        <v>295</v>
      </c>
      <c r="B298" s="202" t="s">
        <v>65</v>
      </c>
      <c r="C298" s="199" t="s">
        <v>66</v>
      </c>
      <c r="D298" s="162" t="s">
        <v>622</v>
      </c>
      <c r="E298" s="202" t="s">
        <v>1049</v>
      </c>
      <c r="F298" s="219">
        <v>1481</v>
      </c>
      <c r="G298" s="219">
        <v>2687556.1</v>
      </c>
      <c r="H298" s="8">
        <v>241</v>
      </c>
      <c r="I298" s="8">
        <v>705935</v>
      </c>
      <c r="J298" s="47">
        <f t="shared" si="20"/>
        <v>0.16272788656313303</v>
      </c>
      <c r="K298" s="47">
        <f t="shared" si="21"/>
        <v>0.26266800533019569</v>
      </c>
      <c r="L298" s="51">
        <f t="shared" si="22"/>
        <v>4.881836596893991E-2</v>
      </c>
      <c r="M298" s="51">
        <f t="shared" si="23"/>
        <v>0.18386760373113697</v>
      </c>
      <c r="N298" s="48">
        <f t="shared" si="24"/>
        <v>0.23268596970007688</v>
      </c>
      <c r="O298" s="49"/>
      <c r="P298" s="49"/>
    </row>
    <row r="299" spans="1:16" x14ac:dyDescent="0.25">
      <c r="A299" s="155">
        <v>296</v>
      </c>
      <c r="B299" s="202" t="s">
        <v>65</v>
      </c>
      <c r="C299" s="199" t="s">
        <v>66</v>
      </c>
      <c r="D299" s="162" t="s">
        <v>623</v>
      </c>
      <c r="E299" s="202" t="s">
        <v>1050</v>
      </c>
      <c r="F299" s="219">
        <v>903</v>
      </c>
      <c r="G299" s="219">
        <v>1622845.4</v>
      </c>
      <c r="H299" s="8">
        <v>211</v>
      </c>
      <c r="I299" s="8">
        <v>351280</v>
      </c>
      <c r="J299" s="47">
        <f t="shared" si="20"/>
        <v>0.23366555924695459</v>
      </c>
      <c r="K299" s="47">
        <f t="shared" si="21"/>
        <v>0.21645931276016805</v>
      </c>
      <c r="L299" s="51">
        <f t="shared" si="22"/>
        <v>7.0099667774086369E-2</v>
      </c>
      <c r="M299" s="51">
        <f t="shared" si="23"/>
        <v>0.15152151893211763</v>
      </c>
      <c r="N299" s="48">
        <f t="shared" si="24"/>
        <v>0.22162118670620401</v>
      </c>
      <c r="O299" s="49"/>
      <c r="P299" s="49"/>
    </row>
    <row r="300" spans="1:16" x14ac:dyDescent="0.25">
      <c r="A300" s="155">
        <v>297</v>
      </c>
      <c r="B300" s="202" t="s">
        <v>73</v>
      </c>
      <c r="C300" s="199" t="s">
        <v>66</v>
      </c>
      <c r="D300" s="162" t="s">
        <v>627</v>
      </c>
      <c r="E300" s="202" t="s">
        <v>1377</v>
      </c>
      <c r="F300" s="219">
        <v>838</v>
      </c>
      <c r="G300" s="219">
        <v>1508471.875</v>
      </c>
      <c r="H300" s="8">
        <v>856</v>
      </c>
      <c r="I300" s="8">
        <v>2268620</v>
      </c>
      <c r="J300" s="47">
        <f t="shared" si="20"/>
        <v>1.0214797136038185</v>
      </c>
      <c r="K300" s="47">
        <f t="shared" si="21"/>
        <v>1.5039193223274381</v>
      </c>
      <c r="L300" s="51">
        <f t="shared" si="22"/>
        <v>0.3</v>
      </c>
      <c r="M300" s="51">
        <f t="shared" si="23"/>
        <v>0.7</v>
      </c>
      <c r="N300" s="48">
        <f t="shared" si="24"/>
        <v>1</v>
      </c>
      <c r="O300" s="49"/>
      <c r="P300" s="49"/>
    </row>
    <row r="301" spans="1:16" x14ac:dyDescent="0.25">
      <c r="A301" s="155">
        <v>298</v>
      </c>
      <c r="B301" s="202" t="s">
        <v>73</v>
      </c>
      <c r="C301" s="199" t="s">
        <v>66</v>
      </c>
      <c r="D301" s="162" t="s">
        <v>628</v>
      </c>
      <c r="E301" s="202" t="s">
        <v>629</v>
      </c>
      <c r="F301" s="219">
        <v>1033</v>
      </c>
      <c r="G301" s="219">
        <v>1933470.325</v>
      </c>
      <c r="H301" s="8">
        <v>1451</v>
      </c>
      <c r="I301" s="8">
        <v>2251545</v>
      </c>
      <c r="J301" s="47">
        <f t="shared" si="20"/>
        <v>1.4046466602129719</v>
      </c>
      <c r="K301" s="47">
        <f t="shared" si="21"/>
        <v>1.1645097268301752</v>
      </c>
      <c r="L301" s="51">
        <f t="shared" si="22"/>
        <v>0.3</v>
      </c>
      <c r="M301" s="51">
        <f t="shared" si="23"/>
        <v>0.7</v>
      </c>
      <c r="N301" s="48">
        <f t="shared" si="24"/>
        <v>1</v>
      </c>
      <c r="O301" s="49"/>
      <c r="P301" s="49"/>
    </row>
    <row r="302" spans="1:16" x14ac:dyDescent="0.25">
      <c r="A302" s="155">
        <v>299</v>
      </c>
      <c r="B302" s="202" t="s">
        <v>73</v>
      </c>
      <c r="C302" s="199" t="s">
        <v>66</v>
      </c>
      <c r="D302" s="162" t="s">
        <v>624</v>
      </c>
      <c r="E302" s="202" t="s">
        <v>625</v>
      </c>
      <c r="F302" s="219">
        <v>903</v>
      </c>
      <c r="G302" s="219">
        <v>1622845.4</v>
      </c>
      <c r="H302" s="8">
        <v>721</v>
      </c>
      <c r="I302" s="8">
        <v>854100</v>
      </c>
      <c r="J302" s="47">
        <f t="shared" si="20"/>
        <v>0.79844961240310075</v>
      </c>
      <c r="K302" s="47">
        <f t="shared" si="21"/>
        <v>0.52629782233107358</v>
      </c>
      <c r="L302" s="51">
        <f t="shared" si="22"/>
        <v>0.23953488372093021</v>
      </c>
      <c r="M302" s="51">
        <f t="shared" si="23"/>
        <v>0.3684084756317515</v>
      </c>
      <c r="N302" s="48">
        <f t="shared" si="24"/>
        <v>0.60794335935268173</v>
      </c>
      <c r="O302" s="49"/>
      <c r="P302" s="49"/>
    </row>
    <row r="303" spans="1:16" x14ac:dyDescent="0.25">
      <c r="A303" s="155">
        <v>300</v>
      </c>
      <c r="B303" s="202" t="s">
        <v>73</v>
      </c>
      <c r="C303" s="199" t="s">
        <v>66</v>
      </c>
      <c r="D303" s="162" t="s">
        <v>626</v>
      </c>
      <c r="E303" s="202" t="s">
        <v>1051</v>
      </c>
      <c r="F303" s="219">
        <v>1045</v>
      </c>
      <c r="G303" s="219">
        <v>1785905.4</v>
      </c>
      <c r="H303" s="8">
        <v>509</v>
      </c>
      <c r="I303" s="8">
        <v>681840</v>
      </c>
      <c r="J303" s="47">
        <f t="shared" si="20"/>
        <v>0.48708133971291867</v>
      </c>
      <c r="K303" s="47">
        <f t="shared" si="21"/>
        <v>0.38178953935633997</v>
      </c>
      <c r="L303" s="51">
        <f t="shared" si="22"/>
        <v>0.1461244019138756</v>
      </c>
      <c r="M303" s="51">
        <f t="shared" si="23"/>
        <v>0.26725267754943793</v>
      </c>
      <c r="N303" s="48">
        <f t="shared" si="24"/>
        <v>0.41337707946331353</v>
      </c>
      <c r="O303" s="49"/>
      <c r="P303" s="49"/>
    </row>
    <row r="304" spans="1:16" x14ac:dyDescent="0.25">
      <c r="A304" s="155">
        <v>301</v>
      </c>
      <c r="B304" s="229" t="s">
        <v>68</v>
      </c>
      <c r="C304" s="230" t="s">
        <v>66</v>
      </c>
      <c r="D304" s="162" t="s">
        <v>710</v>
      </c>
      <c r="E304" s="202" t="s">
        <v>1176</v>
      </c>
      <c r="F304" s="219">
        <v>209</v>
      </c>
      <c r="G304" s="219">
        <v>499500.3</v>
      </c>
      <c r="H304" s="8" t="e">
        <v>#N/A</v>
      </c>
      <c r="I304" s="8" t="e">
        <v>#N/A</v>
      </c>
      <c r="J304" s="47">
        <f t="shared" si="20"/>
        <v>0</v>
      </c>
      <c r="K304" s="47">
        <f t="shared" si="21"/>
        <v>0</v>
      </c>
      <c r="L304" s="51">
        <f t="shared" si="22"/>
        <v>0</v>
      </c>
      <c r="M304" s="51">
        <f t="shared" si="23"/>
        <v>0</v>
      </c>
      <c r="N304" s="48">
        <f t="shared" si="24"/>
        <v>0</v>
      </c>
      <c r="O304" s="49"/>
      <c r="P304" s="49"/>
    </row>
    <row r="305" spans="1:16" x14ac:dyDescent="0.25">
      <c r="A305" s="155">
        <v>302</v>
      </c>
      <c r="B305" s="202" t="s">
        <v>68</v>
      </c>
      <c r="C305" s="199" t="s">
        <v>66</v>
      </c>
      <c r="D305" s="162" t="s">
        <v>709</v>
      </c>
      <c r="E305" s="202" t="s">
        <v>1053</v>
      </c>
      <c r="F305" s="219">
        <v>1105</v>
      </c>
      <c r="G305" s="219">
        <v>1901396.575</v>
      </c>
      <c r="H305" s="8">
        <v>79</v>
      </c>
      <c r="I305" s="8">
        <v>147540</v>
      </c>
      <c r="J305" s="47">
        <f t="shared" si="20"/>
        <v>7.1493212669683254E-2</v>
      </c>
      <c r="K305" s="47">
        <f t="shared" si="21"/>
        <v>7.7595595753084806E-2</v>
      </c>
      <c r="L305" s="51">
        <f t="shared" si="22"/>
        <v>2.1447963800904975E-2</v>
      </c>
      <c r="M305" s="51">
        <f t="shared" si="23"/>
        <v>5.4316917027159364E-2</v>
      </c>
      <c r="N305" s="48">
        <f t="shared" si="24"/>
        <v>7.5764880828064346E-2</v>
      </c>
      <c r="O305" s="49"/>
      <c r="P305" s="49"/>
    </row>
    <row r="306" spans="1:16" x14ac:dyDescent="0.25">
      <c r="A306" s="155">
        <v>303</v>
      </c>
      <c r="B306" s="203" t="s">
        <v>74</v>
      </c>
      <c r="C306" s="203" t="s">
        <v>66</v>
      </c>
      <c r="D306" s="162" t="s">
        <v>674</v>
      </c>
      <c r="E306" s="203" t="s">
        <v>680</v>
      </c>
      <c r="F306" s="219">
        <v>1185</v>
      </c>
      <c r="G306" s="219">
        <v>2760150.9249999998</v>
      </c>
      <c r="H306" s="8">
        <v>800</v>
      </c>
      <c r="I306" s="8">
        <v>1212825</v>
      </c>
      <c r="J306" s="47">
        <f t="shared" si="20"/>
        <v>0.67510548523206748</v>
      </c>
      <c r="K306" s="47">
        <f t="shared" si="21"/>
        <v>0.43940531983771869</v>
      </c>
      <c r="L306" s="51">
        <f t="shared" si="22"/>
        <v>0.20253164556962025</v>
      </c>
      <c r="M306" s="51">
        <f t="shared" si="23"/>
        <v>0.30758372388640304</v>
      </c>
      <c r="N306" s="48">
        <f t="shared" si="24"/>
        <v>0.51011536945602332</v>
      </c>
      <c r="O306" s="49"/>
      <c r="P306" s="49"/>
    </row>
    <row r="307" spans="1:16" x14ac:dyDescent="0.25">
      <c r="A307" s="155">
        <v>304</v>
      </c>
      <c r="B307" s="203" t="s">
        <v>74</v>
      </c>
      <c r="C307" s="203" t="s">
        <v>66</v>
      </c>
      <c r="D307" s="162" t="s">
        <v>672</v>
      </c>
      <c r="E307" s="203" t="s">
        <v>673</v>
      </c>
      <c r="F307" s="219">
        <v>677</v>
      </c>
      <c r="G307" s="219">
        <v>1373002.95</v>
      </c>
      <c r="H307" s="8">
        <v>386</v>
      </c>
      <c r="I307" s="8">
        <v>548855</v>
      </c>
      <c r="J307" s="47">
        <f t="shared" si="20"/>
        <v>0.57016248153618909</v>
      </c>
      <c r="K307" s="47">
        <f t="shared" si="21"/>
        <v>0.39974786652861893</v>
      </c>
      <c r="L307" s="51">
        <f t="shared" si="22"/>
        <v>0.17104874446085672</v>
      </c>
      <c r="M307" s="51">
        <f t="shared" si="23"/>
        <v>0.27982350657003324</v>
      </c>
      <c r="N307" s="48">
        <f t="shared" si="24"/>
        <v>0.45087225103088996</v>
      </c>
      <c r="O307" s="49"/>
      <c r="P307" s="49"/>
    </row>
    <row r="308" spans="1:16" x14ac:dyDescent="0.25">
      <c r="A308" s="155">
        <v>305</v>
      </c>
      <c r="B308" s="203" t="s">
        <v>74</v>
      </c>
      <c r="C308" s="203" t="s">
        <v>66</v>
      </c>
      <c r="D308" s="162" t="s">
        <v>668</v>
      </c>
      <c r="E308" s="203" t="s">
        <v>669</v>
      </c>
      <c r="F308" s="219">
        <v>1297</v>
      </c>
      <c r="G308" s="219">
        <v>1809041.125</v>
      </c>
      <c r="H308" s="8">
        <v>500</v>
      </c>
      <c r="I308" s="8">
        <v>758335</v>
      </c>
      <c r="J308" s="47">
        <f t="shared" si="20"/>
        <v>0.38550501156515032</v>
      </c>
      <c r="K308" s="47">
        <f t="shared" si="21"/>
        <v>0.41919168642448634</v>
      </c>
      <c r="L308" s="51">
        <f t="shared" si="22"/>
        <v>0.11565150346954509</v>
      </c>
      <c r="M308" s="51">
        <f t="shared" si="23"/>
        <v>0.29343418049714043</v>
      </c>
      <c r="N308" s="48">
        <f t="shared" si="24"/>
        <v>0.40908568396668554</v>
      </c>
      <c r="O308" s="49"/>
      <c r="P308" s="49"/>
    </row>
    <row r="309" spans="1:16" x14ac:dyDescent="0.25">
      <c r="A309" s="155">
        <v>306</v>
      </c>
      <c r="B309" s="203" t="s">
        <v>74</v>
      </c>
      <c r="C309" s="203" t="s">
        <v>66</v>
      </c>
      <c r="D309" s="162" t="s">
        <v>679</v>
      </c>
      <c r="E309" s="203" t="s">
        <v>1088</v>
      </c>
      <c r="F309" s="219">
        <v>1118</v>
      </c>
      <c r="G309" s="219">
        <v>1747161.825</v>
      </c>
      <c r="H309" s="8">
        <v>400</v>
      </c>
      <c r="I309" s="8">
        <v>694050</v>
      </c>
      <c r="J309" s="47">
        <f t="shared" si="20"/>
        <v>0.35778175313059035</v>
      </c>
      <c r="K309" s="47">
        <f t="shared" si="21"/>
        <v>0.39724425640996364</v>
      </c>
      <c r="L309" s="51">
        <f t="shared" si="22"/>
        <v>0.1073345259391771</v>
      </c>
      <c r="M309" s="51">
        <f t="shared" si="23"/>
        <v>0.27807097948697451</v>
      </c>
      <c r="N309" s="48">
        <f t="shared" si="24"/>
        <v>0.3854055054261516</v>
      </c>
      <c r="O309" s="49"/>
      <c r="P309" s="49"/>
    </row>
    <row r="310" spans="1:16" x14ac:dyDescent="0.25">
      <c r="A310" s="155">
        <v>307</v>
      </c>
      <c r="B310" s="203" t="s">
        <v>74</v>
      </c>
      <c r="C310" s="203" t="s">
        <v>66</v>
      </c>
      <c r="D310" s="162" t="s">
        <v>675</v>
      </c>
      <c r="E310" s="203" t="s">
        <v>1441</v>
      </c>
      <c r="F310" s="219">
        <v>1351</v>
      </c>
      <c r="G310" s="219">
        <v>1538009.7250000001</v>
      </c>
      <c r="H310" s="8">
        <v>771</v>
      </c>
      <c r="I310" s="8">
        <v>932650</v>
      </c>
      <c r="J310" s="47">
        <f t="shared" si="20"/>
        <v>0.57068837897853442</v>
      </c>
      <c r="K310" s="47">
        <f t="shared" si="21"/>
        <v>0.60640058696637955</v>
      </c>
      <c r="L310" s="51">
        <f t="shared" si="22"/>
        <v>0.17120651369356032</v>
      </c>
      <c r="M310" s="51">
        <f t="shared" si="23"/>
        <v>0.42448041087646565</v>
      </c>
      <c r="N310" s="48">
        <f t="shared" si="24"/>
        <v>0.59568692457002603</v>
      </c>
      <c r="O310" s="49"/>
      <c r="P310" s="49"/>
    </row>
    <row r="311" spans="1:16" x14ac:dyDescent="0.25">
      <c r="A311" s="155">
        <v>308</v>
      </c>
      <c r="B311" s="203" t="s">
        <v>74</v>
      </c>
      <c r="C311" s="203" t="s">
        <v>66</v>
      </c>
      <c r="D311" s="162" t="s">
        <v>677</v>
      </c>
      <c r="E311" s="203" t="s">
        <v>1344</v>
      </c>
      <c r="F311" s="219">
        <v>1425</v>
      </c>
      <c r="G311" s="219">
        <v>2233026.0499999998</v>
      </c>
      <c r="H311" s="8">
        <v>676</v>
      </c>
      <c r="I311" s="8">
        <v>1047315</v>
      </c>
      <c r="J311" s="47">
        <f t="shared" si="20"/>
        <v>0.47438596491228069</v>
      </c>
      <c r="K311" s="47">
        <f t="shared" si="21"/>
        <v>0.46901154601398409</v>
      </c>
      <c r="L311" s="51">
        <f t="shared" si="22"/>
        <v>0.1423157894736842</v>
      </c>
      <c r="M311" s="51">
        <f t="shared" si="23"/>
        <v>0.32830808220978885</v>
      </c>
      <c r="N311" s="48">
        <f t="shared" si="24"/>
        <v>0.47062387168347308</v>
      </c>
      <c r="O311" s="49"/>
      <c r="P311" s="49"/>
    </row>
    <row r="312" spans="1:16" x14ac:dyDescent="0.25">
      <c r="A312" s="155">
        <v>309</v>
      </c>
      <c r="B312" s="203" t="s">
        <v>74</v>
      </c>
      <c r="C312" s="203" t="s">
        <v>66</v>
      </c>
      <c r="D312" s="162" t="s">
        <v>670</v>
      </c>
      <c r="E312" s="203" t="s">
        <v>671</v>
      </c>
      <c r="F312" s="219">
        <v>1337</v>
      </c>
      <c r="G312" s="219">
        <v>2403678.2749999999</v>
      </c>
      <c r="H312" s="8">
        <v>744</v>
      </c>
      <c r="I312" s="8">
        <v>1081935</v>
      </c>
      <c r="J312" s="47">
        <f t="shared" si="20"/>
        <v>0.55646970830216902</v>
      </c>
      <c r="K312" s="47">
        <f t="shared" si="21"/>
        <v>0.45011639504875089</v>
      </c>
      <c r="L312" s="51">
        <f t="shared" si="22"/>
        <v>0.16694091249065071</v>
      </c>
      <c r="M312" s="51">
        <f t="shared" si="23"/>
        <v>0.3150814765341256</v>
      </c>
      <c r="N312" s="48">
        <f t="shared" si="24"/>
        <v>0.48202238902477634</v>
      </c>
      <c r="O312" s="49"/>
      <c r="P312" s="49"/>
    </row>
    <row r="313" spans="1:16" x14ac:dyDescent="0.25">
      <c r="A313" s="155">
        <v>310</v>
      </c>
      <c r="B313" s="203" t="s">
        <v>74</v>
      </c>
      <c r="C313" s="203" t="s">
        <v>66</v>
      </c>
      <c r="D313" s="162" t="s">
        <v>678</v>
      </c>
      <c r="E313" s="203" t="s">
        <v>1152</v>
      </c>
      <c r="F313" s="219">
        <v>1850</v>
      </c>
      <c r="G313" s="219">
        <v>4088096.9750000001</v>
      </c>
      <c r="H313" s="8">
        <v>853</v>
      </c>
      <c r="I313" s="8">
        <v>1349370</v>
      </c>
      <c r="J313" s="47">
        <f t="shared" si="20"/>
        <v>0.46108108108108109</v>
      </c>
      <c r="K313" s="47">
        <f t="shared" si="21"/>
        <v>0.33007289412453333</v>
      </c>
      <c r="L313" s="51">
        <f t="shared" si="22"/>
        <v>0.13832432432432432</v>
      </c>
      <c r="M313" s="51">
        <f t="shared" si="23"/>
        <v>0.23105102588717333</v>
      </c>
      <c r="N313" s="48">
        <f t="shared" si="24"/>
        <v>0.36937535021149764</v>
      </c>
      <c r="O313" s="49"/>
      <c r="P313" s="49"/>
    </row>
    <row r="314" spans="1:16" x14ac:dyDescent="0.25">
      <c r="A314" s="155">
        <v>311</v>
      </c>
      <c r="B314" s="203" t="s">
        <v>74</v>
      </c>
      <c r="C314" s="203" t="s">
        <v>66</v>
      </c>
      <c r="D314" s="162" t="s">
        <v>1409</v>
      </c>
      <c r="E314" s="203" t="s">
        <v>1108</v>
      </c>
      <c r="F314" s="219">
        <v>289</v>
      </c>
      <c r="G314" s="219">
        <v>556072.80000000005</v>
      </c>
      <c r="H314" s="8">
        <v>275</v>
      </c>
      <c r="I314" s="8">
        <v>307530</v>
      </c>
      <c r="J314" s="47">
        <f t="shared" si="20"/>
        <v>0.95155709342560557</v>
      </c>
      <c r="K314" s="47">
        <f t="shared" si="21"/>
        <v>0.55303909847775323</v>
      </c>
      <c r="L314" s="51">
        <f t="shared" si="22"/>
        <v>0.28546712802768165</v>
      </c>
      <c r="M314" s="51">
        <f t="shared" si="23"/>
        <v>0.38712736893442723</v>
      </c>
      <c r="N314" s="48">
        <f t="shared" si="24"/>
        <v>0.67259449696210893</v>
      </c>
      <c r="O314" s="49"/>
      <c r="P314" s="49"/>
    </row>
    <row r="315" spans="1:16" x14ac:dyDescent="0.25">
      <c r="A315" s="155">
        <v>312</v>
      </c>
      <c r="B315" s="203" t="s">
        <v>76</v>
      </c>
      <c r="C315" s="203" t="s">
        <v>66</v>
      </c>
      <c r="D315" s="162" t="s">
        <v>683</v>
      </c>
      <c r="E315" s="203" t="s">
        <v>1294</v>
      </c>
      <c r="F315" s="219">
        <v>2539</v>
      </c>
      <c r="G315" s="219">
        <v>3771619.0249999999</v>
      </c>
      <c r="H315" s="8">
        <v>1083</v>
      </c>
      <c r="I315" s="8">
        <v>1714070</v>
      </c>
      <c r="J315" s="47">
        <f t="shared" si="20"/>
        <v>0.42654588420638045</v>
      </c>
      <c r="K315" s="47">
        <f t="shared" si="21"/>
        <v>0.45446530750809333</v>
      </c>
      <c r="L315" s="51">
        <f t="shared" si="22"/>
        <v>0.12796376526191414</v>
      </c>
      <c r="M315" s="51">
        <f t="shared" si="23"/>
        <v>0.3181257152556653</v>
      </c>
      <c r="N315" s="48">
        <f t="shared" si="24"/>
        <v>0.44608948051757946</v>
      </c>
      <c r="O315" s="49"/>
      <c r="P315" s="49"/>
    </row>
    <row r="316" spans="1:16" x14ac:dyDescent="0.25">
      <c r="A316" s="155">
        <v>313</v>
      </c>
      <c r="B316" s="203" t="s">
        <v>76</v>
      </c>
      <c r="C316" s="203" t="s">
        <v>66</v>
      </c>
      <c r="D316" s="162" t="s">
        <v>681</v>
      </c>
      <c r="E316" s="203" t="s">
        <v>682</v>
      </c>
      <c r="F316" s="219">
        <v>1096</v>
      </c>
      <c r="G316" s="219">
        <v>2635024.2999999998</v>
      </c>
      <c r="H316" s="8">
        <v>687</v>
      </c>
      <c r="I316" s="8">
        <v>1033145</v>
      </c>
      <c r="J316" s="47">
        <f t="shared" si="20"/>
        <v>0.62682481751824815</v>
      </c>
      <c r="K316" s="47">
        <f t="shared" si="21"/>
        <v>0.39208177321173093</v>
      </c>
      <c r="L316" s="51">
        <f t="shared" si="22"/>
        <v>0.18804744525547443</v>
      </c>
      <c r="M316" s="51">
        <f t="shared" si="23"/>
        <v>0.27445724124821164</v>
      </c>
      <c r="N316" s="48">
        <f t="shared" si="24"/>
        <v>0.46250468650368604</v>
      </c>
      <c r="O316" s="49"/>
      <c r="P316" s="49"/>
    </row>
    <row r="317" spans="1:16" x14ac:dyDescent="0.25">
      <c r="A317" s="155">
        <v>314</v>
      </c>
      <c r="B317" s="203" t="s">
        <v>76</v>
      </c>
      <c r="C317" s="203" t="s">
        <v>66</v>
      </c>
      <c r="D317" s="162" t="s">
        <v>1107</v>
      </c>
      <c r="E317" s="203" t="s">
        <v>1345</v>
      </c>
      <c r="F317" s="219">
        <v>803</v>
      </c>
      <c r="G317" s="219">
        <v>1316518.075</v>
      </c>
      <c r="H317" s="8">
        <v>424</v>
      </c>
      <c r="I317" s="8">
        <v>547285</v>
      </c>
      <c r="J317" s="47">
        <f t="shared" si="20"/>
        <v>0.52801992528019925</v>
      </c>
      <c r="K317" s="47">
        <f t="shared" si="21"/>
        <v>0.41570640798076397</v>
      </c>
      <c r="L317" s="51">
        <f t="shared" si="22"/>
        <v>0.15840597758405978</v>
      </c>
      <c r="M317" s="51">
        <f t="shared" si="23"/>
        <v>0.29099448558653473</v>
      </c>
      <c r="N317" s="48">
        <f t="shared" si="24"/>
        <v>0.44940046317059451</v>
      </c>
      <c r="O317" s="49"/>
      <c r="P317" s="49"/>
    </row>
    <row r="318" spans="1:16" x14ac:dyDescent="0.25">
      <c r="A318" s="155">
        <v>315</v>
      </c>
      <c r="B318" s="203" t="s">
        <v>84</v>
      </c>
      <c r="C318" s="203" t="s">
        <v>66</v>
      </c>
      <c r="D318" s="162" t="s">
        <v>703</v>
      </c>
      <c r="E318" s="203" t="s">
        <v>1378</v>
      </c>
      <c r="F318" s="219">
        <v>1039</v>
      </c>
      <c r="G318" s="219">
        <v>1758264.425</v>
      </c>
      <c r="H318" s="8">
        <v>539</v>
      </c>
      <c r="I318" s="8">
        <v>708580</v>
      </c>
      <c r="J318" s="47">
        <f t="shared" si="20"/>
        <v>0.51876804619826755</v>
      </c>
      <c r="K318" s="47">
        <f t="shared" si="21"/>
        <v>0.40299967964147371</v>
      </c>
      <c r="L318" s="51">
        <f t="shared" si="22"/>
        <v>0.15563041385948026</v>
      </c>
      <c r="M318" s="51">
        <f t="shared" si="23"/>
        <v>0.28209977574903156</v>
      </c>
      <c r="N318" s="48">
        <f t="shared" si="24"/>
        <v>0.43773018960851184</v>
      </c>
      <c r="O318" s="49"/>
      <c r="P318" s="49"/>
    </row>
    <row r="319" spans="1:16" x14ac:dyDescent="0.25">
      <c r="A319" s="155">
        <v>316</v>
      </c>
      <c r="B319" s="203" t="s">
        <v>84</v>
      </c>
      <c r="C319" s="203" t="s">
        <v>66</v>
      </c>
      <c r="D319" s="162" t="s">
        <v>705</v>
      </c>
      <c r="E319" s="203" t="s">
        <v>706</v>
      </c>
      <c r="F319" s="219">
        <v>1084</v>
      </c>
      <c r="G319" s="219">
        <v>1919344.425</v>
      </c>
      <c r="H319" s="8">
        <v>661</v>
      </c>
      <c r="I319" s="8">
        <v>1083595</v>
      </c>
      <c r="J319" s="47">
        <f t="shared" si="20"/>
        <v>0.60977859778597787</v>
      </c>
      <c r="K319" s="47">
        <f t="shared" si="21"/>
        <v>0.56456516396216905</v>
      </c>
      <c r="L319" s="51">
        <f t="shared" si="22"/>
        <v>0.18293357933579335</v>
      </c>
      <c r="M319" s="51">
        <f t="shared" si="23"/>
        <v>0.39519561477351833</v>
      </c>
      <c r="N319" s="48">
        <f t="shared" si="24"/>
        <v>0.57812919410931163</v>
      </c>
      <c r="O319" s="49"/>
      <c r="P319" s="49"/>
    </row>
    <row r="320" spans="1:16" x14ac:dyDescent="0.25">
      <c r="A320" s="155">
        <v>317</v>
      </c>
      <c r="B320" s="203" t="s">
        <v>84</v>
      </c>
      <c r="C320" s="203" t="s">
        <v>66</v>
      </c>
      <c r="D320" s="162" t="s">
        <v>707</v>
      </c>
      <c r="E320" s="203" t="s">
        <v>1175</v>
      </c>
      <c r="F320" s="219">
        <v>1534</v>
      </c>
      <c r="G320" s="219">
        <v>2714728.75</v>
      </c>
      <c r="H320" s="8">
        <v>504</v>
      </c>
      <c r="I320" s="8">
        <v>710210</v>
      </c>
      <c r="J320" s="47">
        <f t="shared" si="20"/>
        <v>0.32855280312907431</v>
      </c>
      <c r="K320" s="47">
        <f t="shared" si="21"/>
        <v>0.26161361425151591</v>
      </c>
      <c r="L320" s="51">
        <f t="shared" si="22"/>
        <v>9.8565840938722296E-2</v>
      </c>
      <c r="M320" s="51">
        <f t="shared" si="23"/>
        <v>0.18312952997606113</v>
      </c>
      <c r="N320" s="48">
        <f t="shared" si="24"/>
        <v>0.28169537091478342</v>
      </c>
      <c r="O320" s="49"/>
      <c r="P320" s="49"/>
    </row>
    <row r="321" spans="1:16" x14ac:dyDescent="0.25">
      <c r="A321" s="155">
        <v>318</v>
      </c>
      <c r="B321" s="203" t="s">
        <v>84</v>
      </c>
      <c r="C321" s="203" t="s">
        <v>66</v>
      </c>
      <c r="D321" s="162" t="s">
        <v>701</v>
      </c>
      <c r="E321" s="203" t="s">
        <v>1054</v>
      </c>
      <c r="F321" s="219">
        <v>2696</v>
      </c>
      <c r="G321" s="219">
        <v>5282799.05</v>
      </c>
      <c r="H321" s="8">
        <v>775</v>
      </c>
      <c r="I321" s="8">
        <v>1889715</v>
      </c>
      <c r="J321" s="47">
        <f t="shared" si="20"/>
        <v>0.28746290801186941</v>
      </c>
      <c r="K321" s="47">
        <f t="shared" si="21"/>
        <v>0.35771093734863907</v>
      </c>
      <c r="L321" s="51">
        <f t="shared" si="22"/>
        <v>8.6238872403560818E-2</v>
      </c>
      <c r="M321" s="51">
        <f t="shared" si="23"/>
        <v>0.25039765614404735</v>
      </c>
      <c r="N321" s="48">
        <f t="shared" si="24"/>
        <v>0.33663652854760817</v>
      </c>
      <c r="O321" s="49"/>
      <c r="P321" s="49"/>
    </row>
    <row r="322" spans="1:16" x14ac:dyDescent="0.25">
      <c r="A322" s="155">
        <v>319</v>
      </c>
      <c r="B322" s="203" t="s">
        <v>84</v>
      </c>
      <c r="C322" s="203" t="s">
        <v>66</v>
      </c>
      <c r="D322" s="162" t="s">
        <v>702</v>
      </c>
      <c r="E322" s="203" t="s">
        <v>1055</v>
      </c>
      <c r="F322" s="219">
        <v>1670</v>
      </c>
      <c r="G322" s="219">
        <v>3045789.3</v>
      </c>
      <c r="H322" s="8">
        <v>499</v>
      </c>
      <c r="I322" s="8">
        <v>808140</v>
      </c>
      <c r="J322" s="47">
        <f t="shared" si="20"/>
        <v>0.29880239520958085</v>
      </c>
      <c r="K322" s="47">
        <f t="shared" si="21"/>
        <v>0.26533023804371497</v>
      </c>
      <c r="L322" s="51">
        <f t="shared" si="22"/>
        <v>8.9640718562874255E-2</v>
      </c>
      <c r="M322" s="51">
        <f t="shared" si="23"/>
        <v>0.18573116663060046</v>
      </c>
      <c r="N322" s="48">
        <f t="shared" si="24"/>
        <v>0.27537188519347472</v>
      </c>
      <c r="O322" s="49"/>
      <c r="P322" s="49"/>
    </row>
    <row r="323" spans="1:16" x14ac:dyDescent="0.25">
      <c r="A323" s="155">
        <v>320</v>
      </c>
      <c r="B323" s="203" t="s">
        <v>84</v>
      </c>
      <c r="C323" s="203" t="s">
        <v>66</v>
      </c>
      <c r="D323" s="162" t="s">
        <v>708</v>
      </c>
      <c r="E323" s="203" t="s">
        <v>1056</v>
      </c>
      <c r="F323" s="219">
        <v>750</v>
      </c>
      <c r="G323" s="219">
        <v>1322257.8500000001</v>
      </c>
      <c r="H323" s="8">
        <v>388</v>
      </c>
      <c r="I323" s="8">
        <v>490445</v>
      </c>
      <c r="J323" s="47">
        <f t="shared" si="20"/>
        <v>0.51733333333333331</v>
      </c>
      <c r="K323" s="47">
        <f t="shared" si="21"/>
        <v>0.37091479547654033</v>
      </c>
      <c r="L323" s="51">
        <f t="shared" si="22"/>
        <v>0.15519999999999998</v>
      </c>
      <c r="M323" s="51">
        <f t="shared" si="23"/>
        <v>0.25964035683357822</v>
      </c>
      <c r="N323" s="48">
        <f t="shared" si="24"/>
        <v>0.41484035683357823</v>
      </c>
      <c r="O323" s="49"/>
      <c r="P323" s="49"/>
    </row>
    <row r="324" spans="1:16" x14ac:dyDescent="0.25">
      <c r="A324" s="155">
        <v>321</v>
      </c>
      <c r="B324" s="203" t="s">
        <v>80</v>
      </c>
      <c r="C324" s="203" t="s">
        <v>66</v>
      </c>
      <c r="D324" s="162" t="s">
        <v>717</v>
      </c>
      <c r="E324" s="203" t="s">
        <v>1089</v>
      </c>
      <c r="F324" s="219">
        <v>1202</v>
      </c>
      <c r="G324" s="219">
        <v>2335214.8250000002</v>
      </c>
      <c r="H324" s="8">
        <v>718</v>
      </c>
      <c r="I324" s="8">
        <v>1345775</v>
      </c>
      <c r="J324" s="47">
        <f t="shared" ref="J324:J387" si="25">IFERROR(H324/F324,0)</f>
        <v>0.59733777038269553</v>
      </c>
      <c r="K324" s="47">
        <f t="shared" ref="K324:K387" si="26">IFERROR(I324/G324,0)</f>
        <v>0.57629601593506496</v>
      </c>
      <c r="L324" s="51">
        <f t="shared" si="22"/>
        <v>0.17920133111480865</v>
      </c>
      <c r="M324" s="51">
        <f t="shared" si="23"/>
        <v>0.40340721115454548</v>
      </c>
      <c r="N324" s="48">
        <f t="shared" si="24"/>
        <v>0.5826085422693541</v>
      </c>
      <c r="O324" s="49"/>
      <c r="P324" s="49"/>
    </row>
    <row r="325" spans="1:16" x14ac:dyDescent="0.25">
      <c r="A325" s="155">
        <v>322</v>
      </c>
      <c r="B325" s="203" t="s">
        <v>80</v>
      </c>
      <c r="C325" s="203" t="s">
        <v>66</v>
      </c>
      <c r="D325" s="162" t="s">
        <v>718</v>
      </c>
      <c r="E325" s="203" t="s">
        <v>719</v>
      </c>
      <c r="F325" s="219">
        <v>445</v>
      </c>
      <c r="G325" s="219">
        <v>665637.85</v>
      </c>
      <c r="H325" s="8">
        <v>304</v>
      </c>
      <c r="I325" s="8">
        <v>449865</v>
      </c>
      <c r="J325" s="47">
        <f t="shared" si="25"/>
        <v>0.68314606741573036</v>
      </c>
      <c r="K325" s="47">
        <f t="shared" si="26"/>
        <v>0.67584047391535806</v>
      </c>
      <c r="L325" s="51">
        <f t="shared" ref="L325:L388" si="27">IF((J325*0.3)&gt;30%,30%,(J325*0.3))</f>
        <v>0.2049438202247191</v>
      </c>
      <c r="M325" s="51">
        <f t="shared" ref="M325:M388" si="28">IF((K325*0.7)&gt;70%,70%,(K325*0.7))</f>
        <v>0.4730883317407506</v>
      </c>
      <c r="N325" s="48">
        <f t="shared" ref="N325:N388" si="29">L325+M325</f>
        <v>0.67803215196546973</v>
      </c>
      <c r="O325" s="49"/>
      <c r="P325" s="49"/>
    </row>
    <row r="326" spans="1:16" x14ac:dyDescent="0.25">
      <c r="A326" s="155">
        <v>323</v>
      </c>
      <c r="B326" s="203" t="s">
        <v>80</v>
      </c>
      <c r="C326" s="203" t="s">
        <v>66</v>
      </c>
      <c r="D326" s="162" t="s">
        <v>720</v>
      </c>
      <c r="E326" s="203" t="s">
        <v>721</v>
      </c>
      <c r="F326" s="219">
        <v>262</v>
      </c>
      <c r="G326" s="219">
        <v>513827.85</v>
      </c>
      <c r="H326" s="8">
        <v>115</v>
      </c>
      <c r="I326" s="8">
        <v>181870</v>
      </c>
      <c r="J326" s="47">
        <f t="shared" si="25"/>
        <v>0.43893129770992367</v>
      </c>
      <c r="K326" s="47">
        <f t="shared" si="26"/>
        <v>0.35395123094242559</v>
      </c>
      <c r="L326" s="51">
        <f t="shared" si="27"/>
        <v>0.1316793893129771</v>
      </c>
      <c r="M326" s="51">
        <f t="shared" si="28"/>
        <v>0.24776586165969788</v>
      </c>
      <c r="N326" s="48">
        <f t="shared" si="29"/>
        <v>0.37944525097267501</v>
      </c>
      <c r="O326" s="49"/>
      <c r="P326" s="49"/>
    </row>
    <row r="327" spans="1:16" x14ac:dyDescent="0.25">
      <c r="A327" s="155">
        <v>324</v>
      </c>
      <c r="B327" s="203" t="s">
        <v>80</v>
      </c>
      <c r="C327" s="203" t="s">
        <v>66</v>
      </c>
      <c r="D327" s="162" t="s">
        <v>722</v>
      </c>
      <c r="E327" s="203" t="s">
        <v>723</v>
      </c>
      <c r="F327" s="219">
        <v>984</v>
      </c>
      <c r="G327" s="219">
        <v>1648619.0249999999</v>
      </c>
      <c r="H327" s="8">
        <v>511</v>
      </c>
      <c r="I327" s="8">
        <v>928665</v>
      </c>
      <c r="J327" s="47">
        <f t="shared" si="25"/>
        <v>0.51930894308943087</v>
      </c>
      <c r="K327" s="47">
        <f t="shared" si="26"/>
        <v>0.56329872815825355</v>
      </c>
      <c r="L327" s="51">
        <f t="shared" si="27"/>
        <v>0.15579268292682927</v>
      </c>
      <c r="M327" s="51">
        <f t="shared" si="28"/>
        <v>0.39430910971077748</v>
      </c>
      <c r="N327" s="48">
        <f t="shared" si="29"/>
        <v>0.55010179263760672</v>
      </c>
      <c r="O327" s="49"/>
      <c r="P327" s="49"/>
    </row>
    <row r="328" spans="1:16" x14ac:dyDescent="0.25">
      <c r="A328" s="155">
        <v>325</v>
      </c>
      <c r="B328" s="203" t="s">
        <v>78</v>
      </c>
      <c r="C328" s="203" t="s">
        <v>66</v>
      </c>
      <c r="D328" s="162" t="s">
        <v>696</v>
      </c>
      <c r="E328" s="203" t="s">
        <v>697</v>
      </c>
      <c r="F328" s="219">
        <v>2049</v>
      </c>
      <c r="G328" s="219">
        <v>3200267.7250000001</v>
      </c>
      <c r="H328" s="8">
        <v>1155</v>
      </c>
      <c r="I328" s="8">
        <v>2118180</v>
      </c>
      <c r="J328" s="47">
        <f t="shared" si="25"/>
        <v>0.56368960468521234</v>
      </c>
      <c r="K328" s="47">
        <f t="shared" si="26"/>
        <v>0.66187587477544552</v>
      </c>
      <c r="L328" s="51">
        <f t="shared" si="27"/>
        <v>0.16910688140556371</v>
      </c>
      <c r="M328" s="51">
        <f t="shared" si="28"/>
        <v>0.46331311234281181</v>
      </c>
      <c r="N328" s="48">
        <f t="shared" si="29"/>
        <v>0.63241999374837554</v>
      </c>
      <c r="O328" s="49"/>
      <c r="P328" s="49"/>
    </row>
    <row r="329" spans="1:16" x14ac:dyDescent="0.25">
      <c r="A329" s="155">
        <v>326</v>
      </c>
      <c r="B329" s="203" t="s">
        <v>78</v>
      </c>
      <c r="C329" s="203" t="s">
        <v>66</v>
      </c>
      <c r="D329" s="162" t="s">
        <v>690</v>
      </c>
      <c r="E329" s="203" t="s">
        <v>691</v>
      </c>
      <c r="F329" s="219">
        <v>1377</v>
      </c>
      <c r="G329" s="219">
        <v>2540449.625</v>
      </c>
      <c r="H329" s="8">
        <v>668</v>
      </c>
      <c r="I329" s="8">
        <v>1351955</v>
      </c>
      <c r="J329" s="47">
        <f t="shared" si="25"/>
        <v>0.48511256354393612</v>
      </c>
      <c r="K329" s="47">
        <f t="shared" si="26"/>
        <v>0.53217154423992963</v>
      </c>
      <c r="L329" s="51">
        <f t="shared" si="27"/>
        <v>0.14553376906318083</v>
      </c>
      <c r="M329" s="51">
        <f t="shared" si="28"/>
        <v>0.3725200809679507</v>
      </c>
      <c r="N329" s="48">
        <f t="shared" si="29"/>
        <v>0.51805385003113158</v>
      </c>
      <c r="O329" s="49"/>
      <c r="P329" s="49"/>
    </row>
    <row r="330" spans="1:16" x14ac:dyDescent="0.25">
      <c r="A330" s="155">
        <v>327</v>
      </c>
      <c r="B330" s="203" t="s">
        <v>78</v>
      </c>
      <c r="C330" s="203" t="s">
        <v>66</v>
      </c>
      <c r="D330" s="162" t="s">
        <v>692</v>
      </c>
      <c r="E330" s="203" t="s">
        <v>693</v>
      </c>
      <c r="F330" s="219">
        <v>1020</v>
      </c>
      <c r="G330" s="219">
        <v>1824857.15</v>
      </c>
      <c r="H330" s="8">
        <v>213</v>
      </c>
      <c r="I330" s="8">
        <v>401970</v>
      </c>
      <c r="J330" s="47">
        <f t="shared" si="25"/>
        <v>0.20882352941176471</v>
      </c>
      <c r="K330" s="47">
        <f t="shared" si="26"/>
        <v>0.22027477602835926</v>
      </c>
      <c r="L330" s="51">
        <f t="shared" si="27"/>
        <v>6.2647058823529417E-2</v>
      </c>
      <c r="M330" s="51">
        <f t="shared" si="28"/>
        <v>0.15419234321985148</v>
      </c>
      <c r="N330" s="48">
        <f t="shared" si="29"/>
        <v>0.2168394020433809</v>
      </c>
      <c r="O330" s="49"/>
      <c r="P330" s="49"/>
    </row>
    <row r="331" spans="1:16" x14ac:dyDescent="0.25">
      <c r="A331" s="155">
        <v>328</v>
      </c>
      <c r="B331" s="203" t="s">
        <v>78</v>
      </c>
      <c r="C331" s="203" t="s">
        <v>66</v>
      </c>
      <c r="D331" s="162" t="s">
        <v>698</v>
      </c>
      <c r="E331" s="203" t="s">
        <v>699</v>
      </c>
      <c r="F331" s="219">
        <v>958</v>
      </c>
      <c r="G331" s="219">
        <v>1655446.55</v>
      </c>
      <c r="H331" s="8">
        <v>781</v>
      </c>
      <c r="I331" s="8">
        <v>1292725</v>
      </c>
      <c r="J331" s="47">
        <f t="shared" si="25"/>
        <v>0.81524008350730692</v>
      </c>
      <c r="K331" s="47">
        <f t="shared" si="26"/>
        <v>0.78089201973932654</v>
      </c>
      <c r="L331" s="51">
        <f t="shared" si="27"/>
        <v>0.24457202505219205</v>
      </c>
      <c r="M331" s="51">
        <f t="shared" si="28"/>
        <v>0.54662441381752858</v>
      </c>
      <c r="N331" s="48">
        <f t="shared" si="29"/>
        <v>0.79119643886972058</v>
      </c>
      <c r="P331" s="49"/>
    </row>
    <row r="332" spans="1:16" x14ac:dyDescent="0.25">
      <c r="A332" s="155">
        <v>329</v>
      </c>
      <c r="B332" s="203" t="s">
        <v>78</v>
      </c>
      <c r="C332" s="203" t="s">
        <v>66</v>
      </c>
      <c r="D332" s="162" t="s">
        <v>688</v>
      </c>
      <c r="E332" s="203" t="s">
        <v>689</v>
      </c>
      <c r="F332" s="219">
        <v>820</v>
      </c>
      <c r="G332" s="219">
        <v>1510909.2250000001</v>
      </c>
      <c r="H332" s="8">
        <v>803</v>
      </c>
      <c r="I332" s="8">
        <v>983630</v>
      </c>
      <c r="J332" s="47">
        <f t="shared" si="25"/>
        <v>0.97926829268292681</v>
      </c>
      <c r="K332" s="47">
        <f t="shared" si="26"/>
        <v>0.65101859444931243</v>
      </c>
      <c r="L332" s="51">
        <f t="shared" si="27"/>
        <v>0.29378048780487803</v>
      </c>
      <c r="M332" s="51">
        <f t="shared" si="28"/>
        <v>0.45571301611451864</v>
      </c>
      <c r="N332" s="48">
        <f t="shared" si="29"/>
        <v>0.74949350391939662</v>
      </c>
      <c r="O332" s="49"/>
      <c r="P332" s="49"/>
    </row>
    <row r="333" spans="1:16" x14ac:dyDescent="0.25">
      <c r="A333" s="155">
        <v>330</v>
      </c>
      <c r="B333" s="203" t="s">
        <v>78</v>
      </c>
      <c r="C333" s="203" t="s">
        <v>66</v>
      </c>
      <c r="D333" s="162" t="s">
        <v>700</v>
      </c>
      <c r="E333" s="203" t="s">
        <v>657</v>
      </c>
      <c r="F333" s="219">
        <v>429</v>
      </c>
      <c r="G333" s="219">
        <v>755564.32499999995</v>
      </c>
      <c r="H333" s="8">
        <v>421</v>
      </c>
      <c r="I333" s="8">
        <v>489895</v>
      </c>
      <c r="J333" s="47">
        <f t="shared" si="25"/>
        <v>0.98135198135198132</v>
      </c>
      <c r="K333" s="47">
        <f t="shared" si="26"/>
        <v>0.64838291564387984</v>
      </c>
      <c r="L333" s="51">
        <f t="shared" si="27"/>
        <v>0.29440559440559438</v>
      </c>
      <c r="M333" s="51">
        <f t="shared" si="28"/>
        <v>0.45386804095071587</v>
      </c>
      <c r="N333" s="48">
        <f t="shared" si="29"/>
        <v>0.7482736353563102</v>
      </c>
      <c r="O333" s="49"/>
      <c r="P333" s="49"/>
    </row>
    <row r="334" spans="1:16" x14ac:dyDescent="0.25">
      <c r="A334" s="155">
        <v>331</v>
      </c>
      <c r="B334" s="203" t="s">
        <v>83</v>
      </c>
      <c r="C334" s="203" t="s">
        <v>66</v>
      </c>
      <c r="D334" s="162" t="s">
        <v>730</v>
      </c>
      <c r="E334" s="203" t="s">
        <v>476</v>
      </c>
      <c r="F334" s="219">
        <v>2825</v>
      </c>
      <c r="G334" s="219">
        <v>4772863.7750000004</v>
      </c>
      <c r="H334" s="8">
        <v>958</v>
      </c>
      <c r="I334" s="8">
        <v>1913325</v>
      </c>
      <c r="J334" s="47">
        <f t="shared" si="25"/>
        <v>0.3391150442477876</v>
      </c>
      <c r="K334" s="47">
        <f t="shared" si="26"/>
        <v>0.40087567762186965</v>
      </c>
      <c r="L334" s="51">
        <f t="shared" si="27"/>
        <v>0.10173451327433627</v>
      </c>
      <c r="M334" s="51">
        <f t="shared" si="28"/>
        <v>0.28061297433530874</v>
      </c>
      <c r="N334" s="48">
        <f t="shared" si="29"/>
        <v>0.38234748760964499</v>
      </c>
      <c r="O334" s="49"/>
      <c r="P334" s="49"/>
    </row>
    <row r="335" spans="1:16" x14ac:dyDescent="0.25">
      <c r="A335" s="155">
        <v>332</v>
      </c>
      <c r="B335" s="203" t="s">
        <v>83</v>
      </c>
      <c r="C335" s="203" t="s">
        <v>66</v>
      </c>
      <c r="D335" s="162" t="s">
        <v>728</v>
      </c>
      <c r="E335" s="203" t="s">
        <v>729</v>
      </c>
      <c r="F335" s="219">
        <v>1441</v>
      </c>
      <c r="G335" s="219">
        <v>2576703.35</v>
      </c>
      <c r="H335" s="8">
        <v>735</v>
      </c>
      <c r="I335" s="8">
        <v>813100</v>
      </c>
      <c r="J335" s="47">
        <f t="shared" si="25"/>
        <v>0.51006245662734218</v>
      </c>
      <c r="K335" s="47">
        <f t="shared" si="26"/>
        <v>0.31555825004069638</v>
      </c>
      <c r="L335" s="51">
        <f t="shared" si="27"/>
        <v>0.15301873698820265</v>
      </c>
      <c r="M335" s="51">
        <f t="shared" si="28"/>
        <v>0.22089077502848745</v>
      </c>
      <c r="N335" s="48">
        <f t="shared" si="29"/>
        <v>0.37390951201669009</v>
      </c>
      <c r="O335" s="49"/>
      <c r="P335" s="49"/>
    </row>
    <row r="336" spans="1:16" x14ac:dyDescent="0.25">
      <c r="A336" s="155">
        <v>333</v>
      </c>
      <c r="B336" s="203" t="s">
        <v>83</v>
      </c>
      <c r="C336" s="203" t="s">
        <v>66</v>
      </c>
      <c r="D336" s="162" t="s">
        <v>726</v>
      </c>
      <c r="E336" s="203" t="s">
        <v>1379</v>
      </c>
      <c r="F336" s="219">
        <v>1380</v>
      </c>
      <c r="G336" s="219">
        <v>2542953.4500000002</v>
      </c>
      <c r="H336" s="8">
        <v>815</v>
      </c>
      <c r="I336" s="8">
        <v>1204670</v>
      </c>
      <c r="J336" s="47">
        <f t="shared" si="25"/>
        <v>0.59057971014492749</v>
      </c>
      <c r="K336" s="47">
        <f t="shared" si="26"/>
        <v>0.47372868740479696</v>
      </c>
      <c r="L336" s="51">
        <f t="shared" si="27"/>
        <v>0.17717391304347824</v>
      </c>
      <c r="M336" s="51">
        <f t="shared" si="28"/>
        <v>0.33161008118335783</v>
      </c>
      <c r="N336" s="48">
        <f t="shared" si="29"/>
        <v>0.50878399422683607</v>
      </c>
      <c r="O336" s="49"/>
      <c r="P336" s="49"/>
    </row>
    <row r="337" spans="1:16" x14ac:dyDescent="0.25">
      <c r="A337" s="155">
        <v>334</v>
      </c>
      <c r="B337" s="203" t="s">
        <v>83</v>
      </c>
      <c r="C337" s="203" t="s">
        <v>66</v>
      </c>
      <c r="D337" s="162" t="s">
        <v>727</v>
      </c>
      <c r="E337" s="203" t="s">
        <v>1380</v>
      </c>
      <c r="F337" s="219">
        <v>1011</v>
      </c>
      <c r="G337" s="219">
        <v>1856346.875</v>
      </c>
      <c r="H337" s="8">
        <v>1006</v>
      </c>
      <c r="I337" s="8">
        <v>1304785</v>
      </c>
      <c r="J337" s="47">
        <f t="shared" si="25"/>
        <v>0.99505440158259151</v>
      </c>
      <c r="K337" s="47">
        <f t="shared" si="26"/>
        <v>0.70287779593994248</v>
      </c>
      <c r="L337" s="51">
        <f t="shared" si="27"/>
        <v>0.29851632047477744</v>
      </c>
      <c r="M337" s="51">
        <f t="shared" si="28"/>
        <v>0.49201445715795972</v>
      </c>
      <c r="N337" s="48">
        <f t="shared" si="29"/>
        <v>0.79053077763273716</v>
      </c>
      <c r="O337" s="49"/>
      <c r="P337" s="49"/>
    </row>
    <row r="338" spans="1:16" x14ac:dyDescent="0.25">
      <c r="A338" s="155">
        <v>335</v>
      </c>
      <c r="B338" s="203" t="s">
        <v>81</v>
      </c>
      <c r="C338" s="203" t="s">
        <v>66</v>
      </c>
      <c r="D338" s="162" t="s">
        <v>725</v>
      </c>
      <c r="E338" s="203" t="s">
        <v>1207</v>
      </c>
      <c r="F338" s="219">
        <v>1420</v>
      </c>
      <c r="G338" s="219">
        <v>3236209.5249999999</v>
      </c>
      <c r="H338" s="8">
        <v>835</v>
      </c>
      <c r="I338" s="8">
        <v>1533440</v>
      </c>
      <c r="J338" s="47">
        <f t="shared" si="25"/>
        <v>0.5880281690140845</v>
      </c>
      <c r="K338" s="47">
        <f t="shared" si="26"/>
        <v>0.47383829389106075</v>
      </c>
      <c r="L338" s="51">
        <f t="shared" si="27"/>
        <v>0.17640845070422534</v>
      </c>
      <c r="M338" s="51">
        <f t="shared" si="28"/>
        <v>0.33168680572374248</v>
      </c>
      <c r="N338" s="48">
        <f t="shared" si="29"/>
        <v>0.50809525642796782</v>
      </c>
      <c r="O338" s="49"/>
      <c r="P338" s="49"/>
    </row>
    <row r="339" spans="1:16" x14ac:dyDescent="0.25">
      <c r="A339" s="155">
        <v>336</v>
      </c>
      <c r="B339" s="203" t="s">
        <v>81</v>
      </c>
      <c r="C339" s="203" t="s">
        <v>66</v>
      </c>
      <c r="D339" s="162" t="s">
        <v>724</v>
      </c>
      <c r="E339" s="203" t="s">
        <v>1381</v>
      </c>
      <c r="F339" s="219">
        <v>941</v>
      </c>
      <c r="G339" s="219">
        <v>1410305.5</v>
      </c>
      <c r="H339" s="8">
        <v>644</v>
      </c>
      <c r="I339" s="8">
        <v>845575</v>
      </c>
      <c r="J339" s="47">
        <f t="shared" si="25"/>
        <v>0.68437832093517537</v>
      </c>
      <c r="K339" s="47">
        <f t="shared" si="26"/>
        <v>0.59956867501403066</v>
      </c>
      <c r="L339" s="51">
        <f t="shared" si="27"/>
        <v>0.20531349628055259</v>
      </c>
      <c r="M339" s="51">
        <f t="shared" si="28"/>
        <v>0.41969807250982144</v>
      </c>
      <c r="N339" s="48">
        <f t="shared" si="29"/>
        <v>0.62501156879037401</v>
      </c>
      <c r="O339" s="49"/>
      <c r="P339" s="49"/>
    </row>
    <row r="340" spans="1:16" x14ac:dyDescent="0.25">
      <c r="A340" s="155">
        <v>337</v>
      </c>
      <c r="B340" s="203" t="s">
        <v>79</v>
      </c>
      <c r="C340" s="203" t="s">
        <v>66</v>
      </c>
      <c r="D340" s="162" t="s">
        <v>660</v>
      </c>
      <c r="E340" s="203" t="s">
        <v>1327</v>
      </c>
      <c r="F340" s="219">
        <v>695</v>
      </c>
      <c r="G340" s="219">
        <v>1159877.425</v>
      </c>
      <c r="H340" s="8">
        <v>428</v>
      </c>
      <c r="I340" s="8">
        <v>619640</v>
      </c>
      <c r="J340" s="47">
        <f t="shared" si="25"/>
        <v>0.61582733812949642</v>
      </c>
      <c r="K340" s="47">
        <f t="shared" si="26"/>
        <v>0.53422886474404829</v>
      </c>
      <c r="L340" s="51">
        <f t="shared" si="27"/>
        <v>0.18474820143884893</v>
      </c>
      <c r="M340" s="51">
        <f t="shared" si="28"/>
        <v>0.37396020532083379</v>
      </c>
      <c r="N340" s="48">
        <f t="shared" si="29"/>
        <v>0.5587084067596827</v>
      </c>
      <c r="O340" s="49"/>
      <c r="P340" s="49"/>
    </row>
    <row r="341" spans="1:16" x14ac:dyDescent="0.25">
      <c r="A341" s="155">
        <v>338</v>
      </c>
      <c r="B341" s="203" t="s">
        <v>79</v>
      </c>
      <c r="C341" s="203" t="s">
        <v>66</v>
      </c>
      <c r="D341" s="162" t="s">
        <v>663</v>
      </c>
      <c r="E341" s="203" t="s">
        <v>1342</v>
      </c>
      <c r="F341" s="219">
        <v>789</v>
      </c>
      <c r="G341" s="219">
        <v>1331067.325</v>
      </c>
      <c r="H341" s="8">
        <v>228</v>
      </c>
      <c r="I341" s="8">
        <v>350835</v>
      </c>
      <c r="J341" s="47">
        <f t="shared" si="25"/>
        <v>0.28897338403041822</v>
      </c>
      <c r="K341" s="47">
        <f t="shared" si="26"/>
        <v>0.26357419599342957</v>
      </c>
      <c r="L341" s="51">
        <f t="shared" si="27"/>
        <v>8.6692015209125464E-2</v>
      </c>
      <c r="M341" s="51">
        <f t="shared" si="28"/>
        <v>0.1845019371954007</v>
      </c>
      <c r="N341" s="48">
        <f t="shared" si="29"/>
        <v>0.27119395240452615</v>
      </c>
      <c r="O341" s="49"/>
      <c r="P341" s="49"/>
    </row>
    <row r="342" spans="1:16" x14ac:dyDescent="0.25">
      <c r="A342" s="155">
        <v>339</v>
      </c>
      <c r="B342" s="203" t="s">
        <v>79</v>
      </c>
      <c r="C342" s="203" t="s">
        <v>66</v>
      </c>
      <c r="D342" s="162" t="s">
        <v>664</v>
      </c>
      <c r="E342" s="203" t="s">
        <v>665</v>
      </c>
      <c r="F342" s="219">
        <v>757</v>
      </c>
      <c r="G342" s="219">
        <v>1568695.2749999999</v>
      </c>
      <c r="H342" s="8">
        <v>447</v>
      </c>
      <c r="I342" s="8">
        <v>739135</v>
      </c>
      <c r="J342" s="47">
        <f t="shared" si="25"/>
        <v>0.5904887714663144</v>
      </c>
      <c r="K342" s="47">
        <f t="shared" si="26"/>
        <v>0.47117818978577597</v>
      </c>
      <c r="L342" s="51">
        <f t="shared" si="27"/>
        <v>0.17714663143989431</v>
      </c>
      <c r="M342" s="51">
        <f t="shared" si="28"/>
        <v>0.32982473285004316</v>
      </c>
      <c r="N342" s="48">
        <f t="shared" si="29"/>
        <v>0.5069713642899375</v>
      </c>
      <c r="O342" s="49"/>
      <c r="P342" s="49"/>
    </row>
    <row r="343" spans="1:16" x14ac:dyDescent="0.25">
      <c r="A343" s="155">
        <v>340</v>
      </c>
      <c r="B343" s="203" t="s">
        <v>79</v>
      </c>
      <c r="C343" s="203" t="s">
        <v>66</v>
      </c>
      <c r="D343" s="162" t="s">
        <v>661</v>
      </c>
      <c r="E343" s="203" t="s">
        <v>662</v>
      </c>
      <c r="F343" s="219">
        <v>522</v>
      </c>
      <c r="G343" s="219">
        <v>846240.6</v>
      </c>
      <c r="H343" s="8">
        <v>208</v>
      </c>
      <c r="I343" s="8">
        <v>237995</v>
      </c>
      <c r="J343" s="47">
        <f t="shared" si="25"/>
        <v>0.39846743295019155</v>
      </c>
      <c r="K343" s="47">
        <f t="shared" si="26"/>
        <v>0.28123798361837049</v>
      </c>
      <c r="L343" s="51">
        <f t="shared" si="27"/>
        <v>0.11954022988505746</v>
      </c>
      <c r="M343" s="51">
        <f t="shared" si="28"/>
        <v>0.19686658853285932</v>
      </c>
      <c r="N343" s="48">
        <f t="shared" si="29"/>
        <v>0.31640681841791679</v>
      </c>
      <c r="O343" s="49"/>
      <c r="P343" s="49"/>
    </row>
    <row r="344" spans="1:16" x14ac:dyDescent="0.25">
      <c r="A344" s="155">
        <v>341</v>
      </c>
      <c r="B344" s="203" t="s">
        <v>79</v>
      </c>
      <c r="C344" s="203" t="s">
        <v>66</v>
      </c>
      <c r="D344" s="162" t="s">
        <v>666</v>
      </c>
      <c r="E344" s="203" t="s">
        <v>1332</v>
      </c>
      <c r="F344" s="219">
        <v>741</v>
      </c>
      <c r="G344" s="219">
        <v>1214020.6000000001</v>
      </c>
      <c r="H344" s="8">
        <v>392</v>
      </c>
      <c r="I344" s="8">
        <v>594015</v>
      </c>
      <c r="J344" s="47">
        <f t="shared" si="25"/>
        <v>0.52901484480431848</v>
      </c>
      <c r="K344" s="47">
        <f t="shared" si="26"/>
        <v>0.48929565116110874</v>
      </c>
      <c r="L344" s="51">
        <f t="shared" si="27"/>
        <v>0.15870445344129555</v>
      </c>
      <c r="M344" s="51">
        <f t="shared" si="28"/>
        <v>0.34250695581277607</v>
      </c>
      <c r="N344" s="48">
        <f t="shared" si="29"/>
        <v>0.50121140925407159</v>
      </c>
      <c r="O344" s="49"/>
      <c r="P344" s="49"/>
    </row>
    <row r="345" spans="1:16" x14ac:dyDescent="0.25">
      <c r="A345" s="155">
        <v>342</v>
      </c>
      <c r="B345" s="203" t="s">
        <v>85</v>
      </c>
      <c r="C345" s="203" t="s">
        <v>66</v>
      </c>
      <c r="D345" s="162" t="s">
        <v>711</v>
      </c>
      <c r="E345" s="203" t="s">
        <v>1343</v>
      </c>
      <c r="F345" s="219">
        <v>860</v>
      </c>
      <c r="G345" s="219">
        <v>1470669.325</v>
      </c>
      <c r="H345" s="8">
        <v>330</v>
      </c>
      <c r="I345" s="8">
        <v>460280</v>
      </c>
      <c r="J345" s="47">
        <f t="shared" si="25"/>
        <v>0.38372093023255816</v>
      </c>
      <c r="K345" s="47">
        <f t="shared" si="26"/>
        <v>0.31297314234795781</v>
      </c>
      <c r="L345" s="51">
        <f t="shared" si="27"/>
        <v>0.11511627906976744</v>
      </c>
      <c r="M345" s="51">
        <f t="shared" si="28"/>
        <v>0.21908119964357045</v>
      </c>
      <c r="N345" s="48">
        <f t="shared" si="29"/>
        <v>0.33419747871333788</v>
      </c>
      <c r="O345" s="49"/>
      <c r="P345" s="49"/>
    </row>
    <row r="346" spans="1:16" x14ac:dyDescent="0.25">
      <c r="A346" s="155">
        <v>343</v>
      </c>
      <c r="B346" s="203" t="s">
        <v>85</v>
      </c>
      <c r="C346" s="203" t="s">
        <v>66</v>
      </c>
      <c r="D346" s="162" t="s">
        <v>715</v>
      </c>
      <c r="E346" s="203" t="s">
        <v>1109</v>
      </c>
      <c r="F346" s="219">
        <v>1123</v>
      </c>
      <c r="G346" s="219">
        <v>1910969.5249999999</v>
      </c>
      <c r="H346" s="8">
        <v>586</v>
      </c>
      <c r="I346" s="8">
        <v>842745</v>
      </c>
      <c r="J346" s="47">
        <f t="shared" si="25"/>
        <v>0.52181656277827249</v>
      </c>
      <c r="K346" s="47">
        <f t="shared" si="26"/>
        <v>0.44100389303696513</v>
      </c>
      <c r="L346" s="51">
        <f t="shared" si="27"/>
        <v>0.15654496883348173</v>
      </c>
      <c r="M346" s="51">
        <f t="shared" si="28"/>
        <v>0.3087027251258756</v>
      </c>
      <c r="N346" s="48">
        <f t="shared" si="29"/>
        <v>0.46524769395935733</v>
      </c>
      <c r="O346" s="49"/>
      <c r="P346" s="49"/>
    </row>
    <row r="347" spans="1:16" x14ac:dyDescent="0.25">
      <c r="A347" s="155">
        <v>344</v>
      </c>
      <c r="B347" s="203" t="s">
        <v>85</v>
      </c>
      <c r="C347" s="203" t="s">
        <v>66</v>
      </c>
      <c r="D347" s="162" t="s">
        <v>714</v>
      </c>
      <c r="E347" s="203" t="s">
        <v>1091</v>
      </c>
      <c r="F347" s="219">
        <v>913</v>
      </c>
      <c r="G347" s="219">
        <v>1553810.7</v>
      </c>
      <c r="H347" s="8">
        <v>570</v>
      </c>
      <c r="I347" s="8">
        <v>799955</v>
      </c>
      <c r="J347" s="47">
        <f t="shared" si="25"/>
        <v>0.62431544359255198</v>
      </c>
      <c r="K347" s="47">
        <f t="shared" si="26"/>
        <v>0.51483427163939599</v>
      </c>
      <c r="L347" s="51">
        <f t="shared" si="27"/>
        <v>0.18729463307776559</v>
      </c>
      <c r="M347" s="51">
        <f t="shared" si="28"/>
        <v>0.36038399014757716</v>
      </c>
      <c r="N347" s="48">
        <f t="shared" si="29"/>
        <v>0.54767862322534278</v>
      </c>
      <c r="O347" s="49"/>
      <c r="P347" s="49"/>
    </row>
    <row r="348" spans="1:16" x14ac:dyDescent="0.25">
      <c r="A348" s="155">
        <v>345</v>
      </c>
      <c r="B348" s="203" t="s">
        <v>85</v>
      </c>
      <c r="C348" s="203" t="s">
        <v>66</v>
      </c>
      <c r="D348" s="162" t="s">
        <v>713</v>
      </c>
      <c r="E348" s="203" t="s">
        <v>1090</v>
      </c>
      <c r="F348" s="219">
        <v>748</v>
      </c>
      <c r="G348" s="219">
        <v>1263558.25</v>
      </c>
      <c r="H348" s="8">
        <v>345</v>
      </c>
      <c r="I348" s="8">
        <v>700245</v>
      </c>
      <c r="J348" s="47">
        <f t="shared" si="25"/>
        <v>0.46122994652406418</v>
      </c>
      <c r="K348" s="47">
        <f t="shared" si="26"/>
        <v>0.55418497722602023</v>
      </c>
      <c r="L348" s="51">
        <f t="shared" si="27"/>
        <v>0.13836898395721925</v>
      </c>
      <c r="M348" s="51">
        <f t="shared" si="28"/>
        <v>0.38792948405821415</v>
      </c>
      <c r="N348" s="48">
        <f t="shared" si="29"/>
        <v>0.52629846801543345</v>
      </c>
      <c r="O348" s="49"/>
      <c r="P348" s="49"/>
    </row>
    <row r="349" spans="1:16" x14ac:dyDescent="0.25">
      <c r="A349" s="155">
        <v>346</v>
      </c>
      <c r="B349" s="203" t="s">
        <v>85</v>
      </c>
      <c r="C349" s="203" t="s">
        <v>66</v>
      </c>
      <c r="D349" s="162" t="s">
        <v>716</v>
      </c>
      <c r="E349" s="203" t="s">
        <v>1092</v>
      </c>
      <c r="F349" s="219">
        <v>1692</v>
      </c>
      <c r="G349" s="219">
        <v>2829420.3250000002</v>
      </c>
      <c r="H349" s="8">
        <v>778</v>
      </c>
      <c r="I349" s="8">
        <v>1247435</v>
      </c>
      <c r="J349" s="47">
        <f t="shared" si="25"/>
        <v>0.45981087470449172</v>
      </c>
      <c r="K349" s="47">
        <f t="shared" si="26"/>
        <v>0.44088005906298139</v>
      </c>
      <c r="L349" s="51">
        <f t="shared" si="27"/>
        <v>0.13794326241134752</v>
      </c>
      <c r="M349" s="51">
        <f t="shared" si="28"/>
        <v>0.30861604134408693</v>
      </c>
      <c r="N349" s="48">
        <f t="shared" si="29"/>
        <v>0.44655930375543446</v>
      </c>
      <c r="O349" s="49"/>
      <c r="P349" s="49"/>
    </row>
    <row r="350" spans="1:16" x14ac:dyDescent="0.25">
      <c r="A350" s="155">
        <v>347</v>
      </c>
      <c r="B350" s="203" t="s">
        <v>88</v>
      </c>
      <c r="C350" s="203" t="s">
        <v>66</v>
      </c>
      <c r="D350" s="162" t="s">
        <v>747</v>
      </c>
      <c r="E350" s="203" t="s">
        <v>1177</v>
      </c>
      <c r="F350" s="219">
        <v>940</v>
      </c>
      <c r="G350" s="219">
        <v>1531014.5249999999</v>
      </c>
      <c r="H350" s="8">
        <v>501</v>
      </c>
      <c r="I350" s="8">
        <v>837175</v>
      </c>
      <c r="J350" s="47">
        <f t="shared" si="25"/>
        <v>0.53297872340425534</v>
      </c>
      <c r="K350" s="47">
        <f t="shared" si="26"/>
        <v>0.54681061892603533</v>
      </c>
      <c r="L350" s="51">
        <f t="shared" si="27"/>
        <v>0.15989361702127661</v>
      </c>
      <c r="M350" s="51">
        <f t="shared" si="28"/>
        <v>0.38276743324822471</v>
      </c>
      <c r="N350" s="48">
        <f t="shared" si="29"/>
        <v>0.54266105026950129</v>
      </c>
      <c r="O350" s="49"/>
      <c r="P350" s="49"/>
    </row>
    <row r="351" spans="1:16" x14ac:dyDescent="0.25">
      <c r="A351" s="155">
        <v>348</v>
      </c>
      <c r="B351" s="203" t="s">
        <v>88</v>
      </c>
      <c r="C351" s="203" t="s">
        <v>66</v>
      </c>
      <c r="D351" s="162" t="s">
        <v>1178</v>
      </c>
      <c r="E351" s="203" t="s">
        <v>1442</v>
      </c>
      <c r="F351" s="219">
        <v>578</v>
      </c>
      <c r="G351" s="219">
        <v>1036781.575</v>
      </c>
      <c r="H351" s="8">
        <v>319</v>
      </c>
      <c r="I351" s="8">
        <v>479370</v>
      </c>
      <c r="J351" s="47">
        <f t="shared" si="25"/>
        <v>0.55190311418685123</v>
      </c>
      <c r="K351" s="47">
        <f t="shared" si="26"/>
        <v>0.46236354074868663</v>
      </c>
      <c r="L351" s="51">
        <f t="shared" si="27"/>
        <v>0.16557093425605537</v>
      </c>
      <c r="M351" s="51">
        <f t="shared" si="28"/>
        <v>0.32365447852408064</v>
      </c>
      <c r="N351" s="48">
        <f t="shared" si="29"/>
        <v>0.48922541278013598</v>
      </c>
      <c r="O351" s="49"/>
      <c r="P351" s="49"/>
    </row>
    <row r="352" spans="1:16" x14ac:dyDescent="0.25">
      <c r="A352" s="155">
        <v>349</v>
      </c>
      <c r="B352" s="203" t="s">
        <v>88</v>
      </c>
      <c r="C352" s="203" t="s">
        <v>66</v>
      </c>
      <c r="D352" s="162" t="s">
        <v>734</v>
      </c>
      <c r="E352" s="203" t="s">
        <v>1180</v>
      </c>
      <c r="F352" s="219">
        <v>757</v>
      </c>
      <c r="G352" s="219">
        <v>1358484.0249999999</v>
      </c>
      <c r="H352" s="8">
        <v>397</v>
      </c>
      <c r="I352" s="8">
        <v>637695</v>
      </c>
      <c r="J352" s="47">
        <f t="shared" si="25"/>
        <v>0.52443857331571997</v>
      </c>
      <c r="K352" s="47">
        <f t="shared" si="26"/>
        <v>0.46941663520850019</v>
      </c>
      <c r="L352" s="51">
        <f t="shared" si="27"/>
        <v>0.15733157199471598</v>
      </c>
      <c r="M352" s="51">
        <f t="shared" si="28"/>
        <v>0.32859164464595009</v>
      </c>
      <c r="N352" s="48">
        <f t="shared" si="29"/>
        <v>0.48592321664066607</v>
      </c>
      <c r="O352" s="49"/>
      <c r="P352" s="49"/>
    </row>
    <row r="353" spans="1:16" x14ac:dyDescent="0.25">
      <c r="A353" s="155">
        <v>350</v>
      </c>
      <c r="B353" s="203" t="s">
        <v>88</v>
      </c>
      <c r="C353" s="203" t="s">
        <v>66</v>
      </c>
      <c r="D353" s="162" t="s">
        <v>748</v>
      </c>
      <c r="E353" s="203" t="s">
        <v>1181</v>
      </c>
      <c r="F353" s="219">
        <v>879</v>
      </c>
      <c r="G353" s="219">
        <v>1487462.5</v>
      </c>
      <c r="H353" s="8">
        <v>320</v>
      </c>
      <c r="I353" s="8">
        <v>442115</v>
      </c>
      <c r="J353" s="47">
        <f t="shared" si="25"/>
        <v>0.36405005688282138</v>
      </c>
      <c r="K353" s="47">
        <f t="shared" si="26"/>
        <v>0.29722766120154287</v>
      </c>
      <c r="L353" s="51">
        <f t="shared" si="27"/>
        <v>0.10921501706484642</v>
      </c>
      <c r="M353" s="51">
        <f t="shared" si="28"/>
        <v>0.20805936284108001</v>
      </c>
      <c r="N353" s="48">
        <f t="shared" si="29"/>
        <v>0.31727437990592644</v>
      </c>
      <c r="O353" s="49"/>
      <c r="P353" s="49"/>
    </row>
    <row r="354" spans="1:16" x14ac:dyDescent="0.25">
      <c r="A354" s="155">
        <v>351</v>
      </c>
      <c r="B354" s="203" t="s">
        <v>88</v>
      </c>
      <c r="C354" s="203" t="s">
        <v>66</v>
      </c>
      <c r="D354" s="162" t="s">
        <v>743</v>
      </c>
      <c r="E354" s="203" t="s">
        <v>744</v>
      </c>
      <c r="F354" s="219">
        <v>1231</v>
      </c>
      <c r="G354" s="219">
        <v>2144801.875</v>
      </c>
      <c r="H354" s="8">
        <v>522</v>
      </c>
      <c r="I354" s="8">
        <v>922750</v>
      </c>
      <c r="J354" s="47">
        <f t="shared" si="25"/>
        <v>0.42404549147034931</v>
      </c>
      <c r="K354" s="47">
        <f t="shared" si="26"/>
        <v>0.43022621844733328</v>
      </c>
      <c r="L354" s="51">
        <f t="shared" si="27"/>
        <v>0.12721364744110478</v>
      </c>
      <c r="M354" s="51">
        <f t="shared" si="28"/>
        <v>0.30115835291313325</v>
      </c>
      <c r="N354" s="48">
        <f t="shared" si="29"/>
        <v>0.42837200035423806</v>
      </c>
      <c r="O354" s="49"/>
      <c r="P354" s="49"/>
    </row>
    <row r="355" spans="1:16" x14ac:dyDescent="0.25">
      <c r="A355" s="155">
        <v>352</v>
      </c>
      <c r="B355" s="203" t="s">
        <v>88</v>
      </c>
      <c r="C355" s="203" t="s">
        <v>66</v>
      </c>
      <c r="D355" s="162" t="s">
        <v>735</v>
      </c>
      <c r="E355" s="203" t="s">
        <v>736</v>
      </c>
      <c r="F355" s="219">
        <v>1235</v>
      </c>
      <c r="G355" s="219">
        <v>2132931.875</v>
      </c>
      <c r="H355" s="8">
        <v>1010</v>
      </c>
      <c r="I355" s="8">
        <v>1472295</v>
      </c>
      <c r="J355" s="47">
        <f t="shared" si="25"/>
        <v>0.81781376518218618</v>
      </c>
      <c r="K355" s="47">
        <f t="shared" si="26"/>
        <v>0.69026817839646193</v>
      </c>
      <c r="L355" s="51">
        <f t="shared" si="27"/>
        <v>0.24534412955465584</v>
      </c>
      <c r="M355" s="51">
        <f t="shared" si="28"/>
        <v>0.48318772487752332</v>
      </c>
      <c r="N355" s="48">
        <f t="shared" si="29"/>
        <v>0.72853185443217916</v>
      </c>
      <c r="O355" s="49"/>
      <c r="P355" s="49"/>
    </row>
    <row r="356" spans="1:16" x14ac:dyDescent="0.25">
      <c r="A356" s="155">
        <v>353</v>
      </c>
      <c r="B356" s="203" t="s">
        <v>88</v>
      </c>
      <c r="C356" s="203" t="s">
        <v>66</v>
      </c>
      <c r="D356" s="162" t="s">
        <v>746</v>
      </c>
      <c r="E356" s="203" t="s">
        <v>1362</v>
      </c>
      <c r="F356" s="219">
        <v>1235</v>
      </c>
      <c r="G356" s="219">
        <v>2131561.875</v>
      </c>
      <c r="H356" s="8">
        <v>414</v>
      </c>
      <c r="I356" s="8">
        <v>670020</v>
      </c>
      <c r="J356" s="47">
        <f t="shared" si="25"/>
        <v>0.33522267206477735</v>
      </c>
      <c r="K356" s="47">
        <f t="shared" si="26"/>
        <v>0.31433288794396363</v>
      </c>
      <c r="L356" s="51">
        <f t="shared" si="27"/>
        <v>0.1005668016194332</v>
      </c>
      <c r="M356" s="51">
        <f t="shared" si="28"/>
        <v>0.22003302156077453</v>
      </c>
      <c r="N356" s="48">
        <f t="shared" si="29"/>
        <v>0.32059982318020774</v>
      </c>
      <c r="O356" s="49"/>
      <c r="P356" s="49"/>
    </row>
    <row r="357" spans="1:16" x14ac:dyDescent="0.25">
      <c r="A357" s="155">
        <v>354</v>
      </c>
      <c r="B357" s="203" t="s">
        <v>88</v>
      </c>
      <c r="C357" s="203" t="s">
        <v>66</v>
      </c>
      <c r="D357" s="162" t="s">
        <v>737</v>
      </c>
      <c r="E357" s="203" t="s">
        <v>738</v>
      </c>
      <c r="F357" s="219">
        <v>948</v>
      </c>
      <c r="G357" s="219">
        <v>1660034.5249999999</v>
      </c>
      <c r="H357" s="8">
        <v>397</v>
      </c>
      <c r="I357" s="8">
        <v>647310</v>
      </c>
      <c r="J357" s="47">
        <f t="shared" si="25"/>
        <v>0.41877637130801687</v>
      </c>
      <c r="K357" s="47">
        <f t="shared" si="26"/>
        <v>0.38993767313363559</v>
      </c>
      <c r="L357" s="51">
        <f t="shared" si="27"/>
        <v>0.12563291139240507</v>
      </c>
      <c r="M357" s="51">
        <f t="shared" si="28"/>
        <v>0.27295637119354488</v>
      </c>
      <c r="N357" s="48">
        <f t="shared" si="29"/>
        <v>0.39858928258594994</v>
      </c>
      <c r="O357" s="49"/>
      <c r="P357" s="49"/>
    </row>
    <row r="358" spans="1:16" x14ac:dyDescent="0.25">
      <c r="A358" s="155">
        <v>355</v>
      </c>
      <c r="B358" s="203" t="s">
        <v>88</v>
      </c>
      <c r="C358" s="203" t="s">
        <v>66</v>
      </c>
      <c r="D358" s="162" t="s">
        <v>745</v>
      </c>
      <c r="E358" s="203" t="s">
        <v>1183</v>
      </c>
      <c r="F358" s="219">
        <v>1464</v>
      </c>
      <c r="G358" s="219">
        <v>2444622.4500000002</v>
      </c>
      <c r="H358" s="8">
        <v>592</v>
      </c>
      <c r="I358" s="8">
        <v>1388765</v>
      </c>
      <c r="J358" s="47">
        <f t="shared" si="25"/>
        <v>0.40437158469945356</v>
      </c>
      <c r="K358" s="47">
        <f t="shared" si="26"/>
        <v>0.56808976780852183</v>
      </c>
      <c r="L358" s="51">
        <f t="shared" si="27"/>
        <v>0.12131147540983606</v>
      </c>
      <c r="M358" s="51">
        <f t="shared" si="28"/>
        <v>0.39766283746596526</v>
      </c>
      <c r="N358" s="48">
        <f t="shared" si="29"/>
        <v>0.51897431287580131</v>
      </c>
      <c r="O358" s="49"/>
      <c r="P358" s="49"/>
    </row>
    <row r="359" spans="1:16" x14ac:dyDescent="0.25">
      <c r="A359" s="155">
        <v>356</v>
      </c>
      <c r="B359" s="203" t="s">
        <v>88</v>
      </c>
      <c r="C359" s="203" t="s">
        <v>66</v>
      </c>
      <c r="D359" s="162" t="s">
        <v>1186</v>
      </c>
      <c r="E359" s="203" t="s">
        <v>1401</v>
      </c>
      <c r="F359" s="219">
        <v>288</v>
      </c>
      <c r="G359" s="219">
        <v>536590.19999999995</v>
      </c>
      <c r="H359" s="8">
        <v>64</v>
      </c>
      <c r="I359" s="8">
        <v>77400</v>
      </c>
      <c r="J359" s="47">
        <f t="shared" si="25"/>
        <v>0.22222222222222221</v>
      </c>
      <c r="K359" s="47">
        <f t="shared" si="26"/>
        <v>0.14424415503674873</v>
      </c>
      <c r="L359" s="51">
        <f t="shared" si="27"/>
        <v>6.6666666666666666E-2</v>
      </c>
      <c r="M359" s="51">
        <f t="shared" si="28"/>
        <v>0.1009709085257241</v>
      </c>
      <c r="N359" s="48">
        <f t="shared" si="29"/>
        <v>0.16763757519239075</v>
      </c>
      <c r="O359" s="49"/>
      <c r="P359" s="49"/>
    </row>
    <row r="360" spans="1:16" x14ac:dyDescent="0.25">
      <c r="A360" s="155">
        <v>357</v>
      </c>
      <c r="B360" s="203" t="s">
        <v>88</v>
      </c>
      <c r="C360" s="203" t="s">
        <v>66</v>
      </c>
      <c r="D360" s="162" t="s">
        <v>739</v>
      </c>
      <c r="E360" s="203" t="s">
        <v>1374</v>
      </c>
      <c r="F360" s="219">
        <v>579</v>
      </c>
      <c r="G360" s="219">
        <v>1039551.575</v>
      </c>
      <c r="H360" s="8">
        <v>249</v>
      </c>
      <c r="I360" s="8">
        <v>448675</v>
      </c>
      <c r="J360" s="47">
        <f t="shared" si="25"/>
        <v>0.43005181347150256</v>
      </c>
      <c r="K360" s="47">
        <f t="shared" si="26"/>
        <v>0.43160436748893388</v>
      </c>
      <c r="L360" s="51">
        <f t="shared" si="27"/>
        <v>0.12901554404145077</v>
      </c>
      <c r="M360" s="51">
        <f t="shared" si="28"/>
        <v>0.30212305724225369</v>
      </c>
      <c r="N360" s="48">
        <f t="shared" si="29"/>
        <v>0.43113860128370446</v>
      </c>
      <c r="O360" s="49"/>
      <c r="P360" s="49"/>
    </row>
    <row r="361" spans="1:16" x14ac:dyDescent="0.25">
      <c r="A361" s="155">
        <v>358</v>
      </c>
      <c r="B361" s="203" t="s">
        <v>86</v>
      </c>
      <c r="C361" s="203" t="s">
        <v>66</v>
      </c>
      <c r="D361" s="162" t="s">
        <v>733</v>
      </c>
      <c r="E361" s="203" t="s">
        <v>1189</v>
      </c>
      <c r="F361" s="219">
        <v>1021</v>
      </c>
      <c r="G361" s="219">
        <v>1703754.2250000001</v>
      </c>
      <c r="H361" s="8">
        <v>437</v>
      </c>
      <c r="I361" s="8">
        <v>812155</v>
      </c>
      <c r="J361" s="47">
        <f t="shared" si="25"/>
        <v>0.42801175318315376</v>
      </c>
      <c r="K361" s="47">
        <f t="shared" si="26"/>
        <v>0.47668553837335309</v>
      </c>
      <c r="L361" s="51">
        <f t="shared" si="27"/>
        <v>0.12840352595494611</v>
      </c>
      <c r="M361" s="51">
        <f t="shared" si="28"/>
        <v>0.33367987686134715</v>
      </c>
      <c r="N361" s="48">
        <f t="shared" si="29"/>
        <v>0.46208340281629323</v>
      </c>
      <c r="O361" s="49"/>
      <c r="P361" s="49"/>
    </row>
    <row r="362" spans="1:16" x14ac:dyDescent="0.25">
      <c r="A362" s="155">
        <v>359</v>
      </c>
      <c r="B362" s="203" t="s">
        <v>86</v>
      </c>
      <c r="C362" s="203" t="s">
        <v>66</v>
      </c>
      <c r="D362" s="162" t="s">
        <v>731</v>
      </c>
      <c r="E362" s="203" t="s">
        <v>732</v>
      </c>
      <c r="F362" s="219">
        <v>1268</v>
      </c>
      <c r="G362" s="219">
        <v>2487075.7999999998</v>
      </c>
      <c r="H362" s="8">
        <v>1139</v>
      </c>
      <c r="I362" s="8">
        <v>1711845</v>
      </c>
      <c r="J362" s="47">
        <f t="shared" si="25"/>
        <v>0.8982649842271293</v>
      </c>
      <c r="K362" s="47">
        <f t="shared" si="26"/>
        <v>0.68829627146868633</v>
      </c>
      <c r="L362" s="51">
        <f t="shared" si="27"/>
        <v>0.2694794952681388</v>
      </c>
      <c r="M362" s="51">
        <f t="shared" si="28"/>
        <v>0.48180739002808037</v>
      </c>
      <c r="N362" s="48">
        <f t="shared" si="29"/>
        <v>0.75128688529621912</v>
      </c>
      <c r="O362" s="49"/>
      <c r="P362" s="49"/>
    </row>
    <row r="363" spans="1:16" x14ac:dyDescent="0.25">
      <c r="A363" s="155">
        <v>360</v>
      </c>
      <c r="B363" s="163" t="s">
        <v>98</v>
      </c>
      <c r="C363" s="199" t="s">
        <v>90</v>
      </c>
      <c r="D363" s="162" t="s">
        <v>809</v>
      </c>
      <c r="E363" s="204" t="s">
        <v>1246</v>
      </c>
      <c r="F363" s="219">
        <v>899</v>
      </c>
      <c r="G363" s="219">
        <v>1006405.4</v>
      </c>
      <c r="H363" s="8">
        <v>509</v>
      </c>
      <c r="I363" s="8">
        <v>514140</v>
      </c>
      <c r="J363" s="47">
        <f t="shared" si="25"/>
        <v>0.56618464961067849</v>
      </c>
      <c r="K363" s="47">
        <f t="shared" si="26"/>
        <v>0.51086768811057648</v>
      </c>
      <c r="L363" s="51">
        <f t="shared" si="27"/>
        <v>0.16985539488320353</v>
      </c>
      <c r="M363" s="51">
        <f t="shared" si="28"/>
        <v>0.35760738167740352</v>
      </c>
      <c r="N363" s="48">
        <f t="shared" si="29"/>
        <v>0.52746277656060703</v>
      </c>
      <c r="O363" s="49"/>
      <c r="P363" s="49"/>
    </row>
    <row r="364" spans="1:16" x14ac:dyDescent="0.25">
      <c r="A364" s="155">
        <v>361</v>
      </c>
      <c r="B364" s="163" t="s">
        <v>98</v>
      </c>
      <c r="C364" s="199" t="s">
        <v>90</v>
      </c>
      <c r="D364" s="162" t="s">
        <v>816</v>
      </c>
      <c r="E364" s="204" t="s">
        <v>1247</v>
      </c>
      <c r="F364" s="219">
        <v>923</v>
      </c>
      <c r="G364" s="219">
        <v>1282413.05</v>
      </c>
      <c r="H364" s="8">
        <v>573</v>
      </c>
      <c r="I364" s="8">
        <v>778245</v>
      </c>
      <c r="J364" s="47">
        <f t="shared" si="25"/>
        <v>0.62080173347778977</v>
      </c>
      <c r="K364" s="47">
        <f t="shared" si="26"/>
        <v>0.60685985689244193</v>
      </c>
      <c r="L364" s="51">
        <f t="shared" si="27"/>
        <v>0.18624052004333694</v>
      </c>
      <c r="M364" s="51">
        <f t="shared" si="28"/>
        <v>0.42480189982470934</v>
      </c>
      <c r="N364" s="48">
        <f t="shared" si="29"/>
        <v>0.6110424198680463</v>
      </c>
      <c r="O364" s="49"/>
      <c r="P364" s="49"/>
    </row>
    <row r="365" spans="1:16" x14ac:dyDescent="0.25">
      <c r="A365" s="155">
        <v>362</v>
      </c>
      <c r="B365" s="163" t="s">
        <v>98</v>
      </c>
      <c r="C365" s="199" t="s">
        <v>90</v>
      </c>
      <c r="D365" s="162" t="s">
        <v>814</v>
      </c>
      <c r="E365" s="204" t="s">
        <v>1443</v>
      </c>
      <c r="F365" s="219">
        <v>712</v>
      </c>
      <c r="G365" s="219">
        <v>828459.42500000005</v>
      </c>
      <c r="H365" s="8">
        <v>491</v>
      </c>
      <c r="I365" s="8">
        <v>512615</v>
      </c>
      <c r="J365" s="47">
        <f t="shared" si="25"/>
        <v>0.6896067415730337</v>
      </c>
      <c r="K365" s="47">
        <f t="shared" si="26"/>
        <v>0.61875691739520011</v>
      </c>
      <c r="L365" s="51">
        <f t="shared" si="27"/>
        <v>0.20688202247191009</v>
      </c>
      <c r="M365" s="51">
        <f t="shared" si="28"/>
        <v>0.43312984217664008</v>
      </c>
      <c r="N365" s="48">
        <f t="shared" si="29"/>
        <v>0.6400118646485502</v>
      </c>
      <c r="O365" s="49"/>
      <c r="P365" s="49"/>
    </row>
    <row r="366" spans="1:16" x14ac:dyDescent="0.25">
      <c r="A366" s="155">
        <v>363</v>
      </c>
      <c r="B366" s="163" t="s">
        <v>98</v>
      </c>
      <c r="C366" s="199" t="s">
        <v>90</v>
      </c>
      <c r="D366" s="162" t="s">
        <v>812</v>
      </c>
      <c r="E366" s="204" t="s">
        <v>1248</v>
      </c>
      <c r="F366" s="219">
        <v>1193</v>
      </c>
      <c r="G366" s="219">
        <v>1343880.0249999999</v>
      </c>
      <c r="H366" s="8">
        <v>701</v>
      </c>
      <c r="I366" s="8">
        <v>687205</v>
      </c>
      <c r="J366" s="47">
        <f t="shared" si="25"/>
        <v>0.5875943000838223</v>
      </c>
      <c r="K366" s="47">
        <f t="shared" si="26"/>
        <v>0.511358891579626</v>
      </c>
      <c r="L366" s="51">
        <f t="shared" si="27"/>
        <v>0.17627829002514669</v>
      </c>
      <c r="M366" s="51">
        <f t="shared" si="28"/>
        <v>0.35795122410573815</v>
      </c>
      <c r="N366" s="48">
        <f t="shared" si="29"/>
        <v>0.53422951413088482</v>
      </c>
      <c r="O366" s="49"/>
      <c r="P366" s="49"/>
    </row>
    <row r="367" spans="1:16" x14ac:dyDescent="0.25">
      <c r="A367" s="155">
        <v>364</v>
      </c>
      <c r="B367" s="163" t="s">
        <v>98</v>
      </c>
      <c r="C367" s="199" t="s">
        <v>90</v>
      </c>
      <c r="D367" s="162" t="s">
        <v>813</v>
      </c>
      <c r="E367" s="204" t="s">
        <v>1249</v>
      </c>
      <c r="F367" s="219">
        <v>739</v>
      </c>
      <c r="G367" s="219">
        <v>801705.8</v>
      </c>
      <c r="H367" s="8">
        <v>475</v>
      </c>
      <c r="I367" s="8">
        <v>475840</v>
      </c>
      <c r="J367" s="47">
        <f t="shared" si="25"/>
        <v>0.64276048714479028</v>
      </c>
      <c r="K367" s="47">
        <f t="shared" si="26"/>
        <v>0.59353443619841584</v>
      </c>
      <c r="L367" s="51">
        <f t="shared" si="27"/>
        <v>0.19282814614343707</v>
      </c>
      <c r="M367" s="51">
        <f t="shared" si="28"/>
        <v>0.41547410533889106</v>
      </c>
      <c r="N367" s="48">
        <f t="shared" si="29"/>
        <v>0.60830225148232819</v>
      </c>
      <c r="O367" s="49"/>
      <c r="P367" s="49"/>
    </row>
    <row r="368" spans="1:16" x14ac:dyDescent="0.25">
      <c r="A368" s="155">
        <v>365</v>
      </c>
      <c r="B368" s="163" t="s">
        <v>98</v>
      </c>
      <c r="C368" s="199" t="s">
        <v>90</v>
      </c>
      <c r="D368" s="162" t="s">
        <v>810</v>
      </c>
      <c r="E368" s="204" t="s">
        <v>1444</v>
      </c>
      <c r="F368" s="219">
        <v>583</v>
      </c>
      <c r="G368" s="219">
        <v>596235.5</v>
      </c>
      <c r="H368" s="8">
        <v>255</v>
      </c>
      <c r="I368" s="8">
        <v>251830</v>
      </c>
      <c r="J368" s="47">
        <f t="shared" si="25"/>
        <v>0.43739279588336194</v>
      </c>
      <c r="K368" s="47">
        <f t="shared" si="26"/>
        <v>0.4223666655205871</v>
      </c>
      <c r="L368" s="51">
        <f t="shared" si="27"/>
        <v>0.13121783876500859</v>
      </c>
      <c r="M368" s="51">
        <f t="shared" si="28"/>
        <v>0.29565666586441097</v>
      </c>
      <c r="N368" s="48">
        <f t="shared" si="29"/>
        <v>0.42687450462941956</v>
      </c>
      <c r="O368" s="49"/>
      <c r="P368" s="49"/>
    </row>
    <row r="369" spans="1:16" x14ac:dyDescent="0.25">
      <c r="A369" s="155">
        <v>366</v>
      </c>
      <c r="B369" s="163" t="s">
        <v>99</v>
      </c>
      <c r="C369" s="199" t="s">
        <v>90</v>
      </c>
      <c r="D369" s="162" t="s">
        <v>821</v>
      </c>
      <c r="E369" s="204" t="s">
        <v>326</v>
      </c>
      <c r="F369" s="219">
        <v>644</v>
      </c>
      <c r="G369" s="219">
        <v>964544.32499999995</v>
      </c>
      <c r="H369" s="8">
        <v>504</v>
      </c>
      <c r="I369" s="8">
        <v>585260</v>
      </c>
      <c r="J369" s="47">
        <f t="shared" si="25"/>
        <v>0.78260869565217395</v>
      </c>
      <c r="K369" s="47">
        <f t="shared" si="26"/>
        <v>0.60677356636772506</v>
      </c>
      <c r="L369" s="51">
        <f t="shared" si="27"/>
        <v>0.23478260869565218</v>
      </c>
      <c r="M369" s="51">
        <f t="shared" si="28"/>
        <v>0.4247414964574075</v>
      </c>
      <c r="N369" s="48">
        <f t="shared" si="29"/>
        <v>0.6595241051530597</v>
      </c>
      <c r="O369" s="49"/>
      <c r="P369" s="49"/>
    </row>
    <row r="370" spans="1:16" x14ac:dyDescent="0.25">
      <c r="A370" s="155">
        <v>367</v>
      </c>
      <c r="B370" s="163" t="s">
        <v>99</v>
      </c>
      <c r="C370" s="199" t="s">
        <v>90</v>
      </c>
      <c r="D370" s="162" t="s">
        <v>822</v>
      </c>
      <c r="E370" s="204" t="s">
        <v>1218</v>
      </c>
      <c r="F370" s="219">
        <v>773</v>
      </c>
      <c r="G370" s="219">
        <v>1200150.3999999999</v>
      </c>
      <c r="H370" s="8">
        <v>575</v>
      </c>
      <c r="I370" s="8">
        <v>652860</v>
      </c>
      <c r="J370" s="47">
        <f t="shared" si="25"/>
        <v>0.7438551099611902</v>
      </c>
      <c r="K370" s="47">
        <f t="shared" si="26"/>
        <v>0.54398182094510827</v>
      </c>
      <c r="L370" s="51">
        <f t="shared" si="27"/>
        <v>0.22315653298835705</v>
      </c>
      <c r="M370" s="51">
        <f t="shared" si="28"/>
        <v>0.38078727466157575</v>
      </c>
      <c r="N370" s="48">
        <f t="shared" si="29"/>
        <v>0.60394380764993283</v>
      </c>
      <c r="O370" s="49"/>
      <c r="P370" s="49"/>
    </row>
    <row r="371" spans="1:16" x14ac:dyDescent="0.25">
      <c r="A371" s="155">
        <v>368</v>
      </c>
      <c r="B371" s="163" t="s">
        <v>99</v>
      </c>
      <c r="C371" s="199" t="s">
        <v>90</v>
      </c>
      <c r="D371" s="162" t="s">
        <v>817</v>
      </c>
      <c r="E371" s="204" t="s">
        <v>818</v>
      </c>
      <c r="F371" s="219">
        <v>886</v>
      </c>
      <c r="G371" s="219">
        <v>1526611.9750000001</v>
      </c>
      <c r="H371" s="8">
        <v>311</v>
      </c>
      <c r="I371" s="8">
        <v>583990</v>
      </c>
      <c r="J371" s="47">
        <f t="shared" si="25"/>
        <v>0.3510158013544018</v>
      </c>
      <c r="K371" s="47">
        <f t="shared" si="26"/>
        <v>0.38253990507312768</v>
      </c>
      <c r="L371" s="51">
        <f t="shared" si="27"/>
        <v>0.10530474040632054</v>
      </c>
      <c r="M371" s="51">
        <f t="shared" si="28"/>
        <v>0.26777793355118934</v>
      </c>
      <c r="N371" s="48">
        <f t="shared" si="29"/>
        <v>0.37308267395750988</v>
      </c>
      <c r="O371" s="49"/>
      <c r="P371" s="49"/>
    </row>
    <row r="372" spans="1:16" x14ac:dyDescent="0.25">
      <c r="A372" s="155">
        <v>369</v>
      </c>
      <c r="B372" s="163" t="s">
        <v>99</v>
      </c>
      <c r="C372" s="199" t="s">
        <v>90</v>
      </c>
      <c r="D372" s="162" t="s">
        <v>824</v>
      </c>
      <c r="E372" s="204" t="s">
        <v>825</v>
      </c>
      <c r="F372" s="219">
        <v>621</v>
      </c>
      <c r="G372" s="219">
        <v>1105906.7749999999</v>
      </c>
      <c r="H372" s="8">
        <v>432</v>
      </c>
      <c r="I372" s="8">
        <v>487320</v>
      </c>
      <c r="J372" s="47">
        <f t="shared" si="25"/>
        <v>0.69565217391304346</v>
      </c>
      <c r="K372" s="47">
        <f t="shared" si="26"/>
        <v>0.44065197086797847</v>
      </c>
      <c r="L372" s="51">
        <f t="shared" si="27"/>
        <v>0.20869565217391303</v>
      </c>
      <c r="M372" s="51">
        <f t="shared" si="28"/>
        <v>0.30845637960758493</v>
      </c>
      <c r="N372" s="48">
        <f t="shared" si="29"/>
        <v>0.51715203178149793</v>
      </c>
      <c r="O372" s="49"/>
      <c r="P372" s="49"/>
    </row>
    <row r="373" spans="1:16" x14ac:dyDescent="0.25">
      <c r="A373" s="155">
        <v>370</v>
      </c>
      <c r="B373" s="163" t="s">
        <v>99</v>
      </c>
      <c r="C373" s="199" t="s">
        <v>90</v>
      </c>
      <c r="D373" s="162" t="s">
        <v>819</v>
      </c>
      <c r="E373" s="204" t="s">
        <v>820</v>
      </c>
      <c r="F373" s="219">
        <v>679</v>
      </c>
      <c r="G373" s="219">
        <v>1586461.575</v>
      </c>
      <c r="H373" s="8">
        <v>480</v>
      </c>
      <c r="I373" s="8">
        <v>888110</v>
      </c>
      <c r="J373" s="47">
        <f t="shared" si="25"/>
        <v>0.70692194403534614</v>
      </c>
      <c r="K373" s="47">
        <f t="shared" si="26"/>
        <v>0.55980555343737215</v>
      </c>
      <c r="L373" s="51">
        <f t="shared" si="27"/>
        <v>0.21207658321060383</v>
      </c>
      <c r="M373" s="51">
        <f t="shared" si="28"/>
        <v>0.39186388740616046</v>
      </c>
      <c r="N373" s="48">
        <f t="shared" si="29"/>
        <v>0.60394047061676426</v>
      </c>
      <c r="O373" s="49"/>
      <c r="P373" s="49"/>
    </row>
    <row r="374" spans="1:16" x14ac:dyDescent="0.25">
      <c r="A374" s="155">
        <v>371</v>
      </c>
      <c r="B374" s="163" t="s">
        <v>99</v>
      </c>
      <c r="C374" s="199" t="s">
        <v>90</v>
      </c>
      <c r="D374" s="162" t="s">
        <v>823</v>
      </c>
      <c r="E374" s="204" t="s">
        <v>1445</v>
      </c>
      <c r="F374" s="219">
        <v>649</v>
      </c>
      <c r="G374" s="219">
        <v>1192797.95</v>
      </c>
      <c r="H374" s="8">
        <v>348</v>
      </c>
      <c r="I374" s="8">
        <v>577150</v>
      </c>
      <c r="J374" s="47">
        <f t="shared" si="25"/>
        <v>0.53620955315870567</v>
      </c>
      <c r="K374" s="47">
        <f t="shared" si="26"/>
        <v>0.48386233393509775</v>
      </c>
      <c r="L374" s="51">
        <f t="shared" si="27"/>
        <v>0.16086286594761171</v>
      </c>
      <c r="M374" s="51">
        <f t="shared" si="28"/>
        <v>0.33870363375456841</v>
      </c>
      <c r="N374" s="48">
        <f t="shared" si="29"/>
        <v>0.49956649970218014</v>
      </c>
      <c r="O374" s="49"/>
      <c r="P374" s="49"/>
    </row>
    <row r="375" spans="1:16" x14ac:dyDescent="0.25">
      <c r="A375" s="155">
        <v>372</v>
      </c>
      <c r="B375" s="163" t="s">
        <v>100</v>
      </c>
      <c r="C375" s="199" t="s">
        <v>90</v>
      </c>
      <c r="D375" s="162" t="s">
        <v>827</v>
      </c>
      <c r="E375" s="204" t="s">
        <v>1089</v>
      </c>
      <c r="F375" s="219">
        <v>350</v>
      </c>
      <c r="G375" s="219">
        <v>505217.94999999995</v>
      </c>
      <c r="H375" s="8">
        <v>216</v>
      </c>
      <c r="I375" s="8">
        <v>290795</v>
      </c>
      <c r="J375" s="47">
        <f t="shared" si="25"/>
        <v>0.6171428571428571</v>
      </c>
      <c r="K375" s="47">
        <f t="shared" si="26"/>
        <v>0.57558327054689962</v>
      </c>
      <c r="L375" s="51">
        <f t="shared" si="27"/>
        <v>0.18514285714285714</v>
      </c>
      <c r="M375" s="51">
        <f t="shared" si="28"/>
        <v>0.40290828938282969</v>
      </c>
      <c r="N375" s="48">
        <f t="shared" si="29"/>
        <v>0.5880511465256868</v>
      </c>
      <c r="O375" s="49"/>
      <c r="P375" s="49"/>
    </row>
    <row r="376" spans="1:16" x14ac:dyDescent="0.25">
      <c r="A376" s="155">
        <v>373</v>
      </c>
      <c r="B376" s="163" t="s">
        <v>100</v>
      </c>
      <c r="C376" s="199" t="s">
        <v>90</v>
      </c>
      <c r="D376" s="162" t="s">
        <v>826</v>
      </c>
      <c r="E376" s="204" t="s">
        <v>1250</v>
      </c>
      <c r="F376" s="219">
        <v>1009</v>
      </c>
      <c r="G376" s="219">
        <v>1252801</v>
      </c>
      <c r="H376" s="8">
        <v>592</v>
      </c>
      <c r="I376" s="8">
        <v>663820</v>
      </c>
      <c r="J376" s="47">
        <f t="shared" si="25"/>
        <v>0.58671952428146679</v>
      </c>
      <c r="K376" s="47">
        <f t="shared" si="26"/>
        <v>0.5298686702836285</v>
      </c>
      <c r="L376" s="51">
        <f t="shared" si="27"/>
        <v>0.17601585728444002</v>
      </c>
      <c r="M376" s="51">
        <f t="shared" si="28"/>
        <v>0.37090806919853991</v>
      </c>
      <c r="N376" s="48">
        <f t="shared" si="29"/>
        <v>0.54692392648297994</v>
      </c>
      <c r="O376" s="49"/>
      <c r="P376" s="49"/>
    </row>
    <row r="377" spans="1:16" x14ac:dyDescent="0.25">
      <c r="A377" s="155">
        <v>374</v>
      </c>
      <c r="B377" s="163" t="s">
        <v>100</v>
      </c>
      <c r="C377" s="199" t="s">
        <v>90</v>
      </c>
      <c r="D377" s="162" t="s">
        <v>828</v>
      </c>
      <c r="E377" s="204" t="s">
        <v>1251</v>
      </c>
      <c r="F377" s="219">
        <v>630</v>
      </c>
      <c r="G377" s="219">
        <v>814406.67500000005</v>
      </c>
      <c r="H377" s="8">
        <v>273</v>
      </c>
      <c r="I377" s="8">
        <v>366410</v>
      </c>
      <c r="J377" s="47">
        <f t="shared" si="25"/>
        <v>0.43333333333333335</v>
      </c>
      <c r="K377" s="47">
        <f t="shared" si="26"/>
        <v>0.44991035958785575</v>
      </c>
      <c r="L377" s="51">
        <f t="shared" si="27"/>
        <v>0.13</v>
      </c>
      <c r="M377" s="51">
        <f t="shared" si="28"/>
        <v>0.314937251711499</v>
      </c>
      <c r="N377" s="48">
        <f t="shared" si="29"/>
        <v>0.444937251711499</v>
      </c>
      <c r="O377" s="49"/>
      <c r="P377" s="49"/>
    </row>
    <row r="378" spans="1:16" x14ac:dyDescent="0.25">
      <c r="A378" s="155">
        <v>375</v>
      </c>
      <c r="B378" s="163" t="s">
        <v>89</v>
      </c>
      <c r="C378" s="199" t="s">
        <v>90</v>
      </c>
      <c r="D378" s="162" t="s">
        <v>776</v>
      </c>
      <c r="E378" s="204" t="s">
        <v>1295</v>
      </c>
      <c r="F378" s="219">
        <v>1119</v>
      </c>
      <c r="G378" s="219">
        <v>1912029.45</v>
      </c>
      <c r="H378" s="8">
        <v>741</v>
      </c>
      <c r="I378" s="8">
        <v>980525</v>
      </c>
      <c r="J378" s="47">
        <f t="shared" si="25"/>
        <v>0.66219839142091153</v>
      </c>
      <c r="K378" s="47">
        <f t="shared" si="26"/>
        <v>0.51281898403813808</v>
      </c>
      <c r="L378" s="51">
        <f t="shared" si="27"/>
        <v>0.19865951742627344</v>
      </c>
      <c r="M378" s="51">
        <f t="shared" si="28"/>
        <v>0.35897328882669666</v>
      </c>
      <c r="N378" s="48">
        <f t="shared" si="29"/>
        <v>0.55763280625297007</v>
      </c>
      <c r="O378" s="49"/>
      <c r="P378" s="49"/>
    </row>
    <row r="379" spans="1:16" x14ac:dyDescent="0.25">
      <c r="A379" s="155">
        <v>376</v>
      </c>
      <c r="B379" s="163" t="s">
        <v>89</v>
      </c>
      <c r="C379" s="199" t="s">
        <v>90</v>
      </c>
      <c r="D379" s="162" t="s">
        <v>770</v>
      </c>
      <c r="E379" s="204" t="s">
        <v>1058</v>
      </c>
      <c r="F379" s="219">
        <v>937</v>
      </c>
      <c r="G379" s="219">
        <v>1472891.55</v>
      </c>
      <c r="H379" s="8">
        <v>839</v>
      </c>
      <c r="I379" s="8">
        <v>1073220</v>
      </c>
      <c r="J379" s="47">
        <f t="shared" si="25"/>
        <v>0.89541088580576311</v>
      </c>
      <c r="K379" s="47">
        <f t="shared" si="26"/>
        <v>0.72864835160470565</v>
      </c>
      <c r="L379" s="51">
        <f t="shared" si="27"/>
        <v>0.2686232657417289</v>
      </c>
      <c r="M379" s="51">
        <f t="shared" si="28"/>
        <v>0.51005384612329396</v>
      </c>
      <c r="N379" s="48">
        <f t="shared" si="29"/>
        <v>0.77867711186502286</v>
      </c>
      <c r="O379" s="49"/>
      <c r="P379" s="49"/>
    </row>
    <row r="380" spans="1:16" x14ac:dyDescent="0.25">
      <c r="A380" s="155">
        <v>377</v>
      </c>
      <c r="B380" s="163" t="s">
        <v>89</v>
      </c>
      <c r="C380" s="199" t="s">
        <v>90</v>
      </c>
      <c r="D380" s="162" t="s">
        <v>778</v>
      </c>
      <c r="E380" s="204" t="s">
        <v>779</v>
      </c>
      <c r="F380" s="219">
        <v>817</v>
      </c>
      <c r="G380" s="219">
        <v>1298299.7</v>
      </c>
      <c r="H380" s="8">
        <v>560</v>
      </c>
      <c r="I380" s="8">
        <v>916160</v>
      </c>
      <c r="J380" s="47">
        <f t="shared" si="25"/>
        <v>0.68543451652386778</v>
      </c>
      <c r="K380" s="47">
        <f t="shared" si="26"/>
        <v>0.70566141238421298</v>
      </c>
      <c r="L380" s="51">
        <f t="shared" si="27"/>
        <v>0.20563035495716034</v>
      </c>
      <c r="M380" s="51">
        <f t="shared" si="28"/>
        <v>0.49396298866894905</v>
      </c>
      <c r="N380" s="48">
        <f t="shared" si="29"/>
        <v>0.69959334362610937</v>
      </c>
      <c r="O380" s="49"/>
      <c r="P380" s="49"/>
    </row>
    <row r="381" spans="1:16" x14ac:dyDescent="0.25">
      <c r="A381" s="155">
        <v>378</v>
      </c>
      <c r="B381" s="163" t="s">
        <v>89</v>
      </c>
      <c r="C381" s="199" t="s">
        <v>90</v>
      </c>
      <c r="D381" s="162" t="s">
        <v>774</v>
      </c>
      <c r="E381" s="204" t="s">
        <v>775</v>
      </c>
      <c r="F381" s="219">
        <v>820</v>
      </c>
      <c r="G381" s="219">
        <v>1232191.8999999999</v>
      </c>
      <c r="H381" s="8">
        <v>663</v>
      </c>
      <c r="I381" s="8">
        <v>811985</v>
      </c>
      <c r="J381" s="47">
        <f t="shared" si="25"/>
        <v>0.80853658536585371</v>
      </c>
      <c r="K381" s="47">
        <f t="shared" si="26"/>
        <v>0.65897608968213484</v>
      </c>
      <c r="L381" s="51">
        <f t="shared" si="27"/>
        <v>0.24256097560975609</v>
      </c>
      <c r="M381" s="51">
        <f t="shared" si="28"/>
        <v>0.46128326277749437</v>
      </c>
      <c r="N381" s="48">
        <f t="shared" si="29"/>
        <v>0.70384423838725052</v>
      </c>
      <c r="O381" s="49"/>
      <c r="P381" s="49"/>
    </row>
    <row r="382" spans="1:16" x14ac:dyDescent="0.25">
      <c r="A382" s="155">
        <v>379</v>
      </c>
      <c r="B382" s="163" t="s">
        <v>89</v>
      </c>
      <c r="C382" s="199" t="s">
        <v>90</v>
      </c>
      <c r="D382" s="162" t="s">
        <v>771</v>
      </c>
      <c r="E382" s="204" t="s">
        <v>772</v>
      </c>
      <c r="F382" s="219">
        <v>635</v>
      </c>
      <c r="G382" s="219">
        <v>1090793.8500000001</v>
      </c>
      <c r="H382" s="8">
        <v>375</v>
      </c>
      <c r="I382" s="8">
        <v>757145</v>
      </c>
      <c r="J382" s="47">
        <f t="shared" si="25"/>
        <v>0.59055118110236215</v>
      </c>
      <c r="K382" s="47">
        <f t="shared" si="26"/>
        <v>0.69412290874210547</v>
      </c>
      <c r="L382" s="51">
        <f t="shared" si="27"/>
        <v>0.17716535433070865</v>
      </c>
      <c r="M382" s="51">
        <f t="shared" si="28"/>
        <v>0.48588603611947379</v>
      </c>
      <c r="N382" s="48">
        <f t="shared" si="29"/>
        <v>0.66305139045018247</v>
      </c>
      <c r="O382" s="49"/>
      <c r="P382" s="49"/>
    </row>
    <row r="383" spans="1:16" x14ac:dyDescent="0.25">
      <c r="A383" s="155">
        <v>380</v>
      </c>
      <c r="B383" s="163" t="s">
        <v>89</v>
      </c>
      <c r="C383" s="199" t="s">
        <v>90</v>
      </c>
      <c r="D383" s="162" t="s">
        <v>780</v>
      </c>
      <c r="E383" s="204" t="s">
        <v>1208</v>
      </c>
      <c r="F383" s="219">
        <v>825</v>
      </c>
      <c r="G383" s="219">
        <v>1315816.1499999999</v>
      </c>
      <c r="H383" s="8">
        <v>467</v>
      </c>
      <c r="I383" s="8">
        <v>524720</v>
      </c>
      <c r="J383" s="47">
        <f t="shared" si="25"/>
        <v>0.56606060606060604</v>
      </c>
      <c r="K383" s="47">
        <f t="shared" si="26"/>
        <v>0.39877911515221942</v>
      </c>
      <c r="L383" s="51">
        <f t="shared" si="27"/>
        <v>0.16981818181818181</v>
      </c>
      <c r="M383" s="51">
        <f t="shared" si="28"/>
        <v>0.27914538060655358</v>
      </c>
      <c r="N383" s="48">
        <f t="shared" si="29"/>
        <v>0.4489635624247354</v>
      </c>
      <c r="O383" s="49"/>
      <c r="P383" s="49"/>
    </row>
    <row r="384" spans="1:16" x14ac:dyDescent="0.25">
      <c r="A384" s="155">
        <v>381</v>
      </c>
      <c r="B384" s="163" t="s">
        <v>89</v>
      </c>
      <c r="C384" s="199" t="s">
        <v>90</v>
      </c>
      <c r="D384" s="162" t="s">
        <v>777</v>
      </c>
      <c r="E384" s="204" t="s">
        <v>1296</v>
      </c>
      <c r="F384" s="219">
        <v>647</v>
      </c>
      <c r="G384" s="219">
        <v>999732.95</v>
      </c>
      <c r="H384" s="8">
        <v>385</v>
      </c>
      <c r="I384" s="8">
        <v>547065</v>
      </c>
      <c r="J384" s="47">
        <f t="shared" si="25"/>
        <v>0.59505409582689339</v>
      </c>
      <c r="K384" s="47">
        <f t="shared" si="26"/>
        <v>0.54721113273299637</v>
      </c>
      <c r="L384" s="51">
        <f t="shared" si="27"/>
        <v>0.17851622874806802</v>
      </c>
      <c r="M384" s="51">
        <f t="shared" si="28"/>
        <v>0.38304779291309743</v>
      </c>
      <c r="N384" s="48">
        <f t="shared" si="29"/>
        <v>0.56156402166116548</v>
      </c>
      <c r="O384" s="49"/>
      <c r="P384" s="49"/>
    </row>
    <row r="385" spans="1:16" x14ac:dyDescent="0.25">
      <c r="A385" s="155">
        <v>382</v>
      </c>
      <c r="B385" s="163" t="s">
        <v>89</v>
      </c>
      <c r="C385" s="199" t="s">
        <v>90</v>
      </c>
      <c r="D385" s="162" t="s">
        <v>773</v>
      </c>
      <c r="E385" s="204" t="s">
        <v>537</v>
      </c>
      <c r="F385" s="219">
        <v>707</v>
      </c>
      <c r="G385" s="219">
        <v>1183826.125</v>
      </c>
      <c r="H385" s="8">
        <v>405</v>
      </c>
      <c r="I385" s="8">
        <v>618390</v>
      </c>
      <c r="J385" s="47">
        <f t="shared" si="25"/>
        <v>0.57284299858557286</v>
      </c>
      <c r="K385" s="47">
        <f t="shared" si="26"/>
        <v>0.52236556276370405</v>
      </c>
      <c r="L385" s="51">
        <f t="shared" si="27"/>
        <v>0.17185289957567185</v>
      </c>
      <c r="M385" s="51">
        <f t="shared" si="28"/>
        <v>0.3656558939345928</v>
      </c>
      <c r="N385" s="48">
        <f t="shared" si="29"/>
        <v>0.5375087935102647</v>
      </c>
      <c r="O385" s="49"/>
      <c r="P385" s="49"/>
    </row>
    <row r="386" spans="1:16" x14ac:dyDescent="0.25">
      <c r="A386" s="155">
        <v>383</v>
      </c>
      <c r="B386" s="163" t="s">
        <v>92</v>
      </c>
      <c r="C386" s="199" t="s">
        <v>90</v>
      </c>
      <c r="D386" s="162" t="s">
        <v>781</v>
      </c>
      <c r="E386" s="204" t="s">
        <v>782</v>
      </c>
      <c r="F386" s="219">
        <v>1540</v>
      </c>
      <c r="G386" s="219">
        <v>2731772.4750000001</v>
      </c>
      <c r="H386" s="8">
        <v>866</v>
      </c>
      <c r="I386" s="8">
        <v>1696470</v>
      </c>
      <c r="J386" s="47">
        <f t="shared" si="25"/>
        <v>0.56233766233766236</v>
      </c>
      <c r="K386" s="47">
        <f t="shared" si="26"/>
        <v>0.62101438371070783</v>
      </c>
      <c r="L386" s="51">
        <f t="shared" si="27"/>
        <v>0.16870129870129871</v>
      </c>
      <c r="M386" s="51">
        <f t="shared" si="28"/>
        <v>0.43471006859749545</v>
      </c>
      <c r="N386" s="48">
        <f t="shared" si="29"/>
        <v>0.60341136729879419</v>
      </c>
      <c r="O386" s="49"/>
      <c r="P386" s="49"/>
    </row>
    <row r="387" spans="1:16" x14ac:dyDescent="0.25">
      <c r="A387" s="155">
        <v>384</v>
      </c>
      <c r="B387" s="163" t="s">
        <v>92</v>
      </c>
      <c r="C387" s="199" t="s">
        <v>90</v>
      </c>
      <c r="D387" s="162" t="s">
        <v>783</v>
      </c>
      <c r="E387" s="204" t="s">
        <v>353</v>
      </c>
      <c r="F387" s="219">
        <v>933</v>
      </c>
      <c r="G387" s="219">
        <v>1391555.4</v>
      </c>
      <c r="H387" s="8">
        <v>686</v>
      </c>
      <c r="I387" s="8">
        <v>1014710</v>
      </c>
      <c r="J387" s="47">
        <f t="shared" si="25"/>
        <v>0.73526259378349412</v>
      </c>
      <c r="K387" s="47">
        <f t="shared" si="26"/>
        <v>0.72919123449917989</v>
      </c>
      <c r="L387" s="51">
        <f t="shared" si="27"/>
        <v>0.22057877813504823</v>
      </c>
      <c r="M387" s="51">
        <f t="shared" si="28"/>
        <v>0.51043386414942593</v>
      </c>
      <c r="N387" s="48">
        <f t="shared" si="29"/>
        <v>0.73101264228447416</v>
      </c>
      <c r="O387" s="49"/>
      <c r="P387" s="49"/>
    </row>
    <row r="388" spans="1:16" x14ac:dyDescent="0.25">
      <c r="A388" s="155">
        <v>385</v>
      </c>
      <c r="B388" s="163" t="s">
        <v>92</v>
      </c>
      <c r="C388" s="199" t="s">
        <v>90</v>
      </c>
      <c r="D388" s="162" t="s">
        <v>786</v>
      </c>
      <c r="E388" s="204" t="s">
        <v>787</v>
      </c>
      <c r="F388" s="219">
        <v>752</v>
      </c>
      <c r="G388" s="219">
        <v>1095470.8</v>
      </c>
      <c r="H388" s="8">
        <v>522</v>
      </c>
      <c r="I388" s="8">
        <v>712685</v>
      </c>
      <c r="J388" s="47">
        <f t="shared" ref="J388:J451" si="30">IFERROR(H388/F388,0)</f>
        <v>0.69414893617021278</v>
      </c>
      <c r="K388" s="47">
        <f t="shared" ref="K388:K451" si="31">IFERROR(I388/G388,0)</f>
        <v>0.65057416409456092</v>
      </c>
      <c r="L388" s="51">
        <f t="shared" si="27"/>
        <v>0.20824468085106382</v>
      </c>
      <c r="M388" s="51">
        <f t="shared" si="28"/>
        <v>0.45540191486619264</v>
      </c>
      <c r="N388" s="48">
        <f t="shared" si="29"/>
        <v>0.66364659571725648</v>
      </c>
      <c r="O388" s="49"/>
      <c r="P388" s="49"/>
    </row>
    <row r="389" spans="1:16" x14ac:dyDescent="0.25">
      <c r="A389" s="155">
        <v>386</v>
      </c>
      <c r="B389" s="163" t="s">
        <v>92</v>
      </c>
      <c r="C389" s="199" t="s">
        <v>90</v>
      </c>
      <c r="D389" s="162" t="s">
        <v>784</v>
      </c>
      <c r="E389" s="204" t="s">
        <v>785</v>
      </c>
      <c r="F389" s="219">
        <v>818</v>
      </c>
      <c r="G389" s="219">
        <v>1249564.325</v>
      </c>
      <c r="H389" s="8">
        <v>428</v>
      </c>
      <c r="I389" s="8">
        <v>707965</v>
      </c>
      <c r="J389" s="47">
        <f t="shared" si="30"/>
        <v>0.52322738386308065</v>
      </c>
      <c r="K389" s="47">
        <f t="shared" si="31"/>
        <v>0.56656947212381403</v>
      </c>
      <c r="L389" s="51">
        <f t="shared" ref="L389:L452" si="32">IF((J389*0.3)&gt;30%,30%,(J389*0.3))</f>
        <v>0.1569682151589242</v>
      </c>
      <c r="M389" s="51">
        <f t="shared" ref="M389:M452" si="33">IF((K389*0.7)&gt;70%,70%,(K389*0.7))</f>
        <v>0.39659863048666982</v>
      </c>
      <c r="N389" s="48">
        <f t="shared" ref="N389:N452" si="34">L389+M389</f>
        <v>0.553566845645594</v>
      </c>
      <c r="O389" s="49"/>
      <c r="P389" s="49"/>
    </row>
    <row r="390" spans="1:16" x14ac:dyDescent="0.25">
      <c r="A390" s="155">
        <v>387</v>
      </c>
      <c r="B390" s="205" t="s">
        <v>104</v>
      </c>
      <c r="C390" s="206" t="s">
        <v>90</v>
      </c>
      <c r="D390" s="162" t="s">
        <v>756</v>
      </c>
      <c r="E390" s="207" t="s">
        <v>759</v>
      </c>
      <c r="F390" s="219">
        <v>999</v>
      </c>
      <c r="G390" s="219">
        <v>2345400.6</v>
      </c>
      <c r="H390" s="8">
        <v>971</v>
      </c>
      <c r="I390" s="8">
        <v>1944510</v>
      </c>
      <c r="J390" s="47">
        <f t="shared" si="30"/>
        <v>0.97197197197197194</v>
      </c>
      <c r="K390" s="47">
        <f t="shared" si="31"/>
        <v>0.82907371985834744</v>
      </c>
      <c r="L390" s="51">
        <f t="shared" si="32"/>
        <v>0.29159159159159159</v>
      </c>
      <c r="M390" s="51">
        <f t="shared" si="33"/>
        <v>0.58035160390084317</v>
      </c>
      <c r="N390" s="48">
        <f t="shared" si="34"/>
        <v>0.87194319549243482</v>
      </c>
      <c r="O390" s="49"/>
      <c r="P390" s="49"/>
    </row>
    <row r="391" spans="1:16" x14ac:dyDescent="0.25">
      <c r="A391" s="155">
        <v>388</v>
      </c>
      <c r="B391" s="205" t="s">
        <v>104</v>
      </c>
      <c r="C391" s="206" t="s">
        <v>90</v>
      </c>
      <c r="D391" s="162" t="s">
        <v>758</v>
      </c>
      <c r="E391" s="207" t="s">
        <v>1403</v>
      </c>
      <c r="F391" s="219">
        <v>970</v>
      </c>
      <c r="G391" s="219">
        <v>2273096.5750000002</v>
      </c>
      <c r="H391" s="8">
        <v>1075</v>
      </c>
      <c r="I391" s="8">
        <v>2151955</v>
      </c>
      <c r="J391" s="47">
        <f t="shared" si="30"/>
        <v>1.1082474226804124</v>
      </c>
      <c r="K391" s="47">
        <f t="shared" si="31"/>
        <v>0.94670636684233256</v>
      </c>
      <c r="L391" s="51">
        <f t="shared" si="32"/>
        <v>0.3</v>
      </c>
      <c r="M391" s="51">
        <f t="shared" si="33"/>
        <v>0.66269445678963279</v>
      </c>
      <c r="N391" s="48">
        <f t="shared" si="34"/>
        <v>0.96269445678963272</v>
      </c>
      <c r="O391" s="49"/>
      <c r="P391" s="49"/>
    </row>
    <row r="392" spans="1:16" x14ac:dyDescent="0.25">
      <c r="A392" s="155">
        <v>389</v>
      </c>
      <c r="B392" s="208" t="s">
        <v>104</v>
      </c>
      <c r="C392" s="209" t="s">
        <v>90</v>
      </c>
      <c r="D392" s="162" t="s">
        <v>761</v>
      </c>
      <c r="E392" s="209" t="s">
        <v>762</v>
      </c>
      <c r="F392" s="219">
        <v>572</v>
      </c>
      <c r="G392" s="219">
        <v>1493196.4750000001</v>
      </c>
      <c r="H392" s="8">
        <v>235</v>
      </c>
      <c r="I392" s="8">
        <v>673770</v>
      </c>
      <c r="J392" s="47">
        <f t="shared" si="30"/>
        <v>0.41083916083916083</v>
      </c>
      <c r="K392" s="47">
        <f t="shared" si="31"/>
        <v>0.45122662106471956</v>
      </c>
      <c r="L392" s="51">
        <f t="shared" si="32"/>
        <v>0.12325174825174824</v>
      </c>
      <c r="M392" s="51">
        <f t="shared" si="33"/>
        <v>0.31585863474530368</v>
      </c>
      <c r="N392" s="48">
        <f t="shared" si="34"/>
        <v>0.43911038299705191</v>
      </c>
      <c r="O392" s="49"/>
      <c r="P392" s="49"/>
    </row>
    <row r="393" spans="1:16" x14ac:dyDescent="0.25">
      <c r="A393" s="155">
        <v>390</v>
      </c>
      <c r="B393" s="208" t="s">
        <v>104</v>
      </c>
      <c r="C393" s="209" t="s">
        <v>90</v>
      </c>
      <c r="D393" s="162" t="s">
        <v>763</v>
      </c>
      <c r="E393" s="209" t="s">
        <v>764</v>
      </c>
      <c r="F393" s="219">
        <v>920</v>
      </c>
      <c r="G393" s="219">
        <v>2220805.7000000002</v>
      </c>
      <c r="H393" s="8">
        <v>614</v>
      </c>
      <c r="I393" s="8">
        <v>1480565</v>
      </c>
      <c r="J393" s="47">
        <f t="shared" si="30"/>
        <v>0.66739130434782612</v>
      </c>
      <c r="K393" s="47">
        <f t="shared" si="31"/>
        <v>0.66667921466520008</v>
      </c>
      <c r="L393" s="51">
        <f t="shared" si="32"/>
        <v>0.20021739130434782</v>
      </c>
      <c r="M393" s="51">
        <f t="shared" si="33"/>
        <v>0.46667545026564</v>
      </c>
      <c r="N393" s="48">
        <f t="shared" si="34"/>
        <v>0.66689284156998785</v>
      </c>
      <c r="O393" s="49"/>
      <c r="P393" s="49"/>
    </row>
    <row r="394" spans="1:16" x14ac:dyDescent="0.25">
      <c r="A394" s="155">
        <v>391</v>
      </c>
      <c r="B394" s="208" t="s">
        <v>104</v>
      </c>
      <c r="C394" s="209" t="s">
        <v>90</v>
      </c>
      <c r="D394" s="162" t="s">
        <v>760</v>
      </c>
      <c r="E394" s="207" t="s">
        <v>1446</v>
      </c>
      <c r="F394" s="219">
        <v>712</v>
      </c>
      <c r="G394" s="219">
        <v>1593436.7749999999</v>
      </c>
      <c r="H394" s="8">
        <v>403</v>
      </c>
      <c r="I394" s="8">
        <v>1161935</v>
      </c>
      <c r="J394" s="47">
        <f t="shared" si="30"/>
        <v>0.5660112359550562</v>
      </c>
      <c r="K394" s="47">
        <f t="shared" si="31"/>
        <v>0.72920056712008552</v>
      </c>
      <c r="L394" s="51">
        <f t="shared" si="32"/>
        <v>0.16980337078651686</v>
      </c>
      <c r="M394" s="51">
        <f t="shared" si="33"/>
        <v>0.51044039698405985</v>
      </c>
      <c r="N394" s="48">
        <f t="shared" si="34"/>
        <v>0.68024376777057671</v>
      </c>
      <c r="O394" s="49"/>
      <c r="P394" s="49"/>
    </row>
    <row r="395" spans="1:16" x14ac:dyDescent="0.25">
      <c r="A395" s="155">
        <v>392</v>
      </c>
      <c r="B395" s="208" t="s">
        <v>104</v>
      </c>
      <c r="C395" s="209" t="s">
        <v>90</v>
      </c>
      <c r="D395" s="162" t="s">
        <v>769</v>
      </c>
      <c r="E395" s="210" t="s">
        <v>766</v>
      </c>
      <c r="F395" s="219">
        <v>804</v>
      </c>
      <c r="G395" s="219">
        <v>1638805.7</v>
      </c>
      <c r="H395" s="8">
        <v>896</v>
      </c>
      <c r="I395" s="8">
        <v>1501000</v>
      </c>
      <c r="J395" s="47">
        <f t="shared" si="30"/>
        <v>1.1144278606965174</v>
      </c>
      <c r="K395" s="47">
        <f t="shared" si="31"/>
        <v>0.91591089779587664</v>
      </c>
      <c r="L395" s="51">
        <f t="shared" si="32"/>
        <v>0.3</v>
      </c>
      <c r="M395" s="51">
        <f t="shared" si="33"/>
        <v>0.64113762845711364</v>
      </c>
      <c r="N395" s="48">
        <f t="shared" si="34"/>
        <v>0.94113762845711357</v>
      </c>
      <c r="O395" s="49"/>
      <c r="P395" s="49"/>
    </row>
    <row r="396" spans="1:16" x14ac:dyDescent="0.25">
      <c r="A396" s="155">
        <v>393</v>
      </c>
      <c r="B396" s="208" t="s">
        <v>104</v>
      </c>
      <c r="C396" s="209" t="s">
        <v>90</v>
      </c>
      <c r="D396" s="162" t="s">
        <v>767</v>
      </c>
      <c r="E396" s="209" t="s">
        <v>768</v>
      </c>
      <c r="F396" s="219">
        <v>903</v>
      </c>
      <c r="G396" s="219">
        <v>2264745.7000000002</v>
      </c>
      <c r="H396" s="8">
        <v>776</v>
      </c>
      <c r="I396" s="8">
        <v>1905920</v>
      </c>
      <c r="J396" s="47">
        <f t="shared" si="30"/>
        <v>0.8593576965669989</v>
      </c>
      <c r="K396" s="47">
        <f t="shared" si="31"/>
        <v>0.84156026877543022</v>
      </c>
      <c r="L396" s="51">
        <f t="shared" si="32"/>
        <v>0.25780730897009968</v>
      </c>
      <c r="M396" s="51">
        <f t="shared" si="33"/>
        <v>0.58909218814280107</v>
      </c>
      <c r="N396" s="48">
        <f t="shared" si="34"/>
        <v>0.84689949711290069</v>
      </c>
      <c r="O396" s="49"/>
      <c r="P396" s="49"/>
    </row>
    <row r="397" spans="1:16" x14ac:dyDescent="0.25">
      <c r="A397" s="155">
        <v>394</v>
      </c>
      <c r="B397" s="208" t="s">
        <v>104</v>
      </c>
      <c r="C397" s="211" t="s">
        <v>90</v>
      </c>
      <c r="D397" s="162" t="s">
        <v>765</v>
      </c>
      <c r="E397" s="210" t="s">
        <v>1155</v>
      </c>
      <c r="F397" s="219">
        <v>713</v>
      </c>
      <c r="G397" s="219">
        <v>1409715.3</v>
      </c>
      <c r="H397" s="8">
        <v>525</v>
      </c>
      <c r="I397" s="8">
        <v>872725</v>
      </c>
      <c r="J397" s="47">
        <f t="shared" si="30"/>
        <v>0.73632538569424966</v>
      </c>
      <c r="K397" s="47">
        <f t="shared" si="31"/>
        <v>0.6190789019598496</v>
      </c>
      <c r="L397" s="51">
        <f t="shared" si="32"/>
        <v>0.2208976157082749</v>
      </c>
      <c r="M397" s="51">
        <f t="shared" si="33"/>
        <v>0.43335523137189469</v>
      </c>
      <c r="N397" s="48">
        <f t="shared" si="34"/>
        <v>0.65425284708016962</v>
      </c>
      <c r="O397" s="49"/>
      <c r="P397" s="49"/>
    </row>
    <row r="398" spans="1:16" x14ac:dyDescent="0.25">
      <c r="A398" s="155">
        <v>395</v>
      </c>
      <c r="B398" s="205" t="s">
        <v>1059</v>
      </c>
      <c r="C398" s="206" t="s">
        <v>90</v>
      </c>
      <c r="D398" s="162" t="s">
        <v>749</v>
      </c>
      <c r="E398" s="209" t="s">
        <v>750</v>
      </c>
      <c r="F398" s="219">
        <v>1197</v>
      </c>
      <c r="G398" s="219">
        <v>2376221.9249999998</v>
      </c>
      <c r="H398" s="8">
        <v>878</v>
      </c>
      <c r="I398" s="8">
        <v>1673980</v>
      </c>
      <c r="J398" s="47">
        <f t="shared" si="30"/>
        <v>0.73350041771094399</v>
      </c>
      <c r="K398" s="47">
        <f t="shared" si="31"/>
        <v>0.70447123746659313</v>
      </c>
      <c r="L398" s="51">
        <f t="shared" si="32"/>
        <v>0.22005012531328319</v>
      </c>
      <c r="M398" s="51">
        <f t="shared" si="33"/>
        <v>0.49312986622661514</v>
      </c>
      <c r="N398" s="48">
        <f t="shared" si="34"/>
        <v>0.71317999153989831</v>
      </c>
      <c r="O398" s="49"/>
      <c r="P398" s="49"/>
    </row>
    <row r="399" spans="1:16" x14ac:dyDescent="0.25">
      <c r="A399" s="155">
        <v>396</v>
      </c>
      <c r="B399" s="205" t="s">
        <v>1059</v>
      </c>
      <c r="C399" s="206" t="s">
        <v>90</v>
      </c>
      <c r="D399" s="162" t="s">
        <v>753</v>
      </c>
      <c r="E399" s="207" t="s">
        <v>1133</v>
      </c>
      <c r="F399" s="219">
        <v>857</v>
      </c>
      <c r="G399" s="219">
        <v>1463212.05</v>
      </c>
      <c r="H399" s="8">
        <v>452</v>
      </c>
      <c r="I399" s="8">
        <v>740270</v>
      </c>
      <c r="J399" s="47">
        <f t="shared" si="30"/>
        <v>0.52742123687281217</v>
      </c>
      <c r="K399" s="47">
        <f t="shared" si="31"/>
        <v>0.50592120260354612</v>
      </c>
      <c r="L399" s="51">
        <f t="shared" si="32"/>
        <v>0.15822637106184365</v>
      </c>
      <c r="M399" s="51">
        <f t="shared" si="33"/>
        <v>0.35414484182248224</v>
      </c>
      <c r="N399" s="48">
        <f t="shared" si="34"/>
        <v>0.51237121288432586</v>
      </c>
      <c r="O399" s="49"/>
      <c r="P399" s="49"/>
    </row>
    <row r="400" spans="1:16" x14ac:dyDescent="0.25">
      <c r="A400" s="155">
        <v>397</v>
      </c>
      <c r="B400" s="205" t="s">
        <v>1059</v>
      </c>
      <c r="C400" s="206" t="s">
        <v>90</v>
      </c>
      <c r="D400" s="162" t="s">
        <v>754</v>
      </c>
      <c r="E400" s="209" t="s">
        <v>755</v>
      </c>
      <c r="F400" s="219">
        <v>558</v>
      </c>
      <c r="G400" s="219">
        <v>823029.75</v>
      </c>
      <c r="H400" s="8">
        <v>258</v>
      </c>
      <c r="I400" s="8">
        <v>324350</v>
      </c>
      <c r="J400" s="47">
        <f t="shared" si="30"/>
        <v>0.46236559139784944</v>
      </c>
      <c r="K400" s="47">
        <f t="shared" si="31"/>
        <v>0.39409268012486792</v>
      </c>
      <c r="L400" s="51">
        <f t="shared" si="32"/>
        <v>0.13870967741935483</v>
      </c>
      <c r="M400" s="51">
        <f t="shared" si="33"/>
        <v>0.27586487608740751</v>
      </c>
      <c r="N400" s="48">
        <f t="shared" si="34"/>
        <v>0.41457455350676231</v>
      </c>
      <c r="O400" s="49"/>
      <c r="P400" s="49"/>
    </row>
    <row r="401" spans="1:16" x14ac:dyDescent="0.25">
      <c r="A401" s="155">
        <v>398</v>
      </c>
      <c r="B401" s="205" t="s">
        <v>1059</v>
      </c>
      <c r="C401" s="206" t="s">
        <v>90</v>
      </c>
      <c r="D401" s="162" t="s">
        <v>751</v>
      </c>
      <c r="E401" s="209" t="s">
        <v>752</v>
      </c>
      <c r="F401" s="219">
        <v>760</v>
      </c>
      <c r="G401" s="219">
        <v>1287224.6499999999</v>
      </c>
      <c r="H401" s="8">
        <v>685</v>
      </c>
      <c r="I401" s="8">
        <v>1046145</v>
      </c>
      <c r="J401" s="47">
        <f t="shared" si="30"/>
        <v>0.90131578947368418</v>
      </c>
      <c r="K401" s="47">
        <f t="shared" si="31"/>
        <v>0.81271361607315407</v>
      </c>
      <c r="L401" s="51">
        <f t="shared" si="32"/>
        <v>0.27039473684210524</v>
      </c>
      <c r="M401" s="51">
        <f t="shared" si="33"/>
        <v>0.56889953125120785</v>
      </c>
      <c r="N401" s="48">
        <f t="shared" si="34"/>
        <v>0.83929426809331309</v>
      </c>
      <c r="O401" s="49"/>
      <c r="P401" s="49"/>
    </row>
    <row r="402" spans="1:16" x14ac:dyDescent="0.25">
      <c r="A402" s="155">
        <v>399</v>
      </c>
      <c r="B402" s="212" t="s">
        <v>1375</v>
      </c>
      <c r="C402" s="199" t="s">
        <v>90</v>
      </c>
      <c r="D402" s="162" t="s">
        <v>788</v>
      </c>
      <c r="E402" s="204" t="s">
        <v>789</v>
      </c>
      <c r="F402" s="219">
        <v>2574</v>
      </c>
      <c r="G402" s="219">
        <v>4848959.55</v>
      </c>
      <c r="H402" s="8">
        <v>936</v>
      </c>
      <c r="I402" s="8">
        <v>2034530</v>
      </c>
      <c r="J402" s="47">
        <f t="shared" si="30"/>
        <v>0.36363636363636365</v>
      </c>
      <c r="K402" s="47">
        <f t="shared" si="31"/>
        <v>0.41958073253054878</v>
      </c>
      <c r="L402" s="51">
        <f t="shared" si="32"/>
        <v>0.10909090909090909</v>
      </c>
      <c r="M402" s="51">
        <f t="shared" si="33"/>
        <v>0.29370651277138415</v>
      </c>
      <c r="N402" s="48">
        <f t="shared" si="34"/>
        <v>0.40279742186229323</v>
      </c>
      <c r="O402" s="49"/>
      <c r="P402" s="49"/>
    </row>
    <row r="403" spans="1:16" x14ac:dyDescent="0.25">
      <c r="A403" s="155">
        <v>400</v>
      </c>
      <c r="B403" s="212" t="s">
        <v>1375</v>
      </c>
      <c r="C403" s="199" t="s">
        <v>90</v>
      </c>
      <c r="D403" s="162" t="s">
        <v>790</v>
      </c>
      <c r="E403" s="204" t="s">
        <v>1209</v>
      </c>
      <c r="F403" s="219">
        <v>628</v>
      </c>
      <c r="G403" s="219">
        <v>1375811.575</v>
      </c>
      <c r="H403" s="8">
        <v>356</v>
      </c>
      <c r="I403" s="8">
        <v>533845</v>
      </c>
      <c r="J403" s="47">
        <f t="shared" si="30"/>
        <v>0.56687898089171973</v>
      </c>
      <c r="K403" s="47">
        <f t="shared" si="31"/>
        <v>0.38802188446481128</v>
      </c>
      <c r="L403" s="51">
        <f t="shared" si="32"/>
        <v>0.17006369426751591</v>
      </c>
      <c r="M403" s="51">
        <f t="shared" si="33"/>
        <v>0.2716153191253679</v>
      </c>
      <c r="N403" s="48">
        <f t="shared" si="34"/>
        <v>0.44167901339288385</v>
      </c>
      <c r="O403" s="49"/>
      <c r="P403" s="49"/>
    </row>
    <row r="404" spans="1:16" x14ac:dyDescent="0.25">
      <c r="A404" s="155">
        <v>401</v>
      </c>
      <c r="B404" s="212" t="s">
        <v>1375</v>
      </c>
      <c r="C404" s="199" t="s">
        <v>90</v>
      </c>
      <c r="D404" s="162" t="s">
        <v>792</v>
      </c>
      <c r="E404" s="204" t="s">
        <v>1210</v>
      </c>
      <c r="F404" s="219">
        <v>1092</v>
      </c>
      <c r="G404" s="219">
        <v>2077094.625</v>
      </c>
      <c r="H404" s="8">
        <v>645</v>
      </c>
      <c r="I404" s="8">
        <v>1077625</v>
      </c>
      <c r="J404" s="47">
        <f t="shared" si="30"/>
        <v>0.59065934065934067</v>
      </c>
      <c r="K404" s="47">
        <f t="shared" si="31"/>
        <v>0.51881362891688187</v>
      </c>
      <c r="L404" s="51">
        <f t="shared" si="32"/>
        <v>0.17719780219780221</v>
      </c>
      <c r="M404" s="51">
        <f t="shared" si="33"/>
        <v>0.3631695402418173</v>
      </c>
      <c r="N404" s="48">
        <f t="shared" si="34"/>
        <v>0.54036734243961948</v>
      </c>
      <c r="O404" s="49"/>
      <c r="P404" s="49"/>
    </row>
    <row r="405" spans="1:16" x14ac:dyDescent="0.25">
      <c r="A405" s="155">
        <v>402</v>
      </c>
      <c r="B405" s="212" t="s">
        <v>1375</v>
      </c>
      <c r="C405" s="199" t="s">
        <v>90</v>
      </c>
      <c r="D405" s="162" t="s">
        <v>791</v>
      </c>
      <c r="E405" s="204" t="s">
        <v>1211</v>
      </c>
      <c r="F405" s="219">
        <v>754</v>
      </c>
      <c r="G405" s="219">
        <v>1549686.675</v>
      </c>
      <c r="H405" s="8">
        <v>454</v>
      </c>
      <c r="I405" s="8">
        <v>650290</v>
      </c>
      <c r="J405" s="47">
        <f t="shared" si="30"/>
        <v>0.60212201591511938</v>
      </c>
      <c r="K405" s="47">
        <f t="shared" si="31"/>
        <v>0.41962676100315566</v>
      </c>
      <c r="L405" s="51">
        <f t="shared" si="32"/>
        <v>0.1806366047745358</v>
      </c>
      <c r="M405" s="51">
        <f t="shared" si="33"/>
        <v>0.29373873270220896</v>
      </c>
      <c r="N405" s="48">
        <f t="shared" si="34"/>
        <v>0.47437533747674476</v>
      </c>
      <c r="O405" s="49"/>
      <c r="P405" s="49"/>
    </row>
    <row r="406" spans="1:16" x14ac:dyDescent="0.25">
      <c r="A406" s="155">
        <v>403</v>
      </c>
      <c r="B406" s="167" t="s">
        <v>1303</v>
      </c>
      <c r="C406" s="199" t="s">
        <v>90</v>
      </c>
      <c r="D406" s="162" t="s">
        <v>793</v>
      </c>
      <c r="E406" s="213" t="s">
        <v>1402</v>
      </c>
      <c r="F406" s="219">
        <v>816</v>
      </c>
      <c r="G406" s="219">
        <v>1438863.05</v>
      </c>
      <c r="H406" s="8">
        <v>313</v>
      </c>
      <c r="I406" s="8">
        <v>497700</v>
      </c>
      <c r="J406" s="47">
        <f t="shared" si="30"/>
        <v>0.38357843137254904</v>
      </c>
      <c r="K406" s="47">
        <f t="shared" si="31"/>
        <v>0.34589810336709947</v>
      </c>
      <c r="L406" s="51">
        <f t="shared" si="32"/>
        <v>0.11507352941176471</v>
      </c>
      <c r="M406" s="51">
        <f t="shared" si="33"/>
        <v>0.24212867235696961</v>
      </c>
      <c r="N406" s="48">
        <f t="shared" si="34"/>
        <v>0.3572022017687343</v>
      </c>
      <c r="O406" s="49"/>
      <c r="P406" s="49"/>
    </row>
    <row r="407" spans="1:16" x14ac:dyDescent="0.25">
      <c r="A407" s="155">
        <v>404</v>
      </c>
      <c r="B407" s="167" t="s">
        <v>1303</v>
      </c>
      <c r="C407" s="199" t="s">
        <v>90</v>
      </c>
      <c r="D407" s="162" t="s">
        <v>795</v>
      </c>
      <c r="E407" s="204" t="s">
        <v>796</v>
      </c>
      <c r="F407" s="219">
        <v>1184</v>
      </c>
      <c r="G407" s="219">
        <v>1865829.7250000001</v>
      </c>
      <c r="H407" s="8">
        <v>650</v>
      </c>
      <c r="I407" s="8">
        <v>998515</v>
      </c>
      <c r="J407" s="47">
        <f t="shared" si="30"/>
        <v>0.54898648648648651</v>
      </c>
      <c r="K407" s="47">
        <f t="shared" si="31"/>
        <v>0.53515869461239285</v>
      </c>
      <c r="L407" s="51">
        <f t="shared" si="32"/>
        <v>0.16469594594594594</v>
      </c>
      <c r="M407" s="51">
        <f t="shared" si="33"/>
        <v>0.37461108622867495</v>
      </c>
      <c r="N407" s="48">
        <f t="shared" si="34"/>
        <v>0.53930703217462095</v>
      </c>
      <c r="O407" s="49"/>
      <c r="P407" s="49"/>
    </row>
    <row r="408" spans="1:16" x14ac:dyDescent="0.25">
      <c r="A408" s="155">
        <v>405</v>
      </c>
      <c r="B408" s="167" t="s">
        <v>1303</v>
      </c>
      <c r="C408" s="199" t="s">
        <v>90</v>
      </c>
      <c r="D408" s="162" t="s">
        <v>797</v>
      </c>
      <c r="E408" s="204" t="s">
        <v>798</v>
      </c>
      <c r="F408" s="219">
        <v>987</v>
      </c>
      <c r="G408" s="219">
        <v>1564383.45</v>
      </c>
      <c r="H408" s="8">
        <v>497</v>
      </c>
      <c r="I408" s="8">
        <v>670225</v>
      </c>
      <c r="J408" s="47">
        <f t="shared" si="30"/>
        <v>0.50354609929078009</v>
      </c>
      <c r="K408" s="47">
        <f t="shared" si="31"/>
        <v>0.42842756997972586</v>
      </c>
      <c r="L408" s="51">
        <f t="shared" si="32"/>
        <v>0.15106382978723401</v>
      </c>
      <c r="M408" s="51">
        <f t="shared" si="33"/>
        <v>0.29989929898580808</v>
      </c>
      <c r="N408" s="48">
        <f t="shared" si="34"/>
        <v>0.45096312877304212</v>
      </c>
      <c r="O408" s="49"/>
      <c r="P408" s="49"/>
    </row>
    <row r="409" spans="1:16" x14ac:dyDescent="0.25">
      <c r="A409" s="155">
        <v>406</v>
      </c>
      <c r="B409" s="167" t="s">
        <v>95</v>
      </c>
      <c r="C409" s="204" t="s">
        <v>90</v>
      </c>
      <c r="D409" s="162" t="s">
        <v>803</v>
      </c>
      <c r="E409" s="204" t="s">
        <v>1212</v>
      </c>
      <c r="F409" s="219">
        <v>1899</v>
      </c>
      <c r="G409" s="219">
        <v>4219002.7750000004</v>
      </c>
      <c r="H409" s="8">
        <v>838</v>
      </c>
      <c r="I409" s="8">
        <v>1891955</v>
      </c>
      <c r="J409" s="47">
        <f t="shared" si="30"/>
        <v>0.44128488678251709</v>
      </c>
      <c r="K409" s="47">
        <f t="shared" si="31"/>
        <v>0.44843653841872616</v>
      </c>
      <c r="L409" s="51">
        <f t="shared" si="32"/>
        <v>0.13238546603475512</v>
      </c>
      <c r="M409" s="51">
        <f t="shared" si="33"/>
        <v>0.31390557689310827</v>
      </c>
      <c r="N409" s="48">
        <f t="shared" si="34"/>
        <v>0.44629104292786337</v>
      </c>
      <c r="O409" s="49"/>
      <c r="P409" s="49"/>
    </row>
    <row r="410" spans="1:16" x14ac:dyDescent="0.25">
      <c r="A410" s="155">
        <v>407</v>
      </c>
      <c r="B410" s="167" t="s">
        <v>95</v>
      </c>
      <c r="C410" s="204" t="s">
        <v>90</v>
      </c>
      <c r="D410" s="162" t="s">
        <v>805</v>
      </c>
      <c r="E410" s="213" t="s">
        <v>1214</v>
      </c>
      <c r="F410" s="219">
        <v>614</v>
      </c>
      <c r="G410" s="219">
        <v>1160625.3</v>
      </c>
      <c r="H410" s="8">
        <v>637</v>
      </c>
      <c r="I410" s="8">
        <v>1328635</v>
      </c>
      <c r="J410" s="47">
        <f t="shared" si="30"/>
        <v>1.0374592833876222</v>
      </c>
      <c r="K410" s="47">
        <f t="shared" si="31"/>
        <v>1.1447579162715134</v>
      </c>
      <c r="L410" s="51">
        <f t="shared" si="32"/>
        <v>0.3</v>
      </c>
      <c r="M410" s="51">
        <f t="shared" si="33"/>
        <v>0.7</v>
      </c>
      <c r="N410" s="48">
        <f t="shared" si="34"/>
        <v>1</v>
      </c>
      <c r="O410" s="49"/>
      <c r="P410" s="49"/>
    </row>
    <row r="411" spans="1:16" x14ac:dyDescent="0.25">
      <c r="A411" s="155">
        <v>408</v>
      </c>
      <c r="B411" s="167" t="s">
        <v>95</v>
      </c>
      <c r="C411" s="204" t="s">
        <v>90</v>
      </c>
      <c r="D411" s="162" t="s">
        <v>808</v>
      </c>
      <c r="E411" s="213" t="s">
        <v>1447</v>
      </c>
      <c r="F411" s="219">
        <v>597</v>
      </c>
      <c r="G411" s="219">
        <v>1182431.375</v>
      </c>
      <c r="H411" s="8">
        <v>419</v>
      </c>
      <c r="I411" s="8">
        <v>574825</v>
      </c>
      <c r="J411" s="47">
        <f t="shared" si="30"/>
        <v>0.7018425460636516</v>
      </c>
      <c r="K411" s="47">
        <f t="shared" si="31"/>
        <v>0.48613814903211611</v>
      </c>
      <c r="L411" s="51">
        <f t="shared" si="32"/>
        <v>0.21055276381909546</v>
      </c>
      <c r="M411" s="51">
        <f t="shared" si="33"/>
        <v>0.34029670432248127</v>
      </c>
      <c r="N411" s="48">
        <f t="shared" si="34"/>
        <v>0.55084946814157676</v>
      </c>
      <c r="O411" s="49"/>
      <c r="P411" s="49"/>
    </row>
    <row r="412" spans="1:16" x14ac:dyDescent="0.25">
      <c r="A412" s="155">
        <v>409</v>
      </c>
      <c r="B412" s="167" t="s">
        <v>95</v>
      </c>
      <c r="C412" s="204" t="s">
        <v>90</v>
      </c>
      <c r="D412" s="162" t="s">
        <v>807</v>
      </c>
      <c r="E412" s="204" t="s">
        <v>1213</v>
      </c>
      <c r="F412" s="219">
        <v>749</v>
      </c>
      <c r="G412" s="219">
        <v>1653355.3</v>
      </c>
      <c r="H412" s="8">
        <v>437</v>
      </c>
      <c r="I412" s="8">
        <v>804720</v>
      </c>
      <c r="J412" s="47">
        <f t="shared" si="30"/>
        <v>0.58344459279038718</v>
      </c>
      <c r="K412" s="47">
        <f t="shared" si="31"/>
        <v>0.48671933975715925</v>
      </c>
      <c r="L412" s="51">
        <f t="shared" si="32"/>
        <v>0.17503337783711614</v>
      </c>
      <c r="M412" s="51">
        <f t="shared" si="33"/>
        <v>0.34070353783001145</v>
      </c>
      <c r="N412" s="48">
        <f t="shared" si="34"/>
        <v>0.51573691566712765</v>
      </c>
      <c r="O412" s="49"/>
      <c r="P412" s="49"/>
    </row>
    <row r="413" spans="1:16" x14ac:dyDescent="0.25">
      <c r="A413" s="155">
        <v>410</v>
      </c>
      <c r="B413" s="167" t="s">
        <v>95</v>
      </c>
      <c r="C413" s="204" t="s">
        <v>90</v>
      </c>
      <c r="D413" s="162" t="s">
        <v>804</v>
      </c>
      <c r="E413" s="213" t="s">
        <v>1448</v>
      </c>
      <c r="F413" s="219">
        <v>647</v>
      </c>
      <c r="G413" s="219">
        <v>1054580.3999999999</v>
      </c>
      <c r="H413" s="8">
        <v>664</v>
      </c>
      <c r="I413" s="8">
        <v>903665</v>
      </c>
      <c r="J413" s="47">
        <f t="shared" si="30"/>
        <v>1.0262751159196291</v>
      </c>
      <c r="K413" s="47">
        <f t="shared" si="31"/>
        <v>0.85689531115882689</v>
      </c>
      <c r="L413" s="51">
        <f t="shared" si="32"/>
        <v>0.3</v>
      </c>
      <c r="M413" s="51">
        <f t="shared" si="33"/>
        <v>0.5998267178111788</v>
      </c>
      <c r="N413" s="48">
        <f t="shared" si="34"/>
        <v>0.89982671781117873</v>
      </c>
      <c r="O413" s="49"/>
      <c r="P413" s="49"/>
    </row>
    <row r="414" spans="1:16" x14ac:dyDescent="0.25">
      <c r="A414" s="155">
        <v>411</v>
      </c>
      <c r="B414" s="167" t="s">
        <v>97</v>
      </c>
      <c r="C414" s="204" t="s">
        <v>90</v>
      </c>
      <c r="D414" s="162" t="s">
        <v>802</v>
      </c>
      <c r="E414" s="204" t="s">
        <v>1215</v>
      </c>
      <c r="F414" s="219">
        <v>850</v>
      </c>
      <c r="G414" s="219">
        <v>1473210.6</v>
      </c>
      <c r="H414" s="8">
        <v>454</v>
      </c>
      <c r="I414" s="8">
        <v>663700</v>
      </c>
      <c r="J414" s="47">
        <f t="shared" si="30"/>
        <v>0.53411764705882347</v>
      </c>
      <c r="K414" s="47">
        <f t="shared" si="31"/>
        <v>0.45051264225223464</v>
      </c>
      <c r="L414" s="51">
        <f t="shared" si="32"/>
        <v>0.16023529411764703</v>
      </c>
      <c r="M414" s="51">
        <f t="shared" si="33"/>
        <v>0.31535884957656424</v>
      </c>
      <c r="N414" s="48">
        <f t="shared" si="34"/>
        <v>0.47559414369421127</v>
      </c>
      <c r="O414" s="49"/>
      <c r="P414" s="49"/>
    </row>
    <row r="415" spans="1:16" x14ac:dyDescent="0.25">
      <c r="A415" s="155">
        <v>412</v>
      </c>
      <c r="B415" s="167" t="s">
        <v>97</v>
      </c>
      <c r="C415" s="204" t="s">
        <v>90</v>
      </c>
      <c r="D415" s="162" t="s">
        <v>799</v>
      </c>
      <c r="E415" s="204" t="s">
        <v>1216</v>
      </c>
      <c r="F415" s="219">
        <v>913</v>
      </c>
      <c r="G415" s="219">
        <v>1424614.5249999999</v>
      </c>
      <c r="H415" s="8">
        <v>469</v>
      </c>
      <c r="I415" s="8">
        <v>601540</v>
      </c>
      <c r="J415" s="47">
        <f t="shared" si="30"/>
        <v>0.51369112814895945</v>
      </c>
      <c r="K415" s="47">
        <f t="shared" si="31"/>
        <v>0.42224755500088701</v>
      </c>
      <c r="L415" s="51">
        <f t="shared" si="32"/>
        <v>0.15410733844468782</v>
      </c>
      <c r="M415" s="51">
        <f t="shared" si="33"/>
        <v>0.29557328850062087</v>
      </c>
      <c r="N415" s="48">
        <f t="shared" si="34"/>
        <v>0.44968062694530869</v>
      </c>
      <c r="O415" s="49"/>
      <c r="P415" s="49"/>
    </row>
    <row r="416" spans="1:16" x14ac:dyDescent="0.25">
      <c r="A416" s="155">
        <v>413</v>
      </c>
      <c r="B416" s="167" t="s">
        <v>97</v>
      </c>
      <c r="C416" s="204" t="s">
        <v>90</v>
      </c>
      <c r="D416" s="162" t="s">
        <v>801</v>
      </c>
      <c r="E416" s="213" t="s">
        <v>1449</v>
      </c>
      <c r="F416" s="219">
        <v>1012</v>
      </c>
      <c r="G416" s="219">
        <v>1658813.45</v>
      </c>
      <c r="H416" s="8">
        <v>439</v>
      </c>
      <c r="I416" s="8">
        <v>610665</v>
      </c>
      <c r="J416" s="47">
        <f t="shared" si="30"/>
        <v>0.43379446640316205</v>
      </c>
      <c r="K416" s="47">
        <f t="shared" si="31"/>
        <v>0.36813361984736742</v>
      </c>
      <c r="L416" s="51">
        <f t="shared" si="32"/>
        <v>0.13013833992094861</v>
      </c>
      <c r="M416" s="51">
        <f t="shared" si="33"/>
        <v>0.25769353389315719</v>
      </c>
      <c r="N416" s="48">
        <f t="shared" si="34"/>
        <v>0.38783187381410578</v>
      </c>
      <c r="O416" s="49"/>
      <c r="P416" s="49"/>
    </row>
    <row r="417" spans="1:16" x14ac:dyDescent="0.25">
      <c r="A417" s="155">
        <v>414</v>
      </c>
      <c r="B417" s="167" t="s">
        <v>97</v>
      </c>
      <c r="C417" s="204" t="s">
        <v>90</v>
      </c>
      <c r="D417" s="162" t="s">
        <v>800</v>
      </c>
      <c r="E417" s="213" t="s">
        <v>1450</v>
      </c>
      <c r="F417" s="219">
        <v>763</v>
      </c>
      <c r="G417" s="219">
        <v>1212623.05</v>
      </c>
      <c r="H417" s="8">
        <v>328</v>
      </c>
      <c r="I417" s="8">
        <v>498460</v>
      </c>
      <c r="J417" s="47">
        <f t="shared" si="30"/>
        <v>0.42988204456094364</v>
      </c>
      <c r="K417" s="47">
        <f t="shared" si="31"/>
        <v>0.41105931476397384</v>
      </c>
      <c r="L417" s="51">
        <f t="shared" si="32"/>
        <v>0.12896461336828308</v>
      </c>
      <c r="M417" s="51">
        <f t="shared" si="33"/>
        <v>0.28774152033478168</v>
      </c>
      <c r="N417" s="48">
        <f t="shared" si="34"/>
        <v>0.41670613370306475</v>
      </c>
      <c r="O417" s="49"/>
      <c r="P417" s="49"/>
    </row>
    <row r="418" spans="1:16" x14ac:dyDescent="0.25">
      <c r="A418" s="155">
        <v>415</v>
      </c>
      <c r="B418" s="163" t="s">
        <v>101</v>
      </c>
      <c r="C418" s="199" t="s">
        <v>90</v>
      </c>
      <c r="D418" s="162" t="s">
        <v>829</v>
      </c>
      <c r="E418" s="204" t="s">
        <v>1219</v>
      </c>
      <c r="F418" s="219">
        <v>1457</v>
      </c>
      <c r="G418" s="219">
        <v>2782888.4249999998</v>
      </c>
      <c r="H418" s="8">
        <v>820</v>
      </c>
      <c r="I418" s="8">
        <v>1552100</v>
      </c>
      <c r="J418" s="47">
        <f t="shared" si="30"/>
        <v>0.56280027453671932</v>
      </c>
      <c r="K418" s="47">
        <f t="shared" si="31"/>
        <v>0.55772987017975761</v>
      </c>
      <c r="L418" s="51">
        <f t="shared" si="32"/>
        <v>0.1688400823610158</v>
      </c>
      <c r="M418" s="51">
        <f t="shared" si="33"/>
        <v>0.39041090912583032</v>
      </c>
      <c r="N418" s="48">
        <f t="shared" si="34"/>
        <v>0.55925099148684609</v>
      </c>
      <c r="O418" s="49"/>
      <c r="P418" s="49"/>
    </row>
    <row r="419" spans="1:16" x14ac:dyDescent="0.25">
      <c r="A419" s="155">
        <v>416</v>
      </c>
      <c r="B419" s="163" t="s">
        <v>101</v>
      </c>
      <c r="C419" s="199" t="s">
        <v>90</v>
      </c>
      <c r="D419" s="162" t="s">
        <v>832</v>
      </c>
      <c r="E419" s="204" t="s">
        <v>1220</v>
      </c>
      <c r="F419" s="219">
        <v>1026</v>
      </c>
      <c r="G419" s="219">
        <v>1792050.125</v>
      </c>
      <c r="H419" s="8">
        <v>757</v>
      </c>
      <c r="I419" s="8">
        <v>1360760</v>
      </c>
      <c r="J419" s="47">
        <f t="shared" si="30"/>
        <v>0.73781676413255359</v>
      </c>
      <c r="K419" s="47">
        <f t="shared" si="31"/>
        <v>0.75933143890157651</v>
      </c>
      <c r="L419" s="51">
        <f t="shared" si="32"/>
        <v>0.22134502923976607</v>
      </c>
      <c r="M419" s="51">
        <f t="shared" si="33"/>
        <v>0.5315320072311035</v>
      </c>
      <c r="N419" s="48">
        <f t="shared" si="34"/>
        <v>0.75287703647086957</v>
      </c>
      <c r="O419" s="49"/>
      <c r="P419" s="49"/>
    </row>
    <row r="420" spans="1:16" x14ac:dyDescent="0.25">
      <c r="A420" s="155">
        <v>417</v>
      </c>
      <c r="B420" s="163" t="s">
        <v>101</v>
      </c>
      <c r="C420" s="199" t="s">
        <v>90</v>
      </c>
      <c r="D420" s="162" t="s">
        <v>830</v>
      </c>
      <c r="E420" s="204" t="s">
        <v>1221</v>
      </c>
      <c r="F420" s="219">
        <v>921</v>
      </c>
      <c r="G420" s="219">
        <v>1746800.6</v>
      </c>
      <c r="H420" s="8">
        <v>916</v>
      </c>
      <c r="I420" s="8">
        <v>1408415</v>
      </c>
      <c r="J420" s="47">
        <f t="shared" si="30"/>
        <v>0.99457111834961998</v>
      </c>
      <c r="K420" s="47">
        <f t="shared" si="31"/>
        <v>0.80628264038837627</v>
      </c>
      <c r="L420" s="51">
        <f t="shared" si="32"/>
        <v>0.29837133550488598</v>
      </c>
      <c r="M420" s="51">
        <f t="shared" si="33"/>
        <v>0.56439784827186334</v>
      </c>
      <c r="N420" s="48">
        <f t="shared" si="34"/>
        <v>0.86276918377674927</v>
      </c>
      <c r="O420" s="49"/>
      <c r="P420" s="49"/>
    </row>
    <row r="421" spans="1:16" x14ac:dyDescent="0.25">
      <c r="A421" s="155">
        <v>418</v>
      </c>
      <c r="B421" s="163" t="s">
        <v>101</v>
      </c>
      <c r="C421" s="199" t="s">
        <v>90</v>
      </c>
      <c r="D421" s="162" t="s">
        <v>831</v>
      </c>
      <c r="E421" s="204" t="s">
        <v>1222</v>
      </c>
      <c r="F421" s="219">
        <v>880</v>
      </c>
      <c r="G421" s="219">
        <v>1531763.85</v>
      </c>
      <c r="H421" s="8">
        <v>915</v>
      </c>
      <c r="I421" s="8">
        <v>1451580</v>
      </c>
      <c r="J421" s="47">
        <f t="shared" si="30"/>
        <v>1.0397727272727273</v>
      </c>
      <c r="K421" s="47">
        <f t="shared" si="31"/>
        <v>0.94765260323906975</v>
      </c>
      <c r="L421" s="51">
        <f t="shared" si="32"/>
        <v>0.3</v>
      </c>
      <c r="M421" s="51">
        <f t="shared" si="33"/>
        <v>0.66335682226734882</v>
      </c>
      <c r="N421" s="48">
        <f t="shared" si="34"/>
        <v>0.96335682226734876</v>
      </c>
      <c r="O421" s="49"/>
      <c r="P421" s="49"/>
    </row>
    <row r="422" spans="1:16" x14ac:dyDescent="0.25">
      <c r="A422" s="155">
        <v>419</v>
      </c>
      <c r="B422" s="163" t="s">
        <v>103</v>
      </c>
      <c r="C422" s="199" t="s">
        <v>90</v>
      </c>
      <c r="D422" s="162" t="s">
        <v>835</v>
      </c>
      <c r="E422" s="204" t="s">
        <v>836</v>
      </c>
      <c r="F422" s="219">
        <v>909</v>
      </c>
      <c r="G422" s="219">
        <v>1481786.875</v>
      </c>
      <c r="H422" s="8">
        <v>595</v>
      </c>
      <c r="I422" s="8">
        <v>742005</v>
      </c>
      <c r="J422" s="47">
        <f t="shared" si="30"/>
        <v>0.65456545654565457</v>
      </c>
      <c r="K422" s="47">
        <f t="shared" si="31"/>
        <v>0.50075015005109957</v>
      </c>
      <c r="L422" s="51">
        <f t="shared" si="32"/>
        <v>0.19636963696369636</v>
      </c>
      <c r="M422" s="51">
        <f t="shared" si="33"/>
        <v>0.35052510503576967</v>
      </c>
      <c r="N422" s="48">
        <f t="shared" si="34"/>
        <v>0.54689474199946608</v>
      </c>
      <c r="O422" s="49"/>
      <c r="P422" s="49"/>
    </row>
    <row r="423" spans="1:16" x14ac:dyDescent="0.25">
      <c r="A423" s="155">
        <v>420</v>
      </c>
      <c r="B423" s="163" t="s">
        <v>103</v>
      </c>
      <c r="C423" s="199" t="s">
        <v>90</v>
      </c>
      <c r="D423" s="162" t="s">
        <v>837</v>
      </c>
      <c r="E423" s="204" t="s">
        <v>1223</v>
      </c>
      <c r="F423" s="219">
        <v>1030</v>
      </c>
      <c r="G423" s="219">
        <v>2236696.4500000002</v>
      </c>
      <c r="H423" s="8">
        <v>401</v>
      </c>
      <c r="I423" s="8">
        <v>812475</v>
      </c>
      <c r="J423" s="47">
        <f t="shared" si="30"/>
        <v>0.38932038834951455</v>
      </c>
      <c r="K423" s="47">
        <f t="shared" si="31"/>
        <v>0.36324777105985928</v>
      </c>
      <c r="L423" s="51">
        <f t="shared" si="32"/>
        <v>0.11679611650485436</v>
      </c>
      <c r="M423" s="51">
        <f t="shared" si="33"/>
        <v>0.25427343974190147</v>
      </c>
      <c r="N423" s="48">
        <f t="shared" si="34"/>
        <v>0.37106955624675586</v>
      </c>
      <c r="O423" s="49"/>
      <c r="P423" s="49"/>
    </row>
    <row r="424" spans="1:16" x14ac:dyDescent="0.25">
      <c r="A424" s="155">
        <v>421</v>
      </c>
      <c r="B424" s="163" t="s">
        <v>103</v>
      </c>
      <c r="C424" s="199" t="s">
        <v>90</v>
      </c>
      <c r="D424" s="162" t="s">
        <v>1160</v>
      </c>
      <c r="E424" s="204" t="s">
        <v>838</v>
      </c>
      <c r="F424" s="219">
        <v>1361</v>
      </c>
      <c r="G424" s="219">
        <v>2655330.25</v>
      </c>
      <c r="H424" s="8">
        <v>512</v>
      </c>
      <c r="I424" s="8">
        <v>752780</v>
      </c>
      <c r="J424" s="47">
        <f t="shared" si="30"/>
        <v>0.37619397501836882</v>
      </c>
      <c r="K424" s="47">
        <f t="shared" si="31"/>
        <v>0.28349769298941252</v>
      </c>
      <c r="L424" s="51">
        <f t="shared" si="32"/>
        <v>0.11285819250551064</v>
      </c>
      <c r="M424" s="51">
        <f t="shared" si="33"/>
        <v>0.19844838509258875</v>
      </c>
      <c r="N424" s="48">
        <f t="shared" si="34"/>
        <v>0.31130657759809938</v>
      </c>
      <c r="O424" s="49"/>
      <c r="P424" s="49"/>
    </row>
    <row r="425" spans="1:16" x14ac:dyDescent="0.25">
      <c r="A425" s="155">
        <v>422</v>
      </c>
      <c r="B425" s="163" t="s">
        <v>103</v>
      </c>
      <c r="C425" s="199" t="s">
        <v>90</v>
      </c>
      <c r="D425" s="162" t="s">
        <v>833</v>
      </c>
      <c r="E425" s="204" t="s">
        <v>834</v>
      </c>
      <c r="F425" s="219">
        <v>847</v>
      </c>
      <c r="G425" s="219">
        <v>1717344.4</v>
      </c>
      <c r="H425" s="8">
        <v>554</v>
      </c>
      <c r="I425" s="8">
        <v>860535</v>
      </c>
      <c r="J425" s="47">
        <f t="shared" si="30"/>
        <v>0.65407319952774501</v>
      </c>
      <c r="K425" s="47">
        <f t="shared" si="31"/>
        <v>0.50108469797904254</v>
      </c>
      <c r="L425" s="51">
        <f t="shared" si="32"/>
        <v>0.1962219598583235</v>
      </c>
      <c r="M425" s="51">
        <f t="shared" si="33"/>
        <v>0.35075928858532973</v>
      </c>
      <c r="N425" s="48">
        <f t="shared" si="34"/>
        <v>0.54698124844365326</v>
      </c>
      <c r="O425" s="49"/>
      <c r="P425" s="49"/>
    </row>
    <row r="426" spans="1:16" x14ac:dyDescent="0.25">
      <c r="A426" s="155">
        <v>423</v>
      </c>
      <c r="B426" s="122" t="s">
        <v>120</v>
      </c>
      <c r="C426" s="123" t="s">
        <v>108</v>
      </c>
      <c r="D426" s="162" t="s">
        <v>841</v>
      </c>
      <c r="E426" s="186" t="s">
        <v>1346</v>
      </c>
      <c r="F426" s="222">
        <v>790</v>
      </c>
      <c r="G426" s="219">
        <v>1331351.8500000001</v>
      </c>
      <c r="H426" s="8">
        <v>687</v>
      </c>
      <c r="I426" s="8">
        <v>847385</v>
      </c>
      <c r="J426" s="47">
        <f t="shared" si="30"/>
        <v>0.86962025316455693</v>
      </c>
      <c r="K426" s="47">
        <f t="shared" si="31"/>
        <v>0.63648463777625719</v>
      </c>
      <c r="L426" s="51">
        <f t="shared" si="32"/>
        <v>0.26088607594936708</v>
      </c>
      <c r="M426" s="51">
        <f t="shared" si="33"/>
        <v>0.44553924644338</v>
      </c>
      <c r="N426" s="48">
        <f t="shared" si="34"/>
        <v>0.70642532239274702</v>
      </c>
      <c r="O426" s="49"/>
      <c r="P426" s="49"/>
    </row>
    <row r="427" spans="1:16" x14ac:dyDescent="0.25">
      <c r="A427" s="155">
        <v>424</v>
      </c>
      <c r="B427" s="122" t="s">
        <v>120</v>
      </c>
      <c r="C427" s="123" t="s">
        <v>108</v>
      </c>
      <c r="D427" s="162" t="s">
        <v>843</v>
      </c>
      <c r="E427" s="186" t="s">
        <v>1297</v>
      </c>
      <c r="F427" s="222">
        <v>971</v>
      </c>
      <c r="G427" s="219">
        <v>1625500.4750000001</v>
      </c>
      <c r="H427" s="8">
        <v>493</v>
      </c>
      <c r="I427" s="8">
        <v>887635</v>
      </c>
      <c r="J427" s="47">
        <f t="shared" si="30"/>
        <v>0.50772399588053552</v>
      </c>
      <c r="K427" s="47">
        <f t="shared" si="31"/>
        <v>0.54606874230535052</v>
      </c>
      <c r="L427" s="51">
        <f t="shared" si="32"/>
        <v>0.15231719876416064</v>
      </c>
      <c r="M427" s="51">
        <f t="shared" si="33"/>
        <v>0.38224811961374533</v>
      </c>
      <c r="N427" s="48">
        <f t="shared" si="34"/>
        <v>0.534565318377906</v>
      </c>
      <c r="O427" s="49"/>
      <c r="P427" s="49"/>
    </row>
    <row r="428" spans="1:16" x14ac:dyDescent="0.25">
      <c r="A428" s="155">
        <v>425</v>
      </c>
      <c r="B428" s="124" t="s">
        <v>120</v>
      </c>
      <c r="C428" s="123" t="s">
        <v>108</v>
      </c>
      <c r="D428" s="162" t="s">
        <v>840</v>
      </c>
      <c r="E428" s="186" t="s">
        <v>1347</v>
      </c>
      <c r="F428" s="222">
        <v>1227</v>
      </c>
      <c r="G428" s="219">
        <v>2186226.4500000002</v>
      </c>
      <c r="H428" s="8">
        <v>806</v>
      </c>
      <c r="I428" s="8">
        <v>1276495</v>
      </c>
      <c r="J428" s="47">
        <f t="shared" si="30"/>
        <v>0.6568867155664222</v>
      </c>
      <c r="K428" s="47">
        <f t="shared" si="31"/>
        <v>0.58388050332114494</v>
      </c>
      <c r="L428" s="51">
        <f t="shared" si="32"/>
        <v>0.19706601466992665</v>
      </c>
      <c r="M428" s="51">
        <f t="shared" si="33"/>
        <v>0.40871635232480141</v>
      </c>
      <c r="N428" s="48">
        <f t="shared" si="34"/>
        <v>0.60578236699472809</v>
      </c>
      <c r="O428" s="49"/>
      <c r="P428" s="49"/>
    </row>
    <row r="429" spans="1:16" x14ac:dyDescent="0.25">
      <c r="A429" s="155">
        <v>426</v>
      </c>
      <c r="B429" s="124" t="s">
        <v>120</v>
      </c>
      <c r="C429" s="123" t="s">
        <v>108</v>
      </c>
      <c r="D429" s="162" t="s">
        <v>839</v>
      </c>
      <c r="E429" s="186" t="s">
        <v>1382</v>
      </c>
      <c r="F429" s="222">
        <v>790</v>
      </c>
      <c r="G429" s="219">
        <v>1331351.8500000001</v>
      </c>
      <c r="H429" s="8">
        <v>546</v>
      </c>
      <c r="I429" s="8">
        <v>917210</v>
      </c>
      <c r="J429" s="47">
        <f t="shared" si="30"/>
        <v>0.69113924050632913</v>
      </c>
      <c r="K429" s="47">
        <f t="shared" si="31"/>
        <v>0.68893132946035263</v>
      </c>
      <c r="L429" s="51">
        <f t="shared" si="32"/>
        <v>0.20734177215189872</v>
      </c>
      <c r="M429" s="51">
        <f t="shared" si="33"/>
        <v>0.4822519306222468</v>
      </c>
      <c r="N429" s="48">
        <f t="shared" si="34"/>
        <v>0.68959370277414556</v>
      </c>
      <c r="O429" s="49"/>
      <c r="P429" s="49"/>
    </row>
    <row r="430" spans="1:16" x14ac:dyDescent="0.25">
      <c r="A430" s="155">
        <v>427</v>
      </c>
      <c r="B430" s="124" t="s">
        <v>1404</v>
      </c>
      <c r="C430" s="123" t="s">
        <v>108</v>
      </c>
      <c r="D430" s="162" t="s">
        <v>852</v>
      </c>
      <c r="E430" s="214" t="s">
        <v>1062</v>
      </c>
      <c r="F430" s="222">
        <v>1608</v>
      </c>
      <c r="G430" s="219">
        <v>3180941.3</v>
      </c>
      <c r="H430" s="8">
        <v>1248</v>
      </c>
      <c r="I430" s="8">
        <v>2812640</v>
      </c>
      <c r="J430" s="47">
        <f t="shared" si="30"/>
        <v>0.77611940298507465</v>
      </c>
      <c r="K430" s="47">
        <f t="shared" si="31"/>
        <v>0.88421625384913582</v>
      </c>
      <c r="L430" s="51">
        <f t="shared" si="32"/>
        <v>0.23283582089552238</v>
      </c>
      <c r="M430" s="51">
        <f t="shared" si="33"/>
        <v>0.61895137769439501</v>
      </c>
      <c r="N430" s="48">
        <f t="shared" si="34"/>
        <v>0.85178719858991736</v>
      </c>
      <c r="O430" s="49"/>
      <c r="P430" s="49"/>
    </row>
    <row r="431" spans="1:16" x14ac:dyDescent="0.25">
      <c r="A431" s="155">
        <v>428</v>
      </c>
      <c r="B431" s="124" t="s">
        <v>1404</v>
      </c>
      <c r="C431" s="123" t="s">
        <v>108</v>
      </c>
      <c r="D431" s="162" t="s">
        <v>848</v>
      </c>
      <c r="E431" s="214" t="s">
        <v>1157</v>
      </c>
      <c r="F431" s="222">
        <v>711</v>
      </c>
      <c r="G431" s="219">
        <v>1168831.875</v>
      </c>
      <c r="H431" s="8">
        <v>381</v>
      </c>
      <c r="I431" s="8">
        <v>549605</v>
      </c>
      <c r="J431" s="47">
        <f t="shared" si="30"/>
        <v>0.53586497890295359</v>
      </c>
      <c r="K431" s="47">
        <f t="shared" si="31"/>
        <v>0.47021732702147606</v>
      </c>
      <c r="L431" s="51">
        <f t="shared" si="32"/>
        <v>0.16075949367088607</v>
      </c>
      <c r="M431" s="51">
        <f t="shared" si="33"/>
        <v>0.3291521289150332</v>
      </c>
      <c r="N431" s="48">
        <f t="shared" si="34"/>
        <v>0.48991162258591925</v>
      </c>
      <c r="O431" s="49"/>
      <c r="P431" s="49"/>
    </row>
    <row r="432" spans="1:16" x14ac:dyDescent="0.25">
      <c r="A432" s="155">
        <v>429</v>
      </c>
      <c r="B432" s="124" t="s">
        <v>1404</v>
      </c>
      <c r="C432" s="123" t="s">
        <v>108</v>
      </c>
      <c r="D432" s="162" t="s">
        <v>849</v>
      </c>
      <c r="E432" s="186" t="s">
        <v>850</v>
      </c>
      <c r="F432" s="222">
        <v>1273</v>
      </c>
      <c r="G432" s="219">
        <v>2080777.4750000001</v>
      </c>
      <c r="H432" s="8">
        <v>783</v>
      </c>
      <c r="I432" s="8">
        <v>1098300</v>
      </c>
      <c r="J432" s="47">
        <f t="shared" si="30"/>
        <v>0.61508248232521601</v>
      </c>
      <c r="K432" s="47">
        <f t="shared" si="31"/>
        <v>0.52783155007961624</v>
      </c>
      <c r="L432" s="51">
        <f t="shared" si="32"/>
        <v>0.1845247446975648</v>
      </c>
      <c r="M432" s="51">
        <f t="shared" si="33"/>
        <v>0.36948208505573132</v>
      </c>
      <c r="N432" s="48">
        <f t="shared" si="34"/>
        <v>0.55400682975329607</v>
      </c>
      <c r="O432" s="49"/>
      <c r="P432" s="49"/>
    </row>
    <row r="433" spans="1:16" x14ac:dyDescent="0.25">
      <c r="A433" s="155">
        <v>430</v>
      </c>
      <c r="B433" s="124" t="s">
        <v>1404</v>
      </c>
      <c r="C433" s="123" t="s">
        <v>108</v>
      </c>
      <c r="D433" s="162" t="s">
        <v>851</v>
      </c>
      <c r="E433" s="214" t="s">
        <v>1063</v>
      </c>
      <c r="F433" s="222">
        <v>1066</v>
      </c>
      <c r="G433" s="219">
        <v>1745069.825</v>
      </c>
      <c r="H433" s="8">
        <v>543</v>
      </c>
      <c r="I433" s="8">
        <v>756715</v>
      </c>
      <c r="J433" s="47">
        <f t="shared" si="30"/>
        <v>0.50938086303939967</v>
      </c>
      <c r="K433" s="47">
        <f t="shared" si="31"/>
        <v>0.43363021304892485</v>
      </c>
      <c r="L433" s="51">
        <f t="shared" si="32"/>
        <v>0.15281425891181991</v>
      </c>
      <c r="M433" s="51">
        <f t="shared" si="33"/>
        <v>0.3035411491342474</v>
      </c>
      <c r="N433" s="48">
        <f t="shared" si="34"/>
        <v>0.45635540804606733</v>
      </c>
      <c r="O433" s="49"/>
      <c r="P433" s="49"/>
    </row>
    <row r="434" spans="1:16" x14ac:dyDescent="0.25">
      <c r="A434" s="155">
        <v>431</v>
      </c>
      <c r="B434" s="124" t="s">
        <v>1404</v>
      </c>
      <c r="C434" s="123" t="s">
        <v>108</v>
      </c>
      <c r="D434" s="162" t="s">
        <v>846</v>
      </c>
      <c r="E434" s="214" t="s">
        <v>621</v>
      </c>
      <c r="F434" s="222">
        <v>1555</v>
      </c>
      <c r="G434" s="219">
        <v>2526777.875</v>
      </c>
      <c r="H434" s="8">
        <v>1016</v>
      </c>
      <c r="I434" s="8">
        <v>1601295</v>
      </c>
      <c r="J434" s="47">
        <f t="shared" si="30"/>
        <v>0.65337620578778133</v>
      </c>
      <c r="K434" s="47">
        <f t="shared" si="31"/>
        <v>0.63373002266770284</v>
      </c>
      <c r="L434" s="51">
        <f t="shared" si="32"/>
        <v>0.19601286173633439</v>
      </c>
      <c r="M434" s="51">
        <f t="shared" si="33"/>
        <v>0.44361101586739193</v>
      </c>
      <c r="N434" s="48">
        <f t="shared" si="34"/>
        <v>0.6396238776037263</v>
      </c>
      <c r="O434" s="49"/>
      <c r="P434" s="49"/>
    </row>
    <row r="435" spans="1:16" x14ac:dyDescent="0.25">
      <c r="A435" s="155">
        <v>432</v>
      </c>
      <c r="B435" s="124" t="s">
        <v>1404</v>
      </c>
      <c r="C435" s="123" t="s">
        <v>108</v>
      </c>
      <c r="D435" s="162" t="s">
        <v>844</v>
      </c>
      <c r="E435" s="214" t="s">
        <v>845</v>
      </c>
      <c r="F435" s="222">
        <v>999</v>
      </c>
      <c r="G435" s="219">
        <v>1680463.25</v>
      </c>
      <c r="H435" s="8">
        <v>758</v>
      </c>
      <c r="I435" s="8">
        <v>1125050</v>
      </c>
      <c r="J435" s="47">
        <f t="shared" si="30"/>
        <v>0.75875875875875876</v>
      </c>
      <c r="K435" s="47">
        <f t="shared" si="31"/>
        <v>0.66948801171343675</v>
      </c>
      <c r="L435" s="51">
        <f t="shared" si="32"/>
        <v>0.22762762762762762</v>
      </c>
      <c r="M435" s="51">
        <f t="shared" si="33"/>
        <v>0.4686416081994057</v>
      </c>
      <c r="N435" s="48">
        <f t="shared" si="34"/>
        <v>0.69626923582703326</v>
      </c>
      <c r="O435" s="49"/>
      <c r="P435" s="49"/>
    </row>
    <row r="436" spans="1:16" x14ac:dyDescent="0.25">
      <c r="A436" s="155">
        <v>433</v>
      </c>
      <c r="B436" s="226" t="s">
        <v>1404</v>
      </c>
      <c r="C436" s="227" t="s">
        <v>108</v>
      </c>
      <c r="D436" s="162" t="s">
        <v>847</v>
      </c>
      <c r="E436" s="228" t="s">
        <v>1064</v>
      </c>
      <c r="F436" s="222">
        <v>0</v>
      </c>
      <c r="G436" s="219">
        <v>0</v>
      </c>
      <c r="H436" s="8" t="e">
        <v>#N/A</v>
      </c>
      <c r="I436" s="8" t="e">
        <v>#N/A</v>
      </c>
      <c r="J436" s="47">
        <f t="shared" si="30"/>
        <v>0</v>
      </c>
      <c r="K436" s="47">
        <f t="shared" si="31"/>
        <v>0</v>
      </c>
      <c r="L436" s="51">
        <f t="shared" si="32"/>
        <v>0</v>
      </c>
      <c r="M436" s="51">
        <f t="shared" si="33"/>
        <v>0</v>
      </c>
      <c r="N436" s="48">
        <f t="shared" si="34"/>
        <v>0</v>
      </c>
      <c r="O436" s="49"/>
      <c r="P436" s="49"/>
    </row>
    <row r="437" spans="1:16" x14ac:dyDescent="0.25">
      <c r="A437" s="155">
        <v>434</v>
      </c>
      <c r="B437" s="123" t="s">
        <v>107</v>
      </c>
      <c r="C437" s="123" t="s">
        <v>108</v>
      </c>
      <c r="D437" s="162" t="s">
        <v>855</v>
      </c>
      <c r="E437" s="215" t="s">
        <v>1065</v>
      </c>
      <c r="F437" s="222">
        <v>878</v>
      </c>
      <c r="G437" s="219">
        <v>897203.95</v>
      </c>
      <c r="H437" s="8">
        <v>444</v>
      </c>
      <c r="I437" s="8">
        <v>456100</v>
      </c>
      <c r="J437" s="47">
        <f t="shared" si="30"/>
        <v>0.50569476082004561</v>
      </c>
      <c r="K437" s="47">
        <f t="shared" si="31"/>
        <v>0.5083571020836456</v>
      </c>
      <c r="L437" s="51">
        <f t="shared" si="32"/>
        <v>0.15170842824601369</v>
      </c>
      <c r="M437" s="51">
        <f t="shared" si="33"/>
        <v>0.35584997145855191</v>
      </c>
      <c r="N437" s="48">
        <f t="shared" si="34"/>
        <v>0.50755839970456562</v>
      </c>
      <c r="O437" s="49"/>
      <c r="P437" s="49"/>
    </row>
    <row r="438" spans="1:16" x14ac:dyDescent="0.25">
      <c r="A438" s="155">
        <v>435</v>
      </c>
      <c r="B438" s="123" t="s">
        <v>107</v>
      </c>
      <c r="C438" s="123" t="s">
        <v>108</v>
      </c>
      <c r="D438" s="162" t="s">
        <v>853</v>
      </c>
      <c r="E438" s="215" t="s">
        <v>854</v>
      </c>
      <c r="F438" s="222">
        <v>891</v>
      </c>
      <c r="G438" s="219">
        <v>1459545.55</v>
      </c>
      <c r="H438" s="8">
        <v>726</v>
      </c>
      <c r="I438" s="8">
        <v>988120</v>
      </c>
      <c r="J438" s="47">
        <f t="shared" si="30"/>
        <v>0.81481481481481477</v>
      </c>
      <c r="K438" s="47">
        <f t="shared" si="31"/>
        <v>0.67700525002457101</v>
      </c>
      <c r="L438" s="51">
        <f t="shared" si="32"/>
        <v>0.24444444444444441</v>
      </c>
      <c r="M438" s="51">
        <f t="shared" si="33"/>
        <v>0.47390367501719965</v>
      </c>
      <c r="N438" s="48">
        <f t="shared" si="34"/>
        <v>0.71834811946164412</v>
      </c>
      <c r="O438" s="49"/>
      <c r="P438" s="49"/>
    </row>
    <row r="439" spans="1:16" x14ac:dyDescent="0.25">
      <c r="A439" s="155">
        <v>436</v>
      </c>
      <c r="B439" s="123" t="s">
        <v>107</v>
      </c>
      <c r="C439" s="123" t="s">
        <v>108</v>
      </c>
      <c r="D439" s="162" t="s">
        <v>856</v>
      </c>
      <c r="E439" s="215" t="s">
        <v>1066</v>
      </c>
      <c r="F439" s="222">
        <v>987</v>
      </c>
      <c r="G439" s="219">
        <v>1779376.825</v>
      </c>
      <c r="H439" s="8">
        <v>599</v>
      </c>
      <c r="I439" s="8">
        <v>846885</v>
      </c>
      <c r="J439" s="47">
        <f t="shared" si="30"/>
        <v>0.60688956433637287</v>
      </c>
      <c r="K439" s="47">
        <f t="shared" si="31"/>
        <v>0.47594471733102406</v>
      </c>
      <c r="L439" s="51">
        <f t="shared" si="32"/>
        <v>0.18206686930091184</v>
      </c>
      <c r="M439" s="51">
        <f t="shared" si="33"/>
        <v>0.3331613021317168</v>
      </c>
      <c r="N439" s="48">
        <f t="shared" si="34"/>
        <v>0.51522817143262867</v>
      </c>
      <c r="O439" s="49"/>
      <c r="P439" s="49"/>
    </row>
    <row r="440" spans="1:16" x14ac:dyDescent="0.25">
      <c r="A440" s="155">
        <v>437</v>
      </c>
      <c r="B440" s="123" t="s">
        <v>107</v>
      </c>
      <c r="C440" s="123" t="s">
        <v>108</v>
      </c>
      <c r="D440" s="162" t="s">
        <v>857</v>
      </c>
      <c r="E440" s="214" t="s">
        <v>1224</v>
      </c>
      <c r="F440" s="222">
        <v>1303</v>
      </c>
      <c r="G440" s="219">
        <v>2610267.6749999998</v>
      </c>
      <c r="H440" s="8">
        <v>888</v>
      </c>
      <c r="I440" s="8">
        <v>1685970</v>
      </c>
      <c r="J440" s="47">
        <f t="shared" si="30"/>
        <v>0.68150422102839603</v>
      </c>
      <c r="K440" s="47">
        <f t="shared" si="31"/>
        <v>0.64589927544499826</v>
      </c>
      <c r="L440" s="51">
        <f t="shared" si="32"/>
        <v>0.20445126630851881</v>
      </c>
      <c r="M440" s="51">
        <f t="shared" si="33"/>
        <v>0.45212949281149872</v>
      </c>
      <c r="N440" s="48">
        <f t="shared" si="34"/>
        <v>0.65658075912001757</v>
      </c>
      <c r="O440" s="49"/>
      <c r="P440" s="49"/>
    </row>
    <row r="441" spans="1:16" x14ac:dyDescent="0.25">
      <c r="A441" s="155">
        <v>438</v>
      </c>
      <c r="B441" s="123" t="s">
        <v>118</v>
      </c>
      <c r="C441" s="123" t="s">
        <v>108</v>
      </c>
      <c r="D441" s="162" t="s">
        <v>858</v>
      </c>
      <c r="E441" s="215" t="s">
        <v>1067</v>
      </c>
      <c r="F441" s="222">
        <v>1841</v>
      </c>
      <c r="G441" s="219">
        <v>3525340.05</v>
      </c>
      <c r="H441" s="8">
        <v>504</v>
      </c>
      <c r="I441" s="8">
        <v>939090</v>
      </c>
      <c r="J441" s="47">
        <f t="shared" si="30"/>
        <v>0.27376425855513309</v>
      </c>
      <c r="K441" s="47">
        <f t="shared" si="31"/>
        <v>0.2663828131984034</v>
      </c>
      <c r="L441" s="51">
        <f t="shared" si="32"/>
        <v>8.2129277566539927E-2</v>
      </c>
      <c r="M441" s="51">
        <f t="shared" si="33"/>
        <v>0.18646796923888237</v>
      </c>
      <c r="N441" s="48">
        <f t="shared" si="34"/>
        <v>0.2685972468054223</v>
      </c>
      <c r="O441" s="49"/>
      <c r="P441" s="49"/>
    </row>
    <row r="442" spans="1:16" x14ac:dyDescent="0.25">
      <c r="A442" s="155">
        <v>439</v>
      </c>
      <c r="B442" s="123" t="s">
        <v>118</v>
      </c>
      <c r="C442" s="123" t="s">
        <v>108</v>
      </c>
      <c r="D442" s="162" t="s">
        <v>859</v>
      </c>
      <c r="E442" s="215" t="s">
        <v>1068</v>
      </c>
      <c r="F442" s="222">
        <v>948</v>
      </c>
      <c r="G442" s="219">
        <v>1796393.925</v>
      </c>
      <c r="H442" s="8">
        <v>579</v>
      </c>
      <c r="I442" s="8">
        <v>881135</v>
      </c>
      <c r="J442" s="47">
        <f t="shared" si="30"/>
        <v>0.61075949367088611</v>
      </c>
      <c r="K442" s="47">
        <f t="shared" si="31"/>
        <v>0.49050210409724027</v>
      </c>
      <c r="L442" s="51">
        <f t="shared" si="32"/>
        <v>0.18322784810126583</v>
      </c>
      <c r="M442" s="51">
        <f t="shared" si="33"/>
        <v>0.34335147286806816</v>
      </c>
      <c r="N442" s="48">
        <f t="shared" si="34"/>
        <v>0.52657932096933402</v>
      </c>
      <c r="O442" s="49"/>
      <c r="P442" s="49"/>
    </row>
    <row r="443" spans="1:16" x14ac:dyDescent="0.25">
      <c r="A443" s="155">
        <v>440</v>
      </c>
      <c r="B443" s="123" t="s">
        <v>118</v>
      </c>
      <c r="C443" s="123" t="s">
        <v>108</v>
      </c>
      <c r="D443" s="162" t="s">
        <v>860</v>
      </c>
      <c r="E443" s="215" t="s">
        <v>1383</v>
      </c>
      <c r="F443" s="222">
        <v>741</v>
      </c>
      <c r="G443" s="219">
        <v>764657.42500000005</v>
      </c>
      <c r="H443" s="8">
        <v>399</v>
      </c>
      <c r="I443" s="8">
        <v>449425</v>
      </c>
      <c r="J443" s="47">
        <f t="shared" si="30"/>
        <v>0.53846153846153844</v>
      </c>
      <c r="K443" s="47">
        <f t="shared" si="31"/>
        <v>0.58774685932069515</v>
      </c>
      <c r="L443" s="51">
        <f t="shared" si="32"/>
        <v>0.16153846153846152</v>
      </c>
      <c r="M443" s="51">
        <f t="shared" si="33"/>
        <v>0.41142280152448657</v>
      </c>
      <c r="N443" s="48">
        <f t="shared" si="34"/>
        <v>0.57296126306294815</v>
      </c>
      <c r="O443" s="49"/>
      <c r="P443" s="49"/>
    </row>
    <row r="444" spans="1:16" x14ac:dyDescent="0.25">
      <c r="A444" s="155">
        <v>441</v>
      </c>
      <c r="B444" s="123" t="s">
        <v>109</v>
      </c>
      <c r="C444" s="123" t="s">
        <v>108</v>
      </c>
      <c r="D444" s="162" t="s">
        <v>894</v>
      </c>
      <c r="E444" s="215" t="s">
        <v>895</v>
      </c>
      <c r="F444" s="222">
        <v>1876</v>
      </c>
      <c r="G444" s="219">
        <v>3477732.1749999998</v>
      </c>
      <c r="H444" s="8">
        <v>976</v>
      </c>
      <c r="I444" s="8">
        <v>1575310</v>
      </c>
      <c r="J444" s="47">
        <f t="shared" si="30"/>
        <v>0.52025586353944564</v>
      </c>
      <c r="K444" s="47">
        <f t="shared" si="31"/>
        <v>0.45297047637085514</v>
      </c>
      <c r="L444" s="51">
        <f t="shared" si="32"/>
        <v>0.15607675906183369</v>
      </c>
      <c r="M444" s="51">
        <f t="shared" si="33"/>
        <v>0.3170793334595986</v>
      </c>
      <c r="N444" s="48">
        <f t="shared" si="34"/>
        <v>0.47315609252143231</v>
      </c>
      <c r="O444" s="49"/>
      <c r="P444" s="49"/>
    </row>
    <row r="445" spans="1:16" x14ac:dyDescent="0.25">
      <c r="A445" s="155">
        <v>442</v>
      </c>
      <c r="B445" s="123" t="s">
        <v>109</v>
      </c>
      <c r="C445" s="123" t="s">
        <v>108</v>
      </c>
      <c r="D445" s="162" t="s">
        <v>896</v>
      </c>
      <c r="E445" s="215" t="s">
        <v>897</v>
      </c>
      <c r="F445" s="222">
        <v>1434</v>
      </c>
      <c r="G445" s="219">
        <v>2379564.15</v>
      </c>
      <c r="H445" s="8">
        <v>726</v>
      </c>
      <c r="I445" s="8">
        <v>923115</v>
      </c>
      <c r="J445" s="47">
        <f t="shared" si="30"/>
        <v>0.50627615062761511</v>
      </c>
      <c r="K445" s="47">
        <f t="shared" si="31"/>
        <v>0.38793448791872243</v>
      </c>
      <c r="L445" s="51">
        <f t="shared" si="32"/>
        <v>0.15188284518828452</v>
      </c>
      <c r="M445" s="51">
        <f t="shared" si="33"/>
        <v>0.2715541415431057</v>
      </c>
      <c r="N445" s="48">
        <f t="shared" si="34"/>
        <v>0.42343698673139019</v>
      </c>
      <c r="O445" s="49"/>
      <c r="P445" s="49"/>
    </row>
    <row r="446" spans="1:16" x14ac:dyDescent="0.25">
      <c r="A446" s="155">
        <v>443</v>
      </c>
      <c r="B446" s="123" t="s">
        <v>109</v>
      </c>
      <c r="C446" s="123" t="s">
        <v>108</v>
      </c>
      <c r="D446" s="162" t="s">
        <v>899</v>
      </c>
      <c r="E446" s="215" t="s">
        <v>900</v>
      </c>
      <c r="F446" s="222">
        <v>1815</v>
      </c>
      <c r="G446" s="219">
        <v>3273174.7</v>
      </c>
      <c r="H446" s="8">
        <v>878</v>
      </c>
      <c r="I446" s="8">
        <v>1477620</v>
      </c>
      <c r="J446" s="47">
        <f t="shared" si="30"/>
        <v>0.48374655647382919</v>
      </c>
      <c r="K446" s="47">
        <f t="shared" si="31"/>
        <v>0.45143328280033446</v>
      </c>
      <c r="L446" s="51">
        <f t="shared" si="32"/>
        <v>0.14512396694214874</v>
      </c>
      <c r="M446" s="51">
        <f t="shared" si="33"/>
        <v>0.31600329796023408</v>
      </c>
      <c r="N446" s="48">
        <f t="shared" si="34"/>
        <v>0.46112726490238282</v>
      </c>
      <c r="O446" s="49"/>
      <c r="P446" s="49"/>
    </row>
    <row r="447" spans="1:16" x14ac:dyDescent="0.25">
      <c r="A447" s="155">
        <v>444</v>
      </c>
      <c r="B447" s="123" t="s">
        <v>109</v>
      </c>
      <c r="C447" s="123" t="s">
        <v>108</v>
      </c>
      <c r="D447" s="162" t="s">
        <v>898</v>
      </c>
      <c r="E447" s="215" t="s">
        <v>1069</v>
      </c>
      <c r="F447" s="222">
        <v>1433</v>
      </c>
      <c r="G447" s="219">
        <v>2170529.65</v>
      </c>
      <c r="H447" s="8">
        <v>799</v>
      </c>
      <c r="I447" s="8">
        <v>1152240</v>
      </c>
      <c r="J447" s="47">
        <f t="shared" si="30"/>
        <v>0.55757152826238665</v>
      </c>
      <c r="K447" s="47">
        <f t="shared" si="31"/>
        <v>0.53085660451586092</v>
      </c>
      <c r="L447" s="51">
        <f t="shared" si="32"/>
        <v>0.167271458478716</v>
      </c>
      <c r="M447" s="51">
        <f t="shared" si="33"/>
        <v>0.37159962316110262</v>
      </c>
      <c r="N447" s="48">
        <f t="shared" si="34"/>
        <v>0.53887108163981856</v>
      </c>
      <c r="O447" s="49"/>
      <c r="P447" s="49"/>
    </row>
    <row r="448" spans="1:16" x14ac:dyDescent="0.25">
      <c r="A448" s="155">
        <v>445</v>
      </c>
      <c r="B448" s="123" t="s">
        <v>110</v>
      </c>
      <c r="C448" s="123" t="s">
        <v>108</v>
      </c>
      <c r="D448" s="162" t="s">
        <v>867</v>
      </c>
      <c r="E448" s="215" t="s">
        <v>868</v>
      </c>
      <c r="F448" s="222">
        <v>1051</v>
      </c>
      <c r="G448" s="219">
        <v>1801759</v>
      </c>
      <c r="H448" s="8">
        <v>727</v>
      </c>
      <c r="I448" s="8">
        <v>950245</v>
      </c>
      <c r="J448" s="47">
        <f t="shared" si="30"/>
        <v>0.69172216936251185</v>
      </c>
      <c r="K448" s="47">
        <f t="shared" si="31"/>
        <v>0.52739850335144711</v>
      </c>
      <c r="L448" s="51">
        <f t="shared" si="32"/>
        <v>0.20751665080875356</v>
      </c>
      <c r="M448" s="51">
        <f t="shared" si="33"/>
        <v>0.36917895234601295</v>
      </c>
      <c r="N448" s="48">
        <f t="shared" si="34"/>
        <v>0.57669560315476653</v>
      </c>
      <c r="O448" s="49"/>
      <c r="P448" s="49"/>
    </row>
    <row r="449" spans="1:16" x14ac:dyDescent="0.25">
      <c r="A449" s="155">
        <v>446</v>
      </c>
      <c r="B449" s="123" t="s">
        <v>110</v>
      </c>
      <c r="C449" s="123" t="s">
        <v>108</v>
      </c>
      <c r="D449" s="162" t="s">
        <v>861</v>
      </c>
      <c r="E449" s="215" t="s">
        <v>862</v>
      </c>
      <c r="F449" s="222">
        <v>959</v>
      </c>
      <c r="G449" s="219">
        <v>1646480.2749999999</v>
      </c>
      <c r="H449" s="8">
        <v>527</v>
      </c>
      <c r="I449" s="8">
        <v>865945</v>
      </c>
      <c r="J449" s="47">
        <f t="shared" si="30"/>
        <v>0.54953076120959332</v>
      </c>
      <c r="K449" s="47">
        <f t="shared" si="31"/>
        <v>0.52593706292655107</v>
      </c>
      <c r="L449" s="51">
        <f t="shared" si="32"/>
        <v>0.164859228362878</v>
      </c>
      <c r="M449" s="51">
        <f t="shared" si="33"/>
        <v>0.3681559440485857</v>
      </c>
      <c r="N449" s="48">
        <f t="shared" si="34"/>
        <v>0.53301517241146368</v>
      </c>
      <c r="O449" s="49"/>
      <c r="P449" s="49"/>
    </row>
    <row r="450" spans="1:16" x14ac:dyDescent="0.25">
      <c r="A450" s="155">
        <v>447</v>
      </c>
      <c r="B450" s="123" t="s">
        <v>110</v>
      </c>
      <c r="C450" s="123" t="s">
        <v>108</v>
      </c>
      <c r="D450" s="162" t="s">
        <v>865</v>
      </c>
      <c r="E450" s="215" t="s">
        <v>866</v>
      </c>
      <c r="F450" s="222">
        <v>843</v>
      </c>
      <c r="G450" s="219">
        <v>1375665.375</v>
      </c>
      <c r="H450" s="8">
        <v>566</v>
      </c>
      <c r="I450" s="8">
        <v>756780</v>
      </c>
      <c r="J450" s="47">
        <f t="shared" si="30"/>
        <v>0.6714116251482799</v>
      </c>
      <c r="K450" s="47">
        <f t="shared" si="31"/>
        <v>0.55011924684082425</v>
      </c>
      <c r="L450" s="51">
        <f t="shared" si="32"/>
        <v>0.20142348754448397</v>
      </c>
      <c r="M450" s="51">
        <f t="shared" si="33"/>
        <v>0.38508347278857696</v>
      </c>
      <c r="N450" s="48">
        <f t="shared" si="34"/>
        <v>0.58650696033306093</v>
      </c>
      <c r="O450" s="49"/>
      <c r="P450" s="49"/>
    </row>
    <row r="451" spans="1:16" x14ac:dyDescent="0.25">
      <c r="A451" s="155">
        <v>448</v>
      </c>
      <c r="B451" s="123" t="s">
        <v>110</v>
      </c>
      <c r="C451" s="123" t="s">
        <v>108</v>
      </c>
      <c r="D451" s="162" t="s">
        <v>863</v>
      </c>
      <c r="E451" s="215" t="s">
        <v>864</v>
      </c>
      <c r="F451" s="222">
        <v>1264</v>
      </c>
      <c r="G451" s="219">
        <v>2442811.25</v>
      </c>
      <c r="H451" s="8">
        <v>550</v>
      </c>
      <c r="I451" s="8">
        <v>932005</v>
      </c>
      <c r="J451" s="47">
        <f t="shared" si="30"/>
        <v>0.435126582278481</v>
      </c>
      <c r="K451" s="47">
        <f t="shared" si="31"/>
        <v>0.38152968224622347</v>
      </c>
      <c r="L451" s="51">
        <f t="shared" si="32"/>
        <v>0.13053797468354431</v>
      </c>
      <c r="M451" s="51">
        <f t="shared" si="33"/>
        <v>0.26707077757235642</v>
      </c>
      <c r="N451" s="48">
        <f t="shared" si="34"/>
        <v>0.39760875225590075</v>
      </c>
      <c r="O451" s="49"/>
      <c r="P451" s="49"/>
    </row>
    <row r="452" spans="1:16" x14ac:dyDescent="0.25">
      <c r="A452" s="155">
        <v>449</v>
      </c>
      <c r="B452" s="123" t="s">
        <v>110</v>
      </c>
      <c r="C452" s="123" t="s">
        <v>108</v>
      </c>
      <c r="D452" s="162" t="s">
        <v>869</v>
      </c>
      <c r="E452" s="215" t="s">
        <v>870</v>
      </c>
      <c r="F452" s="222">
        <v>667</v>
      </c>
      <c r="G452" s="219">
        <v>932595.27500000002</v>
      </c>
      <c r="H452" s="8">
        <v>419</v>
      </c>
      <c r="I452" s="8">
        <v>469225</v>
      </c>
      <c r="J452" s="47">
        <f t="shared" ref="J452:J515" si="35">IFERROR(H452/F452,0)</f>
        <v>0.62818590704647681</v>
      </c>
      <c r="K452" s="47">
        <f t="shared" ref="K452:K515" si="36">IFERROR(I452/G452,0)</f>
        <v>0.50313894202391274</v>
      </c>
      <c r="L452" s="51">
        <f t="shared" si="32"/>
        <v>0.18845577211394304</v>
      </c>
      <c r="M452" s="51">
        <f t="shared" si="33"/>
        <v>0.35219725941673891</v>
      </c>
      <c r="N452" s="48">
        <f t="shared" si="34"/>
        <v>0.54065303153068189</v>
      </c>
      <c r="O452" s="49"/>
      <c r="P452" s="49"/>
    </row>
    <row r="453" spans="1:16" x14ac:dyDescent="0.25">
      <c r="A453" s="155">
        <v>450</v>
      </c>
      <c r="B453" s="123" t="s">
        <v>112</v>
      </c>
      <c r="C453" s="123" t="s">
        <v>108</v>
      </c>
      <c r="D453" s="162" t="s">
        <v>872</v>
      </c>
      <c r="E453" s="214" t="s">
        <v>873</v>
      </c>
      <c r="F453" s="222">
        <v>1432</v>
      </c>
      <c r="G453" s="219">
        <v>2540778.625</v>
      </c>
      <c r="H453" s="8">
        <v>906</v>
      </c>
      <c r="I453" s="8">
        <v>1371420</v>
      </c>
      <c r="J453" s="47">
        <f t="shared" si="35"/>
        <v>0.63268156424581001</v>
      </c>
      <c r="K453" s="47">
        <f t="shared" si="36"/>
        <v>0.53976367185472529</v>
      </c>
      <c r="L453" s="51">
        <f t="shared" ref="L453:L516" si="37">IF((J453*0.3)&gt;30%,30%,(J453*0.3))</f>
        <v>0.189804469273743</v>
      </c>
      <c r="M453" s="51">
        <f t="shared" ref="M453:M516" si="38">IF((K453*0.7)&gt;70%,70%,(K453*0.7))</f>
        <v>0.37783457029830769</v>
      </c>
      <c r="N453" s="48">
        <f t="shared" ref="N453:N516" si="39">L453+M453</f>
        <v>0.56763903957205075</v>
      </c>
      <c r="O453" s="49"/>
      <c r="P453" s="49"/>
    </row>
    <row r="454" spans="1:16" x14ac:dyDescent="0.25">
      <c r="A454" s="155">
        <v>451</v>
      </c>
      <c r="B454" s="123" t="s">
        <v>112</v>
      </c>
      <c r="C454" s="123" t="s">
        <v>108</v>
      </c>
      <c r="D454" s="162" t="s">
        <v>871</v>
      </c>
      <c r="E454" s="215" t="s">
        <v>1190</v>
      </c>
      <c r="F454" s="222">
        <v>1149</v>
      </c>
      <c r="G454" s="219">
        <v>1960692.45</v>
      </c>
      <c r="H454" s="8">
        <v>578</v>
      </c>
      <c r="I454" s="8">
        <v>833110</v>
      </c>
      <c r="J454" s="47">
        <f t="shared" si="35"/>
        <v>0.50304612706701479</v>
      </c>
      <c r="K454" s="47">
        <f t="shared" si="36"/>
        <v>0.42490600705888371</v>
      </c>
      <c r="L454" s="51">
        <f t="shared" si="37"/>
        <v>0.15091383812010442</v>
      </c>
      <c r="M454" s="51">
        <f t="shared" si="38"/>
        <v>0.29743420494121858</v>
      </c>
      <c r="N454" s="48">
        <f t="shared" si="39"/>
        <v>0.44834804306132303</v>
      </c>
      <c r="O454" s="49"/>
      <c r="P454" s="49"/>
    </row>
    <row r="455" spans="1:16" x14ac:dyDescent="0.25">
      <c r="A455" s="155">
        <v>452</v>
      </c>
      <c r="B455" s="123" t="s">
        <v>112</v>
      </c>
      <c r="C455" s="123" t="s">
        <v>108</v>
      </c>
      <c r="D455" s="162" t="s">
        <v>874</v>
      </c>
      <c r="E455" s="215" t="s">
        <v>875</v>
      </c>
      <c r="F455" s="222">
        <v>1234</v>
      </c>
      <c r="G455" s="219">
        <v>2268466.9500000002</v>
      </c>
      <c r="H455" s="8">
        <v>589</v>
      </c>
      <c r="I455" s="8">
        <v>755250</v>
      </c>
      <c r="J455" s="47">
        <f t="shared" si="35"/>
        <v>0.47730956239870342</v>
      </c>
      <c r="K455" s="47">
        <f t="shared" si="36"/>
        <v>0.33293409895171711</v>
      </c>
      <c r="L455" s="51">
        <f t="shared" si="37"/>
        <v>0.14319286871961101</v>
      </c>
      <c r="M455" s="51">
        <f t="shared" si="38"/>
        <v>0.23305386926620195</v>
      </c>
      <c r="N455" s="48">
        <f t="shared" si="39"/>
        <v>0.37624673798581298</v>
      </c>
      <c r="O455" s="49"/>
      <c r="P455" s="49"/>
    </row>
    <row r="456" spans="1:16" x14ac:dyDescent="0.25">
      <c r="A456" s="155">
        <v>453</v>
      </c>
      <c r="B456" s="123" t="s">
        <v>112</v>
      </c>
      <c r="C456" s="123" t="s">
        <v>108</v>
      </c>
      <c r="D456" s="162" t="s">
        <v>876</v>
      </c>
      <c r="E456" s="199" t="s">
        <v>1363</v>
      </c>
      <c r="F456" s="222">
        <v>1478</v>
      </c>
      <c r="G456" s="219">
        <v>2597615</v>
      </c>
      <c r="H456" s="8">
        <v>934</v>
      </c>
      <c r="I456" s="8">
        <v>1361340</v>
      </c>
      <c r="J456" s="47">
        <f t="shared" si="35"/>
        <v>0.63193504736129902</v>
      </c>
      <c r="K456" s="47">
        <f t="shared" si="36"/>
        <v>0.52407304392683285</v>
      </c>
      <c r="L456" s="51">
        <f t="shared" si="37"/>
        <v>0.1895805142083897</v>
      </c>
      <c r="M456" s="51">
        <f t="shared" si="38"/>
        <v>0.36685113074878295</v>
      </c>
      <c r="N456" s="48">
        <f t="shared" si="39"/>
        <v>0.55643164495717268</v>
      </c>
      <c r="O456" s="49"/>
      <c r="P456" s="49"/>
    </row>
    <row r="457" spans="1:16" x14ac:dyDescent="0.25">
      <c r="A457" s="155">
        <v>454</v>
      </c>
      <c r="B457" s="123" t="s">
        <v>888</v>
      </c>
      <c r="C457" s="123" t="s">
        <v>108</v>
      </c>
      <c r="D457" s="162" t="s">
        <v>889</v>
      </c>
      <c r="E457" s="215" t="s">
        <v>890</v>
      </c>
      <c r="F457" s="222">
        <v>1838</v>
      </c>
      <c r="G457" s="219">
        <v>4009889</v>
      </c>
      <c r="H457" s="8">
        <v>611</v>
      </c>
      <c r="I457" s="8">
        <v>1437930</v>
      </c>
      <c r="J457" s="47">
        <f t="shared" si="35"/>
        <v>0.33242655059847659</v>
      </c>
      <c r="K457" s="47">
        <f t="shared" si="36"/>
        <v>0.3585959611350838</v>
      </c>
      <c r="L457" s="51">
        <f t="shared" si="37"/>
        <v>9.9727965179542979E-2</v>
      </c>
      <c r="M457" s="51">
        <f t="shared" si="38"/>
        <v>0.25101717279455865</v>
      </c>
      <c r="N457" s="48">
        <f t="shared" si="39"/>
        <v>0.35074513797410162</v>
      </c>
      <c r="O457" s="49"/>
      <c r="P457" s="49"/>
    </row>
    <row r="458" spans="1:16" x14ac:dyDescent="0.25">
      <c r="A458" s="155">
        <v>455</v>
      </c>
      <c r="B458" s="123" t="s">
        <v>888</v>
      </c>
      <c r="C458" s="123" t="s">
        <v>108</v>
      </c>
      <c r="D458" s="162" t="s">
        <v>891</v>
      </c>
      <c r="E458" s="215" t="s">
        <v>1328</v>
      </c>
      <c r="F458" s="222">
        <v>2447</v>
      </c>
      <c r="G458" s="219">
        <v>5590495.0250000004</v>
      </c>
      <c r="H458" s="8">
        <v>858</v>
      </c>
      <c r="I458" s="8">
        <v>2188550</v>
      </c>
      <c r="J458" s="47">
        <f t="shared" si="35"/>
        <v>0.35063342868818964</v>
      </c>
      <c r="K458" s="47">
        <f t="shared" si="36"/>
        <v>0.39147696048616015</v>
      </c>
      <c r="L458" s="51">
        <f t="shared" si="37"/>
        <v>0.10519002860645689</v>
      </c>
      <c r="M458" s="51">
        <f t="shared" si="38"/>
        <v>0.27403387234031207</v>
      </c>
      <c r="N458" s="48">
        <f t="shared" si="39"/>
        <v>0.37922390094676894</v>
      </c>
      <c r="O458" s="49"/>
      <c r="P458" s="49"/>
    </row>
    <row r="459" spans="1:16" x14ac:dyDescent="0.25">
      <c r="A459" s="155">
        <v>456</v>
      </c>
      <c r="B459" s="123" t="s">
        <v>888</v>
      </c>
      <c r="C459" s="123" t="s">
        <v>108</v>
      </c>
      <c r="D459" s="162" t="s">
        <v>892</v>
      </c>
      <c r="E459" s="215" t="s">
        <v>893</v>
      </c>
      <c r="F459" s="222">
        <v>919</v>
      </c>
      <c r="G459" s="219">
        <v>1030074.275</v>
      </c>
      <c r="H459" s="8">
        <v>258</v>
      </c>
      <c r="I459" s="8">
        <v>389905</v>
      </c>
      <c r="J459" s="47">
        <f t="shared" si="35"/>
        <v>0.2807399347116431</v>
      </c>
      <c r="K459" s="47">
        <f t="shared" si="36"/>
        <v>0.37852124789739067</v>
      </c>
      <c r="L459" s="51">
        <f t="shared" si="37"/>
        <v>8.4221980413492922E-2</v>
      </c>
      <c r="M459" s="51">
        <f t="shared" si="38"/>
        <v>0.26496487352817344</v>
      </c>
      <c r="N459" s="48">
        <f t="shared" si="39"/>
        <v>0.34918685394166638</v>
      </c>
      <c r="O459" s="49"/>
      <c r="P459" s="49"/>
    </row>
    <row r="460" spans="1:16" x14ac:dyDescent="0.25">
      <c r="A460" s="155">
        <v>457</v>
      </c>
      <c r="B460" s="123" t="s">
        <v>114</v>
      </c>
      <c r="C460" s="123" t="s">
        <v>108</v>
      </c>
      <c r="D460" s="162" t="s">
        <v>878</v>
      </c>
      <c r="E460" s="215" t="s">
        <v>879</v>
      </c>
      <c r="F460" s="222">
        <v>829</v>
      </c>
      <c r="G460" s="219">
        <v>1092010.75</v>
      </c>
      <c r="H460" s="8">
        <v>359</v>
      </c>
      <c r="I460" s="8">
        <v>421410</v>
      </c>
      <c r="J460" s="47">
        <f t="shared" si="35"/>
        <v>0.43305186972255733</v>
      </c>
      <c r="K460" s="47">
        <f t="shared" si="36"/>
        <v>0.38590279445509124</v>
      </c>
      <c r="L460" s="51">
        <f t="shared" si="37"/>
        <v>0.1299155609167672</v>
      </c>
      <c r="M460" s="51">
        <f t="shared" si="38"/>
        <v>0.27013195611856383</v>
      </c>
      <c r="N460" s="48">
        <f t="shared" si="39"/>
        <v>0.40004751703533104</v>
      </c>
      <c r="O460" s="49"/>
      <c r="P460" s="49"/>
    </row>
    <row r="461" spans="1:16" x14ac:dyDescent="0.25">
      <c r="A461" s="155">
        <v>458</v>
      </c>
      <c r="B461" s="123" t="s">
        <v>114</v>
      </c>
      <c r="C461" s="123" t="s">
        <v>108</v>
      </c>
      <c r="D461" s="162" t="s">
        <v>877</v>
      </c>
      <c r="E461" s="215" t="s">
        <v>1071</v>
      </c>
      <c r="F461" s="222">
        <v>921</v>
      </c>
      <c r="G461" s="219">
        <v>1998475</v>
      </c>
      <c r="H461" s="8">
        <v>469</v>
      </c>
      <c r="I461" s="8">
        <v>861005</v>
      </c>
      <c r="J461" s="47">
        <f t="shared" si="35"/>
        <v>0.50922909880564604</v>
      </c>
      <c r="K461" s="47">
        <f t="shared" si="36"/>
        <v>0.43083100864409113</v>
      </c>
      <c r="L461" s="51">
        <f t="shared" si="37"/>
        <v>0.1527687296416938</v>
      </c>
      <c r="M461" s="51">
        <f t="shared" si="38"/>
        <v>0.30158170605086376</v>
      </c>
      <c r="N461" s="48">
        <f t="shared" si="39"/>
        <v>0.45435043569255756</v>
      </c>
      <c r="O461" s="49"/>
      <c r="P461" s="49"/>
    </row>
    <row r="462" spans="1:16" x14ac:dyDescent="0.25">
      <c r="A462" s="155">
        <v>459</v>
      </c>
      <c r="B462" s="216" t="s">
        <v>115</v>
      </c>
      <c r="C462" s="216" t="s">
        <v>108</v>
      </c>
      <c r="D462" s="162" t="s">
        <v>885</v>
      </c>
      <c r="E462" s="215" t="s">
        <v>886</v>
      </c>
      <c r="F462" s="222">
        <v>1655</v>
      </c>
      <c r="G462" s="219">
        <v>3100705.45</v>
      </c>
      <c r="H462" s="8">
        <v>787</v>
      </c>
      <c r="I462" s="8">
        <v>1294890</v>
      </c>
      <c r="J462" s="47">
        <f t="shared" si="35"/>
        <v>0.47552870090634441</v>
      </c>
      <c r="K462" s="47">
        <f t="shared" si="36"/>
        <v>0.41761141807261953</v>
      </c>
      <c r="L462" s="51">
        <f t="shared" si="37"/>
        <v>0.14265861027190332</v>
      </c>
      <c r="M462" s="51">
        <f t="shared" si="38"/>
        <v>0.29232799265083365</v>
      </c>
      <c r="N462" s="48">
        <f t="shared" si="39"/>
        <v>0.43498660292273694</v>
      </c>
      <c r="O462" s="49"/>
      <c r="P462" s="49"/>
    </row>
    <row r="463" spans="1:16" x14ac:dyDescent="0.25">
      <c r="A463" s="155">
        <v>460</v>
      </c>
      <c r="B463" s="216" t="s">
        <v>115</v>
      </c>
      <c r="C463" s="216" t="s">
        <v>108</v>
      </c>
      <c r="D463" s="162" t="s">
        <v>883</v>
      </c>
      <c r="E463" s="199" t="s">
        <v>884</v>
      </c>
      <c r="F463" s="222">
        <v>1615</v>
      </c>
      <c r="G463" s="219">
        <v>2554583</v>
      </c>
      <c r="H463" s="8">
        <v>889</v>
      </c>
      <c r="I463" s="8">
        <v>1203660</v>
      </c>
      <c r="J463" s="47">
        <f t="shared" si="35"/>
        <v>0.55046439628482968</v>
      </c>
      <c r="K463" s="47">
        <f t="shared" si="36"/>
        <v>0.47117670476942813</v>
      </c>
      <c r="L463" s="51">
        <f t="shared" si="37"/>
        <v>0.16513931888544889</v>
      </c>
      <c r="M463" s="51">
        <f t="shared" si="38"/>
        <v>0.32982369333859968</v>
      </c>
      <c r="N463" s="48">
        <f t="shared" si="39"/>
        <v>0.49496301222404859</v>
      </c>
      <c r="O463" s="49"/>
      <c r="P463" s="49"/>
    </row>
    <row r="464" spans="1:16" x14ac:dyDescent="0.25">
      <c r="A464" s="155">
        <v>461</v>
      </c>
      <c r="B464" s="216" t="s">
        <v>115</v>
      </c>
      <c r="C464" s="216" t="s">
        <v>108</v>
      </c>
      <c r="D464" s="162" t="s">
        <v>887</v>
      </c>
      <c r="E464" s="199" t="s">
        <v>1110</v>
      </c>
      <c r="F464" s="222">
        <v>1465</v>
      </c>
      <c r="G464" s="219">
        <v>2219648.875</v>
      </c>
      <c r="H464" s="8">
        <v>901</v>
      </c>
      <c r="I464" s="8">
        <v>1233840</v>
      </c>
      <c r="J464" s="47">
        <f t="shared" si="35"/>
        <v>0.61501706484641638</v>
      </c>
      <c r="K464" s="47">
        <f t="shared" si="36"/>
        <v>0.5558717029061635</v>
      </c>
      <c r="L464" s="51">
        <f t="shared" si="37"/>
        <v>0.18450511945392492</v>
      </c>
      <c r="M464" s="51">
        <f t="shared" si="38"/>
        <v>0.38911019203431441</v>
      </c>
      <c r="N464" s="48">
        <f t="shared" si="39"/>
        <v>0.5736153114882393</v>
      </c>
      <c r="O464" s="49"/>
      <c r="P464" s="49"/>
    </row>
    <row r="465" spans="1:16" x14ac:dyDescent="0.25">
      <c r="A465" s="155">
        <v>462</v>
      </c>
      <c r="B465" s="216" t="s">
        <v>115</v>
      </c>
      <c r="C465" s="216" t="s">
        <v>108</v>
      </c>
      <c r="D465" s="162" t="s">
        <v>882</v>
      </c>
      <c r="E465" s="215" t="s">
        <v>1384</v>
      </c>
      <c r="F465" s="222">
        <v>1862</v>
      </c>
      <c r="G465" s="219">
        <v>4180715.45</v>
      </c>
      <c r="H465" s="8">
        <v>881</v>
      </c>
      <c r="I465" s="8">
        <v>1665400</v>
      </c>
      <c r="J465" s="47">
        <f t="shared" si="35"/>
        <v>0.47314715359828141</v>
      </c>
      <c r="K465" s="47">
        <f t="shared" si="36"/>
        <v>0.39835287043991474</v>
      </c>
      <c r="L465" s="51">
        <f t="shared" si="37"/>
        <v>0.14194414607948441</v>
      </c>
      <c r="M465" s="51">
        <f t="shared" si="38"/>
        <v>0.27884700930794032</v>
      </c>
      <c r="N465" s="48">
        <f t="shared" si="39"/>
        <v>0.42079115538742473</v>
      </c>
      <c r="O465" s="49"/>
      <c r="P465" s="49"/>
    </row>
    <row r="466" spans="1:16" x14ac:dyDescent="0.25">
      <c r="A466" s="155">
        <v>463</v>
      </c>
      <c r="B466" s="216" t="s">
        <v>115</v>
      </c>
      <c r="C466" s="216" t="s">
        <v>108</v>
      </c>
      <c r="D466" s="162" t="s">
        <v>880</v>
      </c>
      <c r="E466" s="215" t="s">
        <v>881</v>
      </c>
      <c r="F466" s="222">
        <v>1200</v>
      </c>
      <c r="G466" s="219">
        <v>1937143.4750000001</v>
      </c>
      <c r="H466" s="8">
        <v>567</v>
      </c>
      <c r="I466" s="8">
        <v>799755</v>
      </c>
      <c r="J466" s="47">
        <f t="shared" si="35"/>
        <v>0.47249999999999998</v>
      </c>
      <c r="K466" s="47">
        <f t="shared" si="36"/>
        <v>0.41285274442565489</v>
      </c>
      <c r="L466" s="51">
        <f t="shared" si="37"/>
        <v>0.14174999999999999</v>
      </c>
      <c r="M466" s="51">
        <f t="shared" si="38"/>
        <v>0.28899692109795838</v>
      </c>
      <c r="N466" s="48">
        <f t="shared" si="39"/>
        <v>0.43074692109795837</v>
      </c>
      <c r="O466" s="49"/>
      <c r="P466" s="49"/>
    </row>
    <row r="467" spans="1:16" x14ac:dyDescent="0.25">
      <c r="A467" s="155">
        <v>464</v>
      </c>
      <c r="B467" s="124" t="s">
        <v>119</v>
      </c>
      <c r="C467" s="123" t="s">
        <v>108</v>
      </c>
      <c r="D467" s="162" t="s">
        <v>910</v>
      </c>
      <c r="E467" s="186" t="s">
        <v>1111</v>
      </c>
      <c r="F467" s="222">
        <v>1259</v>
      </c>
      <c r="G467" s="219">
        <v>2254735.1749999998</v>
      </c>
      <c r="H467" s="8">
        <v>703</v>
      </c>
      <c r="I467" s="8">
        <v>1075880</v>
      </c>
      <c r="J467" s="47">
        <f t="shared" si="35"/>
        <v>0.55837966640190628</v>
      </c>
      <c r="K467" s="47">
        <f t="shared" si="36"/>
        <v>0.47716468520521488</v>
      </c>
      <c r="L467" s="51">
        <f t="shared" si="37"/>
        <v>0.16751389992057189</v>
      </c>
      <c r="M467" s="51">
        <f t="shared" si="38"/>
        <v>0.33401527964365041</v>
      </c>
      <c r="N467" s="48">
        <f t="shared" si="39"/>
        <v>0.50152917956422227</v>
      </c>
      <c r="O467" s="49"/>
      <c r="P467" s="49"/>
    </row>
    <row r="468" spans="1:16" x14ac:dyDescent="0.25">
      <c r="A468" s="155">
        <v>465</v>
      </c>
      <c r="B468" s="124" t="s">
        <v>119</v>
      </c>
      <c r="C468" s="123" t="s">
        <v>108</v>
      </c>
      <c r="D468" s="162" t="s">
        <v>913</v>
      </c>
      <c r="E468" s="214" t="s">
        <v>1385</v>
      </c>
      <c r="F468" s="222">
        <v>831</v>
      </c>
      <c r="G468" s="219">
        <v>1378383.65</v>
      </c>
      <c r="H468" s="8">
        <v>450</v>
      </c>
      <c r="I468" s="8">
        <v>579565</v>
      </c>
      <c r="J468" s="47">
        <f t="shared" si="35"/>
        <v>0.54151624548736466</v>
      </c>
      <c r="K468" s="47">
        <f t="shared" si="36"/>
        <v>0.42046711740958337</v>
      </c>
      <c r="L468" s="51">
        <f t="shared" si="37"/>
        <v>0.16245487364620939</v>
      </c>
      <c r="M468" s="51">
        <f t="shared" si="38"/>
        <v>0.29432698218670833</v>
      </c>
      <c r="N468" s="48">
        <f t="shared" si="39"/>
        <v>0.45678185583291775</v>
      </c>
      <c r="O468" s="49"/>
      <c r="P468" s="49"/>
    </row>
    <row r="469" spans="1:16" x14ac:dyDescent="0.25">
      <c r="A469" s="155">
        <v>466</v>
      </c>
      <c r="B469" s="124" t="s">
        <v>119</v>
      </c>
      <c r="C469" s="123" t="s">
        <v>108</v>
      </c>
      <c r="D469" s="162" t="s">
        <v>912</v>
      </c>
      <c r="E469" s="186" t="s">
        <v>1364</v>
      </c>
      <c r="F469" s="222">
        <v>1322</v>
      </c>
      <c r="G469" s="219">
        <v>2493465.9249999998</v>
      </c>
      <c r="H469" s="8">
        <v>669</v>
      </c>
      <c r="I469" s="8">
        <v>1107285</v>
      </c>
      <c r="J469" s="47">
        <f t="shared" si="35"/>
        <v>0.50605143721633883</v>
      </c>
      <c r="K469" s="47">
        <f t="shared" si="36"/>
        <v>0.44407464681916603</v>
      </c>
      <c r="L469" s="51">
        <f t="shared" si="37"/>
        <v>0.15181543116490165</v>
      </c>
      <c r="M469" s="51">
        <f t="shared" si="38"/>
        <v>0.31085225277341622</v>
      </c>
      <c r="N469" s="48">
        <f t="shared" si="39"/>
        <v>0.46266768393831786</v>
      </c>
      <c r="O469" s="49"/>
      <c r="P469" s="49"/>
    </row>
    <row r="470" spans="1:16" x14ac:dyDescent="0.25">
      <c r="A470" s="155">
        <v>467</v>
      </c>
      <c r="B470" s="124" t="s">
        <v>119</v>
      </c>
      <c r="C470" s="123" t="s">
        <v>108</v>
      </c>
      <c r="D470" s="162" t="s">
        <v>911</v>
      </c>
      <c r="E470" s="186" t="s">
        <v>1112</v>
      </c>
      <c r="F470" s="222">
        <v>1450</v>
      </c>
      <c r="G470" s="219">
        <v>2638964</v>
      </c>
      <c r="H470" s="8">
        <v>921</v>
      </c>
      <c r="I470" s="8">
        <v>1200820</v>
      </c>
      <c r="J470" s="47">
        <f t="shared" si="35"/>
        <v>0.63517241379310341</v>
      </c>
      <c r="K470" s="47">
        <f t="shared" si="36"/>
        <v>0.45503462722492616</v>
      </c>
      <c r="L470" s="51">
        <f t="shared" si="37"/>
        <v>0.19055172413793101</v>
      </c>
      <c r="M470" s="51">
        <f t="shared" si="38"/>
        <v>0.31852423905744831</v>
      </c>
      <c r="N470" s="48">
        <f t="shared" si="39"/>
        <v>0.50907596319537929</v>
      </c>
      <c r="O470" s="49"/>
      <c r="P470" s="49"/>
    </row>
    <row r="471" spans="1:16" x14ac:dyDescent="0.25">
      <c r="A471" s="155">
        <v>468</v>
      </c>
      <c r="B471" s="123" t="s">
        <v>116</v>
      </c>
      <c r="C471" s="123" t="s">
        <v>108</v>
      </c>
      <c r="D471" s="162" t="s">
        <v>903</v>
      </c>
      <c r="E471" s="217" t="s">
        <v>904</v>
      </c>
      <c r="F471" s="222">
        <v>1506</v>
      </c>
      <c r="G471" s="219">
        <v>3084863.3</v>
      </c>
      <c r="H471" s="8">
        <v>536</v>
      </c>
      <c r="I471" s="8">
        <v>1021125</v>
      </c>
      <c r="J471" s="47">
        <f t="shared" si="35"/>
        <v>0.3559096945551129</v>
      </c>
      <c r="K471" s="47">
        <f t="shared" si="36"/>
        <v>0.3310114260168352</v>
      </c>
      <c r="L471" s="51">
        <f t="shared" si="37"/>
        <v>0.10677290836653387</v>
      </c>
      <c r="M471" s="51">
        <f t="shared" si="38"/>
        <v>0.23170799821178462</v>
      </c>
      <c r="N471" s="48">
        <f t="shared" si="39"/>
        <v>0.33848090657831847</v>
      </c>
      <c r="O471" s="49"/>
      <c r="P471" s="49"/>
    </row>
    <row r="472" spans="1:16" x14ac:dyDescent="0.25">
      <c r="A472" s="155">
        <v>469</v>
      </c>
      <c r="B472" s="123" t="s">
        <v>116</v>
      </c>
      <c r="C472" s="123" t="s">
        <v>108</v>
      </c>
      <c r="D472" s="162" t="s">
        <v>907</v>
      </c>
      <c r="E472" s="217" t="s">
        <v>902</v>
      </c>
      <c r="F472" s="222">
        <v>1175</v>
      </c>
      <c r="G472" s="219">
        <v>1851214.925</v>
      </c>
      <c r="H472" s="8">
        <v>804</v>
      </c>
      <c r="I472" s="8">
        <v>1126820</v>
      </c>
      <c r="J472" s="47">
        <f t="shared" si="35"/>
        <v>0.68425531914893623</v>
      </c>
      <c r="K472" s="47">
        <f t="shared" si="36"/>
        <v>0.60869215388375286</v>
      </c>
      <c r="L472" s="51">
        <f t="shared" si="37"/>
        <v>0.20527659574468085</v>
      </c>
      <c r="M472" s="51">
        <f t="shared" si="38"/>
        <v>0.42608450771862699</v>
      </c>
      <c r="N472" s="48">
        <f t="shared" si="39"/>
        <v>0.63136110346330787</v>
      </c>
      <c r="O472" s="49"/>
      <c r="P472" s="49"/>
    </row>
    <row r="473" spans="1:16" x14ac:dyDescent="0.25">
      <c r="A473" s="155">
        <v>470</v>
      </c>
      <c r="B473" s="123" t="s">
        <v>116</v>
      </c>
      <c r="C473" s="123" t="s">
        <v>108</v>
      </c>
      <c r="D473" s="162" t="s">
        <v>909</v>
      </c>
      <c r="E473" s="217" t="s">
        <v>908</v>
      </c>
      <c r="F473" s="222">
        <v>1126</v>
      </c>
      <c r="G473" s="219">
        <v>2110352.625</v>
      </c>
      <c r="H473" s="8">
        <v>710</v>
      </c>
      <c r="I473" s="8">
        <v>1288680</v>
      </c>
      <c r="J473" s="47">
        <f t="shared" si="35"/>
        <v>0.63055062166962694</v>
      </c>
      <c r="K473" s="47">
        <f t="shared" si="36"/>
        <v>0.61064676335785351</v>
      </c>
      <c r="L473" s="51">
        <f t="shared" si="37"/>
        <v>0.18916518650088807</v>
      </c>
      <c r="M473" s="51">
        <f t="shared" si="38"/>
        <v>0.42745273435049741</v>
      </c>
      <c r="N473" s="48">
        <f t="shared" si="39"/>
        <v>0.61661792085138545</v>
      </c>
      <c r="O473" s="49"/>
      <c r="P473" s="49"/>
    </row>
    <row r="474" spans="1:16" x14ac:dyDescent="0.25">
      <c r="A474" s="155">
        <v>471</v>
      </c>
      <c r="B474" s="123" t="s">
        <v>116</v>
      </c>
      <c r="C474" s="123" t="s">
        <v>108</v>
      </c>
      <c r="D474" s="162" t="s">
        <v>901</v>
      </c>
      <c r="E474" s="217" t="s">
        <v>1072</v>
      </c>
      <c r="F474" s="222">
        <v>1137</v>
      </c>
      <c r="G474" s="219">
        <v>2088579.55</v>
      </c>
      <c r="H474" s="8">
        <v>583</v>
      </c>
      <c r="I474" s="8">
        <v>868255</v>
      </c>
      <c r="J474" s="47">
        <f t="shared" si="35"/>
        <v>0.51275285839929641</v>
      </c>
      <c r="K474" s="47">
        <f t="shared" si="36"/>
        <v>0.41571555174903441</v>
      </c>
      <c r="L474" s="51">
        <f t="shared" si="37"/>
        <v>0.15382585751978892</v>
      </c>
      <c r="M474" s="51">
        <f t="shared" si="38"/>
        <v>0.29100088622432407</v>
      </c>
      <c r="N474" s="48">
        <f t="shared" si="39"/>
        <v>0.44482674374411302</v>
      </c>
      <c r="O474" s="49"/>
      <c r="P474" s="49"/>
    </row>
    <row r="475" spans="1:16" x14ac:dyDescent="0.25">
      <c r="A475" s="155">
        <v>472</v>
      </c>
      <c r="B475" s="123" t="s">
        <v>116</v>
      </c>
      <c r="C475" s="123" t="s">
        <v>108</v>
      </c>
      <c r="D475" s="162" t="s">
        <v>905</v>
      </c>
      <c r="E475" s="217" t="s">
        <v>906</v>
      </c>
      <c r="F475" s="222">
        <v>1138</v>
      </c>
      <c r="G475" s="219">
        <v>1883393.35</v>
      </c>
      <c r="H475" s="8">
        <v>495</v>
      </c>
      <c r="I475" s="8">
        <v>647155</v>
      </c>
      <c r="J475" s="47">
        <f t="shared" si="35"/>
        <v>0.4349736379613357</v>
      </c>
      <c r="K475" s="47">
        <f t="shared" si="36"/>
        <v>0.34361117394834167</v>
      </c>
      <c r="L475" s="51">
        <f t="shared" si="37"/>
        <v>0.1304920913884007</v>
      </c>
      <c r="M475" s="51">
        <f t="shared" si="38"/>
        <v>0.24052782176383916</v>
      </c>
      <c r="N475" s="48">
        <f t="shared" si="39"/>
        <v>0.37101991315223987</v>
      </c>
      <c r="O475" s="49"/>
      <c r="P475" s="49"/>
    </row>
    <row r="476" spans="1:16" x14ac:dyDescent="0.25">
      <c r="A476" s="155">
        <v>473</v>
      </c>
      <c r="B476" s="167" t="s">
        <v>123</v>
      </c>
      <c r="C476" s="167" t="s">
        <v>124</v>
      </c>
      <c r="D476" s="162" t="s">
        <v>930</v>
      </c>
      <c r="E476" s="167" t="s">
        <v>931</v>
      </c>
      <c r="F476" s="222">
        <v>541</v>
      </c>
      <c r="G476" s="219">
        <v>1315136.6000000001</v>
      </c>
      <c r="H476" s="8">
        <v>65</v>
      </c>
      <c r="I476" s="8">
        <v>110010</v>
      </c>
      <c r="J476" s="47">
        <f t="shared" si="35"/>
        <v>0.12014787430683918</v>
      </c>
      <c r="K476" s="47">
        <f t="shared" si="36"/>
        <v>8.3649105347687824E-2</v>
      </c>
      <c r="L476" s="51">
        <f t="shared" si="37"/>
        <v>3.6044362292051754E-2</v>
      </c>
      <c r="M476" s="51">
        <f t="shared" si="38"/>
        <v>5.8554373743381474E-2</v>
      </c>
      <c r="N476" s="48">
        <f t="shared" si="39"/>
        <v>9.4598736035433229E-2</v>
      </c>
      <c r="O476" s="49"/>
      <c r="P476" s="49"/>
    </row>
    <row r="477" spans="1:16" x14ac:dyDescent="0.25">
      <c r="A477" s="155">
        <v>474</v>
      </c>
      <c r="B477" s="167" t="s">
        <v>123</v>
      </c>
      <c r="C477" s="167" t="s">
        <v>124</v>
      </c>
      <c r="D477" s="162" t="s">
        <v>934</v>
      </c>
      <c r="E477" s="167" t="s">
        <v>935</v>
      </c>
      <c r="F477" s="222">
        <v>971</v>
      </c>
      <c r="G477" s="219">
        <v>2334820.4500000002</v>
      </c>
      <c r="H477" s="8">
        <v>235</v>
      </c>
      <c r="I477" s="8">
        <v>405435</v>
      </c>
      <c r="J477" s="47">
        <f t="shared" si="35"/>
        <v>0.2420185375901133</v>
      </c>
      <c r="K477" s="47">
        <f t="shared" si="36"/>
        <v>0.17364718558979556</v>
      </c>
      <c r="L477" s="51">
        <f t="shared" si="37"/>
        <v>7.2605561277033992E-2</v>
      </c>
      <c r="M477" s="51">
        <f t="shared" si="38"/>
        <v>0.12155302991285688</v>
      </c>
      <c r="N477" s="48">
        <f t="shared" si="39"/>
        <v>0.19415859118989087</v>
      </c>
      <c r="O477" s="49"/>
      <c r="P477" s="49"/>
    </row>
    <row r="478" spans="1:16" x14ac:dyDescent="0.25">
      <c r="A478" s="155">
        <v>475</v>
      </c>
      <c r="B478" s="167" t="s">
        <v>123</v>
      </c>
      <c r="C478" s="167" t="s">
        <v>124</v>
      </c>
      <c r="D478" s="162" t="s">
        <v>932</v>
      </c>
      <c r="E478" s="167" t="s">
        <v>1113</v>
      </c>
      <c r="F478" s="222">
        <v>1004</v>
      </c>
      <c r="G478" s="219">
        <v>2410465.65</v>
      </c>
      <c r="H478" s="8">
        <v>224</v>
      </c>
      <c r="I478" s="8">
        <v>389795</v>
      </c>
      <c r="J478" s="47">
        <f t="shared" si="35"/>
        <v>0.22310756972111553</v>
      </c>
      <c r="K478" s="47">
        <f t="shared" si="36"/>
        <v>0.16170941909087153</v>
      </c>
      <c r="L478" s="51">
        <f t="shared" si="37"/>
        <v>6.6932270916334663E-2</v>
      </c>
      <c r="M478" s="51">
        <f t="shared" si="38"/>
        <v>0.11319659336361006</v>
      </c>
      <c r="N478" s="48">
        <f t="shared" si="39"/>
        <v>0.18012886427994473</v>
      </c>
      <c r="O478" s="49"/>
      <c r="P478" s="49"/>
    </row>
    <row r="479" spans="1:16" x14ac:dyDescent="0.25">
      <c r="A479" s="155">
        <v>476</v>
      </c>
      <c r="B479" s="167" t="s">
        <v>123</v>
      </c>
      <c r="C479" s="167" t="s">
        <v>124</v>
      </c>
      <c r="D479" s="162" t="s">
        <v>929</v>
      </c>
      <c r="E479" s="167" t="s">
        <v>1410</v>
      </c>
      <c r="F479" s="222">
        <v>892</v>
      </c>
      <c r="G479" s="219">
        <v>2148883.875</v>
      </c>
      <c r="H479" s="8">
        <v>90</v>
      </c>
      <c r="I479" s="8">
        <v>197240</v>
      </c>
      <c r="J479" s="47">
        <f t="shared" si="35"/>
        <v>0.10089686098654709</v>
      </c>
      <c r="K479" s="47">
        <f t="shared" si="36"/>
        <v>9.1787184172527708E-2</v>
      </c>
      <c r="L479" s="51">
        <f t="shared" si="37"/>
        <v>3.0269058295964123E-2</v>
      </c>
      <c r="M479" s="51">
        <f t="shared" si="38"/>
        <v>6.4251028920769393E-2</v>
      </c>
      <c r="N479" s="48">
        <f t="shared" si="39"/>
        <v>9.4520087216733523E-2</v>
      </c>
      <c r="O479" s="49"/>
      <c r="P479" s="49"/>
    </row>
    <row r="480" spans="1:16" x14ac:dyDescent="0.25">
      <c r="A480" s="155">
        <v>477</v>
      </c>
      <c r="B480" s="167" t="s">
        <v>123</v>
      </c>
      <c r="C480" s="167" t="s">
        <v>124</v>
      </c>
      <c r="D480" s="162" t="s">
        <v>933</v>
      </c>
      <c r="E480" s="167" t="s">
        <v>499</v>
      </c>
      <c r="F480" s="222">
        <v>465</v>
      </c>
      <c r="G480" s="219">
        <v>1121525.0249999999</v>
      </c>
      <c r="H480" s="8">
        <v>200</v>
      </c>
      <c r="I480" s="8">
        <v>272340</v>
      </c>
      <c r="J480" s="47">
        <f t="shared" si="35"/>
        <v>0.43010752688172044</v>
      </c>
      <c r="K480" s="47">
        <f t="shared" si="36"/>
        <v>0.24283006970798535</v>
      </c>
      <c r="L480" s="51">
        <f t="shared" si="37"/>
        <v>0.12903225806451613</v>
      </c>
      <c r="M480" s="51">
        <f t="shared" si="38"/>
        <v>0.16998104879558973</v>
      </c>
      <c r="N480" s="48">
        <f t="shared" si="39"/>
        <v>0.29901330686010585</v>
      </c>
      <c r="O480" s="49"/>
      <c r="P480" s="49"/>
    </row>
    <row r="481" spans="1:16" x14ac:dyDescent="0.25">
      <c r="A481" s="155">
        <v>478</v>
      </c>
      <c r="B481" s="167" t="s">
        <v>127</v>
      </c>
      <c r="C481" s="167" t="s">
        <v>124</v>
      </c>
      <c r="D481" s="162" t="s">
        <v>925</v>
      </c>
      <c r="E481" s="167" t="s">
        <v>1411</v>
      </c>
      <c r="F481" s="222">
        <v>898</v>
      </c>
      <c r="G481" s="219">
        <v>1701409.9</v>
      </c>
      <c r="H481" s="8">
        <v>645</v>
      </c>
      <c r="I481" s="8">
        <v>859310</v>
      </c>
      <c r="J481" s="47">
        <f t="shared" si="35"/>
        <v>0.71826280623608019</v>
      </c>
      <c r="K481" s="47">
        <f t="shared" si="36"/>
        <v>0.50505759958255803</v>
      </c>
      <c r="L481" s="51">
        <f t="shared" si="37"/>
        <v>0.21547884187082406</v>
      </c>
      <c r="M481" s="51">
        <f t="shared" si="38"/>
        <v>0.3535403197077906</v>
      </c>
      <c r="N481" s="48">
        <f t="shared" si="39"/>
        <v>0.56901916157861465</v>
      </c>
      <c r="O481" s="49"/>
      <c r="P481" s="49"/>
    </row>
    <row r="482" spans="1:16" x14ac:dyDescent="0.25">
      <c r="A482" s="155">
        <v>479</v>
      </c>
      <c r="B482" s="167" t="s">
        <v>127</v>
      </c>
      <c r="C482" s="167" t="s">
        <v>124</v>
      </c>
      <c r="D482" s="162" t="s">
        <v>922</v>
      </c>
      <c r="E482" s="167" t="s">
        <v>1412</v>
      </c>
      <c r="F482" s="222">
        <v>1096</v>
      </c>
      <c r="G482" s="219">
        <v>2076717.35</v>
      </c>
      <c r="H482" s="8">
        <v>512</v>
      </c>
      <c r="I482" s="8">
        <v>1015855</v>
      </c>
      <c r="J482" s="47">
        <f t="shared" si="35"/>
        <v>0.46715328467153283</v>
      </c>
      <c r="K482" s="47">
        <f t="shared" si="36"/>
        <v>0.48916382385884144</v>
      </c>
      <c r="L482" s="51">
        <f t="shared" si="37"/>
        <v>0.14014598540145984</v>
      </c>
      <c r="M482" s="51">
        <f t="shared" si="38"/>
        <v>0.34241467670118897</v>
      </c>
      <c r="N482" s="48">
        <f t="shared" si="39"/>
        <v>0.48256066210264881</v>
      </c>
      <c r="O482" s="49"/>
      <c r="P482" s="49"/>
    </row>
    <row r="483" spans="1:16" x14ac:dyDescent="0.25">
      <c r="A483" s="155">
        <v>480</v>
      </c>
      <c r="B483" s="167" t="s">
        <v>127</v>
      </c>
      <c r="C483" s="167" t="s">
        <v>124</v>
      </c>
      <c r="D483" s="162" t="s">
        <v>923</v>
      </c>
      <c r="E483" s="167" t="s">
        <v>1230</v>
      </c>
      <c r="F483" s="222">
        <v>961</v>
      </c>
      <c r="G483" s="219">
        <v>1794078.425</v>
      </c>
      <c r="H483" s="8">
        <v>568</v>
      </c>
      <c r="I483" s="8">
        <v>960960</v>
      </c>
      <c r="J483" s="47">
        <f t="shared" si="35"/>
        <v>0.59105098855359006</v>
      </c>
      <c r="K483" s="47">
        <f t="shared" si="36"/>
        <v>0.5356287588152675</v>
      </c>
      <c r="L483" s="51">
        <f t="shared" si="37"/>
        <v>0.177315296566077</v>
      </c>
      <c r="M483" s="51">
        <f t="shared" si="38"/>
        <v>0.37494013117068725</v>
      </c>
      <c r="N483" s="48">
        <f t="shared" si="39"/>
        <v>0.55225542773676428</v>
      </c>
      <c r="O483" s="49"/>
      <c r="P483" s="49"/>
    </row>
    <row r="484" spans="1:16" x14ac:dyDescent="0.25">
      <c r="A484" s="155">
        <v>481</v>
      </c>
      <c r="B484" s="167" t="s">
        <v>127</v>
      </c>
      <c r="C484" s="167" t="s">
        <v>124</v>
      </c>
      <c r="D484" s="162" t="s">
        <v>924</v>
      </c>
      <c r="E484" s="167" t="s">
        <v>1413</v>
      </c>
      <c r="F484" s="222">
        <v>1158</v>
      </c>
      <c r="G484" s="219">
        <v>2174754.9</v>
      </c>
      <c r="H484" s="8">
        <v>571</v>
      </c>
      <c r="I484" s="8">
        <v>1029065</v>
      </c>
      <c r="J484" s="47">
        <f t="shared" si="35"/>
        <v>0.49309153713298792</v>
      </c>
      <c r="K484" s="47">
        <f t="shared" si="36"/>
        <v>0.47318665657449493</v>
      </c>
      <c r="L484" s="51">
        <f t="shared" si="37"/>
        <v>0.14792746113989638</v>
      </c>
      <c r="M484" s="51">
        <f t="shared" si="38"/>
        <v>0.33123065960214643</v>
      </c>
      <c r="N484" s="48">
        <f t="shared" si="39"/>
        <v>0.47915812074204278</v>
      </c>
      <c r="O484" s="49"/>
      <c r="P484" s="49"/>
    </row>
    <row r="485" spans="1:16" x14ac:dyDescent="0.25">
      <c r="A485" s="155">
        <v>482</v>
      </c>
      <c r="B485" s="167" t="s">
        <v>127</v>
      </c>
      <c r="C485" s="167" t="s">
        <v>124</v>
      </c>
      <c r="D485" s="162" t="s">
        <v>1159</v>
      </c>
      <c r="E485" s="167" t="s">
        <v>1414</v>
      </c>
      <c r="F485" s="222">
        <v>898</v>
      </c>
      <c r="G485" s="219">
        <v>1701409.9</v>
      </c>
      <c r="H485" s="8">
        <v>615</v>
      </c>
      <c r="I485" s="8">
        <v>986205</v>
      </c>
      <c r="J485" s="47">
        <f t="shared" si="35"/>
        <v>0.68485523385300673</v>
      </c>
      <c r="K485" s="47">
        <f t="shared" si="36"/>
        <v>0.57963986221074659</v>
      </c>
      <c r="L485" s="51">
        <f t="shared" si="37"/>
        <v>0.20545657015590202</v>
      </c>
      <c r="M485" s="51">
        <f t="shared" si="38"/>
        <v>0.4057479035475226</v>
      </c>
      <c r="N485" s="48">
        <f t="shared" si="39"/>
        <v>0.61120447370342457</v>
      </c>
      <c r="O485" s="49"/>
      <c r="P485" s="49"/>
    </row>
    <row r="486" spans="1:16" x14ac:dyDescent="0.25">
      <c r="A486" s="155">
        <v>483</v>
      </c>
      <c r="B486" s="167" t="s">
        <v>127</v>
      </c>
      <c r="C486" s="167" t="s">
        <v>124</v>
      </c>
      <c r="D486" s="162" t="s">
        <v>927</v>
      </c>
      <c r="E486" s="167" t="s">
        <v>806</v>
      </c>
      <c r="F486" s="222">
        <v>837</v>
      </c>
      <c r="G486" s="219">
        <v>1589281.375</v>
      </c>
      <c r="H486" s="8">
        <v>800</v>
      </c>
      <c r="I486" s="8">
        <v>1092265</v>
      </c>
      <c r="J486" s="47">
        <f t="shared" si="35"/>
        <v>0.95579450418160095</v>
      </c>
      <c r="K486" s="47">
        <f t="shared" si="36"/>
        <v>0.68726974164659793</v>
      </c>
      <c r="L486" s="51">
        <f t="shared" si="37"/>
        <v>0.28673835125448027</v>
      </c>
      <c r="M486" s="51">
        <f t="shared" si="38"/>
        <v>0.48108881915261853</v>
      </c>
      <c r="N486" s="48">
        <f t="shared" si="39"/>
        <v>0.7678271704070988</v>
      </c>
      <c r="O486" s="49"/>
      <c r="P486" s="49"/>
    </row>
    <row r="487" spans="1:16" x14ac:dyDescent="0.25">
      <c r="A487" s="155">
        <v>484</v>
      </c>
      <c r="B487" s="167" t="s">
        <v>127</v>
      </c>
      <c r="C487" s="167" t="s">
        <v>124</v>
      </c>
      <c r="D487" s="162" t="s">
        <v>928</v>
      </c>
      <c r="E487" s="167" t="s">
        <v>1229</v>
      </c>
      <c r="F487" s="222">
        <v>583</v>
      </c>
      <c r="G487" s="219">
        <v>1098488.5249999999</v>
      </c>
      <c r="H487" s="8">
        <v>232</v>
      </c>
      <c r="I487" s="8">
        <v>417865</v>
      </c>
      <c r="J487" s="47">
        <f t="shared" si="35"/>
        <v>0.39794168096054888</v>
      </c>
      <c r="K487" s="47">
        <f t="shared" si="36"/>
        <v>0.38039996821996847</v>
      </c>
      <c r="L487" s="51">
        <f t="shared" si="37"/>
        <v>0.11938250428816466</v>
      </c>
      <c r="M487" s="51">
        <f t="shared" si="38"/>
        <v>0.26627997775397788</v>
      </c>
      <c r="N487" s="48">
        <f t="shared" si="39"/>
        <v>0.38566248204214254</v>
      </c>
      <c r="O487" s="49"/>
      <c r="P487" s="49"/>
    </row>
    <row r="488" spans="1:16" x14ac:dyDescent="0.25">
      <c r="A488" s="155">
        <v>485</v>
      </c>
      <c r="B488" s="167" t="s">
        <v>141</v>
      </c>
      <c r="C488" s="167" t="s">
        <v>124</v>
      </c>
      <c r="D488" s="162" t="s">
        <v>268</v>
      </c>
      <c r="E488" s="167" t="s">
        <v>1415</v>
      </c>
      <c r="F488" s="222">
        <v>712</v>
      </c>
      <c r="G488" s="219">
        <v>1296559.675</v>
      </c>
      <c r="H488" s="8">
        <v>459</v>
      </c>
      <c r="I488" s="8">
        <v>723770</v>
      </c>
      <c r="J488" s="47">
        <f t="shared" si="35"/>
        <v>0.6446629213483146</v>
      </c>
      <c r="K488" s="47">
        <f t="shared" si="36"/>
        <v>0.55822343850081557</v>
      </c>
      <c r="L488" s="51">
        <f t="shared" si="37"/>
        <v>0.19339887640449438</v>
      </c>
      <c r="M488" s="51">
        <f t="shared" si="38"/>
        <v>0.3907564069505709</v>
      </c>
      <c r="N488" s="48">
        <f t="shared" si="39"/>
        <v>0.58415528335506528</v>
      </c>
      <c r="O488" s="49"/>
      <c r="P488" s="49"/>
    </row>
    <row r="489" spans="1:16" x14ac:dyDescent="0.25">
      <c r="A489" s="155">
        <v>486</v>
      </c>
      <c r="B489" s="167" t="s">
        <v>141</v>
      </c>
      <c r="C489" s="167" t="s">
        <v>124</v>
      </c>
      <c r="D489" s="162" t="s">
        <v>270</v>
      </c>
      <c r="E489" s="167" t="s">
        <v>1416</v>
      </c>
      <c r="F489" s="222">
        <v>567</v>
      </c>
      <c r="G489" s="219">
        <v>1027441.45</v>
      </c>
      <c r="H489" s="8">
        <v>390</v>
      </c>
      <c r="I489" s="8">
        <v>628990</v>
      </c>
      <c r="J489" s="47">
        <f t="shared" si="35"/>
        <v>0.68783068783068779</v>
      </c>
      <c r="K489" s="47">
        <f t="shared" si="36"/>
        <v>0.61219060219927868</v>
      </c>
      <c r="L489" s="51">
        <f t="shared" si="37"/>
        <v>0.20634920634920634</v>
      </c>
      <c r="M489" s="51">
        <f t="shared" si="38"/>
        <v>0.42853342153949503</v>
      </c>
      <c r="N489" s="48">
        <f t="shared" si="39"/>
        <v>0.63488262788870142</v>
      </c>
      <c r="O489" s="49"/>
      <c r="P489" s="49"/>
    </row>
    <row r="490" spans="1:16" x14ac:dyDescent="0.25">
      <c r="A490" s="155">
        <v>487</v>
      </c>
      <c r="B490" s="167" t="s">
        <v>141</v>
      </c>
      <c r="C490" s="167" t="s">
        <v>124</v>
      </c>
      <c r="D490" s="162" t="s">
        <v>269</v>
      </c>
      <c r="E490" s="167" t="s">
        <v>1417</v>
      </c>
      <c r="F490" s="222">
        <v>621</v>
      </c>
      <c r="G490" s="219">
        <v>1120549.9750000001</v>
      </c>
      <c r="H490" s="8">
        <v>419</v>
      </c>
      <c r="I490" s="8">
        <v>745300</v>
      </c>
      <c r="J490" s="47">
        <f t="shared" si="35"/>
        <v>0.67471819645732689</v>
      </c>
      <c r="K490" s="47">
        <f t="shared" si="36"/>
        <v>0.66511982207665477</v>
      </c>
      <c r="L490" s="51">
        <f t="shared" si="37"/>
        <v>0.20241545893719806</v>
      </c>
      <c r="M490" s="51">
        <f t="shared" si="38"/>
        <v>0.46558387545365831</v>
      </c>
      <c r="N490" s="48">
        <f t="shared" si="39"/>
        <v>0.66799933439085635</v>
      </c>
      <c r="O490" s="49"/>
      <c r="P490" s="49"/>
    </row>
    <row r="491" spans="1:16" x14ac:dyDescent="0.25">
      <c r="A491" s="155">
        <v>488</v>
      </c>
      <c r="B491" s="167" t="s">
        <v>141</v>
      </c>
      <c r="C491" s="167" t="s">
        <v>124</v>
      </c>
      <c r="D491" s="162" t="s">
        <v>267</v>
      </c>
      <c r="E491" s="167" t="s">
        <v>1418</v>
      </c>
      <c r="F491" s="222">
        <v>1065</v>
      </c>
      <c r="G491" s="219">
        <v>1926384.375</v>
      </c>
      <c r="H491" s="8">
        <v>785</v>
      </c>
      <c r="I491" s="8">
        <v>1217955</v>
      </c>
      <c r="J491" s="47">
        <f t="shared" si="35"/>
        <v>0.73708920187793425</v>
      </c>
      <c r="K491" s="47">
        <f t="shared" si="36"/>
        <v>0.63224921038928172</v>
      </c>
      <c r="L491" s="51">
        <f t="shared" si="37"/>
        <v>0.22112676056338026</v>
      </c>
      <c r="M491" s="51">
        <f t="shared" si="38"/>
        <v>0.44257444727249717</v>
      </c>
      <c r="N491" s="48">
        <f t="shared" si="39"/>
        <v>0.66370120783587749</v>
      </c>
      <c r="O491" s="49"/>
      <c r="P491" s="49"/>
    </row>
    <row r="492" spans="1:16" x14ac:dyDescent="0.25">
      <c r="A492" s="155">
        <v>489</v>
      </c>
      <c r="B492" s="167" t="s">
        <v>952</v>
      </c>
      <c r="C492" s="167" t="s">
        <v>124</v>
      </c>
      <c r="D492" s="162" t="s">
        <v>957</v>
      </c>
      <c r="E492" s="167" t="s">
        <v>1451</v>
      </c>
      <c r="F492" s="222">
        <v>435</v>
      </c>
      <c r="G492" s="219">
        <v>867745.375</v>
      </c>
      <c r="H492" s="8">
        <v>378</v>
      </c>
      <c r="I492" s="8">
        <v>529830</v>
      </c>
      <c r="J492" s="47">
        <f t="shared" si="35"/>
        <v>0.86896551724137927</v>
      </c>
      <c r="K492" s="47">
        <f t="shared" si="36"/>
        <v>0.61058233816573204</v>
      </c>
      <c r="L492" s="51">
        <f t="shared" si="37"/>
        <v>0.26068965517241377</v>
      </c>
      <c r="M492" s="51">
        <f t="shared" si="38"/>
        <v>0.4274076367160124</v>
      </c>
      <c r="N492" s="48">
        <f t="shared" si="39"/>
        <v>0.68809729188842617</v>
      </c>
      <c r="O492" s="49"/>
      <c r="P492" s="49"/>
    </row>
    <row r="493" spans="1:16" x14ac:dyDescent="0.25">
      <c r="A493" s="155">
        <v>490</v>
      </c>
      <c r="B493" s="167" t="s">
        <v>952</v>
      </c>
      <c r="C493" s="167" t="s">
        <v>124</v>
      </c>
      <c r="D493" s="162" t="s">
        <v>955</v>
      </c>
      <c r="E493" s="167" t="s">
        <v>1419</v>
      </c>
      <c r="F493" s="222">
        <v>816</v>
      </c>
      <c r="G493" s="219">
        <v>1592634.375</v>
      </c>
      <c r="H493" s="8">
        <v>452</v>
      </c>
      <c r="I493" s="8">
        <v>782005</v>
      </c>
      <c r="J493" s="47">
        <f t="shared" si="35"/>
        <v>0.55392156862745101</v>
      </c>
      <c r="K493" s="47">
        <f t="shared" si="36"/>
        <v>0.4910135133809353</v>
      </c>
      <c r="L493" s="51">
        <f t="shared" si="37"/>
        <v>0.16617647058823529</v>
      </c>
      <c r="M493" s="51">
        <f t="shared" si="38"/>
        <v>0.3437094593666547</v>
      </c>
      <c r="N493" s="48">
        <f t="shared" si="39"/>
        <v>0.50988592995489002</v>
      </c>
      <c r="O493" s="49"/>
      <c r="P493" s="49"/>
    </row>
    <row r="494" spans="1:16" x14ac:dyDescent="0.25">
      <c r="A494" s="155">
        <v>491</v>
      </c>
      <c r="B494" s="167" t="s">
        <v>952</v>
      </c>
      <c r="C494" s="167" t="s">
        <v>124</v>
      </c>
      <c r="D494" s="162" t="s">
        <v>953</v>
      </c>
      <c r="E494" s="167" t="s">
        <v>954</v>
      </c>
      <c r="F494" s="222">
        <v>1669</v>
      </c>
      <c r="G494" s="219">
        <v>3418231.875</v>
      </c>
      <c r="H494" s="8">
        <v>912</v>
      </c>
      <c r="I494" s="8">
        <v>1604600</v>
      </c>
      <c r="J494" s="47">
        <f t="shared" si="35"/>
        <v>0.54643499101258242</v>
      </c>
      <c r="K494" s="47">
        <f t="shared" si="36"/>
        <v>0.4694239766867776</v>
      </c>
      <c r="L494" s="51">
        <f t="shared" si="37"/>
        <v>0.16393049730377471</v>
      </c>
      <c r="M494" s="51">
        <f t="shared" si="38"/>
        <v>0.3285967836807443</v>
      </c>
      <c r="N494" s="48">
        <f t="shared" si="39"/>
        <v>0.49252728098451903</v>
      </c>
      <c r="O494" s="49"/>
      <c r="P494" s="49"/>
    </row>
    <row r="495" spans="1:16" x14ac:dyDescent="0.25">
      <c r="A495" s="155">
        <v>492</v>
      </c>
      <c r="B495" s="167" t="s">
        <v>952</v>
      </c>
      <c r="C495" s="167" t="s">
        <v>124</v>
      </c>
      <c r="D495" s="162" t="s">
        <v>959</v>
      </c>
      <c r="E495" s="167" t="s">
        <v>960</v>
      </c>
      <c r="F495" s="222">
        <v>1316</v>
      </c>
      <c r="G495" s="219">
        <v>3446279.65</v>
      </c>
      <c r="H495" s="8">
        <v>732</v>
      </c>
      <c r="I495" s="8">
        <v>1653950</v>
      </c>
      <c r="J495" s="47">
        <f t="shared" si="35"/>
        <v>0.55623100303951367</v>
      </c>
      <c r="K495" s="47">
        <f t="shared" si="36"/>
        <v>0.47992332833465795</v>
      </c>
      <c r="L495" s="51">
        <f t="shared" si="37"/>
        <v>0.16686930091185409</v>
      </c>
      <c r="M495" s="51">
        <f t="shared" si="38"/>
        <v>0.33594632983426054</v>
      </c>
      <c r="N495" s="48">
        <f t="shared" si="39"/>
        <v>0.50281563074611468</v>
      </c>
      <c r="O495" s="49"/>
      <c r="P495" s="49"/>
    </row>
    <row r="496" spans="1:16" x14ac:dyDescent="0.25">
      <c r="A496" s="155">
        <v>493</v>
      </c>
      <c r="B496" s="167" t="s">
        <v>952</v>
      </c>
      <c r="C496" s="167" t="s">
        <v>124</v>
      </c>
      <c r="D496" s="162" t="s">
        <v>962</v>
      </c>
      <c r="E496" s="167" t="s">
        <v>1420</v>
      </c>
      <c r="F496" s="222">
        <v>662</v>
      </c>
      <c r="G496" s="219">
        <v>1191384.4750000001</v>
      </c>
      <c r="H496" s="8">
        <v>347</v>
      </c>
      <c r="I496" s="8">
        <v>527575</v>
      </c>
      <c r="J496" s="47">
        <f t="shared" si="35"/>
        <v>0.52416918429003023</v>
      </c>
      <c r="K496" s="47">
        <f t="shared" si="36"/>
        <v>0.44282514257204836</v>
      </c>
      <c r="L496" s="51">
        <f t="shared" si="37"/>
        <v>0.15725075528700908</v>
      </c>
      <c r="M496" s="51">
        <f t="shared" si="38"/>
        <v>0.30997759980043382</v>
      </c>
      <c r="N496" s="48">
        <f t="shared" si="39"/>
        <v>0.46722835508744287</v>
      </c>
      <c r="O496" s="49"/>
      <c r="P496" s="49"/>
    </row>
    <row r="497" spans="1:16" x14ac:dyDescent="0.25">
      <c r="A497" s="155">
        <v>494</v>
      </c>
      <c r="B497" s="167" t="s">
        <v>952</v>
      </c>
      <c r="C497" s="167" t="s">
        <v>124</v>
      </c>
      <c r="D497" s="162" t="s">
        <v>961</v>
      </c>
      <c r="E497" s="167" t="s">
        <v>1421</v>
      </c>
      <c r="F497" s="222">
        <v>358</v>
      </c>
      <c r="G497" s="219">
        <v>402305.375</v>
      </c>
      <c r="H497" s="8">
        <v>239</v>
      </c>
      <c r="I497" s="8">
        <v>239825</v>
      </c>
      <c r="J497" s="47">
        <f t="shared" si="35"/>
        <v>0.66759776536312854</v>
      </c>
      <c r="K497" s="47">
        <f t="shared" si="36"/>
        <v>0.59612676067278492</v>
      </c>
      <c r="L497" s="51">
        <f t="shared" si="37"/>
        <v>0.20027932960893854</v>
      </c>
      <c r="M497" s="51">
        <f t="shared" si="38"/>
        <v>0.41728873247094944</v>
      </c>
      <c r="N497" s="48">
        <f t="shared" si="39"/>
        <v>0.61756806207988801</v>
      </c>
      <c r="O497" s="49"/>
      <c r="P497" s="49"/>
    </row>
    <row r="498" spans="1:16" x14ac:dyDescent="0.25">
      <c r="A498" s="155">
        <v>495</v>
      </c>
      <c r="B498" s="167" t="s">
        <v>129</v>
      </c>
      <c r="C498" s="167" t="s">
        <v>124</v>
      </c>
      <c r="D498" s="162" t="s">
        <v>963</v>
      </c>
      <c r="E498" s="167" t="s">
        <v>1452</v>
      </c>
      <c r="F498" s="222">
        <v>748</v>
      </c>
      <c r="G498" s="219">
        <v>1431385.7749999999</v>
      </c>
      <c r="H498" s="8">
        <v>408</v>
      </c>
      <c r="I498" s="8">
        <v>715735</v>
      </c>
      <c r="J498" s="47">
        <f t="shared" si="35"/>
        <v>0.54545454545454541</v>
      </c>
      <c r="K498" s="47">
        <f t="shared" si="36"/>
        <v>0.50002942078979373</v>
      </c>
      <c r="L498" s="51">
        <f t="shared" si="37"/>
        <v>0.16363636363636361</v>
      </c>
      <c r="M498" s="51">
        <f t="shared" si="38"/>
        <v>0.35002059455285561</v>
      </c>
      <c r="N498" s="48">
        <f t="shared" si="39"/>
        <v>0.51365695818921919</v>
      </c>
      <c r="O498" s="49"/>
      <c r="P498" s="49"/>
    </row>
    <row r="499" spans="1:16" x14ac:dyDescent="0.25">
      <c r="A499" s="155">
        <v>496</v>
      </c>
      <c r="B499" s="167" t="s">
        <v>129</v>
      </c>
      <c r="C499" s="167" t="s">
        <v>124</v>
      </c>
      <c r="D499" s="162" t="s">
        <v>968</v>
      </c>
      <c r="E499" s="167" t="s">
        <v>969</v>
      </c>
      <c r="F499" s="222">
        <v>660</v>
      </c>
      <c r="G499" s="219">
        <v>1259131.075</v>
      </c>
      <c r="H499" s="8">
        <v>445</v>
      </c>
      <c r="I499" s="8">
        <v>732700</v>
      </c>
      <c r="J499" s="47">
        <f t="shared" si="35"/>
        <v>0.6742424242424242</v>
      </c>
      <c r="K499" s="47">
        <f t="shared" si="36"/>
        <v>0.58190923450920318</v>
      </c>
      <c r="L499" s="51">
        <f t="shared" si="37"/>
        <v>0.20227272727272724</v>
      </c>
      <c r="M499" s="51">
        <f t="shared" si="38"/>
        <v>0.4073364641564422</v>
      </c>
      <c r="N499" s="48">
        <f t="shared" si="39"/>
        <v>0.60960919142916947</v>
      </c>
      <c r="O499" s="49"/>
      <c r="P499" s="49"/>
    </row>
    <row r="500" spans="1:16" x14ac:dyDescent="0.25">
      <c r="A500" s="155">
        <v>497</v>
      </c>
      <c r="B500" s="167" t="s">
        <v>129</v>
      </c>
      <c r="C500" s="167" t="s">
        <v>124</v>
      </c>
      <c r="D500" s="162" t="s">
        <v>966</v>
      </c>
      <c r="E500" s="167" t="s">
        <v>958</v>
      </c>
      <c r="F500" s="222">
        <v>671</v>
      </c>
      <c r="G500" s="219">
        <v>1323331.075</v>
      </c>
      <c r="H500" s="8">
        <v>443</v>
      </c>
      <c r="I500" s="8">
        <v>789370</v>
      </c>
      <c r="J500" s="47">
        <f t="shared" si="35"/>
        <v>0.66020864381520117</v>
      </c>
      <c r="K500" s="47">
        <f t="shared" si="36"/>
        <v>0.59650227740627948</v>
      </c>
      <c r="L500" s="51">
        <f t="shared" si="37"/>
        <v>0.19806259314456034</v>
      </c>
      <c r="M500" s="51">
        <f t="shared" si="38"/>
        <v>0.41755159418439564</v>
      </c>
      <c r="N500" s="48">
        <f t="shared" si="39"/>
        <v>0.61561418732895601</v>
      </c>
      <c r="O500" s="49"/>
      <c r="P500" s="49"/>
    </row>
    <row r="501" spans="1:16" x14ac:dyDescent="0.25">
      <c r="A501" s="155">
        <v>498</v>
      </c>
      <c r="B501" s="167" t="s">
        <v>129</v>
      </c>
      <c r="C501" s="167" t="s">
        <v>124</v>
      </c>
      <c r="D501" s="162" t="s">
        <v>964</v>
      </c>
      <c r="E501" s="167" t="s">
        <v>965</v>
      </c>
      <c r="F501" s="222">
        <v>798</v>
      </c>
      <c r="G501" s="219">
        <v>1479657.15</v>
      </c>
      <c r="H501" s="8">
        <v>472</v>
      </c>
      <c r="I501" s="8">
        <v>833120</v>
      </c>
      <c r="J501" s="47">
        <f t="shared" si="35"/>
        <v>0.5914786967418546</v>
      </c>
      <c r="K501" s="47">
        <f t="shared" si="36"/>
        <v>0.56304935234489961</v>
      </c>
      <c r="L501" s="51">
        <f t="shared" si="37"/>
        <v>0.17744360902255638</v>
      </c>
      <c r="M501" s="51">
        <f t="shared" si="38"/>
        <v>0.39413454664142972</v>
      </c>
      <c r="N501" s="48">
        <f t="shared" si="39"/>
        <v>0.57157815566398606</v>
      </c>
      <c r="O501" s="49"/>
      <c r="P501" s="49"/>
    </row>
    <row r="502" spans="1:16" x14ac:dyDescent="0.25">
      <c r="A502" s="155">
        <v>499</v>
      </c>
      <c r="B502" s="167" t="s">
        <v>77</v>
      </c>
      <c r="C502" s="167" t="s">
        <v>124</v>
      </c>
      <c r="D502" s="162" t="s">
        <v>684</v>
      </c>
      <c r="E502" s="167" t="s">
        <v>1422</v>
      </c>
      <c r="F502" s="222">
        <v>1527</v>
      </c>
      <c r="G502" s="219">
        <v>2417119.0499999998</v>
      </c>
      <c r="H502" s="8">
        <v>972</v>
      </c>
      <c r="I502" s="8">
        <v>1423875</v>
      </c>
      <c r="J502" s="47">
        <f t="shared" si="35"/>
        <v>0.63654223968565815</v>
      </c>
      <c r="K502" s="47">
        <f t="shared" si="36"/>
        <v>0.58907938357442513</v>
      </c>
      <c r="L502" s="51">
        <f t="shared" si="37"/>
        <v>0.19096267190569743</v>
      </c>
      <c r="M502" s="51">
        <f t="shared" si="38"/>
        <v>0.41235556850209759</v>
      </c>
      <c r="N502" s="48">
        <f t="shared" si="39"/>
        <v>0.60331824040779503</v>
      </c>
      <c r="O502" s="49"/>
      <c r="P502" s="49"/>
    </row>
    <row r="503" spans="1:16" x14ac:dyDescent="0.25">
      <c r="A503" s="155">
        <v>500</v>
      </c>
      <c r="B503" s="167" t="s">
        <v>77</v>
      </c>
      <c r="C503" s="167" t="s">
        <v>124</v>
      </c>
      <c r="D503" s="162" t="s">
        <v>686</v>
      </c>
      <c r="E503" s="167" t="s">
        <v>687</v>
      </c>
      <c r="F503" s="222">
        <v>549</v>
      </c>
      <c r="G503" s="219">
        <v>867883.375</v>
      </c>
      <c r="H503" s="8">
        <v>308</v>
      </c>
      <c r="I503" s="8">
        <v>424260</v>
      </c>
      <c r="J503" s="47">
        <f t="shared" si="35"/>
        <v>0.56102003642987253</v>
      </c>
      <c r="K503" s="47">
        <f t="shared" si="36"/>
        <v>0.48884448328094776</v>
      </c>
      <c r="L503" s="51">
        <f t="shared" si="37"/>
        <v>0.16830601092896175</v>
      </c>
      <c r="M503" s="51">
        <f t="shared" si="38"/>
        <v>0.34219113829666342</v>
      </c>
      <c r="N503" s="48">
        <f t="shared" si="39"/>
        <v>0.51049714922562517</v>
      </c>
      <c r="O503" s="49"/>
      <c r="P503" s="49"/>
    </row>
    <row r="504" spans="1:16" x14ac:dyDescent="0.25">
      <c r="A504" s="155">
        <v>501</v>
      </c>
      <c r="B504" s="167" t="s">
        <v>130</v>
      </c>
      <c r="C504" s="167" t="s">
        <v>124</v>
      </c>
      <c r="D504" s="162" t="s">
        <v>918</v>
      </c>
      <c r="E504" s="167" t="s">
        <v>787</v>
      </c>
      <c r="F504" s="222">
        <v>1024</v>
      </c>
      <c r="G504" s="219">
        <v>1631670.875</v>
      </c>
      <c r="H504" s="8">
        <v>590</v>
      </c>
      <c r="I504" s="8">
        <v>865525</v>
      </c>
      <c r="J504" s="47">
        <f t="shared" si="35"/>
        <v>0.576171875</v>
      </c>
      <c r="K504" s="47">
        <f t="shared" si="36"/>
        <v>0.53045317732964992</v>
      </c>
      <c r="L504" s="51">
        <f t="shared" si="37"/>
        <v>0.1728515625</v>
      </c>
      <c r="M504" s="51">
        <f t="shared" si="38"/>
        <v>0.37131722413075491</v>
      </c>
      <c r="N504" s="48">
        <f t="shared" si="39"/>
        <v>0.54416878663075496</v>
      </c>
      <c r="O504" s="49"/>
      <c r="P504" s="49"/>
    </row>
    <row r="505" spans="1:16" x14ac:dyDescent="0.25">
      <c r="A505" s="155">
        <v>502</v>
      </c>
      <c r="B505" s="167" t="s">
        <v>130</v>
      </c>
      <c r="C505" s="167" t="s">
        <v>124</v>
      </c>
      <c r="D505" s="162" t="s">
        <v>920</v>
      </c>
      <c r="E505" s="167" t="s">
        <v>1114</v>
      </c>
      <c r="F505" s="222">
        <v>842</v>
      </c>
      <c r="G505" s="219">
        <v>1354017.5249999999</v>
      </c>
      <c r="H505" s="8">
        <v>341</v>
      </c>
      <c r="I505" s="8">
        <v>489185</v>
      </c>
      <c r="J505" s="47">
        <f t="shared" si="35"/>
        <v>0.40498812351543945</v>
      </c>
      <c r="K505" s="47">
        <f t="shared" si="36"/>
        <v>0.36128409785538046</v>
      </c>
      <c r="L505" s="51">
        <f t="shared" si="37"/>
        <v>0.12149643705463183</v>
      </c>
      <c r="M505" s="51">
        <f t="shared" si="38"/>
        <v>0.2528988684987663</v>
      </c>
      <c r="N505" s="48">
        <f t="shared" si="39"/>
        <v>0.37439530555339812</v>
      </c>
      <c r="O505" s="49"/>
      <c r="P505" s="49"/>
    </row>
    <row r="506" spans="1:16" x14ac:dyDescent="0.25">
      <c r="A506" s="155">
        <v>503</v>
      </c>
      <c r="B506" s="167" t="s">
        <v>130</v>
      </c>
      <c r="C506" s="167" t="s">
        <v>124</v>
      </c>
      <c r="D506" s="162" t="s">
        <v>917</v>
      </c>
      <c r="E506" s="167" t="s">
        <v>1256</v>
      </c>
      <c r="F506" s="222">
        <v>1399</v>
      </c>
      <c r="G506" s="219">
        <v>2236762.7749999999</v>
      </c>
      <c r="H506" s="8">
        <v>669</v>
      </c>
      <c r="I506" s="8">
        <v>998855</v>
      </c>
      <c r="J506" s="47">
        <f t="shared" si="35"/>
        <v>0.47819871336669051</v>
      </c>
      <c r="K506" s="47">
        <f t="shared" si="36"/>
        <v>0.44656277865675764</v>
      </c>
      <c r="L506" s="51">
        <f t="shared" si="37"/>
        <v>0.14345961401000715</v>
      </c>
      <c r="M506" s="51">
        <f t="shared" si="38"/>
        <v>0.31259394505973032</v>
      </c>
      <c r="N506" s="48">
        <f t="shared" si="39"/>
        <v>0.45605355906973744</v>
      </c>
      <c r="O506" s="49"/>
      <c r="P506" s="49"/>
    </row>
    <row r="507" spans="1:16" x14ac:dyDescent="0.25">
      <c r="A507" s="155">
        <v>504</v>
      </c>
      <c r="B507" s="167" t="s">
        <v>130</v>
      </c>
      <c r="C507" s="167" t="s">
        <v>124</v>
      </c>
      <c r="D507" s="162" t="s">
        <v>919</v>
      </c>
      <c r="E507" s="167" t="s">
        <v>1453</v>
      </c>
      <c r="F507" s="222">
        <v>931</v>
      </c>
      <c r="G507" s="219">
        <v>1483552.15</v>
      </c>
      <c r="H507" s="8">
        <v>530</v>
      </c>
      <c r="I507" s="8">
        <v>757890</v>
      </c>
      <c r="J507" s="47">
        <f t="shared" si="35"/>
        <v>0.56928034371643399</v>
      </c>
      <c r="K507" s="47">
        <f t="shared" si="36"/>
        <v>0.51086171793826063</v>
      </c>
      <c r="L507" s="51">
        <f t="shared" si="37"/>
        <v>0.1707841031149302</v>
      </c>
      <c r="M507" s="51">
        <f t="shared" si="38"/>
        <v>0.35760320255678241</v>
      </c>
      <c r="N507" s="48">
        <f t="shared" si="39"/>
        <v>0.52838730567171255</v>
      </c>
      <c r="O507" s="49"/>
      <c r="P507" s="49"/>
    </row>
    <row r="508" spans="1:16" x14ac:dyDescent="0.25">
      <c r="A508" s="155">
        <v>505</v>
      </c>
      <c r="B508" s="167" t="s">
        <v>130</v>
      </c>
      <c r="C508" s="167" t="s">
        <v>124</v>
      </c>
      <c r="D508" s="162" t="s">
        <v>921</v>
      </c>
      <c r="E508" s="167" t="s">
        <v>1258</v>
      </c>
      <c r="F508" s="222">
        <v>465</v>
      </c>
      <c r="G508" s="219">
        <v>744117.5</v>
      </c>
      <c r="H508" s="8">
        <v>191</v>
      </c>
      <c r="I508" s="8">
        <v>352470</v>
      </c>
      <c r="J508" s="47">
        <f t="shared" si="35"/>
        <v>0.41075268817204302</v>
      </c>
      <c r="K508" s="47">
        <f t="shared" si="36"/>
        <v>0.47367519242592737</v>
      </c>
      <c r="L508" s="51">
        <f t="shared" si="37"/>
        <v>0.12322580645161291</v>
      </c>
      <c r="M508" s="51">
        <f t="shared" si="38"/>
        <v>0.33157263469814913</v>
      </c>
      <c r="N508" s="48">
        <f t="shared" si="39"/>
        <v>0.45479844114976203</v>
      </c>
      <c r="O508" s="49"/>
      <c r="P508" s="49"/>
    </row>
    <row r="509" spans="1:16" x14ac:dyDescent="0.25">
      <c r="A509" s="155">
        <v>506</v>
      </c>
      <c r="B509" s="167" t="s">
        <v>126</v>
      </c>
      <c r="C509" s="167" t="s">
        <v>124</v>
      </c>
      <c r="D509" s="162" t="s">
        <v>916</v>
      </c>
      <c r="E509" s="167" t="s">
        <v>842</v>
      </c>
      <c r="F509" s="222">
        <v>1360</v>
      </c>
      <c r="G509" s="219">
        <v>2615300.7250000001</v>
      </c>
      <c r="H509" s="8">
        <v>607</v>
      </c>
      <c r="I509" s="8">
        <v>941065</v>
      </c>
      <c r="J509" s="47">
        <f t="shared" si="35"/>
        <v>0.44632352941176473</v>
      </c>
      <c r="K509" s="47">
        <f t="shared" si="36"/>
        <v>0.35983051241650232</v>
      </c>
      <c r="L509" s="51">
        <f t="shared" si="37"/>
        <v>0.13389705882352942</v>
      </c>
      <c r="M509" s="51">
        <f t="shared" si="38"/>
        <v>0.25188135869155159</v>
      </c>
      <c r="N509" s="48">
        <f t="shared" si="39"/>
        <v>0.38577841751508102</v>
      </c>
      <c r="O509" s="49"/>
      <c r="P509" s="49"/>
    </row>
    <row r="510" spans="1:16" x14ac:dyDescent="0.25">
      <c r="A510" s="155">
        <v>507</v>
      </c>
      <c r="B510" s="167" t="s">
        <v>126</v>
      </c>
      <c r="C510" s="167" t="s">
        <v>124</v>
      </c>
      <c r="D510" s="162" t="s">
        <v>914</v>
      </c>
      <c r="E510" s="167" t="s">
        <v>915</v>
      </c>
      <c r="F510" s="222">
        <v>676</v>
      </c>
      <c r="G510" s="219">
        <v>1298585.8500000001</v>
      </c>
      <c r="H510" s="8">
        <v>318</v>
      </c>
      <c r="I510" s="8">
        <v>487735</v>
      </c>
      <c r="J510" s="47">
        <f t="shared" si="35"/>
        <v>0.47041420118343197</v>
      </c>
      <c r="K510" s="47">
        <f t="shared" si="36"/>
        <v>0.37558933820201412</v>
      </c>
      <c r="L510" s="51">
        <f t="shared" si="37"/>
        <v>0.14112426035502959</v>
      </c>
      <c r="M510" s="51">
        <f t="shared" si="38"/>
        <v>0.26291253674140985</v>
      </c>
      <c r="N510" s="48">
        <f t="shared" si="39"/>
        <v>0.40403679709643947</v>
      </c>
      <c r="O510" s="49"/>
      <c r="P510" s="49"/>
    </row>
    <row r="511" spans="1:16" x14ac:dyDescent="0.25">
      <c r="A511" s="155">
        <v>508</v>
      </c>
      <c r="B511" s="167" t="s">
        <v>136</v>
      </c>
      <c r="C511" s="167" t="s">
        <v>124</v>
      </c>
      <c r="D511" s="162" t="s">
        <v>979</v>
      </c>
      <c r="E511" s="167" t="s">
        <v>980</v>
      </c>
      <c r="F511" s="222">
        <v>1805</v>
      </c>
      <c r="G511" s="219">
        <v>3243955.05</v>
      </c>
      <c r="H511" s="8">
        <v>1150</v>
      </c>
      <c r="I511" s="8">
        <v>1916125</v>
      </c>
      <c r="J511" s="47">
        <f t="shared" si="35"/>
        <v>0.63711911357340723</v>
      </c>
      <c r="K511" s="47">
        <f t="shared" si="36"/>
        <v>0.5906755705508312</v>
      </c>
      <c r="L511" s="51">
        <f t="shared" si="37"/>
        <v>0.19113573407202217</v>
      </c>
      <c r="M511" s="51">
        <f t="shared" si="38"/>
        <v>0.41347289938558179</v>
      </c>
      <c r="N511" s="48">
        <f t="shared" si="39"/>
        <v>0.60460863345760396</v>
      </c>
      <c r="O511" s="49"/>
      <c r="P511" s="49"/>
    </row>
    <row r="512" spans="1:16" x14ac:dyDescent="0.25">
      <c r="A512" s="155">
        <v>509</v>
      </c>
      <c r="B512" s="167" t="s">
        <v>136</v>
      </c>
      <c r="C512" s="167" t="s">
        <v>124</v>
      </c>
      <c r="D512" s="162" t="s">
        <v>985</v>
      </c>
      <c r="E512" s="167" t="s">
        <v>986</v>
      </c>
      <c r="F512" s="222">
        <v>710</v>
      </c>
      <c r="G512" s="219">
        <v>1196429.1000000001</v>
      </c>
      <c r="H512" s="8">
        <v>442</v>
      </c>
      <c r="I512" s="8">
        <v>589530</v>
      </c>
      <c r="J512" s="47">
        <f t="shared" si="35"/>
        <v>0.62253521126760558</v>
      </c>
      <c r="K512" s="47">
        <f t="shared" si="36"/>
        <v>0.49274127484863078</v>
      </c>
      <c r="L512" s="51">
        <f t="shared" si="37"/>
        <v>0.18676056338028166</v>
      </c>
      <c r="M512" s="51">
        <f t="shared" si="38"/>
        <v>0.34491889239404155</v>
      </c>
      <c r="N512" s="48">
        <f t="shared" si="39"/>
        <v>0.53167945577432318</v>
      </c>
      <c r="O512" s="49"/>
      <c r="P512" s="49"/>
    </row>
    <row r="513" spans="1:16" x14ac:dyDescent="0.25">
      <c r="A513" s="155">
        <v>510</v>
      </c>
      <c r="B513" s="167" t="s">
        <v>136</v>
      </c>
      <c r="C513" s="167" t="s">
        <v>124</v>
      </c>
      <c r="D513" s="162" t="s">
        <v>990</v>
      </c>
      <c r="E513" s="218" t="s">
        <v>1423</v>
      </c>
      <c r="F513" s="222">
        <v>658</v>
      </c>
      <c r="G513" s="219">
        <v>1727825.2</v>
      </c>
      <c r="H513" s="8">
        <v>476</v>
      </c>
      <c r="I513" s="8">
        <v>1037540</v>
      </c>
      <c r="J513" s="47">
        <f t="shared" si="35"/>
        <v>0.72340425531914898</v>
      </c>
      <c r="K513" s="47">
        <f t="shared" si="36"/>
        <v>0.60048898464960465</v>
      </c>
      <c r="L513" s="51">
        <f t="shared" si="37"/>
        <v>0.21702127659574469</v>
      </c>
      <c r="M513" s="51">
        <f t="shared" si="38"/>
        <v>0.42034228925472322</v>
      </c>
      <c r="N513" s="48">
        <f t="shared" si="39"/>
        <v>0.63736356585046794</v>
      </c>
      <c r="O513" s="49"/>
      <c r="P513" s="49"/>
    </row>
    <row r="514" spans="1:16" x14ac:dyDescent="0.25">
      <c r="A514" s="155">
        <v>511</v>
      </c>
      <c r="B514" s="167" t="s">
        <v>136</v>
      </c>
      <c r="C514" s="167" t="s">
        <v>124</v>
      </c>
      <c r="D514" s="162" t="s">
        <v>982</v>
      </c>
      <c r="E514" s="167" t="s">
        <v>1231</v>
      </c>
      <c r="F514" s="222">
        <v>567</v>
      </c>
      <c r="G514" s="219">
        <v>1099456.8500000001</v>
      </c>
      <c r="H514" s="8">
        <v>363</v>
      </c>
      <c r="I514" s="8">
        <v>582790</v>
      </c>
      <c r="J514" s="47">
        <f t="shared" si="35"/>
        <v>0.64021164021164023</v>
      </c>
      <c r="K514" s="47">
        <f t="shared" si="36"/>
        <v>0.53007082542620931</v>
      </c>
      <c r="L514" s="51">
        <f t="shared" si="37"/>
        <v>0.19206349206349208</v>
      </c>
      <c r="M514" s="51">
        <f t="shared" si="38"/>
        <v>0.37104957779834652</v>
      </c>
      <c r="N514" s="48">
        <f t="shared" si="39"/>
        <v>0.56311306986183862</v>
      </c>
      <c r="O514" s="49"/>
      <c r="P514" s="49"/>
    </row>
    <row r="515" spans="1:16" x14ac:dyDescent="0.25">
      <c r="A515" s="155">
        <v>512</v>
      </c>
      <c r="B515" s="167" t="s">
        <v>136</v>
      </c>
      <c r="C515" s="167" t="s">
        <v>124</v>
      </c>
      <c r="D515" s="162" t="s">
        <v>987</v>
      </c>
      <c r="E515" s="167" t="s">
        <v>988</v>
      </c>
      <c r="F515" s="222">
        <v>496</v>
      </c>
      <c r="G515" s="219">
        <v>1641760.675</v>
      </c>
      <c r="H515" s="8">
        <v>520</v>
      </c>
      <c r="I515" s="8">
        <v>1230725</v>
      </c>
      <c r="J515" s="47">
        <f t="shared" si="35"/>
        <v>1.0483870967741935</v>
      </c>
      <c r="K515" s="47">
        <f t="shared" si="36"/>
        <v>0.74963727584716322</v>
      </c>
      <c r="L515" s="51">
        <f t="shared" si="37"/>
        <v>0.3</v>
      </c>
      <c r="M515" s="51">
        <f t="shared" si="38"/>
        <v>0.52474609309301423</v>
      </c>
      <c r="N515" s="48">
        <f t="shared" si="39"/>
        <v>0.82474609309301417</v>
      </c>
      <c r="O515" s="49"/>
      <c r="P515" s="49"/>
    </row>
    <row r="516" spans="1:16" x14ac:dyDescent="0.25">
      <c r="A516" s="155">
        <v>513</v>
      </c>
      <c r="B516" s="167" t="s">
        <v>136</v>
      </c>
      <c r="C516" s="167" t="s">
        <v>124</v>
      </c>
      <c r="D516" s="162" t="s">
        <v>981</v>
      </c>
      <c r="E516" s="167" t="s">
        <v>1298</v>
      </c>
      <c r="F516" s="222">
        <v>864</v>
      </c>
      <c r="G516" s="219">
        <v>2209654.25</v>
      </c>
      <c r="H516" s="8">
        <v>658</v>
      </c>
      <c r="I516" s="8">
        <v>1122345</v>
      </c>
      <c r="J516" s="47">
        <f t="shared" ref="J516:J533" si="40">IFERROR(H516/F516,0)</f>
        <v>0.76157407407407407</v>
      </c>
      <c r="K516" s="47">
        <f t="shared" ref="K516:K533" si="41">IFERROR(I516/G516,0)</f>
        <v>0.50792788057226601</v>
      </c>
      <c r="L516" s="51">
        <f t="shared" si="37"/>
        <v>0.22847222222222222</v>
      </c>
      <c r="M516" s="51">
        <f t="shared" si="38"/>
        <v>0.35554951640058619</v>
      </c>
      <c r="N516" s="48">
        <f t="shared" si="39"/>
        <v>0.58402173862280837</v>
      </c>
      <c r="O516" s="49"/>
      <c r="P516" s="49"/>
    </row>
    <row r="517" spans="1:16" x14ac:dyDescent="0.25">
      <c r="A517" s="155">
        <v>514</v>
      </c>
      <c r="B517" s="167" t="s">
        <v>136</v>
      </c>
      <c r="C517" s="167" t="s">
        <v>124</v>
      </c>
      <c r="D517" s="162" t="s">
        <v>989</v>
      </c>
      <c r="E517" s="167" t="s">
        <v>1232</v>
      </c>
      <c r="F517" s="222">
        <v>633</v>
      </c>
      <c r="G517" s="219">
        <v>1097163.8500000001</v>
      </c>
      <c r="H517" s="8">
        <v>373</v>
      </c>
      <c r="I517" s="8">
        <v>565035</v>
      </c>
      <c r="J517" s="47">
        <f t="shared" si="40"/>
        <v>0.58925750394944709</v>
      </c>
      <c r="K517" s="47">
        <f t="shared" si="41"/>
        <v>0.51499600538242296</v>
      </c>
      <c r="L517" s="51">
        <f t="shared" ref="L517:L533" si="42">IF((J517*0.3)&gt;30%,30%,(J517*0.3))</f>
        <v>0.17677725118483412</v>
      </c>
      <c r="M517" s="51">
        <f t="shared" ref="M517:M533" si="43">IF((K517*0.7)&gt;70%,70%,(K517*0.7))</f>
        <v>0.36049720376769606</v>
      </c>
      <c r="N517" s="48">
        <f t="shared" ref="N517:N533" si="44">L517+M517</f>
        <v>0.53727445495253012</v>
      </c>
      <c r="O517" s="49"/>
      <c r="P517" s="49"/>
    </row>
    <row r="518" spans="1:16" x14ac:dyDescent="0.25">
      <c r="A518" s="155">
        <v>515</v>
      </c>
      <c r="B518" s="167" t="s">
        <v>136</v>
      </c>
      <c r="C518" s="167" t="s">
        <v>124</v>
      </c>
      <c r="D518" s="162" t="s">
        <v>983</v>
      </c>
      <c r="E518" s="167" t="s">
        <v>984</v>
      </c>
      <c r="F518" s="222">
        <v>856</v>
      </c>
      <c r="G518" s="219">
        <v>1312507.7250000001</v>
      </c>
      <c r="H518" s="8">
        <v>936</v>
      </c>
      <c r="I518" s="8">
        <v>1303465</v>
      </c>
      <c r="J518" s="47">
        <f t="shared" si="40"/>
        <v>1.0934579439252337</v>
      </c>
      <c r="K518" s="47">
        <f t="shared" si="41"/>
        <v>0.99311034531244369</v>
      </c>
      <c r="L518" s="51">
        <f t="shared" si="42"/>
        <v>0.3</v>
      </c>
      <c r="M518" s="51">
        <f t="shared" si="43"/>
        <v>0.69517724171871054</v>
      </c>
      <c r="N518" s="48">
        <f t="shared" si="44"/>
        <v>0.99517724171871058</v>
      </c>
      <c r="O518" s="49"/>
      <c r="P518" s="49"/>
    </row>
    <row r="519" spans="1:16" x14ac:dyDescent="0.25">
      <c r="A519" s="155">
        <v>516</v>
      </c>
      <c r="B519" s="167" t="s">
        <v>1259</v>
      </c>
      <c r="C519" s="167" t="s">
        <v>124</v>
      </c>
      <c r="D519" s="162" t="s">
        <v>975</v>
      </c>
      <c r="E519" s="167" t="s">
        <v>976</v>
      </c>
      <c r="F519" s="222">
        <v>1828</v>
      </c>
      <c r="G519" s="219">
        <v>2290761.6</v>
      </c>
      <c r="H519" s="8">
        <v>1356</v>
      </c>
      <c r="I519" s="8">
        <v>1480675</v>
      </c>
      <c r="J519" s="47">
        <f t="shared" si="40"/>
        <v>0.74179431072210067</v>
      </c>
      <c r="K519" s="47">
        <f t="shared" si="41"/>
        <v>0.64636800267648975</v>
      </c>
      <c r="L519" s="51">
        <f t="shared" si="42"/>
        <v>0.22253829321663018</v>
      </c>
      <c r="M519" s="51">
        <f t="shared" si="43"/>
        <v>0.45245760187354278</v>
      </c>
      <c r="N519" s="48">
        <f t="shared" si="44"/>
        <v>0.67499589509017299</v>
      </c>
      <c r="O519" s="49"/>
      <c r="P519" s="49"/>
    </row>
    <row r="520" spans="1:16" x14ac:dyDescent="0.25">
      <c r="A520" s="155">
        <v>517</v>
      </c>
      <c r="B520" s="167" t="s">
        <v>1259</v>
      </c>
      <c r="C520" s="167" t="s">
        <v>124</v>
      </c>
      <c r="D520" s="162" t="s">
        <v>978</v>
      </c>
      <c r="E520" s="167" t="s">
        <v>1260</v>
      </c>
      <c r="F520" s="222">
        <v>968</v>
      </c>
      <c r="G520" s="219">
        <v>1200019.75</v>
      </c>
      <c r="H520" s="8">
        <v>424</v>
      </c>
      <c r="I520" s="8">
        <v>512210</v>
      </c>
      <c r="J520" s="47">
        <f t="shared" si="40"/>
        <v>0.43801652892561982</v>
      </c>
      <c r="K520" s="47">
        <f t="shared" si="41"/>
        <v>0.42683464167985569</v>
      </c>
      <c r="L520" s="51">
        <f t="shared" si="42"/>
        <v>0.13140495867768595</v>
      </c>
      <c r="M520" s="51">
        <f t="shared" si="43"/>
        <v>0.29878424917589896</v>
      </c>
      <c r="N520" s="48">
        <f t="shared" si="44"/>
        <v>0.43018920785358494</v>
      </c>
      <c r="O520" s="49"/>
      <c r="P520" s="49"/>
    </row>
    <row r="521" spans="1:16" x14ac:dyDescent="0.25">
      <c r="A521" s="155">
        <v>518</v>
      </c>
      <c r="B521" s="167" t="s">
        <v>1259</v>
      </c>
      <c r="C521" s="167" t="s">
        <v>124</v>
      </c>
      <c r="D521" s="162" t="s">
        <v>977</v>
      </c>
      <c r="E521" s="167" t="s">
        <v>1115</v>
      </c>
      <c r="F521" s="222">
        <v>1560</v>
      </c>
      <c r="G521" s="219">
        <v>2532576.9249999998</v>
      </c>
      <c r="H521" s="8">
        <v>592</v>
      </c>
      <c r="I521" s="8">
        <v>753580</v>
      </c>
      <c r="J521" s="47">
        <f t="shared" si="40"/>
        <v>0.37948717948717947</v>
      </c>
      <c r="K521" s="47">
        <f t="shared" si="41"/>
        <v>0.29755463400188725</v>
      </c>
      <c r="L521" s="51">
        <f t="shared" si="42"/>
        <v>0.11384615384615383</v>
      </c>
      <c r="M521" s="51">
        <f t="shared" si="43"/>
        <v>0.20828824380132108</v>
      </c>
      <c r="N521" s="48">
        <f t="shared" si="44"/>
        <v>0.32213439764747492</v>
      </c>
      <c r="O521" s="49"/>
      <c r="P521" s="49"/>
    </row>
    <row r="522" spans="1:16" x14ac:dyDescent="0.25">
      <c r="A522" s="155">
        <v>519</v>
      </c>
      <c r="B522" s="167" t="s">
        <v>135</v>
      </c>
      <c r="C522" s="167" t="s">
        <v>124</v>
      </c>
      <c r="D522" s="162" t="s">
        <v>973</v>
      </c>
      <c r="E522" s="167" t="s">
        <v>974</v>
      </c>
      <c r="F522" s="222">
        <v>2280</v>
      </c>
      <c r="G522" s="219">
        <v>2983975.6</v>
      </c>
      <c r="H522" s="8">
        <v>1450</v>
      </c>
      <c r="I522" s="8">
        <v>1885250</v>
      </c>
      <c r="J522" s="47">
        <f t="shared" si="40"/>
        <v>0.63596491228070173</v>
      </c>
      <c r="K522" s="47">
        <f t="shared" si="41"/>
        <v>0.63179135915186435</v>
      </c>
      <c r="L522" s="51">
        <f t="shared" si="42"/>
        <v>0.19078947368421051</v>
      </c>
      <c r="M522" s="51">
        <f t="shared" si="43"/>
        <v>0.44225395140630502</v>
      </c>
      <c r="N522" s="48">
        <f t="shared" si="44"/>
        <v>0.63304342509051548</v>
      </c>
      <c r="O522" s="49"/>
      <c r="P522" s="49"/>
    </row>
    <row r="523" spans="1:16" x14ac:dyDescent="0.25">
      <c r="A523" s="155">
        <v>520</v>
      </c>
      <c r="B523" s="167" t="s">
        <v>135</v>
      </c>
      <c r="C523" s="167" t="s">
        <v>124</v>
      </c>
      <c r="D523" s="162" t="s">
        <v>970</v>
      </c>
      <c r="E523" s="167" t="s">
        <v>1116</v>
      </c>
      <c r="F523" s="222">
        <v>1744</v>
      </c>
      <c r="G523" s="219">
        <v>2061366.7250000001</v>
      </c>
      <c r="H523" s="8">
        <v>722</v>
      </c>
      <c r="I523" s="8">
        <v>847680</v>
      </c>
      <c r="J523" s="47">
        <f t="shared" si="40"/>
        <v>0.41399082568807338</v>
      </c>
      <c r="K523" s="47">
        <f t="shared" si="41"/>
        <v>0.41122231659192032</v>
      </c>
      <c r="L523" s="51">
        <f t="shared" si="42"/>
        <v>0.12419724770642201</v>
      </c>
      <c r="M523" s="51">
        <f t="shared" si="43"/>
        <v>0.28785562161434419</v>
      </c>
      <c r="N523" s="48">
        <f t="shared" si="44"/>
        <v>0.41205286932076624</v>
      </c>
      <c r="O523" s="49"/>
      <c r="P523" s="49"/>
    </row>
    <row r="524" spans="1:16" x14ac:dyDescent="0.25">
      <c r="A524" s="155">
        <v>521</v>
      </c>
      <c r="B524" s="167" t="s">
        <v>135</v>
      </c>
      <c r="C524" s="167" t="s">
        <v>124</v>
      </c>
      <c r="D524" s="162" t="s">
        <v>971</v>
      </c>
      <c r="E524" s="167" t="s">
        <v>972</v>
      </c>
      <c r="F524" s="222">
        <v>1838</v>
      </c>
      <c r="G524" s="219">
        <v>3352453.2</v>
      </c>
      <c r="H524" s="8">
        <v>1108</v>
      </c>
      <c r="I524" s="8">
        <v>2000195</v>
      </c>
      <c r="J524" s="47">
        <f t="shared" si="40"/>
        <v>0.60282916213275295</v>
      </c>
      <c r="K524" s="47">
        <f t="shared" si="41"/>
        <v>0.59663621851604065</v>
      </c>
      <c r="L524" s="51">
        <f t="shared" si="42"/>
        <v>0.18084874863982589</v>
      </c>
      <c r="M524" s="51">
        <f t="shared" si="43"/>
        <v>0.41764535296122846</v>
      </c>
      <c r="N524" s="48">
        <f t="shared" si="44"/>
        <v>0.59849410160105432</v>
      </c>
      <c r="O524" s="49"/>
      <c r="P524" s="49"/>
    </row>
    <row r="525" spans="1:16" x14ac:dyDescent="0.25">
      <c r="A525" s="155">
        <v>522</v>
      </c>
      <c r="B525" s="167" t="s">
        <v>135</v>
      </c>
      <c r="C525" s="167" t="s">
        <v>124</v>
      </c>
      <c r="D525" s="162" t="s">
        <v>1161</v>
      </c>
      <c r="E525" s="167" t="s">
        <v>1424</v>
      </c>
      <c r="F525" s="222">
        <v>794</v>
      </c>
      <c r="G525" s="219">
        <v>1019704.425</v>
      </c>
      <c r="H525" s="8">
        <v>637</v>
      </c>
      <c r="I525" s="8">
        <v>752485</v>
      </c>
      <c r="J525" s="47">
        <f t="shared" si="40"/>
        <v>0.80226700251889171</v>
      </c>
      <c r="K525" s="47">
        <f t="shared" si="41"/>
        <v>0.73794423320267533</v>
      </c>
      <c r="L525" s="51">
        <f t="shared" si="42"/>
        <v>0.24068010075566751</v>
      </c>
      <c r="M525" s="51">
        <f t="shared" si="43"/>
        <v>0.51656096324187273</v>
      </c>
      <c r="N525" s="48">
        <f t="shared" si="44"/>
        <v>0.75724106399754021</v>
      </c>
      <c r="O525" s="49"/>
      <c r="P525" s="49"/>
    </row>
    <row r="526" spans="1:16" x14ac:dyDescent="0.25">
      <c r="A526" s="155">
        <v>523</v>
      </c>
      <c r="B526" s="167" t="s">
        <v>132</v>
      </c>
      <c r="C526" s="167" t="s">
        <v>124</v>
      </c>
      <c r="D526" s="162" t="s">
        <v>945</v>
      </c>
      <c r="E526" s="167" t="s">
        <v>946</v>
      </c>
      <c r="F526" s="222">
        <v>930</v>
      </c>
      <c r="G526" s="219">
        <v>1293217.2250000001</v>
      </c>
      <c r="H526" s="8">
        <v>429</v>
      </c>
      <c r="I526" s="8">
        <v>432015</v>
      </c>
      <c r="J526" s="47">
        <f t="shared" si="40"/>
        <v>0.46129032258064517</v>
      </c>
      <c r="K526" s="47">
        <f t="shared" si="41"/>
        <v>0.33406220675725995</v>
      </c>
      <c r="L526" s="51">
        <f t="shared" si="42"/>
        <v>0.13838709677419356</v>
      </c>
      <c r="M526" s="51">
        <f t="shared" si="43"/>
        <v>0.23384354473008195</v>
      </c>
      <c r="N526" s="48">
        <f t="shared" si="44"/>
        <v>0.37223064150427554</v>
      </c>
      <c r="O526" s="49"/>
      <c r="P526" s="49"/>
    </row>
    <row r="527" spans="1:16" x14ac:dyDescent="0.25">
      <c r="A527" s="155">
        <v>524</v>
      </c>
      <c r="B527" s="167" t="s">
        <v>132</v>
      </c>
      <c r="C527" s="167" t="s">
        <v>124</v>
      </c>
      <c r="D527" s="162" t="s">
        <v>947</v>
      </c>
      <c r="E527" s="218" t="s">
        <v>1425</v>
      </c>
      <c r="F527" s="222">
        <v>1671</v>
      </c>
      <c r="G527" s="219">
        <v>2538152.2999999998</v>
      </c>
      <c r="H527" s="8">
        <v>842</v>
      </c>
      <c r="I527" s="8">
        <v>1165160</v>
      </c>
      <c r="J527" s="47">
        <f t="shared" si="40"/>
        <v>0.50388988629563136</v>
      </c>
      <c r="K527" s="47">
        <f t="shared" si="41"/>
        <v>0.45905834728672512</v>
      </c>
      <c r="L527" s="51">
        <f t="shared" si="42"/>
        <v>0.15116696588868941</v>
      </c>
      <c r="M527" s="51">
        <f t="shared" si="43"/>
        <v>0.32134084310070754</v>
      </c>
      <c r="N527" s="48">
        <f t="shared" si="44"/>
        <v>0.47250780898939693</v>
      </c>
      <c r="O527" s="49"/>
      <c r="P527" s="49"/>
    </row>
    <row r="528" spans="1:16" x14ac:dyDescent="0.25">
      <c r="A528" s="155">
        <v>525</v>
      </c>
      <c r="B528" s="167" t="s">
        <v>132</v>
      </c>
      <c r="C528" s="167" t="s">
        <v>124</v>
      </c>
      <c r="D528" s="162" t="s">
        <v>949</v>
      </c>
      <c r="E528" s="167" t="s">
        <v>950</v>
      </c>
      <c r="F528" s="222">
        <v>994</v>
      </c>
      <c r="G528" s="219">
        <v>1666797.2250000001</v>
      </c>
      <c r="H528" s="8">
        <v>500</v>
      </c>
      <c r="I528" s="8">
        <v>682995</v>
      </c>
      <c r="J528" s="47">
        <f t="shared" si="40"/>
        <v>0.50301810865191143</v>
      </c>
      <c r="K528" s="47">
        <f t="shared" si="41"/>
        <v>0.40976490106647495</v>
      </c>
      <c r="L528" s="51">
        <f t="shared" si="42"/>
        <v>0.15090543259557343</v>
      </c>
      <c r="M528" s="51">
        <f t="shared" si="43"/>
        <v>0.28683543074653245</v>
      </c>
      <c r="N528" s="48">
        <f t="shared" si="44"/>
        <v>0.43774086334210588</v>
      </c>
      <c r="O528" s="49"/>
      <c r="P528" s="49"/>
    </row>
    <row r="529" spans="1:16" x14ac:dyDescent="0.25">
      <c r="A529" s="155">
        <v>526</v>
      </c>
      <c r="B529" s="167" t="s">
        <v>132</v>
      </c>
      <c r="C529" s="167" t="s">
        <v>124</v>
      </c>
      <c r="D529" s="162" t="s">
        <v>951</v>
      </c>
      <c r="E529" s="167" t="s">
        <v>1426</v>
      </c>
      <c r="F529" s="222">
        <v>995</v>
      </c>
      <c r="G529" s="219">
        <v>1702737.2250000001</v>
      </c>
      <c r="H529" s="8">
        <v>491</v>
      </c>
      <c r="I529" s="8">
        <v>634970</v>
      </c>
      <c r="J529" s="47">
        <f t="shared" si="40"/>
        <v>0.49346733668341708</v>
      </c>
      <c r="K529" s="47">
        <f t="shared" si="41"/>
        <v>0.3729113281117114</v>
      </c>
      <c r="L529" s="51">
        <f t="shared" si="42"/>
        <v>0.14804020100502513</v>
      </c>
      <c r="M529" s="51">
        <f t="shared" si="43"/>
        <v>0.26103792967819794</v>
      </c>
      <c r="N529" s="48">
        <f t="shared" si="44"/>
        <v>0.40907813068322307</v>
      </c>
      <c r="O529" s="49"/>
      <c r="P529" s="49"/>
    </row>
    <row r="530" spans="1:16" x14ac:dyDescent="0.25">
      <c r="A530" s="155">
        <v>527</v>
      </c>
      <c r="B530" s="167" t="s">
        <v>132</v>
      </c>
      <c r="C530" s="167" t="s">
        <v>124</v>
      </c>
      <c r="D530" s="162" t="s">
        <v>938</v>
      </c>
      <c r="E530" s="218" t="s">
        <v>1427</v>
      </c>
      <c r="F530" s="222">
        <v>1442</v>
      </c>
      <c r="G530" s="219">
        <v>2221775.15</v>
      </c>
      <c r="H530" s="8">
        <v>772</v>
      </c>
      <c r="I530" s="8">
        <v>1067500</v>
      </c>
      <c r="J530" s="47">
        <f t="shared" si="40"/>
        <v>0.53536754507628292</v>
      </c>
      <c r="K530" s="47">
        <f t="shared" si="41"/>
        <v>0.48047166249023898</v>
      </c>
      <c r="L530" s="51">
        <f t="shared" si="42"/>
        <v>0.16061026352288488</v>
      </c>
      <c r="M530" s="51">
        <f t="shared" si="43"/>
        <v>0.33633016374316727</v>
      </c>
      <c r="N530" s="48">
        <f t="shared" si="44"/>
        <v>0.49694042726605214</v>
      </c>
      <c r="O530" s="49"/>
      <c r="P530" s="49"/>
    </row>
    <row r="531" spans="1:16" x14ac:dyDescent="0.25">
      <c r="A531" s="155">
        <v>528</v>
      </c>
      <c r="B531" s="167" t="s">
        <v>134</v>
      </c>
      <c r="C531" s="167" t="s">
        <v>124</v>
      </c>
      <c r="D531" s="162" t="s">
        <v>940</v>
      </c>
      <c r="E531" s="167" t="s">
        <v>941</v>
      </c>
      <c r="F531" s="222">
        <v>1024</v>
      </c>
      <c r="G531" s="219">
        <v>1654510.7250000001</v>
      </c>
      <c r="H531" s="8">
        <v>399</v>
      </c>
      <c r="I531" s="8">
        <v>747830</v>
      </c>
      <c r="J531" s="47">
        <f t="shared" si="40"/>
        <v>0.3896484375</v>
      </c>
      <c r="K531" s="47">
        <f t="shared" si="41"/>
        <v>0.45199465237676228</v>
      </c>
      <c r="L531" s="51">
        <f t="shared" si="42"/>
        <v>0.11689453124999999</v>
      </c>
      <c r="M531" s="51">
        <f t="shared" si="43"/>
        <v>0.31639625666373355</v>
      </c>
      <c r="N531" s="48">
        <f t="shared" si="44"/>
        <v>0.43329078791373354</v>
      </c>
      <c r="O531" s="49"/>
      <c r="P531" s="49"/>
    </row>
    <row r="532" spans="1:16" x14ac:dyDescent="0.25">
      <c r="A532" s="155">
        <v>529</v>
      </c>
      <c r="B532" s="167" t="s">
        <v>134</v>
      </c>
      <c r="C532" s="167" t="s">
        <v>124</v>
      </c>
      <c r="D532" s="162" t="s">
        <v>936</v>
      </c>
      <c r="E532" s="167" t="s">
        <v>937</v>
      </c>
      <c r="F532" s="222">
        <v>1199</v>
      </c>
      <c r="G532" s="219">
        <v>1918654.075</v>
      </c>
      <c r="H532" s="8">
        <v>545</v>
      </c>
      <c r="I532" s="8">
        <v>980390</v>
      </c>
      <c r="J532" s="47">
        <f t="shared" si="40"/>
        <v>0.45454545454545453</v>
      </c>
      <c r="K532" s="47">
        <f t="shared" si="41"/>
        <v>0.51097798856732424</v>
      </c>
      <c r="L532" s="51">
        <f t="shared" si="42"/>
        <v>0.13636363636363635</v>
      </c>
      <c r="M532" s="51">
        <f t="shared" si="43"/>
        <v>0.35768459199712693</v>
      </c>
      <c r="N532" s="48">
        <f t="shared" si="44"/>
        <v>0.49404822836076329</v>
      </c>
      <c r="O532" s="49"/>
      <c r="P532" s="49"/>
    </row>
    <row r="533" spans="1:16" x14ac:dyDescent="0.25">
      <c r="A533" s="155">
        <v>530</v>
      </c>
      <c r="B533" s="167" t="s">
        <v>134</v>
      </c>
      <c r="C533" s="167" t="s">
        <v>124</v>
      </c>
      <c r="D533" s="162" t="s">
        <v>943</v>
      </c>
      <c r="E533" s="167" t="s">
        <v>944</v>
      </c>
      <c r="F533" s="222">
        <v>1090</v>
      </c>
      <c r="G533" s="219">
        <v>1655533.4750000001</v>
      </c>
      <c r="H533" s="8">
        <v>499</v>
      </c>
      <c r="I533" s="8">
        <v>782940</v>
      </c>
      <c r="J533" s="47">
        <f t="shared" si="40"/>
        <v>0.45779816513761468</v>
      </c>
      <c r="K533" s="47">
        <f t="shared" si="41"/>
        <v>0.47292308601612537</v>
      </c>
      <c r="L533" s="51">
        <f t="shared" si="42"/>
        <v>0.13733944954128441</v>
      </c>
      <c r="M533" s="51">
        <f t="shared" si="43"/>
        <v>0.33104616021128774</v>
      </c>
      <c r="N533" s="48">
        <f t="shared" si="44"/>
        <v>0.46838560975257215</v>
      </c>
      <c r="P533" s="49"/>
    </row>
    <row r="534" spans="1:16" x14ac:dyDescent="0.25">
      <c r="A534" s="1">
        <v>531</v>
      </c>
      <c r="B534" s="167" t="s">
        <v>134</v>
      </c>
      <c r="C534" s="167" t="s">
        <v>124</v>
      </c>
      <c r="D534" s="162" t="s">
        <v>942</v>
      </c>
      <c r="E534" s="218" t="s">
        <v>1454</v>
      </c>
      <c r="F534" s="222">
        <v>1128</v>
      </c>
      <c r="G534" s="219">
        <v>1884943.4750000001</v>
      </c>
      <c r="H534" s="8">
        <v>434</v>
      </c>
      <c r="I534" s="8">
        <v>835370</v>
      </c>
      <c r="J534" s="2"/>
      <c r="K534" s="2"/>
      <c r="L534" s="2"/>
      <c r="M534" s="2"/>
      <c r="N534" s="2"/>
    </row>
    <row r="535" spans="1:16" x14ac:dyDescent="0.25">
      <c r="F535" s="2">
        <f>SUM(F4:F534)</f>
        <v>626288</v>
      </c>
      <c r="G535" s="2">
        <f>SUM(G4:G534)</f>
        <v>1110431646.6249988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24" priority="197">
      <formula>$N4&lt;10%</formula>
    </cfRule>
  </conditionalFormatting>
  <conditionalFormatting sqref="N4:N533">
    <cfRule type="expression" dxfId="23" priority="196">
      <formula>$N4&gt;79.5%</formula>
    </cfRule>
  </conditionalFormatting>
  <conditionalFormatting sqref="E147:E149">
    <cfRule type="duplicateValues" dxfId="22" priority="8"/>
  </conditionalFormatting>
  <conditionalFormatting sqref="E161:E166">
    <cfRule type="duplicateValues" dxfId="21" priority="7"/>
  </conditionalFormatting>
  <conditionalFormatting sqref="E262:E263">
    <cfRule type="duplicateValues" dxfId="20" priority="5"/>
  </conditionalFormatting>
  <conditionalFormatting sqref="E218:E225">
    <cfRule type="duplicateValues" dxfId="19" priority="4"/>
  </conditionalFormatting>
  <conditionalFormatting sqref="E253:E261">
    <cfRule type="duplicateValues" dxfId="18" priority="6"/>
  </conditionalFormatting>
  <conditionalFormatting sqref="E226:E234">
    <cfRule type="duplicateValues" dxfId="17" priority="3"/>
  </conditionalFormatting>
  <conditionalFormatting sqref="E248:E252">
    <cfRule type="duplicateValues" dxfId="16" priority="2"/>
  </conditionalFormatting>
  <conditionalFormatting sqref="E235:E247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3" t="s">
        <v>1263</v>
      </c>
      <c r="B1" s="83" t="s">
        <v>0</v>
      </c>
      <c r="C1" s="83" t="s">
        <v>187</v>
      </c>
      <c r="D1" s="83" t="s">
        <v>188</v>
      </c>
    </row>
    <row r="2" spans="1:4" x14ac:dyDescent="0.25">
      <c r="A2" s="84" t="s">
        <v>17</v>
      </c>
      <c r="B2" s="65" t="s">
        <v>3</v>
      </c>
      <c r="C2" s="65" t="s">
        <v>202</v>
      </c>
      <c r="D2" s="84" t="s">
        <v>429</v>
      </c>
    </row>
    <row r="3" spans="1:4" x14ac:dyDescent="0.25">
      <c r="A3" s="84" t="s">
        <v>17</v>
      </c>
      <c r="B3" s="65" t="s">
        <v>3</v>
      </c>
      <c r="C3" s="65" t="s">
        <v>198</v>
      </c>
      <c r="D3" s="84" t="s">
        <v>992</v>
      </c>
    </row>
    <row r="4" spans="1:4" x14ac:dyDescent="0.25">
      <c r="A4" s="84" t="s">
        <v>17</v>
      </c>
      <c r="B4" s="65" t="s">
        <v>3</v>
      </c>
      <c r="C4" s="65" t="s">
        <v>196</v>
      </c>
      <c r="D4" s="84" t="s">
        <v>993</v>
      </c>
    </row>
    <row r="5" spans="1:4" x14ac:dyDescent="0.25">
      <c r="A5" s="84" t="s">
        <v>17</v>
      </c>
      <c r="B5" s="65" t="s">
        <v>3</v>
      </c>
      <c r="C5" s="65" t="s">
        <v>199</v>
      </c>
      <c r="D5" s="84" t="s">
        <v>1120</v>
      </c>
    </row>
    <row r="6" spans="1:4" x14ac:dyDescent="0.25">
      <c r="A6" s="84" t="s">
        <v>17</v>
      </c>
      <c r="B6" s="65" t="s">
        <v>3</v>
      </c>
      <c r="C6" s="65" t="s">
        <v>201</v>
      </c>
      <c r="D6" s="84" t="s">
        <v>1121</v>
      </c>
    </row>
    <row r="7" spans="1:4" x14ac:dyDescent="0.25">
      <c r="A7" s="84" t="s">
        <v>17</v>
      </c>
      <c r="B7" s="65" t="s">
        <v>3</v>
      </c>
      <c r="C7" s="65" t="s">
        <v>197</v>
      </c>
      <c r="D7" s="84" t="s">
        <v>994</v>
      </c>
    </row>
    <row r="8" spans="1:4" x14ac:dyDescent="0.25">
      <c r="A8" s="84" t="s">
        <v>17</v>
      </c>
      <c r="B8" s="65" t="s">
        <v>3</v>
      </c>
      <c r="C8" s="65" t="s">
        <v>200</v>
      </c>
      <c r="D8" s="84" t="s">
        <v>1122</v>
      </c>
    </row>
    <row r="9" spans="1:4" x14ac:dyDescent="0.25">
      <c r="A9" s="84" t="s">
        <v>2</v>
      </c>
      <c r="B9" s="65" t="s">
        <v>3</v>
      </c>
      <c r="C9" s="65" t="s">
        <v>204</v>
      </c>
      <c r="D9" s="84" t="s">
        <v>205</v>
      </c>
    </row>
    <row r="10" spans="1:4" x14ac:dyDescent="0.25">
      <c r="A10" s="84" t="s">
        <v>2</v>
      </c>
      <c r="B10" s="65" t="s">
        <v>3</v>
      </c>
      <c r="C10" s="65" t="s">
        <v>203</v>
      </c>
      <c r="D10" s="84" t="s">
        <v>995</v>
      </c>
    </row>
    <row r="11" spans="1:4" x14ac:dyDescent="0.25">
      <c r="A11" s="84" t="s">
        <v>2</v>
      </c>
      <c r="B11" s="65" t="s">
        <v>3</v>
      </c>
      <c r="C11" s="65" t="s">
        <v>206</v>
      </c>
      <c r="D11" s="84" t="s">
        <v>1128</v>
      </c>
    </row>
    <row r="12" spans="1:4" x14ac:dyDescent="0.25">
      <c r="A12" s="84" t="s">
        <v>2</v>
      </c>
      <c r="B12" s="65" t="s">
        <v>3</v>
      </c>
      <c r="C12" s="65" t="s">
        <v>207</v>
      </c>
      <c r="D12" s="84" t="s">
        <v>1129</v>
      </c>
    </row>
    <row r="13" spans="1:4" x14ac:dyDescent="0.25">
      <c r="A13" s="84" t="s">
        <v>18</v>
      </c>
      <c r="B13" s="65" t="s">
        <v>3</v>
      </c>
      <c r="C13" s="65" t="s">
        <v>208</v>
      </c>
      <c r="D13" s="84" t="s">
        <v>996</v>
      </c>
    </row>
    <row r="14" spans="1:4" x14ac:dyDescent="0.25">
      <c r="A14" s="84" t="s">
        <v>18</v>
      </c>
      <c r="B14" s="65" t="s">
        <v>3</v>
      </c>
      <c r="C14" s="65" t="s">
        <v>209</v>
      </c>
      <c r="D14" s="84" t="s">
        <v>210</v>
      </c>
    </row>
    <row r="15" spans="1:4" x14ac:dyDescent="0.25">
      <c r="A15" s="84" t="s">
        <v>4</v>
      </c>
      <c r="B15" s="65" t="s">
        <v>3</v>
      </c>
      <c r="C15" s="65" t="s">
        <v>212</v>
      </c>
      <c r="D15" s="84" t="s">
        <v>213</v>
      </c>
    </row>
    <row r="16" spans="1:4" x14ac:dyDescent="0.25">
      <c r="A16" s="84" t="s">
        <v>4</v>
      </c>
      <c r="B16" s="65" t="s">
        <v>3</v>
      </c>
      <c r="C16" s="65" t="s">
        <v>218</v>
      </c>
      <c r="D16" s="84" t="s">
        <v>219</v>
      </c>
    </row>
    <row r="17" spans="1:4" x14ac:dyDescent="0.25">
      <c r="A17" s="84" t="s">
        <v>4</v>
      </c>
      <c r="B17" s="65" t="s">
        <v>3</v>
      </c>
      <c r="C17" s="65" t="s">
        <v>216</v>
      </c>
      <c r="D17" s="85" t="s">
        <v>217</v>
      </c>
    </row>
    <row r="18" spans="1:4" x14ac:dyDescent="0.25">
      <c r="A18" s="84" t="s">
        <v>4</v>
      </c>
      <c r="B18" s="65" t="s">
        <v>3</v>
      </c>
      <c r="C18" s="65" t="s">
        <v>214</v>
      </c>
      <c r="D18" s="84" t="s">
        <v>215</v>
      </c>
    </row>
    <row r="19" spans="1:4" x14ac:dyDescent="0.25">
      <c r="A19" s="84" t="s">
        <v>4</v>
      </c>
      <c r="B19" s="65" t="s">
        <v>3</v>
      </c>
      <c r="C19" s="65" t="s">
        <v>211</v>
      </c>
      <c r="D19" s="84" t="s">
        <v>997</v>
      </c>
    </row>
    <row r="20" spans="1:4" x14ac:dyDescent="0.25">
      <c r="A20" s="84" t="s">
        <v>4</v>
      </c>
      <c r="B20" s="65" t="s">
        <v>3</v>
      </c>
      <c r="C20" s="65" t="s">
        <v>220</v>
      </c>
      <c r="D20" s="84" t="s">
        <v>221</v>
      </c>
    </row>
    <row r="21" spans="1:4" x14ac:dyDescent="0.25">
      <c r="A21" s="84" t="s">
        <v>1233</v>
      </c>
      <c r="B21" s="65" t="s">
        <v>3</v>
      </c>
      <c r="C21" s="65" t="s">
        <v>224</v>
      </c>
      <c r="D21" s="84" t="s">
        <v>225</v>
      </c>
    </row>
    <row r="22" spans="1:4" x14ac:dyDescent="0.25">
      <c r="A22" s="84" t="s">
        <v>1233</v>
      </c>
      <c r="B22" s="65" t="s">
        <v>3</v>
      </c>
      <c r="C22" s="65" t="s">
        <v>222</v>
      </c>
      <c r="D22" s="84" t="s">
        <v>223</v>
      </c>
    </row>
    <row r="23" spans="1:4" x14ac:dyDescent="0.25">
      <c r="A23" s="84" t="s">
        <v>1233</v>
      </c>
      <c r="B23" s="65" t="s">
        <v>3</v>
      </c>
      <c r="C23" s="65" t="s">
        <v>226</v>
      </c>
      <c r="D23" s="84" t="s">
        <v>227</v>
      </c>
    </row>
    <row r="24" spans="1:4" x14ac:dyDescent="0.25">
      <c r="A24" s="84" t="s">
        <v>1233</v>
      </c>
      <c r="B24" s="65" t="s">
        <v>3</v>
      </c>
      <c r="C24" s="65" t="s">
        <v>228</v>
      </c>
      <c r="D24" s="84" t="s">
        <v>229</v>
      </c>
    </row>
    <row r="25" spans="1:4" x14ac:dyDescent="0.25">
      <c r="A25" s="84" t="s">
        <v>6</v>
      </c>
      <c r="B25" s="65" t="s">
        <v>3</v>
      </c>
      <c r="C25" s="65" t="s">
        <v>230</v>
      </c>
      <c r="D25" s="84" t="s">
        <v>231</v>
      </c>
    </row>
    <row r="26" spans="1:4" x14ac:dyDescent="0.25">
      <c r="A26" s="84" t="s">
        <v>6</v>
      </c>
      <c r="B26" s="65" t="s">
        <v>3</v>
      </c>
      <c r="C26" s="65" t="s">
        <v>232</v>
      </c>
      <c r="D26" s="84" t="s">
        <v>998</v>
      </c>
    </row>
    <row r="27" spans="1:4" x14ac:dyDescent="0.25">
      <c r="A27" s="84" t="s">
        <v>1261</v>
      </c>
      <c r="B27" s="65" t="s">
        <v>3</v>
      </c>
      <c r="C27" s="61" t="s">
        <v>233</v>
      </c>
      <c r="D27" s="86" t="s">
        <v>999</v>
      </c>
    </row>
    <row r="28" spans="1:4" x14ac:dyDescent="0.25">
      <c r="A28" s="84" t="s">
        <v>1261</v>
      </c>
      <c r="B28" s="65" t="s">
        <v>3</v>
      </c>
      <c r="C28" s="61" t="s">
        <v>234</v>
      </c>
      <c r="D28" s="86" t="s">
        <v>1000</v>
      </c>
    </row>
    <row r="29" spans="1:4" x14ac:dyDescent="0.25">
      <c r="A29" s="84" t="s">
        <v>1261</v>
      </c>
      <c r="B29" s="65" t="s">
        <v>3</v>
      </c>
      <c r="C29" s="61" t="s">
        <v>235</v>
      </c>
      <c r="D29" s="86" t="s">
        <v>1123</v>
      </c>
    </row>
    <row r="30" spans="1:4" x14ac:dyDescent="0.25">
      <c r="A30" s="84" t="s">
        <v>16</v>
      </c>
      <c r="B30" s="65" t="s">
        <v>3</v>
      </c>
      <c r="C30" s="61" t="s">
        <v>240</v>
      </c>
      <c r="D30" s="86" t="s">
        <v>1126</v>
      </c>
    </row>
    <row r="31" spans="1:4" x14ac:dyDescent="0.25">
      <c r="A31" s="84" t="s">
        <v>16</v>
      </c>
      <c r="B31" s="65" t="s">
        <v>3</v>
      </c>
      <c r="C31" s="61" t="s">
        <v>238</v>
      </c>
      <c r="D31" s="86" t="s">
        <v>239</v>
      </c>
    </row>
    <row r="32" spans="1:4" x14ac:dyDescent="0.25">
      <c r="A32" s="84" t="s">
        <v>16</v>
      </c>
      <c r="B32" s="65" t="s">
        <v>3</v>
      </c>
      <c r="C32" s="61" t="s">
        <v>236</v>
      </c>
      <c r="D32" s="86" t="s">
        <v>237</v>
      </c>
    </row>
    <row r="33" spans="1:4" x14ac:dyDescent="0.25">
      <c r="A33" s="84" t="s">
        <v>16</v>
      </c>
      <c r="B33" s="65" t="s">
        <v>3</v>
      </c>
      <c r="C33" s="61" t="s">
        <v>241</v>
      </c>
      <c r="D33" s="87" t="s">
        <v>1264</v>
      </c>
    </row>
    <row r="34" spans="1:4" x14ac:dyDescent="0.25">
      <c r="A34" s="84" t="s">
        <v>7</v>
      </c>
      <c r="B34" s="65" t="s">
        <v>3</v>
      </c>
      <c r="C34" s="61" t="s">
        <v>248</v>
      </c>
      <c r="D34" s="86" t="s">
        <v>249</v>
      </c>
    </row>
    <row r="35" spans="1:4" x14ac:dyDescent="0.25">
      <c r="A35" s="84" t="s">
        <v>7</v>
      </c>
      <c r="B35" s="65" t="s">
        <v>3</v>
      </c>
      <c r="C35" s="61" t="s">
        <v>246</v>
      </c>
      <c r="D35" s="86" t="s">
        <v>247</v>
      </c>
    </row>
    <row r="36" spans="1:4" x14ac:dyDescent="0.25">
      <c r="A36" s="84" t="s">
        <v>7</v>
      </c>
      <c r="B36" s="65" t="s">
        <v>3</v>
      </c>
      <c r="C36" s="61" t="s">
        <v>244</v>
      </c>
      <c r="D36" s="86" t="s">
        <v>245</v>
      </c>
    </row>
    <row r="37" spans="1:4" x14ac:dyDescent="0.25">
      <c r="A37" s="84" t="s">
        <v>7</v>
      </c>
      <c r="B37" s="65" t="s">
        <v>3</v>
      </c>
      <c r="C37" s="61" t="s">
        <v>242</v>
      </c>
      <c r="D37" s="86" t="s">
        <v>243</v>
      </c>
    </row>
    <row r="38" spans="1:4" x14ac:dyDescent="0.25">
      <c r="A38" s="84" t="s">
        <v>9</v>
      </c>
      <c r="B38" s="65" t="s">
        <v>3</v>
      </c>
      <c r="C38" s="65" t="s">
        <v>250</v>
      </c>
      <c r="D38" s="2" t="s">
        <v>1124</v>
      </c>
    </row>
    <row r="39" spans="1:4" x14ac:dyDescent="0.25">
      <c r="A39" s="84" t="s">
        <v>9</v>
      </c>
      <c r="B39" s="65" t="s">
        <v>3</v>
      </c>
      <c r="C39" s="65" t="s">
        <v>251</v>
      </c>
      <c r="D39" s="2" t="s">
        <v>1125</v>
      </c>
    </row>
    <row r="40" spans="1:4" x14ac:dyDescent="0.25">
      <c r="A40" s="84" t="s">
        <v>10</v>
      </c>
      <c r="B40" s="65" t="s">
        <v>3</v>
      </c>
      <c r="C40" s="65" t="s">
        <v>252</v>
      </c>
      <c r="D40" s="2" t="s">
        <v>253</v>
      </c>
    </row>
    <row r="41" spans="1:4" x14ac:dyDescent="0.25">
      <c r="A41" s="84" t="s">
        <v>10</v>
      </c>
      <c r="B41" s="65" t="s">
        <v>3</v>
      </c>
      <c r="C41" s="65" t="s">
        <v>255</v>
      </c>
      <c r="D41" s="2" t="s">
        <v>1127</v>
      </c>
    </row>
    <row r="42" spans="1:4" x14ac:dyDescent="0.25">
      <c r="A42" s="84" t="s">
        <v>10</v>
      </c>
      <c r="B42" s="65" t="s">
        <v>3</v>
      </c>
      <c r="C42" s="65" t="s">
        <v>254</v>
      </c>
      <c r="D42" s="2" t="s">
        <v>1265</v>
      </c>
    </row>
    <row r="43" spans="1:4" x14ac:dyDescent="0.25">
      <c r="A43" s="84" t="s">
        <v>1132</v>
      </c>
      <c r="B43" s="65" t="s">
        <v>3</v>
      </c>
      <c r="C43" s="65" t="s">
        <v>256</v>
      </c>
      <c r="D43" s="2" t="s">
        <v>1133</v>
      </c>
    </row>
    <row r="44" spans="1:4" x14ac:dyDescent="0.25">
      <c r="A44" s="84" t="s">
        <v>1132</v>
      </c>
      <c r="B44" s="65" t="s">
        <v>3</v>
      </c>
      <c r="C44" s="65" t="s">
        <v>257</v>
      </c>
      <c r="D44" s="2" t="s">
        <v>1266</v>
      </c>
    </row>
    <row r="45" spans="1:4" x14ac:dyDescent="0.25">
      <c r="A45" s="84" t="s">
        <v>12</v>
      </c>
      <c r="B45" s="65" t="s">
        <v>3</v>
      </c>
      <c r="C45" s="65" t="s">
        <v>258</v>
      </c>
      <c r="D45" s="84" t="s">
        <v>1001</v>
      </c>
    </row>
    <row r="46" spans="1:4" x14ac:dyDescent="0.25">
      <c r="A46" s="84" t="s">
        <v>12</v>
      </c>
      <c r="B46" s="65" t="s">
        <v>3</v>
      </c>
      <c r="C46" s="65" t="s">
        <v>259</v>
      </c>
      <c r="D46" s="84" t="s">
        <v>1099</v>
      </c>
    </row>
    <row r="47" spans="1:4" x14ac:dyDescent="0.25">
      <c r="A47" s="84" t="s">
        <v>12</v>
      </c>
      <c r="B47" s="65" t="s">
        <v>3</v>
      </c>
      <c r="C47" s="65" t="s">
        <v>260</v>
      </c>
      <c r="D47" s="84" t="s">
        <v>1002</v>
      </c>
    </row>
    <row r="48" spans="1:4" x14ac:dyDescent="0.25">
      <c r="A48" s="84" t="s">
        <v>12</v>
      </c>
      <c r="B48" s="65" t="s">
        <v>3</v>
      </c>
      <c r="C48" s="65" t="s">
        <v>261</v>
      </c>
      <c r="D48" s="84" t="s">
        <v>1003</v>
      </c>
    </row>
    <row r="49" spans="1:4" x14ac:dyDescent="0.25">
      <c r="A49" s="84" t="s">
        <v>12</v>
      </c>
      <c r="B49" s="65" t="s">
        <v>3</v>
      </c>
      <c r="C49" s="65" t="s">
        <v>1130</v>
      </c>
      <c r="D49" s="84" t="s">
        <v>1131</v>
      </c>
    </row>
    <row r="50" spans="1:4" x14ac:dyDescent="0.25">
      <c r="A50" s="84" t="s">
        <v>14</v>
      </c>
      <c r="B50" s="65" t="s">
        <v>3</v>
      </c>
      <c r="C50" s="65" t="s">
        <v>262</v>
      </c>
      <c r="D50" s="84" t="s">
        <v>1100</v>
      </c>
    </row>
    <row r="51" spans="1:4" x14ac:dyDescent="0.25">
      <c r="A51" s="84" t="s">
        <v>14</v>
      </c>
      <c r="B51" s="65" t="s">
        <v>3</v>
      </c>
      <c r="C51" s="65" t="s">
        <v>263</v>
      </c>
      <c r="D51" s="84" t="s">
        <v>1004</v>
      </c>
    </row>
    <row r="52" spans="1:4" x14ac:dyDescent="0.25">
      <c r="A52" s="84" t="s">
        <v>14</v>
      </c>
      <c r="B52" s="65" t="s">
        <v>3</v>
      </c>
      <c r="C52" s="65" t="s">
        <v>265</v>
      </c>
      <c r="D52" s="84" t="s">
        <v>266</v>
      </c>
    </row>
    <row r="53" spans="1:4" x14ac:dyDescent="0.25">
      <c r="A53" s="84" t="s">
        <v>14</v>
      </c>
      <c r="B53" s="65" t="s">
        <v>3</v>
      </c>
      <c r="C53" s="65" t="s">
        <v>264</v>
      </c>
      <c r="D53" s="84" t="s">
        <v>1005</v>
      </c>
    </row>
    <row r="54" spans="1:4" x14ac:dyDescent="0.25">
      <c r="A54" s="88" t="s">
        <v>152</v>
      </c>
      <c r="B54" s="88" t="s">
        <v>173</v>
      </c>
      <c r="C54" s="88" t="s">
        <v>350</v>
      </c>
      <c r="D54" s="88" t="s">
        <v>351</v>
      </c>
    </row>
    <row r="55" spans="1:4" x14ac:dyDescent="0.25">
      <c r="A55" s="89" t="s">
        <v>152</v>
      </c>
      <c r="B55" s="89" t="s">
        <v>173</v>
      </c>
      <c r="C55" s="89" t="s">
        <v>354</v>
      </c>
      <c r="D55" s="89" t="s">
        <v>1163</v>
      </c>
    </row>
    <row r="56" spans="1:4" x14ac:dyDescent="0.25">
      <c r="A56" s="89" t="s">
        <v>152</v>
      </c>
      <c r="B56" s="89" t="s">
        <v>173</v>
      </c>
      <c r="C56" s="89" t="s">
        <v>352</v>
      </c>
      <c r="D56" s="89" t="s">
        <v>353</v>
      </c>
    </row>
    <row r="57" spans="1:4" x14ac:dyDescent="0.25">
      <c r="A57" s="89" t="s">
        <v>153</v>
      </c>
      <c r="B57" s="89" t="s">
        <v>173</v>
      </c>
      <c r="C57" s="89" t="s">
        <v>355</v>
      </c>
      <c r="D57" s="89" t="s">
        <v>356</v>
      </c>
    </row>
    <row r="58" spans="1:4" x14ac:dyDescent="0.25">
      <c r="A58" s="89" t="s">
        <v>153</v>
      </c>
      <c r="B58" s="89" t="s">
        <v>173</v>
      </c>
      <c r="C58" s="89" t="s">
        <v>357</v>
      </c>
      <c r="D58" s="89" t="s">
        <v>358</v>
      </c>
    </row>
    <row r="59" spans="1:4" x14ac:dyDescent="0.25">
      <c r="A59" s="89" t="s">
        <v>153</v>
      </c>
      <c r="B59" s="89" t="s">
        <v>173</v>
      </c>
      <c r="C59" s="89" t="s">
        <v>359</v>
      </c>
      <c r="D59" s="89" t="s">
        <v>360</v>
      </c>
    </row>
    <row r="60" spans="1:4" x14ac:dyDescent="0.25">
      <c r="A60" s="89" t="s">
        <v>154</v>
      </c>
      <c r="B60" s="89" t="s">
        <v>173</v>
      </c>
      <c r="C60" s="89" t="s">
        <v>361</v>
      </c>
      <c r="D60" s="89" t="s">
        <v>1267</v>
      </c>
    </row>
    <row r="61" spans="1:4" x14ac:dyDescent="0.25">
      <c r="A61" s="89" t="s">
        <v>154</v>
      </c>
      <c r="B61" s="89" t="s">
        <v>173</v>
      </c>
      <c r="C61" s="89" t="s">
        <v>363</v>
      </c>
      <c r="D61" s="89" t="s">
        <v>365</v>
      </c>
    </row>
    <row r="62" spans="1:4" x14ac:dyDescent="0.25">
      <c r="A62" s="89" t="s">
        <v>154</v>
      </c>
      <c r="B62" s="89" t="s">
        <v>173</v>
      </c>
      <c r="C62" s="89" t="s">
        <v>364</v>
      </c>
      <c r="D62" s="89" t="s">
        <v>1268</v>
      </c>
    </row>
    <row r="63" spans="1:4" x14ac:dyDescent="0.25">
      <c r="A63" s="89" t="s">
        <v>142</v>
      </c>
      <c r="B63" s="89" t="s">
        <v>173</v>
      </c>
      <c r="C63" s="90" t="s">
        <v>300</v>
      </c>
      <c r="D63" s="91" t="s">
        <v>301</v>
      </c>
    </row>
    <row r="64" spans="1:4" x14ac:dyDescent="0.25">
      <c r="A64" s="89" t="s">
        <v>142</v>
      </c>
      <c r="B64" s="89" t="s">
        <v>173</v>
      </c>
      <c r="C64" s="90" t="s">
        <v>302</v>
      </c>
      <c r="D64" s="91" t="s">
        <v>303</v>
      </c>
    </row>
    <row r="65" spans="1:4" x14ac:dyDescent="0.25">
      <c r="A65" s="89" t="s">
        <v>142</v>
      </c>
      <c r="B65" s="89" t="s">
        <v>173</v>
      </c>
      <c r="C65" s="90" t="s">
        <v>304</v>
      </c>
      <c r="D65" s="91" t="s">
        <v>305</v>
      </c>
    </row>
    <row r="66" spans="1:4" x14ac:dyDescent="0.25">
      <c r="A66" s="89" t="s">
        <v>142</v>
      </c>
      <c r="B66" s="89" t="s">
        <v>173</v>
      </c>
      <c r="C66" s="90" t="s">
        <v>298</v>
      </c>
      <c r="D66" s="91" t="s">
        <v>299</v>
      </c>
    </row>
    <row r="67" spans="1:4" x14ac:dyDescent="0.25">
      <c r="A67" s="89" t="s">
        <v>143</v>
      </c>
      <c r="B67" s="89" t="s">
        <v>173</v>
      </c>
      <c r="C67" s="90" t="s">
        <v>310</v>
      </c>
      <c r="D67" s="91" t="s">
        <v>311</v>
      </c>
    </row>
    <row r="68" spans="1:4" x14ac:dyDescent="0.25">
      <c r="A68" s="89" t="s">
        <v>143</v>
      </c>
      <c r="B68" s="89" t="s">
        <v>173</v>
      </c>
      <c r="C68" s="90" t="s">
        <v>312</v>
      </c>
      <c r="D68" s="91" t="s">
        <v>313</v>
      </c>
    </row>
    <row r="69" spans="1:4" x14ac:dyDescent="0.25">
      <c r="A69" s="89" t="s">
        <v>143</v>
      </c>
      <c r="B69" s="89" t="s">
        <v>173</v>
      </c>
      <c r="C69" s="90" t="s">
        <v>306</v>
      </c>
      <c r="D69" s="91" t="s">
        <v>1006</v>
      </c>
    </row>
    <row r="70" spans="1:4" x14ac:dyDescent="0.25">
      <c r="A70" s="89" t="s">
        <v>143</v>
      </c>
      <c r="B70" s="89" t="s">
        <v>173</v>
      </c>
      <c r="C70" s="90" t="s">
        <v>308</v>
      </c>
      <c r="D70" s="91" t="s">
        <v>309</v>
      </c>
    </row>
    <row r="71" spans="1:4" x14ac:dyDescent="0.25">
      <c r="A71" s="89" t="s">
        <v>143</v>
      </c>
      <c r="B71" s="89" t="s">
        <v>173</v>
      </c>
      <c r="C71" s="90" t="s">
        <v>307</v>
      </c>
      <c r="D71" t="s">
        <v>1164</v>
      </c>
    </row>
    <row r="72" spans="1:4" x14ac:dyDescent="0.25">
      <c r="A72" s="89" t="s">
        <v>155</v>
      </c>
      <c r="B72" s="89" t="s">
        <v>173</v>
      </c>
      <c r="C72" s="90" t="s">
        <v>314</v>
      </c>
      <c r="D72" s="91" t="s">
        <v>315</v>
      </c>
    </row>
    <row r="73" spans="1:4" x14ac:dyDescent="0.25">
      <c r="A73" s="89" t="s">
        <v>155</v>
      </c>
      <c r="B73" s="89" t="s">
        <v>173</v>
      </c>
      <c r="C73" s="90" t="s">
        <v>318</v>
      </c>
      <c r="D73" s="91" t="s">
        <v>319</v>
      </c>
    </row>
    <row r="74" spans="1:4" x14ac:dyDescent="0.25">
      <c r="A74" s="89" t="s">
        <v>155</v>
      </c>
      <c r="B74" s="89" t="s">
        <v>173</v>
      </c>
      <c r="C74" s="90" t="s">
        <v>316</v>
      </c>
      <c r="D74" s="89" t="s">
        <v>317</v>
      </c>
    </row>
    <row r="75" spans="1:4" x14ac:dyDescent="0.25">
      <c r="A75" s="92" t="s">
        <v>156</v>
      </c>
      <c r="B75" s="92" t="s">
        <v>173</v>
      </c>
      <c r="C75" s="92" t="s">
        <v>271</v>
      </c>
      <c r="D75" s="92" t="s">
        <v>272</v>
      </c>
    </row>
    <row r="76" spans="1:4" x14ac:dyDescent="0.25">
      <c r="A76" s="92" t="s">
        <v>156</v>
      </c>
      <c r="B76" s="92" t="s">
        <v>173</v>
      </c>
      <c r="C76" s="92" t="s">
        <v>274</v>
      </c>
      <c r="D76" s="92" t="s">
        <v>275</v>
      </c>
    </row>
    <row r="77" spans="1:4" x14ac:dyDescent="0.25">
      <c r="A77" s="92" t="s">
        <v>156</v>
      </c>
      <c r="B77" s="92" t="s">
        <v>173</v>
      </c>
      <c r="C77" s="92" t="s">
        <v>276</v>
      </c>
      <c r="D77" s="92" t="s">
        <v>1017</v>
      </c>
    </row>
    <row r="78" spans="1:4" x14ac:dyDescent="0.25">
      <c r="A78" s="92" t="s">
        <v>156</v>
      </c>
      <c r="B78" s="92" t="s">
        <v>173</v>
      </c>
      <c r="C78" s="92" t="s">
        <v>273</v>
      </c>
      <c r="D78" s="92" t="s">
        <v>1018</v>
      </c>
    </row>
    <row r="79" spans="1:4" x14ac:dyDescent="0.25">
      <c r="A79" s="92" t="s">
        <v>1234</v>
      </c>
      <c r="B79" s="92" t="s">
        <v>173</v>
      </c>
      <c r="C79" s="93" t="s">
        <v>278</v>
      </c>
      <c r="D79" s="93" t="s">
        <v>1014</v>
      </c>
    </row>
    <row r="80" spans="1:4" x14ac:dyDescent="0.25">
      <c r="A80" s="92" t="s">
        <v>1234</v>
      </c>
      <c r="B80" s="92" t="s">
        <v>173</v>
      </c>
      <c r="C80" s="92" t="s">
        <v>279</v>
      </c>
      <c r="D80" s="92" t="s">
        <v>1015</v>
      </c>
    </row>
    <row r="81" spans="1:4" x14ac:dyDescent="0.25">
      <c r="A81" s="92" t="s">
        <v>1234</v>
      </c>
      <c r="B81" s="92" t="s">
        <v>173</v>
      </c>
      <c r="C81" s="92" t="s">
        <v>277</v>
      </c>
      <c r="D81" s="92" t="s">
        <v>1016</v>
      </c>
    </row>
    <row r="82" spans="1:4" x14ac:dyDescent="0.25">
      <c r="A82" s="92" t="s">
        <v>158</v>
      </c>
      <c r="B82" s="2" t="s">
        <v>173</v>
      </c>
      <c r="C82" s="94" t="s">
        <v>288</v>
      </c>
      <c r="D82" s="94" t="s">
        <v>1165</v>
      </c>
    </row>
    <row r="83" spans="1:4" x14ac:dyDescent="0.25">
      <c r="A83" s="92" t="s">
        <v>158</v>
      </c>
      <c r="B83" s="2" t="s">
        <v>173</v>
      </c>
      <c r="C83" s="94" t="s">
        <v>289</v>
      </c>
      <c r="D83" s="94" t="s">
        <v>290</v>
      </c>
    </row>
    <row r="84" spans="1:4" x14ac:dyDescent="0.25">
      <c r="A84" s="92" t="s">
        <v>158</v>
      </c>
      <c r="B84" s="2" t="s">
        <v>173</v>
      </c>
      <c r="C84" s="94" t="s">
        <v>291</v>
      </c>
      <c r="D84" s="94" t="s">
        <v>292</v>
      </c>
    </row>
    <row r="85" spans="1:4" x14ac:dyDescent="0.25">
      <c r="A85" s="92" t="s">
        <v>157</v>
      </c>
      <c r="B85" s="2" t="s">
        <v>173</v>
      </c>
      <c r="C85" s="94" t="s">
        <v>295</v>
      </c>
      <c r="D85" s="94" t="s">
        <v>1166</v>
      </c>
    </row>
    <row r="86" spans="1:4" x14ac:dyDescent="0.25">
      <c r="A86" s="92" t="s">
        <v>157</v>
      </c>
      <c r="B86" s="2" t="s">
        <v>173</v>
      </c>
      <c r="C86" s="94" t="s">
        <v>293</v>
      </c>
      <c r="D86" s="94" t="s">
        <v>294</v>
      </c>
    </row>
    <row r="87" spans="1:4" x14ac:dyDescent="0.25">
      <c r="A87" s="92" t="s">
        <v>157</v>
      </c>
      <c r="B87" s="2" t="s">
        <v>173</v>
      </c>
      <c r="C87" s="94" t="s">
        <v>296</v>
      </c>
      <c r="D87" s="94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5" t="s">
        <v>159</v>
      </c>
      <c r="B96" s="94" t="s">
        <v>173</v>
      </c>
      <c r="C96" s="90" t="s">
        <v>286</v>
      </c>
      <c r="D96" s="90" t="s">
        <v>287</v>
      </c>
    </row>
    <row r="97" spans="1:4" x14ac:dyDescent="0.25">
      <c r="A97" s="95" t="s">
        <v>159</v>
      </c>
      <c r="B97" s="94" t="s">
        <v>173</v>
      </c>
      <c r="C97" s="90" t="s">
        <v>284</v>
      </c>
      <c r="D97" s="90" t="s">
        <v>285</v>
      </c>
    </row>
    <row r="98" spans="1:4" x14ac:dyDescent="0.25">
      <c r="A98" s="95" t="s">
        <v>159</v>
      </c>
      <c r="B98" s="94" t="s">
        <v>173</v>
      </c>
      <c r="C98" s="90" t="s">
        <v>282</v>
      </c>
      <c r="D98" s="90" t="s">
        <v>283</v>
      </c>
    </row>
    <row r="99" spans="1:4" x14ac:dyDescent="0.25">
      <c r="A99" s="95" t="s">
        <v>159</v>
      </c>
      <c r="B99" s="94" t="s">
        <v>173</v>
      </c>
      <c r="C99" s="96" t="s">
        <v>1008</v>
      </c>
      <c r="D99" s="96" t="s">
        <v>1009</v>
      </c>
    </row>
    <row r="100" spans="1:4" x14ac:dyDescent="0.25">
      <c r="A100" s="95" t="s">
        <v>159</v>
      </c>
      <c r="B100" s="94" t="s">
        <v>173</v>
      </c>
      <c r="C100" s="96" t="s">
        <v>281</v>
      </c>
      <c r="D100" s="96" t="s">
        <v>1134</v>
      </c>
    </row>
    <row r="101" spans="1:4" x14ac:dyDescent="0.25">
      <c r="A101" s="95" t="s">
        <v>159</v>
      </c>
      <c r="B101" s="94" t="s">
        <v>173</v>
      </c>
      <c r="C101" s="96" t="s">
        <v>280</v>
      </c>
      <c r="D101" s="96" t="s">
        <v>1135</v>
      </c>
    </row>
    <row r="102" spans="1:4" x14ac:dyDescent="0.25">
      <c r="A102" s="97" t="s">
        <v>145</v>
      </c>
      <c r="B102" s="94" t="s">
        <v>173</v>
      </c>
      <c r="C102" s="97" t="s">
        <v>323</v>
      </c>
      <c r="D102" s="97" t="s">
        <v>324</v>
      </c>
    </row>
    <row r="103" spans="1:4" x14ac:dyDescent="0.25">
      <c r="A103" s="97" t="s">
        <v>145</v>
      </c>
      <c r="B103" s="94" t="s">
        <v>173</v>
      </c>
      <c r="C103" s="97" t="s">
        <v>329</v>
      </c>
      <c r="D103" s="97" t="s">
        <v>330</v>
      </c>
    </row>
    <row r="104" spans="1:4" x14ac:dyDescent="0.25">
      <c r="A104" s="97" t="s">
        <v>145</v>
      </c>
      <c r="B104" s="94" t="s">
        <v>173</v>
      </c>
      <c r="C104" s="97" t="s">
        <v>333</v>
      </c>
      <c r="D104" s="97" t="s">
        <v>1167</v>
      </c>
    </row>
    <row r="105" spans="1:4" x14ac:dyDescent="0.25">
      <c r="A105" s="97" t="s">
        <v>145</v>
      </c>
      <c r="B105" s="94" t="s">
        <v>173</v>
      </c>
      <c r="C105" s="97" t="s">
        <v>331</v>
      </c>
      <c r="D105" s="97" t="s">
        <v>332</v>
      </c>
    </row>
    <row r="106" spans="1:4" x14ac:dyDescent="0.25">
      <c r="A106" s="97" t="s">
        <v>145</v>
      </c>
      <c r="B106" s="94" t="s">
        <v>173</v>
      </c>
      <c r="C106" s="97" t="s">
        <v>325</v>
      </c>
      <c r="D106" s="97" t="s">
        <v>326</v>
      </c>
    </row>
    <row r="107" spans="1:4" x14ac:dyDescent="0.25">
      <c r="A107" s="97" t="s">
        <v>145</v>
      </c>
      <c r="B107" s="94" t="s">
        <v>173</v>
      </c>
      <c r="C107" s="97" t="s">
        <v>327</v>
      </c>
      <c r="D107" s="97" t="s">
        <v>328</v>
      </c>
    </row>
    <row r="108" spans="1:4" x14ac:dyDescent="0.25">
      <c r="A108" s="97" t="s">
        <v>144</v>
      </c>
      <c r="B108" s="94" t="s">
        <v>173</v>
      </c>
      <c r="C108" s="97" t="s">
        <v>321</v>
      </c>
      <c r="D108" s="97" t="s">
        <v>322</v>
      </c>
    </row>
    <row r="109" spans="1:4" x14ac:dyDescent="0.25">
      <c r="A109" s="97" t="s">
        <v>144</v>
      </c>
      <c r="B109" s="94" t="s">
        <v>173</v>
      </c>
      <c r="C109" s="97" t="s">
        <v>320</v>
      </c>
      <c r="D109" s="97" t="s">
        <v>1007</v>
      </c>
    </row>
    <row r="110" spans="1:4" x14ac:dyDescent="0.25">
      <c r="A110" s="92" t="s">
        <v>149</v>
      </c>
      <c r="B110" s="2" t="s">
        <v>173</v>
      </c>
      <c r="C110" s="92" t="s">
        <v>1079</v>
      </c>
      <c r="D110" s="92" t="s">
        <v>349</v>
      </c>
    </row>
    <row r="111" spans="1:4" x14ac:dyDescent="0.25">
      <c r="A111" s="92" t="s">
        <v>149</v>
      </c>
      <c r="B111" s="2" t="s">
        <v>173</v>
      </c>
      <c r="C111" s="92" t="s">
        <v>1080</v>
      </c>
      <c r="D111" s="92" t="s">
        <v>1022</v>
      </c>
    </row>
    <row r="112" spans="1:4" x14ac:dyDescent="0.25">
      <c r="A112" s="92" t="s">
        <v>1082</v>
      </c>
      <c r="B112" s="2" t="s">
        <v>173</v>
      </c>
      <c r="C112" s="97" t="s">
        <v>1269</v>
      </c>
      <c r="D112" s="96" t="s">
        <v>1270</v>
      </c>
    </row>
    <row r="113" spans="1:4" x14ac:dyDescent="0.25">
      <c r="A113" s="92" t="s">
        <v>1082</v>
      </c>
      <c r="B113" s="2" t="s">
        <v>173</v>
      </c>
      <c r="C113" s="97" t="s">
        <v>1271</v>
      </c>
      <c r="D113" s="96" t="s">
        <v>1272</v>
      </c>
    </row>
    <row r="114" spans="1:4" x14ac:dyDescent="0.25">
      <c r="A114" s="98" t="s">
        <v>150</v>
      </c>
      <c r="B114" s="29" t="s">
        <v>173</v>
      </c>
      <c r="C114" s="99" t="s">
        <v>1273</v>
      </c>
      <c r="D114" s="100" t="s">
        <v>1274</v>
      </c>
    </row>
    <row r="115" spans="1:4" x14ac:dyDescent="0.25">
      <c r="A115" s="98" t="s">
        <v>150</v>
      </c>
      <c r="B115" s="29" t="s">
        <v>173</v>
      </c>
      <c r="C115" s="99" t="s">
        <v>1275</v>
      </c>
      <c r="D115" s="100" t="s">
        <v>1168</v>
      </c>
    </row>
    <row r="116" spans="1:4" x14ac:dyDescent="0.25">
      <c r="A116" s="98" t="s">
        <v>150</v>
      </c>
      <c r="B116" s="29" t="s">
        <v>173</v>
      </c>
      <c r="C116" s="99" t="s">
        <v>1276</v>
      </c>
      <c r="D116" s="99" t="s">
        <v>1021</v>
      </c>
    </row>
    <row r="117" spans="1:4" x14ac:dyDescent="0.25">
      <c r="A117" s="92" t="s">
        <v>151</v>
      </c>
      <c r="B117" s="2" t="s">
        <v>173</v>
      </c>
      <c r="C117" s="101" t="s">
        <v>1277</v>
      </c>
      <c r="D117" s="102" t="s">
        <v>1023</v>
      </c>
    </row>
    <row r="118" spans="1:4" x14ac:dyDescent="0.25">
      <c r="A118" s="92" t="s">
        <v>151</v>
      </c>
      <c r="B118" s="2" t="s">
        <v>173</v>
      </c>
      <c r="C118" s="101" t="s">
        <v>1278</v>
      </c>
      <c r="D118" s="101" t="s">
        <v>1024</v>
      </c>
    </row>
    <row r="119" spans="1:4" x14ac:dyDescent="0.25">
      <c r="A119" s="92" t="s">
        <v>151</v>
      </c>
      <c r="B119" s="2" t="s">
        <v>173</v>
      </c>
      <c r="C119" s="101" t="s">
        <v>1279</v>
      </c>
      <c r="D119" s="101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3" t="s">
        <v>1236</v>
      </c>
      <c r="B171" s="103" t="s">
        <v>41</v>
      </c>
      <c r="C171" s="103" t="s">
        <v>516</v>
      </c>
      <c r="D171" s="103" t="s">
        <v>517</v>
      </c>
    </row>
    <row r="172" spans="1:4" x14ac:dyDescent="0.25">
      <c r="A172" s="103" t="s">
        <v>1236</v>
      </c>
      <c r="B172" s="103" t="s">
        <v>41</v>
      </c>
      <c r="C172" s="103" t="s">
        <v>515</v>
      </c>
      <c r="D172" s="103" t="s">
        <v>1039</v>
      </c>
    </row>
    <row r="173" spans="1:4" x14ac:dyDescent="0.25">
      <c r="A173" s="103" t="s">
        <v>1236</v>
      </c>
      <c r="B173" s="103" t="s">
        <v>41</v>
      </c>
      <c r="C173" s="103" t="s">
        <v>512</v>
      </c>
      <c r="D173" s="103" t="s">
        <v>358</v>
      </c>
    </row>
    <row r="174" spans="1:4" x14ac:dyDescent="0.25">
      <c r="A174" s="103" t="s">
        <v>1236</v>
      </c>
      <c r="B174" s="103" t="s">
        <v>41</v>
      </c>
      <c r="C174" s="103" t="s">
        <v>514</v>
      </c>
      <c r="D174" s="103" t="s">
        <v>348</v>
      </c>
    </row>
    <row r="175" spans="1:4" x14ac:dyDescent="0.25">
      <c r="A175" s="103" t="s">
        <v>1236</v>
      </c>
      <c r="B175" s="103" t="s">
        <v>41</v>
      </c>
      <c r="C175" s="103" t="s">
        <v>518</v>
      </c>
      <c r="D175" s="103" t="s">
        <v>1040</v>
      </c>
    </row>
    <row r="176" spans="1:4" x14ac:dyDescent="0.25">
      <c r="A176" s="103" t="s">
        <v>55</v>
      </c>
      <c r="B176" s="103" t="s">
        <v>41</v>
      </c>
      <c r="C176" s="103" t="s">
        <v>502</v>
      </c>
      <c r="D176" s="103" t="s">
        <v>503</v>
      </c>
    </row>
    <row r="177" spans="1:4" x14ac:dyDescent="0.25">
      <c r="A177" s="103" t="s">
        <v>55</v>
      </c>
      <c r="B177" s="103" t="s">
        <v>41</v>
      </c>
      <c r="C177" s="103" t="s">
        <v>504</v>
      </c>
      <c r="D177" s="103" t="s">
        <v>505</v>
      </c>
    </row>
    <row r="178" spans="1:4" x14ac:dyDescent="0.25">
      <c r="A178" s="103" t="s">
        <v>55</v>
      </c>
      <c r="B178" s="103" t="s">
        <v>41</v>
      </c>
      <c r="C178" s="103" t="s">
        <v>498</v>
      </c>
      <c r="D178" s="103" t="s">
        <v>499</v>
      </c>
    </row>
    <row r="179" spans="1:4" x14ac:dyDescent="0.25">
      <c r="A179" s="103" t="s">
        <v>55</v>
      </c>
      <c r="B179" s="103" t="s">
        <v>41</v>
      </c>
      <c r="C179" s="103" t="s">
        <v>500</v>
      </c>
      <c r="D179" s="103" t="s">
        <v>501</v>
      </c>
    </row>
    <row r="180" spans="1:4" x14ac:dyDescent="0.25">
      <c r="A180" s="103" t="s">
        <v>55</v>
      </c>
      <c r="B180" s="103" t="s">
        <v>41</v>
      </c>
      <c r="C180" s="103" t="s">
        <v>508</v>
      </c>
      <c r="D180" s="103" t="s">
        <v>509</v>
      </c>
    </row>
    <row r="181" spans="1:4" x14ac:dyDescent="0.25">
      <c r="A181" s="103" t="s">
        <v>55</v>
      </c>
      <c r="B181" s="103" t="s">
        <v>41</v>
      </c>
      <c r="C181" s="103" t="s">
        <v>506</v>
      </c>
      <c r="D181" s="103" t="s">
        <v>507</v>
      </c>
    </row>
    <row r="182" spans="1:4" x14ac:dyDescent="0.25">
      <c r="A182" s="103" t="s">
        <v>59</v>
      </c>
      <c r="B182" s="103" t="s">
        <v>41</v>
      </c>
      <c r="C182" s="103" t="s">
        <v>443</v>
      </c>
      <c r="D182" s="103" t="s">
        <v>1141</v>
      </c>
    </row>
    <row r="183" spans="1:4" x14ac:dyDescent="0.25">
      <c r="A183" s="103" t="s">
        <v>59</v>
      </c>
      <c r="B183" s="103" t="s">
        <v>41</v>
      </c>
      <c r="C183" s="103" t="s">
        <v>446</v>
      </c>
      <c r="D183" s="103" t="s">
        <v>1142</v>
      </c>
    </row>
    <row r="184" spans="1:4" x14ac:dyDescent="0.25">
      <c r="A184" s="103" t="s">
        <v>59</v>
      </c>
      <c r="B184" s="103" t="s">
        <v>41</v>
      </c>
      <c r="C184" s="103" t="s">
        <v>445</v>
      </c>
      <c r="D184" s="103" t="s">
        <v>1143</v>
      </c>
    </row>
    <row r="185" spans="1:4" x14ac:dyDescent="0.25">
      <c r="A185" s="103" t="s">
        <v>59</v>
      </c>
      <c r="B185" s="103" t="s">
        <v>41</v>
      </c>
      <c r="C185" s="103" t="s">
        <v>444</v>
      </c>
      <c r="D185" s="103" t="s">
        <v>1144</v>
      </c>
    </row>
    <row r="186" spans="1:4" x14ac:dyDescent="0.25">
      <c r="A186" s="103" t="s">
        <v>40</v>
      </c>
      <c r="B186" s="103" t="s">
        <v>41</v>
      </c>
      <c r="C186" s="103" t="s">
        <v>451</v>
      </c>
      <c r="D186" s="103" t="s">
        <v>1145</v>
      </c>
    </row>
    <row r="187" spans="1:4" x14ac:dyDescent="0.25">
      <c r="A187" s="103" t="s">
        <v>40</v>
      </c>
      <c r="B187" s="103" t="s">
        <v>41</v>
      </c>
      <c r="C187" s="103" t="s">
        <v>455</v>
      </c>
      <c r="D187" s="103" t="s">
        <v>1029</v>
      </c>
    </row>
    <row r="188" spans="1:4" x14ac:dyDescent="0.25">
      <c r="A188" s="103" t="s">
        <v>40</v>
      </c>
      <c r="B188" s="103" t="s">
        <v>41</v>
      </c>
      <c r="C188" s="103" t="s">
        <v>452</v>
      </c>
      <c r="D188" s="103" t="s">
        <v>453</v>
      </c>
    </row>
    <row r="189" spans="1:4" x14ac:dyDescent="0.25">
      <c r="A189" s="103" t="s">
        <v>40</v>
      </c>
      <c r="B189" s="103" t="s">
        <v>41</v>
      </c>
      <c r="C189" s="103" t="s">
        <v>454</v>
      </c>
      <c r="D189" s="103" t="s">
        <v>1030</v>
      </c>
    </row>
    <row r="190" spans="1:4" x14ac:dyDescent="0.25">
      <c r="A190" s="103" t="s">
        <v>40</v>
      </c>
      <c r="B190" s="103" t="s">
        <v>41</v>
      </c>
      <c r="C190" s="103" t="s">
        <v>449</v>
      </c>
      <c r="D190" s="103" t="s">
        <v>1031</v>
      </c>
    </row>
    <row r="191" spans="1:4" x14ac:dyDescent="0.25">
      <c r="A191" s="103" t="s">
        <v>40</v>
      </c>
      <c r="B191" s="103" t="s">
        <v>41</v>
      </c>
      <c r="C191" s="103" t="s">
        <v>450</v>
      </c>
      <c r="D191" s="103" t="s">
        <v>1146</v>
      </c>
    </row>
    <row r="192" spans="1:4" x14ac:dyDescent="0.25">
      <c r="A192" s="103" t="s">
        <v>40</v>
      </c>
      <c r="B192" s="103" t="s">
        <v>41</v>
      </c>
      <c r="C192" s="103" t="s">
        <v>447</v>
      </c>
      <c r="D192" s="103" t="s">
        <v>448</v>
      </c>
    </row>
    <row r="193" spans="1:4" x14ac:dyDescent="0.25">
      <c r="A193" s="103" t="s">
        <v>43</v>
      </c>
      <c r="B193" s="103" t="s">
        <v>41</v>
      </c>
      <c r="C193" s="103" t="s">
        <v>460</v>
      </c>
      <c r="D193" s="103" t="s">
        <v>1105</v>
      </c>
    </row>
    <row r="194" spans="1:4" x14ac:dyDescent="0.25">
      <c r="A194" s="103" t="s">
        <v>43</v>
      </c>
      <c r="B194" s="103" t="s">
        <v>41</v>
      </c>
      <c r="C194" s="103" t="s">
        <v>456</v>
      </c>
      <c r="D194" s="103" t="s">
        <v>457</v>
      </c>
    </row>
    <row r="195" spans="1:4" x14ac:dyDescent="0.25">
      <c r="A195" s="103" t="s">
        <v>43</v>
      </c>
      <c r="B195" s="103" t="s">
        <v>41</v>
      </c>
      <c r="C195" s="103" t="s">
        <v>458</v>
      </c>
      <c r="D195" s="103" t="s">
        <v>459</v>
      </c>
    </row>
    <row r="196" spans="1:4" x14ac:dyDescent="0.25">
      <c r="A196" s="103" t="s">
        <v>57</v>
      </c>
      <c r="B196" s="103" t="s">
        <v>41</v>
      </c>
      <c r="C196" s="103" t="s">
        <v>511</v>
      </c>
      <c r="D196" s="103" t="s">
        <v>1285</v>
      </c>
    </row>
    <row r="197" spans="1:4" x14ac:dyDescent="0.25">
      <c r="A197" s="103" t="s">
        <v>57</v>
      </c>
      <c r="B197" s="103" t="s">
        <v>41</v>
      </c>
      <c r="C197" s="103" t="s">
        <v>510</v>
      </c>
      <c r="D197" s="103" t="s">
        <v>1041</v>
      </c>
    </row>
    <row r="198" spans="1:4" x14ac:dyDescent="0.25">
      <c r="A198" s="103" t="s">
        <v>53</v>
      </c>
      <c r="B198" s="103" t="s">
        <v>41</v>
      </c>
      <c r="C198" s="103" t="s">
        <v>492</v>
      </c>
      <c r="D198" s="103" t="s">
        <v>493</v>
      </c>
    </row>
    <row r="199" spans="1:4" x14ac:dyDescent="0.25">
      <c r="A199" s="103" t="s">
        <v>53</v>
      </c>
      <c r="B199" s="103" t="s">
        <v>41</v>
      </c>
      <c r="C199" s="103" t="s">
        <v>491</v>
      </c>
      <c r="D199" s="103" t="s">
        <v>1034</v>
      </c>
    </row>
    <row r="200" spans="1:4" x14ac:dyDescent="0.25">
      <c r="A200" s="103" t="s">
        <v>53</v>
      </c>
      <c r="B200" s="103" t="s">
        <v>41</v>
      </c>
      <c r="C200" s="103" t="s">
        <v>489</v>
      </c>
      <c r="D200" s="103" t="s">
        <v>1035</v>
      </c>
    </row>
    <row r="201" spans="1:4" x14ac:dyDescent="0.25">
      <c r="A201" s="103" t="s">
        <v>53</v>
      </c>
      <c r="B201" s="103" t="s">
        <v>41</v>
      </c>
      <c r="C201" s="103" t="s">
        <v>490</v>
      </c>
      <c r="D201" s="103" t="s">
        <v>1036</v>
      </c>
    </row>
    <row r="202" spans="1:4" x14ac:dyDescent="0.25">
      <c r="A202" s="103" t="s">
        <v>179</v>
      </c>
      <c r="B202" s="103" t="s">
        <v>41</v>
      </c>
      <c r="C202" s="103" t="s">
        <v>495</v>
      </c>
      <c r="D202" s="103" t="s">
        <v>1037</v>
      </c>
    </row>
    <row r="203" spans="1:4" x14ac:dyDescent="0.25">
      <c r="A203" s="103" t="s">
        <v>179</v>
      </c>
      <c r="B203" s="103" t="s">
        <v>41</v>
      </c>
      <c r="C203" s="103" t="s">
        <v>494</v>
      </c>
      <c r="D203" s="103" t="s">
        <v>1239</v>
      </c>
    </row>
    <row r="204" spans="1:4" x14ac:dyDescent="0.25">
      <c r="A204" s="103" t="s">
        <v>179</v>
      </c>
      <c r="B204" s="103" t="s">
        <v>41</v>
      </c>
      <c r="C204" s="103" t="s">
        <v>496</v>
      </c>
      <c r="D204" s="103" t="s">
        <v>1038</v>
      </c>
    </row>
    <row r="205" spans="1:4" x14ac:dyDescent="0.25">
      <c r="A205" s="103" t="s">
        <v>179</v>
      </c>
      <c r="B205" s="103" t="s">
        <v>41</v>
      </c>
      <c r="C205" s="103" t="s">
        <v>497</v>
      </c>
      <c r="D205" s="103" t="s">
        <v>1091</v>
      </c>
    </row>
    <row r="206" spans="1:4" x14ac:dyDescent="0.25">
      <c r="A206" s="103" t="s">
        <v>50</v>
      </c>
      <c r="B206" s="103" t="s">
        <v>41</v>
      </c>
      <c r="C206" s="103" t="s">
        <v>475</v>
      </c>
      <c r="D206" s="103" t="s">
        <v>1170</v>
      </c>
    </row>
    <row r="207" spans="1:4" x14ac:dyDescent="0.25">
      <c r="A207" s="103" t="s">
        <v>50</v>
      </c>
      <c r="B207" s="103" t="s">
        <v>41</v>
      </c>
      <c r="C207" s="103" t="s">
        <v>477</v>
      </c>
      <c r="D207" s="103" t="s">
        <v>1169</v>
      </c>
    </row>
    <row r="208" spans="1:4" x14ac:dyDescent="0.25">
      <c r="A208" s="103" t="s">
        <v>50</v>
      </c>
      <c r="B208" s="103" t="s">
        <v>41</v>
      </c>
      <c r="C208" s="103" t="s">
        <v>474</v>
      </c>
      <c r="D208" s="103" t="s">
        <v>478</v>
      </c>
    </row>
    <row r="209" spans="1:4" x14ac:dyDescent="0.25">
      <c r="A209" s="103" t="s">
        <v>50</v>
      </c>
      <c r="B209" s="103" t="s">
        <v>41</v>
      </c>
      <c r="C209" s="103" t="s">
        <v>1201</v>
      </c>
      <c r="D209" s="103" t="s">
        <v>476</v>
      </c>
    </row>
    <row r="210" spans="1:4" x14ac:dyDescent="0.25">
      <c r="A210" s="103" t="s">
        <v>50</v>
      </c>
      <c r="B210" s="103" t="s">
        <v>41</v>
      </c>
      <c r="C210" s="103" t="s">
        <v>1202</v>
      </c>
      <c r="D210" s="103" t="s">
        <v>1286</v>
      </c>
    </row>
    <row r="211" spans="1:4" x14ac:dyDescent="0.25">
      <c r="A211" s="103" t="s">
        <v>45</v>
      </c>
      <c r="B211" s="103" t="s">
        <v>41</v>
      </c>
      <c r="C211" s="103" t="s">
        <v>464</v>
      </c>
      <c r="D211" s="103" t="s">
        <v>465</v>
      </c>
    </row>
    <row r="212" spans="1:4" x14ac:dyDescent="0.25">
      <c r="A212" s="103" t="s">
        <v>45</v>
      </c>
      <c r="B212" s="103" t="s">
        <v>41</v>
      </c>
      <c r="C212" s="103" t="s">
        <v>463</v>
      </c>
      <c r="D212" s="103" t="s">
        <v>1237</v>
      </c>
    </row>
    <row r="213" spans="1:4" x14ac:dyDescent="0.25">
      <c r="A213" s="103" t="s">
        <v>45</v>
      </c>
      <c r="B213" s="103" t="s">
        <v>41</v>
      </c>
      <c r="C213" s="103" t="s">
        <v>461</v>
      </c>
      <c r="D213" s="103" t="s">
        <v>462</v>
      </c>
    </row>
    <row r="214" spans="1:4" x14ac:dyDescent="0.25">
      <c r="A214" s="103" t="s">
        <v>1238</v>
      </c>
      <c r="B214" s="103" t="s">
        <v>41</v>
      </c>
      <c r="C214" s="103" t="s">
        <v>470</v>
      </c>
      <c r="D214" s="103" t="s">
        <v>471</v>
      </c>
    </row>
    <row r="215" spans="1:4" x14ac:dyDescent="0.25">
      <c r="A215" s="103" t="s">
        <v>1238</v>
      </c>
      <c r="B215" s="103" t="s">
        <v>41</v>
      </c>
      <c r="C215" s="103" t="s">
        <v>466</v>
      </c>
      <c r="D215" s="103" t="s">
        <v>1032</v>
      </c>
    </row>
    <row r="216" spans="1:4" x14ac:dyDescent="0.25">
      <c r="A216" s="103" t="s">
        <v>1238</v>
      </c>
      <c r="B216" s="103" t="s">
        <v>41</v>
      </c>
      <c r="C216" s="103" t="s">
        <v>469</v>
      </c>
      <c r="D216" s="103" t="s">
        <v>1033</v>
      </c>
    </row>
    <row r="217" spans="1:4" x14ac:dyDescent="0.25">
      <c r="A217" s="103" t="s">
        <v>1238</v>
      </c>
      <c r="B217" s="103" t="s">
        <v>41</v>
      </c>
      <c r="C217" s="103" t="s">
        <v>467</v>
      </c>
      <c r="D217" s="103" t="s">
        <v>468</v>
      </c>
    </row>
    <row r="218" spans="1:4" x14ac:dyDescent="0.25">
      <c r="A218" s="103" t="s">
        <v>1238</v>
      </c>
      <c r="B218" s="103" t="s">
        <v>41</v>
      </c>
      <c r="C218" s="103" t="s">
        <v>472</v>
      </c>
      <c r="D218" s="103" t="s">
        <v>473</v>
      </c>
    </row>
    <row r="219" spans="1:4" x14ac:dyDescent="0.25">
      <c r="A219" s="103" t="s">
        <v>48</v>
      </c>
      <c r="B219" s="103" t="s">
        <v>41</v>
      </c>
      <c r="C219" s="103" t="s">
        <v>479</v>
      </c>
      <c r="D219" s="103" t="s">
        <v>480</v>
      </c>
    </row>
    <row r="220" spans="1:4" x14ac:dyDescent="0.25">
      <c r="A220" s="103" t="s">
        <v>48</v>
      </c>
      <c r="B220" s="103" t="s">
        <v>41</v>
      </c>
      <c r="C220" s="103" t="s">
        <v>481</v>
      </c>
      <c r="D220" s="103" t="s">
        <v>796</v>
      </c>
    </row>
    <row r="221" spans="1:4" x14ac:dyDescent="0.25">
      <c r="A221" s="103" t="s">
        <v>52</v>
      </c>
      <c r="B221" s="103" t="s">
        <v>41</v>
      </c>
      <c r="C221" s="103" t="s">
        <v>485</v>
      </c>
      <c r="D221" s="103" t="s">
        <v>358</v>
      </c>
    </row>
    <row r="222" spans="1:4" x14ac:dyDescent="0.25">
      <c r="A222" s="103" t="s">
        <v>52</v>
      </c>
      <c r="B222" s="103" t="s">
        <v>41</v>
      </c>
      <c r="C222" s="103" t="s">
        <v>483</v>
      </c>
      <c r="D222" s="103" t="s">
        <v>484</v>
      </c>
    </row>
    <row r="223" spans="1:4" x14ac:dyDescent="0.25">
      <c r="A223" s="103" t="s">
        <v>52</v>
      </c>
      <c r="B223" s="103" t="s">
        <v>41</v>
      </c>
      <c r="C223" s="103" t="s">
        <v>486</v>
      </c>
      <c r="D223" s="103" t="s">
        <v>1042</v>
      </c>
    </row>
    <row r="224" spans="1:4" x14ac:dyDescent="0.25">
      <c r="A224" s="103" t="s">
        <v>52</v>
      </c>
      <c r="B224" s="103" t="s">
        <v>41</v>
      </c>
      <c r="C224" s="103" t="s">
        <v>487</v>
      </c>
      <c r="D224" s="103" t="s">
        <v>488</v>
      </c>
    </row>
    <row r="225" spans="1:4" x14ac:dyDescent="0.25">
      <c r="A225" s="103" t="s">
        <v>52</v>
      </c>
      <c r="B225" s="103" t="s">
        <v>41</v>
      </c>
      <c r="C225" s="103" t="s">
        <v>482</v>
      </c>
      <c r="D225" s="103" t="s">
        <v>1043</v>
      </c>
    </row>
    <row r="226" spans="1:4" x14ac:dyDescent="0.25">
      <c r="A226" s="61" t="s">
        <v>1044</v>
      </c>
      <c r="B226" s="61" t="s">
        <v>172</v>
      </c>
      <c r="C226" s="61" t="s">
        <v>572</v>
      </c>
      <c r="D226" s="104" t="s">
        <v>1241</v>
      </c>
    </row>
    <row r="227" spans="1:4" x14ac:dyDescent="0.25">
      <c r="A227" s="61" t="s">
        <v>1044</v>
      </c>
      <c r="B227" s="61" t="s">
        <v>172</v>
      </c>
      <c r="C227" s="61" t="s">
        <v>571</v>
      </c>
      <c r="D227" s="105" t="s">
        <v>1045</v>
      </c>
    </row>
    <row r="228" spans="1:4" x14ac:dyDescent="0.25">
      <c r="A228" s="61" t="s">
        <v>1044</v>
      </c>
      <c r="B228" s="61" t="s">
        <v>172</v>
      </c>
      <c r="C228" s="61" t="s">
        <v>579</v>
      </c>
      <c r="D228" s="105" t="s">
        <v>1091</v>
      </c>
    </row>
    <row r="229" spans="1:4" x14ac:dyDescent="0.25">
      <c r="A229" s="61" t="s">
        <v>1044</v>
      </c>
      <c r="B229" s="61" t="s">
        <v>172</v>
      </c>
      <c r="C229" s="61" t="s">
        <v>580</v>
      </c>
      <c r="D229" s="105" t="s">
        <v>1150</v>
      </c>
    </row>
    <row r="230" spans="1:4" x14ac:dyDescent="0.25">
      <c r="A230" s="61" t="s">
        <v>1044</v>
      </c>
      <c r="B230" s="61" t="s">
        <v>172</v>
      </c>
      <c r="C230" s="61" t="s">
        <v>575</v>
      </c>
      <c r="D230" s="105" t="s">
        <v>576</v>
      </c>
    </row>
    <row r="231" spans="1:4" x14ac:dyDescent="0.25">
      <c r="A231" s="61" t="s">
        <v>1044</v>
      </c>
      <c r="B231" s="61" t="s">
        <v>172</v>
      </c>
      <c r="C231" s="61" t="s">
        <v>581</v>
      </c>
      <c r="D231" s="105" t="s">
        <v>1151</v>
      </c>
    </row>
    <row r="232" spans="1:4" x14ac:dyDescent="0.25">
      <c r="A232" s="61" t="s">
        <v>1044</v>
      </c>
      <c r="B232" s="61" t="s">
        <v>172</v>
      </c>
      <c r="C232" s="61" t="s">
        <v>577</v>
      </c>
      <c r="D232" s="105" t="s">
        <v>578</v>
      </c>
    </row>
    <row r="233" spans="1:4" x14ac:dyDescent="0.25">
      <c r="A233" s="61" t="s">
        <v>1044</v>
      </c>
      <c r="B233" s="61" t="s">
        <v>172</v>
      </c>
      <c r="C233" s="61" t="s">
        <v>573</v>
      </c>
      <c r="D233" s="105" t="s">
        <v>574</v>
      </c>
    </row>
    <row r="234" spans="1:4" x14ac:dyDescent="0.25">
      <c r="A234" s="61" t="s">
        <v>169</v>
      </c>
      <c r="B234" s="61" t="s">
        <v>172</v>
      </c>
      <c r="C234" s="61" t="s">
        <v>593</v>
      </c>
      <c r="D234" s="105" t="s">
        <v>594</v>
      </c>
    </row>
    <row r="235" spans="1:4" x14ac:dyDescent="0.25">
      <c r="A235" s="61" t="s">
        <v>169</v>
      </c>
      <c r="B235" s="61" t="s">
        <v>172</v>
      </c>
      <c r="C235" s="61" t="s">
        <v>597</v>
      </c>
      <c r="D235" s="105" t="s">
        <v>1204</v>
      </c>
    </row>
    <row r="236" spans="1:4" x14ac:dyDescent="0.25">
      <c r="A236" s="61" t="s">
        <v>169</v>
      </c>
      <c r="B236" s="61" t="s">
        <v>172</v>
      </c>
      <c r="C236" s="61" t="s">
        <v>591</v>
      </c>
      <c r="D236" s="105" t="s">
        <v>592</v>
      </c>
    </row>
    <row r="237" spans="1:4" x14ac:dyDescent="0.25">
      <c r="A237" s="61" t="s">
        <v>169</v>
      </c>
      <c r="B237" s="61" t="s">
        <v>172</v>
      </c>
      <c r="C237" s="61" t="s">
        <v>595</v>
      </c>
      <c r="D237" s="105" t="s">
        <v>596</v>
      </c>
    </row>
    <row r="238" spans="1:4" x14ac:dyDescent="0.25">
      <c r="A238" s="61" t="s">
        <v>169</v>
      </c>
      <c r="B238" s="61" t="s">
        <v>172</v>
      </c>
      <c r="C238" s="61" t="s">
        <v>590</v>
      </c>
      <c r="D238" s="105" t="s">
        <v>373</v>
      </c>
    </row>
    <row r="239" spans="1:4" x14ac:dyDescent="0.25">
      <c r="A239" s="61" t="s">
        <v>170</v>
      </c>
      <c r="B239" s="61" t="s">
        <v>172</v>
      </c>
      <c r="C239" s="61" t="s">
        <v>604</v>
      </c>
      <c r="D239" s="105" t="s">
        <v>605</v>
      </c>
    </row>
    <row r="240" spans="1:4" x14ac:dyDescent="0.25">
      <c r="A240" s="61" t="s">
        <v>170</v>
      </c>
      <c r="B240" s="61" t="s">
        <v>172</v>
      </c>
      <c r="C240" s="61" t="s">
        <v>602</v>
      </c>
      <c r="D240" s="105" t="s">
        <v>603</v>
      </c>
    </row>
    <row r="241" spans="1:4" x14ac:dyDescent="0.25">
      <c r="A241" s="61" t="s">
        <v>170</v>
      </c>
      <c r="B241" s="61" t="s">
        <v>172</v>
      </c>
      <c r="C241" s="61" t="s">
        <v>600</v>
      </c>
      <c r="D241" s="105" t="s">
        <v>601</v>
      </c>
    </row>
    <row r="242" spans="1:4" x14ac:dyDescent="0.25">
      <c r="A242" s="61" t="s">
        <v>170</v>
      </c>
      <c r="B242" s="61" t="s">
        <v>172</v>
      </c>
      <c r="C242" s="61" t="s">
        <v>606</v>
      </c>
      <c r="D242" s="105" t="s">
        <v>607</v>
      </c>
    </row>
    <row r="243" spans="1:4" x14ac:dyDescent="0.25">
      <c r="A243" s="61" t="s">
        <v>170</v>
      </c>
      <c r="B243" s="61" t="s">
        <v>172</v>
      </c>
      <c r="C243" s="61" t="s">
        <v>608</v>
      </c>
      <c r="D243" s="105" t="s">
        <v>1205</v>
      </c>
    </row>
    <row r="244" spans="1:4" x14ac:dyDescent="0.25">
      <c r="A244" s="61" t="s">
        <v>170</v>
      </c>
      <c r="B244" s="61" t="s">
        <v>172</v>
      </c>
      <c r="C244" s="61" t="s">
        <v>598</v>
      </c>
      <c r="D244" s="105" t="s">
        <v>599</v>
      </c>
    </row>
    <row r="245" spans="1:4" x14ac:dyDescent="0.25">
      <c r="A245" s="107" t="s">
        <v>166</v>
      </c>
      <c r="B245" s="107" t="s">
        <v>172</v>
      </c>
      <c r="C245" s="107" t="s">
        <v>519</v>
      </c>
      <c r="D245" s="108" t="s">
        <v>520</v>
      </c>
    </row>
    <row r="246" spans="1:4" x14ac:dyDescent="0.25">
      <c r="A246" s="107" t="s">
        <v>166</v>
      </c>
      <c r="B246" s="107" t="s">
        <v>172</v>
      </c>
      <c r="C246" s="107" t="s">
        <v>522</v>
      </c>
      <c r="D246" s="108" t="s">
        <v>523</v>
      </c>
    </row>
    <row r="247" spans="1:4" x14ac:dyDescent="0.25">
      <c r="A247" s="107" t="s">
        <v>166</v>
      </c>
      <c r="B247" s="107" t="s">
        <v>172</v>
      </c>
      <c r="C247" s="107" t="s">
        <v>521</v>
      </c>
      <c r="D247" s="108" t="s">
        <v>1242</v>
      </c>
    </row>
    <row r="248" spans="1:4" x14ac:dyDescent="0.25">
      <c r="A248" s="107" t="s">
        <v>168</v>
      </c>
      <c r="B248" s="107" t="s">
        <v>172</v>
      </c>
      <c r="C248" s="107" t="s">
        <v>525</v>
      </c>
      <c r="D248" s="108" t="s">
        <v>526</v>
      </c>
    </row>
    <row r="249" spans="1:4" x14ac:dyDescent="0.25">
      <c r="A249" s="106" t="s">
        <v>168</v>
      </c>
      <c r="B249" s="107" t="s">
        <v>172</v>
      </c>
      <c r="C249" s="107" t="s">
        <v>528</v>
      </c>
      <c r="D249" s="108" t="s">
        <v>529</v>
      </c>
    </row>
    <row r="250" spans="1:4" x14ac:dyDescent="0.25">
      <c r="A250" s="106" t="s">
        <v>168</v>
      </c>
      <c r="B250" s="107" t="s">
        <v>172</v>
      </c>
      <c r="C250" s="107" t="s">
        <v>530</v>
      </c>
      <c r="D250" s="108" t="s">
        <v>468</v>
      </c>
    </row>
    <row r="251" spans="1:4" x14ac:dyDescent="0.25">
      <c r="A251" s="106" t="s">
        <v>168</v>
      </c>
      <c r="B251" s="107" t="s">
        <v>172</v>
      </c>
      <c r="C251" s="107" t="s">
        <v>527</v>
      </c>
      <c r="D251" s="108" t="s">
        <v>1148</v>
      </c>
    </row>
    <row r="252" spans="1:4" x14ac:dyDescent="0.25">
      <c r="A252" s="106" t="s">
        <v>168</v>
      </c>
      <c r="B252" s="107" t="s">
        <v>172</v>
      </c>
      <c r="C252" s="107" t="s">
        <v>524</v>
      </c>
      <c r="D252" s="108" t="s">
        <v>1149</v>
      </c>
    </row>
    <row r="253" spans="1:4" x14ac:dyDescent="0.25">
      <c r="A253" s="129" t="s">
        <v>167</v>
      </c>
      <c r="B253" s="61" t="s">
        <v>172</v>
      </c>
      <c r="C253" s="10" t="s">
        <v>586</v>
      </c>
      <c r="D253" s="60" t="s">
        <v>587</v>
      </c>
    </row>
    <row r="254" spans="1:4" x14ac:dyDescent="0.25">
      <c r="A254" s="129" t="s">
        <v>167</v>
      </c>
      <c r="B254" s="61" t="s">
        <v>172</v>
      </c>
      <c r="C254" s="10" t="s">
        <v>588</v>
      </c>
      <c r="D254" s="60" t="s">
        <v>589</v>
      </c>
    </row>
    <row r="255" spans="1:4" x14ac:dyDescent="0.25">
      <c r="A255" s="129" t="s">
        <v>167</v>
      </c>
      <c r="B255" s="61" t="s">
        <v>172</v>
      </c>
      <c r="C255" s="10" t="s">
        <v>583</v>
      </c>
      <c r="D255" s="60" t="s">
        <v>584</v>
      </c>
    </row>
    <row r="256" spans="1:4" x14ac:dyDescent="0.25">
      <c r="A256" s="129" t="s">
        <v>167</v>
      </c>
      <c r="B256" s="10" t="s">
        <v>172</v>
      </c>
      <c r="C256" s="10" t="s">
        <v>582</v>
      </c>
      <c r="D256" s="60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0" t="s">
        <v>1173</v>
      </c>
    </row>
    <row r="258" spans="1:4" x14ac:dyDescent="0.25">
      <c r="A258" s="107" t="s">
        <v>165</v>
      </c>
      <c r="B258" s="107" t="s">
        <v>172</v>
      </c>
      <c r="C258" s="107" t="s">
        <v>613</v>
      </c>
      <c r="D258" s="108" t="s">
        <v>614</v>
      </c>
    </row>
    <row r="259" spans="1:4" x14ac:dyDescent="0.25">
      <c r="A259" s="107" t="s">
        <v>165</v>
      </c>
      <c r="B259" s="107" t="s">
        <v>172</v>
      </c>
      <c r="C259" s="107" t="s">
        <v>617</v>
      </c>
      <c r="D259" s="108" t="s">
        <v>618</v>
      </c>
    </row>
    <row r="260" spans="1:4" x14ac:dyDescent="0.25">
      <c r="A260" s="107" t="s">
        <v>165</v>
      </c>
      <c r="B260" s="107" t="s">
        <v>172</v>
      </c>
      <c r="C260" s="107" t="s">
        <v>615</v>
      </c>
      <c r="D260" s="108" t="s">
        <v>616</v>
      </c>
    </row>
    <row r="261" spans="1:4" x14ac:dyDescent="0.25">
      <c r="A261" s="107" t="s">
        <v>165</v>
      </c>
      <c r="B261" s="107" t="s">
        <v>172</v>
      </c>
      <c r="C261" s="107" t="s">
        <v>611</v>
      </c>
      <c r="D261" s="108" t="s">
        <v>612</v>
      </c>
    </row>
    <row r="262" spans="1:4" x14ac:dyDescent="0.25">
      <c r="A262" s="107" t="s">
        <v>165</v>
      </c>
      <c r="B262" s="107" t="s">
        <v>172</v>
      </c>
      <c r="C262" s="107" t="s">
        <v>609</v>
      </c>
      <c r="D262" s="108" t="s">
        <v>1046</v>
      </c>
    </row>
    <row r="263" spans="1:4" x14ac:dyDescent="0.25">
      <c r="A263" s="107" t="s">
        <v>165</v>
      </c>
      <c r="B263" s="107" t="s">
        <v>172</v>
      </c>
      <c r="C263" s="107" t="s">
        <v>1047</v>
      </c>
      <c r="D263" s="108" t="s">
        <v>1152</v>
      </c>
    </row>
    <row r="264" spans="1:4" x14ac:dyDescent="0.25">
      <c r="A264" s="107" t="s">
        <v>165</v>
      </c>
      <c r="B264" s="107" t="s">
        <v>172</v>
      </c>
      <c r="C264" s="107" t="s">
        <v>610</v>
      </c>
      <c r="D264" s="108" t="s">
        <v>1243</v>
      </c>
    </row>
    <row r="265" spans="1:4" x14ac:dyDescent="0.25">
      <c r="A265" s="107" t="s">
        <v>165</v>
      </c>
      <c r="B265" s="107" t="s">
        <v>172</v>
      </c>
      <c r="C265" s="107" t="s">
        <v>619</v>
      </c>
      <c r="D265" s="108" t="s">
        <v>1106</v>
      </c>
    </row>
    <row r="266" spans="1:4" x14ac:dyDescent="0.25">
      <c r="A266" s="61" t="s">
        <v>1240</v>
      </c>
      <c r="B266" s="61" t="s">
        <v>172</v>
      </c>
      <c r="C266" s="61" t="s">
        <v>565</v>
      </c>
      <c r="D266" s="105" t="s">
        <v>566</v>
      </c>
    </row>
    <row r="267" spans="1:4" x14ac:dyDescent="0.25">
      <c r="A267" s="61" t="s">
        <v>1240</v>
      </c>
      <c r="B267" s="61" t="s">
        <v>172</v>
      </c>
      <c r="C267" s="61" t="s">
        <v>569</v>
      </c>
      <c r="D267" s="105" t="s">
        <v>570</v>
      </c>
    </row>
    <row r="268" spans="1:4" x14ac:dyDescent="0.25">
      <c r="A268" s="61" t="s">
        <v>1240</v>
      </c>
      <c r="B268" s="61" t="s">
        <v>172</v>
      </c>
      <c r="C268" s="61" t="s">
        <v>567</v>
      </c>
      <c r="D268" s="105" t="s">
        <v>568</v>
      </c>
    </row>
    <row r="269" spans="1:4" x14ac:dyDescent="0.25">
      <c r="A269" s="61" t="s">
        <v>1240</v>
      </c>
      <c r="B269" s="61" t="s">
        <v>172</v>
      </c>
      <c r="C269" s="61" t="s">
        <v>563</v>
      </c>
      <c r="D269" s="105" t="s">
        <v>564</v>
      </c>
    </row>
    <row r="270" spans="1:4" x14ac:dyDescent="0.25">
      <c r="A270" s="61" t="s">
        <v>162</v>
      </c>
      <c r="B270" s="61" t="s">
        <v>172</v>
      </c>
      <c r="C270" s="61" t="s">
        <v>555</v>
      </c>
      <c r="D270" s="105" t="s">
        <v>556</v>
      </c>
    </row>
    <row r="271" spans="1:4" x14ac:dyDescent="0.25">
      <c r="A271" s="61" t="s">
        <v>162</v>
      </c>
      <c r="B271" s="61" t="s">
        <v>172</v>
      </c>
      <c r="C271" s="61" t="s">
        <v>553</v>
      </c>
      <c r="D271" s="105" t="s">
        <v>554</v>
      </c>
    </row>
    <row r="272" spans="1:4" x14ac:dyDescent="0.25">
      <c r="A272" s="61" t="s">
        <v>162</v>
      </c>
      <c r="B272" s="61" t="s">
        <v>172</v>
      </c>
      <c r="C272" s="61" t="s">
        <v>551</v>
      </c>
      <c r="D272" s="105" t="s">
        <v>552</v>
      </c>
    </row>
    <row r="273" spans="1:4" x14ac:dyDescent="0.25">
      <c r="A273" s="61" t="s">
        <v>162</v>
      </c>
      <c r="B273" s="61" t="s">
        <v>172</v>
      </c>
      <c r="C273" s="61" t="s">
        <v>561</v>
      </c>
      <c r="D273" s="105" t="s">
        <v>562</v>
      </c>
    </row>
    <row r="274" spans="1:4" x14ac:dyDescent="0.25">
      <c r="A274" s="61" t="s">
        <v>162</v>
      </c>
      <c r="B274" s="61" t="s">
        <v>172</v>
      </c>
      <c r="C274" s="61" t="s">
        <v>557</v>
      </c>
      <c r="D274" s="105" t="s">
        <v>558</v>
      </c>
    </row>
    <row r="275" spans="1:4" x14ac:dyDescent="0.25">
      <c r="A275" s="61" t="s">
        <v>162</v>
      </c>
      <c r="B275" s="61" t="s">
        <v>172</v>
      </c>
      <c r="C275" s="61" t="s">
        <v>559</v>
      </c>
      <c r="D275" s="105" t="s">
        <v>560</v>
      </c>
    </row>
    <row r="276" spans="1:4" x14ac:dyDescent="0.25">
      <c r="A276" s="61" t="s">
        <v>160</v>
      </c>
      <c r="B276" s="61" t="s">
        <v>172</v>
      </c>
      <c r="C276" s="61" t="s">
        <v>532</v>
      </c>
      <c r="D276" s="105" t="s">
        <v>533</v>
      </c>
    </row>
    <row r="277" spans="1:4" x14ac:dyDescent="0.25">
      <c r="A277" s="61" t="s">
        <v>160</v>
      </c>
      <c r="B277" s="61" t="s">
        <v>172</v>
      </c>
      <c r="C277" s="61" t="s">
        <v>531</v>
      </c>
      <c r="D277" s="105" t="s">
        <v>1037</v>
      </c>
    </row>
    <row r="278" spans="1:4" x14ac:dyDescent="0.25">
      <c r="A278" s="61" t="s">
        <v>161</v>
      </c>
      <c r="B278" s="61" t="s">
        <v>172</v>
      </c>
      <c r="C278" s="61" t="s">
        <v>542</v>
      </c>
      <c r="D278" s="105" t="s">
        <v>543</v>
      </c>
    </row>
    <row r="279" spans="1:4" x14ac:dyDescent="0.25">
      <c r="A279" s="61" t="s">
        <v>161</v>
      </c>
      <c r="B279" s="61" t="s">
        <v>172</v>
      </c>
      <c r="C279" s="61" t="s">
        <v>548</v>
      </c>
      <c r="D279" s="105" t="s">
        <v>1147</v>
      </c>
    </row>
    <row r="280" spans="1:4" x14ac:dyDescent="0.25">
      <c r="A280" s="61" t="s">
        <v>161</v>
      </c>
      <c r="B280" s="61" t="s">
        <v>172</v>
      </c>
      <c r="C280" s="61" t="s">
        <v>549</v>
      </c>
      <c r="D280" s="105" t="s">
        <v>550</v>
      </c>
    </row>
    <row r="281" spans="1:4" x14ac:dyDescent="0.25">
      <c r="A281" s="61" t="s">
        <v>161</v>
      </c>
      <c r="B281" s="61" t="s">
        <v>172</v>
      </c>
      <c r="C281" s="61" t="s">
        <v>540</v>
      </c>
      <c r="D281" s="105" t="s">
        <v>541</v>
      </c>
    </row>
    <row r="282" spans="1:4" x14ac:dyDescent="0.25">
      <c r="A282" s="61" t="s">
        <v>161</v>
      </c>
      <c r="B282" s="61" t="s">
        <v>172</v>
      </c>
      <c r="C282" s="61" t="s">
        <v>536</v>
      </c>
      <c r="D282" s="105" t="s">
        <v>537</v>
      </c>
    </row>
    <row r="283" spans="1:4" x14ac:dyDescent="0.25">
      <c r="A283" s="61" t="s">
        <v>161</v>
      </c>
      <c r="B283" s="61" t="s">
        <v>172</v>
      </c>
      <c r="C283" s="61" t="s">
        <v>546</v>
      </c>
      <c r="D283" s="105" t="s">
        <v>547</v>
      </c>
    </row>
    <row r="284" spans="1:4" x14ac:dyDescent="0.25">
      <c r="A284" s="61" t="s">
        <v>161</v>
      </c>
      <c r="B284" s="61" t="s">
        <v>172</v>
      </c>
      <c r="C284" s="61" t="s">
        <v>534</v>
      </c>
      <c r="D284" s="105" t="s">
        <v>535</v>
      </c>
    </row>
    <row r="285" spans="1:4" x14ac:dyDescent="0.25">
      <c r="A285" s="61" t="s">
        <v>161</v>
      </c>
      <c r="B285" s="61" t="s">
        <v>172</v>
      </c>
      <c r="C285" s="61" t="s">
        <v>544</v>
      </c>
      <c r="D285" s="105" t="s">
        <v>1287</v>
      </c>
    </row>
    <row r="286" spans="1:4" x14ac:dyDescent="0.25">
      <c r="A286" s="61" t="s">
        <v>161</v>
      </c>
      <c r="B286" s="61" t="s">
        <v>172</v>
      </c>
      <c r="C286" s="61" t="s">
        <v>545</v>
      </c>
      <c r="D286" s="105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09" t="s">
        <v>539</v>
      </c>
    </row>
    <row r="288" spans="1:4" x14ac:dyDescent="0.25">
      <c r="A288" s="67" t="s">
        <v>633</v>
      </c>
      <c r="B288" s="67" t="s">
        <v>66</v>
      </c>
      <c r="C288" s="66" t="s">
        <v>635</v>
      </c>
      <c r="D288" s="66" t="s">
        <v>636</v>
      </c>
    </row>
    <row r="289" spans="1:4" x14ac:dyDescent="0.25">
      <c r="A289" s="67" t="s">
        <v>633</v>
      </c>
      <c r="B289" s="67" t="s">
        <v>66</v>
      </c>
      <c r="C289" s="66" t="s">
        <v>634</v>
      </c>
      <c r="D289" s="66" t="s">
        <v>1288</v>
      </c>
    </row>
    <row r="290" spans="1:4" x14ac:dyDescent="0.25">
      <c r="A290" s="66" t="s">
        <v>72</v>
      </c>
      <c r="B290" s="68" t="s">
        <v>66</v>
      </c>
      <c r="C290" s="68" t="s">
        <v>654</v>
      </c>
      <c r="D290" s="68" t="s">
        <v>1289</v>
      </c>
    </row>
    <row r="291" spans="1:4" ht="15.75" x14ac:dyDescent="0.25">
      <c r="A291" s="66" t="s">
        <v>72</v>
      </c>
      <c r="B291" s="68" t="s">
        <v>66</v>
      </c>
      <c r="C291" s="69" t="s">
        <v>651</v>
      </c>
      <c r="D291" s="70" t="s">
        <v>652</v>
      </c>
    </row>
    <row r="292" spans="1:4" x14ac:dyDescent="0.25">
      <c r="A292" s="66" t="s">
        <v>72</v>
      </c>
      <c r="B292" s="68" t="s">
        <v>66</v>
      </c>
      <c r="C292" s="68" t="s">
        <v>641</v>
      </c>
      <c r="D292" s="64" t="s">
        <v>1174</v>
      </c>
    </row>
    <row r="293" spans="1:4" x14ac:dyDescent="0.25">
      <c r="A293" s="66" t="s">
        <v>72</v>
      </c>
      <c r="B293" s="68" t="s">
        <v>66</v>
      </c>
      <c r="C293" s="68" t="s">
        <v>658</v>
      </c>
      <c r="D293" s="68" t="s">
        <v>659</v>
      </c>
    </row>
    <row r="294" spans="1:4" x14ac:dyDescent="0.25">
      <c r="A294" s="66" t="s">
        <v>72</v>
      </c>
      <c r="B294" s="68" t="s">
        <v>66</v>
      </c>
      <c r="C294" s="68" t="s">
        <v>648</v>
      </c>
      <c r="D294" s="68" t="s">
        <v>649</v>
      </c>
    </row>
    <row r="295" spans="1:4" x14ac:dyDescent="0.25">
      <c r="A295" s="66" t="s">
        <v>72</v>
      </c>
      <c r="B295" s="68" t="s">
        <v>66</v>
      </c>
      <c r="C295" s="68" t="s">
        <v>656</v>
      </c>
      <c r="D295" s="68" t="s">
        <v>657</v>
      </c>
    </row>
    <row r="296" spans="1:4" x14ac:dyDescent="0.25">
      <c r="A296" s="66" t="s">
        <v>72</v>
      </c>
      <c r="B296" s="68" t="s">
        <v>66</v>
      </c>
      <c r="C296" s="68" t="s">
        <v>639</v>
      </c>
      <c r="D296" s="68" t="s">
        <v>640</v>
      </c>
    </row>
    <row r="297" spans="1:4" x14ac:dyDescent="0.25">
      <c r="A297" s="66" t="s">
        <v>72</v>
      </c>
      <c r="B297" s="68" t="s">
        <v>66</v>
      </c>
      <c r="C297" s="68" t="s">
        <v>655</v>
      </c>
      <c r="D297" s="68" t="s">
        <v>1290</v>
      </c>
    </row>
    <row r="298" spans="1:4" x14ac:dyDescent="0.25">
      <c r="A298" s="66" t="s">
        <v>72</v>
      </c>
      <c r="B298" s="68" t="s">
        <v>66</v>
      </c>
      <c r="C298" s="68" t="s">
        <v>653</v>
      </c>
      <c r="D298" s="68" t="s">
        <v>1291</v>
      </c>
    </row>
    <row r="299" spans="1:4" x14ac:dyDescent="0.25">
      <c r="A299" s="66" t="s">
        <v>72</v>
      </c>
      <c r="B299" s="68" t="s">
        <v>66</v>
      </c>
      <c r="C299" s="68" t="s">
        <v>642</v>
      </c>
      <c r="D299" s="68" t="s">
        <v>643</v>
      </c>
    </row>
    <row r="300" spans="1:4" x14ac:dyDescent="0.25">
      <c r="A300" s="66" t="s">
        <v>72</v>
      </c>
      <c r="B300" s="68" t="s">
        <v>66</v>
      </c>
      <c r="C300" s="68" t="s">
        <v>650</v>
      </c>
      <c r="D300" s="68" t="s">
        <v>1292</v>
      </c>
    </row>
    <row r="301" spans="1:4" x14ac:dyDescent="0.25">
      <c r="A301" s="66" t="s">
        <v>72</v>
      </c>
      <c r="B301" s="68" t="s">
        <v>66</v>
      </c>
      <c r="C301" s="68" t="s">
        <v>646</v>
      </c>
      <c r="D301" s="68" t="s">
        <v>647</v>
      </c>
    </row>
    <row r="302" spans="1:4" x14ac:dyDescent="0.25">
      <c r="A302" s="66" t="s">
        <v>72</v>
      </c>
      <c r="B302" s="68" t="s">
        <v>66</v>
      </c>
      <c r="C302" s="66" t="s">
        <v>637</v>
      </c>
      <c r="D302" s="66" t="s">
        <v>638</v>
      </c>
    </row>
    <row r="303" spans="1:4" x14ac:dyDescent="0.25">
      <c r="A303" s="66" t="s">
        <v>72</v>
      </c>
      <c r="B303" s="66" t="s">
        <v>66</v>
      </c>
      <c r="C303" s="66" t="s">
        <v>644</v>
      </c>
      <c r="D303" s="66" t="s">
        <v>645</v>
      </c>
    </row>
    <row r="304" spans="1:4" x14ac:dyDescent="0.25">
      <c r="A304" s="86" t="s">
        <v>69</v>
      </c>
      <c r="B304" s="84" t="s">
        <v>66</v>
      </c>
      <c r="C304" s="61" t="s">
        <v>632</v>
      </c>
      <c r="D304" s="61" t="s">
        <v>1153</v>
      </c>
    </row>
    <row r="305" spans="1:4" x14ac:dyDescent="0.25">
      <c r="A305" s="86" t="s">
        <v>69</v>
      </c>
      <c r="B305" s="84" t="s">
        <v>66</v>
      </c>
      <c r="C305" s="61" t="s">
        <v>630</v>
      </c>
      <c r="D305" s="61" t="s">
        <v>631</v>
      </c>
    </row>
    <row r="306" spans="1:4" x14ac:dyDescent="0.25">
      <c r="A306" s="108" t="s">
        <v>65</v>
      </c>
      <c r="B306" s="84" t="s">
        <v>66</v>
      </c>
      <c r="C306" s="61" t="s">
        <v>620</v>
      </c>
      <c r="D306" s="61" t="s">
        <v>1048</v>
      </c>
    </row>
    <row r="307" spans="1:4" x14ac:dyDescent="0.25">
      <c r="A307" s="108" t="s">
        <v>65</v>
      </c>
      <c r="B307" s="84" t="s">
        <v>66</v>
      </c>
      <c r="C307" s="61" t="s">
        <v>622</v>
      </c>
      <c r="D307" s="61" t="s">
        <v>1049</v>
      </c>
    </row>
    <row r="308" spans="1:4" x14ac:dyDescent="0.25">
      <c r="A308" s="108" t="s">
        <v>65</v>
      </c>
      <c r="B308" s="84" t="s">
        <v>66</v>
      </c>
      <c r="C308" s="61" t="s">
        <v>623</v>
      </c>
      <c r="D308" s="61" t="s">
        <v>1050</v>
      </c>
    </row>
    <row r="309" spans="1:4" x14ac:dyDescent="0.25">
      <c r="A309" s="86" t="s">
        <v>73</v>
      </c>
      <c r="B309" s="84" t="s">
        <v>66</v>
      </c>
      <c r="C309" s="61" t="s">
        <v>627</v>
      </c>
      <c r="D309" s="61" t="s">
        <v>1154</v>
      </c>
    </row>
    <row r="310" spans="1:4" x14ac:dyDescent="0.25">
      <c r="A310" s="86" t="s">
        <v>73</v>
      </c>
      <c r="B310" s="84" t="s">
        <v>66</v>
      </c>
      <c r="C310" s="61" t="s">
        <v>628</v>
      </c>
      <c r="D310" s="61" t="s">
        <v>629</v>
      </c>
    </row>
    <row r="311" spans="1:4" x14ac:dyDescent="0.25">
      <c r="A311" s="86" t="s">
        <v>73</v>
      </c>
      <c r="B311" s="84" t="s">
        <v>66</v>
      </c>
      <c r="C311" s="61" t="s">
        <v>624</v>
      </c>
      <c r="D311" s="61" t="s">
        <v>625</v>
      </c>
    </row>
    <row r="312" spans="1:4" x14ac:dyDescent="0.25">
      <c r="A312" s="86" t="s">
        <v>73</v>
      </c>
      <c r="B312" s="84" t="s">
        <v>66</v>
      </c>
      <c r="C312" s="61" t="s">
        <v>626</v>
      </c>
      <c r="D312" s="61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2" t="s">
        <v>85</v>
      </c>
      <c r="B329" s="113" t="s">
        <v>66</v>
      </c>
      <c r="C329" s="112" t="s">
        <v>711</v>
      </c>
      <c r="D329" s="112" t="s">
        <v>712</v>
      </c>
    </row>
    <row r="330" spans="1:4" x14ac:dyDescent="0.25">
      <c r="A330" s="112" t="s">
        <v>85</v>
      </c>
      <c r="B330" s="113" t="s">
        <v>66</v>
      </c>
      <c r="C330" s="112" t="s">
        <v>715</v>
      </c>
      <c r="D330" s="112" t="s">
        <v>1109</v>
      </c>
    </row>
    <row r="331" spans="1:4" x14ac:dyDescent="0.25">
      <c r="A331" s="112" t="s">
        <v>85</v>
      </c>
      <c r="B331" s="113" t="s">
        <v>66</v>
      </c>
      <c r="C331" s="112" t="s">
        <v>714</v>
      </c>
      <c r="D331" s="112" t="s">
        <v>1091</v>
      </c>
    </row>
    <row r="332" spans="1:4" x14ac:dyDescent="0.25">
      <c r="A332" s="112" t="s">
        <v>85</v>
      </c>
      <c r="B332" s="113" t="s">
        <v>66</v>
      </c>
      <c r="C332" s="112" t="s">
        <v>713</v>
      </c>
      <c r="D332" s="112" t="s">
        <v>1090</v>
      </c>
    </row>
    <row r="333" spans="1:4" x14ac:dyDescent="0.25">
      <c r="A333" s="110" t="s">
        <v>85</v>
      </c>
      <c r="B333" s="111" t="s">
        <v>66</v>
      </c>
      <c r="C333" s="110" t="s">
        <v>716</v>
      </c>
      <c r="D333" s="110" t="s">
        <v>1092</v>
      </c>
    </row>
    <row r="334" spans="1:4" x14ac:dyDescent="0.25">
      <c r="A334" s="112" t="s">
        <v>80</v>
      </c>
      <c r="B334" s="113" t="s">
        <v>66</v>
      </c>
      <c r="C334" s="112" t="s">
        <v>717</v>
      </c>
      <c r="D334" s="112" t="s">
        <v>1089</v>
      </c>
    </row>
    <row r="335" spans="1:4" x14ac:dyDescent="0.25">
      <c r="A335" s="112" t="s">
        <v>80</v>
      </c>
      <c r="B335" s="113" t="s">
        <v>66</v>
      </c>
      <c r="C335" s="112" t="s">
        <v>718</v>
      </c>
      <c r="D335" s="112" t="s">
        <v>719</v>
      </c>
    </row>
    <row r="336" spans="1:4" x14ac:dyDescent="0.25">
      <c r="A336" s="112" t="s">
        <v>80</v>
      </c>
      <c r="B336" s="113" t="s">
        <v>66</v>
      </c>
      <c r="C336" s="112" t="s">
        <v>720</v>
      </c>
      <c r="D336" s="112" t="s">
        <v>721</v>
      </c>
    </row>
    <row r="337" spans="1:4" x14ac:dyDescent="0.25">
      <c r="A337" s="112" t="s">
        <v>80</v>
      </c>
      <c r="B337" s="113" t="s">
        <v>66</v>
      </c>
      <c r="C337" s="112" t="s">
        <v>722</v>
      </c>
      <c r="D337" s="112" t="s">
        <v>723</v>
      </c>
    </row>
    <row r="338" spans="1:4" x14ac:dyDescent="0.25">
      <c r="A338" s="112" t="s">
        <v>84</v>
      </c>
      <c r="B338" s="113" t="s">
        <v>66</v>
      </c>
      <c r="C338" s="112" t="s">
        <v>703</v>
      </c>
      <c r="D338" s="112" t="s">
        <v>704</v>
      </c>
    </row>
    <row r="339" spans="1:4" x14ac:dyDescent="0.25">
      <c r="A339" s="112" t="s">
        <v>84</v>
      </c>
      <c r="B339" s="113" t="s">
        <v>66</v>
      </c>
      <c r="C339" s="112" t="s">
        <v>705</v>
      </c>
      <c r="D339" s="112" t="s">
        <v>706</v>
      </c>
    </row>
    <row r="340" spans="1:4" x14ac:dyDescent="0.25">
      <c r="A340" s="112" t="s">
        <v>84</v>
      </c>
      <c r="B340" s="113" t="s">
        <v>66</v>
      </c>
      <c r="C340" s="112" t="s">
        <v>707</v>
      </c>
      <c r="D340" s="112" t="s">
        <v>1175</v>
      </c>
    </row>
    <row r="341" spans="1:4" x14ac:dyDescent="0.25">
      <c r="A341" s="114" t="s">
        <v>84</v>
      </c>
      <c r="B341" s="115" t="s">
        <v>66</v>
      </c>
      <c r="C341" s="114" t="s">
        <v>701</v>
      </c>
      <c r="D341" s="114" t="s">
        <v>1054</v>
      </c>
    </row>
    <row r="342" spans="1:4" x14ac:dyDescent="0.25">
      <c r="A342" s="110" t="s">
        <v>84</v>
      </c>
      <c r="B342" s="111" t="s">
        <v>66</v>
      </c>
      <c r="C342" s="110" t="s">
        <v>702</v>
      </c>
      <c r="D342" s="110" t="s">
        <v>1055</v>
      </c>
    </row>
    <row r="343" spans="1:4" x14ac:dyDescent="0.25">
      <c r="A343" s="112" t="s">
        <v>84</v>
      </c>
      <c r="B343" s="113" t="s">
        <v>66</v>
      </c>
      <c r="C343" s="112" t="s">
        <v>708</v>
      </c>
      <c r="D343" s="112" t="s">
        <v>1056</v>
      </c>
    </row>
    <row r="344" spans="1:4" x14ac:dyDescent="0.25">
      <c r="A344" s="112" t="s">
        <v>68</v>
      </c>
      <c r="B344" s="113" t="s">
        <v>66</v>
      </c>
      <c r="C344" s="112" t="s">
        <v>710</v>
      </c>
      <c r="D344" s="112" t="s">
        <v>1176</v>
      </c>
    </row>
    <row r="345" spans="1:4" x14ac:dyDescent="0.25">
      <c r="A345" s="112" t="s">
        <v>68</v>
      </c>
      <c r="B345" s="113" t="s">
        <v>66</v>
      </c>
      <c r="C345" s="112" t="s">
        <v>709</v>
      </c>
      <c r="D345" s="112" t="s">
        <v>1053</v>
      </c>
    </row>
    <row r="346" spans="1:4" x14ac:dyDescent="0.25">
      <c r="A346" s="119" t="s">
        <v>83</v>
      </c>
      <c r="B346" s="119" t="s">
        <v>66</v>
      </c>
      <c r="C346" s="119" t="s">
        <v>730</v>
      </c>
      <c r="D346" s="119" t="s">
        <v>476</v>
      </c>
    </row>
    <row r="347" spans="1:4" x14ac:dyDescent="0.25">
      <c r="A347" s="119" t="s">
        <v>83</v>
      </c>
      <c r="B347" s="119" t="s">
        <v>66</v>
      </c>
      <c r="C347" s="119" t="s">
        <v>727</v>
      </c>
      <c r="D347" s="119" t="s">
        <v>1057</v>
      </c>
    </row>
    <row r="348" spans="1:4" x14ac:dyDescent="0.25">
      <c r="A348" s="119" t="s">
        <v>83</v>
      </c>
      <c r="B348" s="119" t="s">
        <v>66</v>
      </c>
      <c r="C348" s="119" t="s">
        <v>728</v>
      </c>
      <c r="D348" s="119" t="s">
        <v>729</v>
      </c>
    </row>
    <row r="349" spans="1:4" x14ac:dyDescent="0.25">
      <c r="A349" s="119" t="s">
        <v>83</v>
      </c>
      <c r="B349" s="119" t="s">
        <v>66</v>
      </c>
      <c r="C349" s="119" t="s">
        <v>726</v>
      </c>
      <c r="D349" s="119" t="s">
        <v>1206</v>
      </c>
    </row>
    <row r="350" spans="1:4" x14ac:dyDescent="0.25">
      <c r="A350" s="116" t="s">
        <v>1244</v>
      </c>
      <c r="B350" s="117" t="s">
        <v>66</v>
      </c>
      <c r="C350" s="117" t="s">
        <v>725</v>
      </c>
      <c r="D350" s="117" t="s">
        <v>1207</v>
      </c>
    </row>
    <row r="351" spans="1:4" x14ac:dyDescent="0.25">
      <c r="A351" s="118" t="s">
        <v>1244</v>
      </c>
      <c r="B351" s="119" t="s">
        <v>66</v>
      </c>
      <c r="C351" s="119" t="s">
        <v>724</v>
      </c>
      <c r="D351" s="119" t="s">
        <v>948</v>
      </c>
    </row>
    <row r="352" spans="1:4" x14ac:dyDescent="0.25">
      <c r="A352" s="131" t="s">
        <v>88</v>
      </c>
      <c r="B352" s="62" t="s">
        <v>66</v>
      </c>
      <c r="C352" s="71" t="s">
        <v>747</v>
      </c>
      <c r="D352" s="139" t="s">
        <v>1177</v>
      </c>
    </row>
    <row r="353" spans="1:4" x14ac:dyDescent="0.25">
      <c r="A353" s="132" t="s">
        <v>88</v>
      </c>
      <c r="B353" s="62" t="s">
        <v>66</v>
      </c>
      <c r="C353" s="71" t="s">
        <v>1178</v>
      </c>
      <c r="D353" s="71" t="s">
        <v>1179</v>
      </c>
    </row>
    <row r="354" spans="1:4" x14ac:dyDescent="0.25">
      <c r="A354" s="131" t="s">
        <v>88</v>
      </c>
      <c r="B354" s="62" t="s">
        <v>66</v>
      </c>
      <c r="C354" s="71" t="s">
        <v>734</v>
      </c>
      <c r="D354" s="71" t="s">
        <v>1180</v>
      </c>
    </row>
    <row r="355" spans="1:4" x14ac:dyDescent="0.25">
      <c r="A355" s="130" t="s">
        <v>88</v>
      </c>
      <c r="B355" s="135" t="s">
        <v>66</v>
      </c>
      <c r="C355" s="134" t="s">
        <v>748</v>
      </c>
      <c r="D355" s="134" t="s">
        <v>1181</v>
      </c>
    </row>
    <row r="356" spans="1:4" x14ac:dyDescent="0.25">
      <c r="A356" s="63" t="s">
        <v>88</v>
      </c>
      <c r="B356" s="62" t="s">
        <v>66</v>
      </c>
      <c r="C356" s="71" t="s">
        <v>743</v>
      </c>
      <c r="D356" s="71" t="s">
        <v>744</v>
      </c>
    </row>
    <row r="357" spans="1:4" x14ac:dyDescent="0.25">
      <c r="A357" s="63" t="s">
        <v>88</v>
      </c>
      <c r="B357" s="62" t="s">
        <v>66</v>
      </c>
      <c r="C357" s="71" t="s">
        <v>735</v>
      </c>
      <c r="D357" s="71" t="s">
        <v>736</v>
      </c>
    </row>
    <row r="358" spans="1:4" x14ac:dyDescent="0.25">
      <c r="A358" s="63" t="s">
        <v>88</v>
      </c>
      <c r="B358" s="62" t="s">
        <v>66</v>
      </c>
      <c r="C358" s="71" t="s">
        <v>746</v>
      </c>
      <c r="D358" s="71" t="s">
        <v>1182</v>
      </c>
    </row>
    <row r="359" spans="1:4" x14ac:dyDescent="0.25">
      <c r="A359" s="63" t="s">
        <v>88</v>
      </c>
      <c r="B359" s="62" t="s">
        <v>66</v>
      </c>
      <c r="C359" s="71" t="s">
        <v>737</v>
      </c>
      <c r="D359" s="71" t="s">
        <v>738</v>
      </c>
    </row>
    <row r="360" spans="1:4" x14ac:dyDescent="0.25">
      <c r="A360" s="63" t="s">
        <v>88</v>
      </c>
      <c r="B360" s="62" t="s">
        <v>66</v>
      </c>
      <c r="C360" s="71" t="s">
        <v>745</v>
      </c>
      <c r="D360" s="71" t="s">
        <v>1183</v>
      </c>
    </row>
    <row r="361" spans="1:4" x14ac:dyDescent="0.25">
      <c r="A361" s="62" t="s">
        <v>88</v>
      </c>
      <c r="B361" s="62" t="s">
        <v>66</v>
      </c>
      <c r="C361" s="65" t="s">
        <v>740</v>
      </c>
      <c r="D361" s="65" t="s">
        <v>1184</v>
      </c>
    </row>
    <row r="362" spans="1:4" x14ac:dyDescent="0.25">
      <c r="A362" s="63" t="s">
        <v>88</v>
      </c>
      <c r="B362" s="62" t="s">
        <v>66</v>
      </c>
      <c r="C362" s="71" t="s">
        <v>742</v>
      </c>
      <c r="D362" s="71" t="s">
        <v>1185</v>
      </c>
    </row>
    <row r="363" spans="1:4" x14ac:dyDescent="0.25">
      <c r="A363" s="63" t="s">
        <v>88</v>
      </c>
      <c r="B363" s="62" t="s">
        <v>66</v>
      </c>
      <c r="C363" s="71" t="s">
        <v>1186</v>
      </c>
      <c r="D363" s="71" t="s">
        <v>1187</v>
      </c>
    </row>
    <row r="364" spans="1:4" x14ac:dyDescent="0.25">
      <c r="A364" s="63" t="s">
        <v>88</v>
      </c>
      <c r="B364" s="62" t="s">
        <v>66</v>
      </c>
      <c r="C364" s="71" t="s">
        <v>739</v>
      </c>
      <c r="D364" s="71" t="s">
        <v>1245</v>
      </c>
    </row>
    <row r="365" spans="1:4" x14ac:dyDescent="0.25">
      <c r="A365" s="63" t="s">
        <v>88</v>
      </c>
      <c r="B365" s="62" t="s">
        <v>66</v>
      </c>
      <c r="C365" s="71" t="s">
        <v>741</v>
      </c>
      <c r="D365" s="71" t="s">
        <v>1188</v>
      </c>
    </row>
    <row r="366" spans="1:4" x14ac:dyDescent="0.25">
      <c r="A366" s="63" t="s">
        <v>86</v>
      </c>
      <c r="B366" s="62" t="s">
        <v>66</v>
      </c>
      <c r="C366" s="71" t="s">
        <v>733</v>
      </c>
      <c r="D366" s="71" t="s">
        <v>1189</v>
      </c>
    </row>
    <row r="367" spans="1:4" x14ac:dyDescent="0.25">
      <c r="A367" s="63" t="s">
        <v>86</v>
      </c>
      <c r="B367" s="62" t="s">
        <v>66</v>
      </c>
      <c r="C367" s="71" t="s">
        <v>731</v>
      </c>
      <c r="D367" s="71" t="s">
        <v>732</v>
      </c>
    </row>
    <row r="368" spans="1:4" x14ac:dyDescent="0.25">
      <c r="A368" s="71" t="s">
        <v>78</v>
      </c>
      <c r="B368" s="71" t="s">
        <v>66</v>
      </c>
      <c r="C368" s="71" t="s">
        <v>696</v>
      </c>
      <c r="D368" s="71" t="s">
        <v>697</v>
      </c>
    </row>
    <row r="369" spans="1:4" x14ac:dyDescent="0.25">
      <c r="A369" s="71" t="s">
        <v>78</v>
      </c>
      <c r="B369" s="71" t="s">
        <v>66</v>
      </c>
      <c r="C369" s="71" t="s">
        <v>694</v>
      </c>
      <c r="D369" s="71" t="s">
        <v>695</v>
      </c>
    </row>
    <row r="370" spans="1:4" x14ac:dyDescent="0.25">
      <c r="A370" s="71" t="s">
        <v>78</v>
      </c>
      <c r="B370" s="71" t="s">
        <v>66</v>
      </c>
      <c r="C370" s="71" t="s">
        <v>690</v>
      </c>
      <c r="D370" s="71" t="s">
        <v>691</v>
      </c>
    </row>
    <row r="371" spans="1:4" x14ac:dyDescent="0.25">
      <c r="A371" s="71" t="s">
        <v>78</v>
      </c>
      <c r="B371" s="71" t="s">
        <v>66</v>
      </c>
      <c r="C371" s="71" t="s">
        <v>688</v>
      </c>
      <c r="D371" s="71" t="s">
        <v>689</v>
      </c>
    </row>
    <row r="372" spans="1:4" x14ac:dyDescent="0.25">
      <c r="A372" s="71" t="s">
        <v>78</v>
      </c>
      <c r="B372" s="71" t="s">
        <v>66</v>
      </c>
      <c r="C372" s="71" t="s">
        <v>692</v>
      </c>
      <c r="D372" s="71" t="s">
        <v>693</v>
      </c>
    </row>
    <row r="373" spans="1:4" x14ac:dyDescent="0.25">
      <c r="A373" s="71" t="s">
        <v>78</v>
      </c>
      <c r="B373" s="71" t="s">
        <v>66</v>
      </c>
      <c r="C373" s="71" t="s">
        <v>698</v>
      </c>
      <c r="D373" s="71" t="s">
        <v>699</v>
      </c>
    </row>
    <row r="374" spans="1:4" x14ac:dyDescent="0.25">
      <c r="A374" s="71" t="s">
        <v>78</v>
      </c>
      <c r="B374" s="71" t="s">
        <v>66</v>
      </c>
      <c r="C374" s="71" t="s">
        <v>700</v>
      </c>
      <c r="D374" s="71" t="s">
        <v>253</v>
      </c>
    </row>
    <row r="375" spans="1:4" x14ac:dyDescent="0.25">
      <c r="A375" s="120" t="s">
        <v>89</v>
      </c>
      <c r="B375" s="120" t="s">
        <v>90</v>
      </c>
      <c r="C375" s="121" t="s">
        <v>776</v>
      </c>
      <c r="D375" s="121" t="s">
        <v>1295</v>
      </c>
    </row>
    <row r="376" spans="1:4" x14ac:dyDescent="0.25">
      <c r="A376" s="120" t="s">
        <v>89</v>
      </c>
      <c r="B376" s="120" t="s">
        <v>90</v>
      </c>
      <c r="C376" s="121" t="s">
        <v>770</v>
      </c>
      <c r="D376" s="121" t="s">
        <v>1058</v>
      </c>
    </row>
    <row r="377" spans="1:4" x14ac:dyDescent="0.25">
      <c r="A377" s="120" t="s">
        <v>89</v>
      </c>
      <c r="B377" s="120" t="s">
        <v>90</v>
      </c>
      <c r="C377" s="121" t="s">
        <v>778</v>
      </c>
      <c r="D377" s="121" t="s">
        <v>779</v>
      </c>
    </row>
    <row r="378" spans="1:4" x14ac:dyDescent="0.25">
      <c r="A378" s="120" t="s">
        <v>89</v>
      </c>
      <c r="B378" s="120" t="s">
        <v>90</v>
      </c>
      <c r="C378" s="121" t="s">
        <v>774</v>
      </c>
      <c r="D378" s="121" t="s">
        <v>775</v>
      </c>
    </row>
    <row r="379" spans="1:4" x14ac:dyDescent="0.25">
      <c r="A379" s="120" t="s">
        <v>89</v>
      </c>
      <c r="B379" s="120" t="s">
        <v>90</v>
      </c>
      <c r="C379" s="121" t="s">
        <v>771</v>
      </c>
      <c r="D379" s="121" t="s">
        <v>772</v>
      </c>
    </row>
    <row r="380" spans="1:4" x14ac:dyDescent="0.25">
      <c r="A380" s="120" t="s">
        <v>89</v>
      </c>
      <c r="B380" s="120" t="s">
        <v>90</v>
      </c>
      <c r="C380" s="121" t="s">
        <v>780</v>
      </c>
      <c r="D380" s="121" t="s">
        <v>1208</v>
      </c>
    </row>
    <row r="381" spans="1:4" x14ac:dyDescent="0.25">
      <c r="A381" s="120" t="s">
        <v>89</v>
      </c>
      <c r="B381" s="120" t="s">
        <v>90</v>
      </c>
      <c r="C381" s="121" t="s">
        <v>777</v>
      </c>
      <c r="D381" s="121" t="s">
        <v>1296</v>
      </c>
    </row>
    <row r="382" spans="1:4" x14ac:dyDescent="0.25">
      <c r="A382" s="120" t="s">
        <v>89</v>
      </c>
      <c r="B382" s="120" t="s">
        <v>90</v>
      </c>
      <c r="C382" s="121" t="s">
        <v>773</v>
      </c>
      <c r="D382" s="121" t="s">
        <v>537</v>
      </c>
    </row>
    <row r="383" spans="1:4" x14ac:dyDescent="0.25">
      <c r="A383" s="120" t="s">
        <v>92</v>
      </c>
      <c r="B383" s="120" t="s">
        <v>90</v>
      </c>
      <c r="C383" s="121" t="s">
        <v>781</v>
      </c>
      <c r="D383" s="121" t="s">
        <v>782</v>
      </c>
    </row>
    <row r="384" spans="1:4" x14ac:dyDescent="0.25">
      <c r="A384" s="120" t="s">
        <v>92</v>
      </c>
      <c r="B384" s="120" t="s">
        <v>90</v>
      </c>
      <c r="C384" s="121" t="s">
        <v>783</v>
      </c>
      <c r="D384" s="121" t="s">
        <v>353</v>
      </c>
    </row>
    <row r="385" spans="1:4" x14ac:dyDescent="0.25">
      <c r="A385" s="120" t="s">
        <v>92</v>
      </c>
      <c r="B385" s="120" t="s">
        <v>90</v>
      </c>
      <c r="C385" s="121" t="s">
        <v>786</v>
      </c>
      <c r="D385" s="121" t="s">
        <v>787</v>
      </c>
    </row>
    <row r="386" spans="1:4" x14ac:dyDescent="0.25">
      <c r="A386" s="120" t="s">
        <v>92</v>
      </c>
      <c r="B386" s="120" t="s">
        <v>90</v>
      </c>
      <c r="C386" s="121" t="s">
        <v>784</v>
      </c>
      <c r="D386" s="121" t="s">
        <v>785</v>
      </c>
    </row>
    <row r="387" spans="1:4" x14ac:dyDescent="0.25">
      <c r="A387" s="120" t="s">
        <v>93</v>
      </c>
      <c r="B387" s="120" t="s">
        <v>90</v>
      </c>
      <c r="C387" s="121" t="s">
        <v>788</v>
      </c>
      <c r="D387" s="121" t="s">
        <v>789</v>
      </c>
    </row>
    <row r="388" spans="1:4" x14ac:dyDescent="0.25">
      <c r="A388" s="120" t="s">
        <v>93</v>
      </c>
      <c r="B388" s="120" t="s">
        <v>90</v>
      </c>
      <c r="C388" s="121" t="s">
        <v>790</v>
      </c>
      <c r="D388" s="121" t="s">
        <v>1209</v>
      </c>
    </row>
    <row r="389" spans="1:4" x14ac:dyDescent="0.25">
      <c r="A389" s="120" t="s">
        <v>93</v>
      </c>
      <c r="B389" s="120" t="s">
        <v>90</v>
      </c>
      <c r="C389" s="121" t="s">
        <v>792</v>
      </c>
      <c r="D389" s="121" t="s">
        <v>1210</v>
      </c>
    </row>
    <row r="390" spans="1:4" x14ac:dyDescent="0.25">
      <c r="A390" s="120" t="s">
        <v>93</v>
      </c>
      <c r="B390" s="120" t="s">
        <v>90</v>
      </c>
      <c r="C390" s="121" t="s">
        <v>791</v>
      </c>
      <c r="D390" s="121" t="s">
        <v>1211</v>
      </c>
    </row>
    <row r="391" spans="1:4" x14ac:dyDescent="0.25">
      <c r="A391" s="120" t="s">
        <v>94</v>
      </c>
      <c r="B391" s="120" t="s">
        <v>90</v>
      </c>
      <c r="C391" s="121" t="s">
        <v>793</v>
      </c>
      <c r="D391" s="121" t="s">
        <v>794</v>
      </c>
    </row>
    <row r="392" spans="1:4" x14ac:dyDescent="0.25">
      <c r="A392" s="120" t="s">
        <v>94</v>
      </c>
      <c r="B392" s="120" t="s">
        <v>90</v>
      </c>
      <c r="C392" s="121" t="s">
        <v>795</v>
      </c>
      <c r="D392" s="121" t="s">
        <v>796</v>
      </c>
    </row>
    <row r="393" spans="1:4" x14ac:dyDescent="0.25">
      <c r="A393" s="120" t="s">
        <v>94</v>
      </c>
      <c r="B393" s="120" t="s">
        <v>90</v>
      </c>
      <c r="C393" s="121" t="s">
        <v>797</v>
      </c>
      <c r="D393" s="121" t="s">
        <v>798</v>
      </c>
    </row>
    <row r="394" spans="1:4" x14ac:dyDescent="0.25">
      <c r="A394" s="121" t="s">
        <v>95</v>
      </c>
      <c r="B394" s="121" t="s">
        <v>90</v>
      </c>
      <c r="C394" s="121" t="s">
        <v>803</v>
      </c>
      <c r="D394" s="121" t="s">
        <v>1212</v>
      </c>
    </row>
    <row r="395" spans="1:4" x14ac:dyDescent="0.25">
      <c r="A395" s="121" t="s">
        <v>95</v>
      </c>
      <c r="B395" s="121" t="s">
        <v>90</v>
      </c>
      <c r="C395" s="121" t="s">
        <v>805</v>
      </c>
      <c r="D395" s="121" t="s">
        <v>806</v>
      </c>
    </row>
    <row r="396" spans="1:4" x14ac:dyDescent="0.25">
      <c r="A396" s="121" t="s">
        <v>95</v>
      </c>
      <c r="B396" s="121" t="s">
        <v>90</v>
      </c>
      <c r="C396" s="121" t="s">
        <v>808</v>
      </c>
      <c r="D396" s="121" t="s">
        <v>1089</v>
      </c>
    </row>
    <row r="397" spans="1:4" x14ac:dyDescent="0.25">
      <c r="A397" s="121" t="s">
        <v>95</v>
      </c>
      <c r="B397" s="121" t="s">
        <v>90</v>
      </c>
      <c r="C397" s="121" t="s">
        <v>807</v>
      </c>
      <c r="D397" s="121" t="s">
        <v>1213</v>
      </c>
    </row>
    <row r="398" spans="1:4" x14ac:dyDescent="0.25">
      <c r="A398" s="121" t="s">
        <v>95</v>
      </c>
      <c r="B398" s="121" t="s">
        <v>90</v>
      </c>
      <c r="C398" s="121" t="s">
        <v>804</v>
      </c>
      <c r="D398" s="121" t="s">
        <v>1214</v>
      </c>
    </row>
    <row r="399" spans="1:4" x14ac:dyDescent="0.25">
      <c r="A399" s="121" t="s">
        <v>97</v>
      </c>
      <c r="B399" s="121" t="s">
        <v>90</v>
      </c>
      <c r="C399" s="121" t="s">
        <v>802</v>
      </c>
      <c r="D399" s="121" t="s">
        <v>1215</v>
      </c>
    </row>
    <row r="400" spans="1:4" x14ac:dyDescent="0.25">
      <c r="A400" s="121" t="s">
        <v>97</v>
      </c>
      <c r="B400" s="121" t="s">
        <v>90</v>
      </c>
      <c r="C400" s="121" t="s">
        <v>799</v>
      </c>
      <c r="D400" s="121" t="s">
        <v>1216</v>
      </c>
    </row>
    <row r="401" spans="1:4" x14ac:dyDescent="0.25">
      <c r="A401" s="121" t="s">
        <v>97</v>
      </c>
      <c r="B401" s="121" t="s">
        <v>90</v>
      </c>
      <c r="C401" s="121" t="s">
        <v>801</v>
      </c>
      <c r="D401" s="121" t="s">
        <v>1217</v>
      </c>
    </row>
    <row r="402" spans="1:4" x14ac:dyDescent="0.25">
      <c r="A402" s="121" t="s">
        <v>97</v>
      </c>
      <c r="B402" s="121" t="s">
        <v>90</v>
      </c>
      <c r="C402" s="121" t="s">
        <v>800</v>
      </c>
      <c r="D402" s="121" t="s">
        <v>324</v>
      </c>
    </row>
    <row r="403" spans="1:4" x14ac:dyDescent="0.25">
      <c r="A403" s="120" t="s">
        <v>98</v>
      </c>
      <c r="B403" s="120" t="s">
        <v>90</v>
      </c>
      <c r="C403" s="121" t="s">
        <v>809</v>
      </c>
      <c r="D403" s="121" t="s">
        <v>1246</v>
      </c>
    </row>
    <row r="404" spans="1:4" x14ac:dyDescent="0.25">
      <c r="A404" s="120" t="s">
        <v>98</v>
      </c>
      <c r="B404" s="120" t="s">
        <v>90</v>
      </c>
      <c r="C404" s="121" t="s">
        <v>816</v>
      </c>
      <c r="D404" s="121" t="s">
        <v>1247</v>
      </c>
    </row>
    <row r="405" spans="1:4" x14ac:dyDescent="0.25">
      <c r="A405" s="120" t="s">
        <v>98</v>
      </c>
      <c r="B405" s="120" t="s">
        <v>90</v>
      </c>
      <c r="C405" s="121" t="s">
        <v>814</v>
      </c>
      <c r="D405" s="121" t="s">
        <v>815</v>
      </c>
    </row>
    <row r="406" spans="1:4" x14ac:dyDescent="0.25">
      <c r="A406" s="120" t="s">
        <v>98</v>
      </c>
      <c r="B406" s="120" t="s">
        <v>90</v>
      </c>
      <c r="C406" s="121" t="s">
        <v>812</v>
      </c>
      <c r="D406" s="121" t="s">
        <v>1248</v>
      </c>
    </row>
    <row r="407" spans="1:4" x14ac:dyDescent="0.25">
      <c r="A407" s="120" t="s">
        <v>98</v>
      </c>
      <c r="B407" s="120" t="s">
        <v>90</v>
      </c>
      <c r="C407" s="121" t="s">
        <v>813</v>
      </c>
      <c r="D407" s="121" t="s">
        <v>1249</v>
      </c>
    </row>
    <row r="408" spans="1:4" x14ac:dyDescent="0.25">
      <c r="A408" s="120" t="s">
        <v>98</v>
      </c>
      <c r="B408" s="120" t="s">
        <v>90</v>
      </c>
      <c r="C408" s="121" t="s">
        <v>810</v>
      </c>
      <c r="D408" s="121" t="s">
        <v>811</v>
      </c>
    </row>
    <row r="409" spans="1:4" x14ac:dyDescent="0.25">
      <c r="A409" s="120" t="s">
        <v>99</v>
      </c>
      <c r="B409" s="120" t="s">
        <v>90</v>
      </c>
      <c r="C409" s="121" t="s">
        <v>821</v>
      </c>
      <c r="D409" s="121" t="s">
        <v>326</v>
      </c>
    </row>
    <row r="410" spans="1:4" x14ac:dyDescent="0.25">
      <c r="A410" s="120" t="s">
        <v>99</v>
      </c>
      <c r="B410" s="120" t="s">
        <v>90</v>
      </c>
      <c r="C410" s="121" t="s">
        <v>822</v>
      </c>
      <c r="D410" s="121" t="s">
        <v>1218</v>
      </c>
    </row>
    <row r="411" spans="1:4" x14ac:dyDescent="0.25">
      <c r="A411" s="120" t="s">
        <v>99</v>
      </c>
      <c r="B411" s="120" t="s">
        <v>90</v>
      </c>
      <c r="C411" s="121" t="s">
        <v>817</v>
      </c>
      <c r="D411" s="121" t="s">
        <v>818</v>
      </c>
    </row>
    <row r="412" spans="1:4" x14ac:dyDescent="0.25">
      <c r="A412" s="120" t="s">
        <v>99</v>
      </c>
      <c r="B412" s="120" t="s">
        <v>90</v>
      </c>
      <c r="C412" s="121" t="s">
        <v>824</v>
      </c>
      <c r="D412" s="121" t="s">
        <v>825</v>
      </c>
    </row>
    <row r="413" spans="1:4" x14ac:dyDescent="0.25">
      <c r="A413" s="120" t="s">
        <v>99</v>
      </c>
      <c r="B413" s="120" t="s">
        <v>90</v>
      </c>
      <c r="C413" s="121" t="s">
        <v>819</v>
      </c>
      <c r="D413" s="121" t="s">
        <v>820</v>
      </c>
    </row>
    <row r="414" spans="1:4" x14ac:dyDescent="0.25">
      <c r="A414" s="120" t="s">
        <v>99</v>
      </c>
      <c r="B414" s="120" t="s">
        <v>90</v>
      </c>
      <c r="C414" s="121" t="s">
        <v>823</v>
      </c>
      <c r="D414" s="121" t="s">
        <v>537</v>
      </c>
    </row>
    <row r="415" spans="1:4" x14ac:dyDescent="0.25">
      <c r="A415" s="120" t="s">
        <v>100</v>
      </c>
      <c r="B415" s="120" t="s">
        <v>90</v>
      </c>
      <c r="C415" s="121" t="s">
        <v>827</v>
      </c>
      <c r="D415" s="121" t="s">
        <v>1089</v>
      </c>
    </row>
    <row r="416" spans="1:4" x14ac:dyDescent="0.25">
      <c r="A416" s="120" t="s">
        <v>100</v>
      </c>
      <c r="B416" s="120" t="s">
        <v>90</v>
      </c>
      <c r="C416" s="121" t="s">
        <v>826</v>
      </c>
      <c r="D416" s="121" t="s">
        <v>1250</v>
      </c>
    </row>
    <row r="417" spans="1:4" x14ac:dyDescent="0.25">
      <c r="A417" s="120" t="s">
        <v>100</v>
      </c>
      <c r="B417" s="120" t="s">
        <v>90</v>
      </c>
      <c r="C417" s="121" t="s">
        <v>828</v>
      </c>
      <c r="D417" s="121" t="s">
        <v>1251</v>
      </c>
    </row>
    <row r="418" spans="1:4" x14ac:dyDescent="0.25">
      <c r="A418" s="120" t="s">
        <v>101</v>
      </c>
      <c r="B418" s="120" t="s">
        <v>90</v>
      </c>
      <c r="C418" s="121" t="s">
        <v>829</v>
      </c>
      <c r="D418" s="121" t="s">
        <v>1219</v>
      </c>
    </row>
    <row r="419" spans="1:4" x14ac:dyDescent="0.25">
      <c r="A419" s="120" t="s">
        <v>101</v>
      </c>
      <c r="B419" s="120" t="s">
        <v>90</v>
      </c>
      <c r="C419" s="121" t="s">
        <v>832</v>
      </c>
      <c r="D419" s="121" t="s">
        <v>1220</v>
      </c>
    </row>
    <row r="420" spans="1:4" x14ac:dyDescent="0.25">
      <c r="A420" s="120" t="s">
        <v>101</v>
      </c>
      <c r="B420" s="120" t="s">
        <v>90</v>
      </c>
      <c r="C420" s="121" t="s">
        <v>830</v>
      </c>
      <c r="D420" s="121" t="s">
        <v>1221</v>
      </c>
    </row>
    <row r="421" spans="1:4" x14ac:dyDescent="0.25">
      <c r="A421" s="120" t="s">
        <v>101</v>
      </c>
      <c r="B421" s="120" t="s">
        <v>90</v>
      </c>
      <c r="C421" s="121" t="s">
        <v>831</v>
      </c>
      <c r="D421" s="121" t="s">
        <v>1222</v>
      </c>
    </row>
    <row r="422" spans="1:4" x14ac:dyDescent="0.25">
      <c r="A422" s="120" t="s">
        <v>103</v>
      </c>
      <c r="B422" s="120" t="s">
        <v>90</v>
      </c>
      <c r="C422" s="121" t="s">
        <v>835</v>
      </c>
      <c r="D422" s="121" t="s">
        <v>836</v>
      </c>
    </row>
    <row r="423" spans="1:4" x14ac:dyDescent="0.25">
      <c r="A423" s="120" t="s">
        <v>103</v>
      </c>
      <c r="B423" s="120" t="s">
        <v>90</v>
      </c>
      <c r="C423" s="121" t="s">
        <v>837</v>
      </c>
      <c r="D423" s="121" t="s">
        <v>1223</v>
      </c>
    </row>
    <row r="424" spans="1:4" x14ac:dyDescent="0.25">
      <c r="A424" s="120" t="s">
        <v>103</v>
      </c>
      <c r="B424" s="120" t="s">
        <v>90</v>
      </c>
      <c r="C424" s="121" t="s">
        <v>1160</v>
      </c>
      <c r="D424" s="121" t="s">
        <v>838</v>
      </c>
    </row>
    <row r="425" spans="1:4" x14ac:dyDescent="0.25">
      <c r="A425" s="120" t="s">
        <v>103</v>
      </c>
      <c r="B425" s="120" t="s">
        <v>90</v>
      </c>
      <c r="C425" s="121" t="s">
        <v>833</v>
      </c>
      <c r="D425" s="121" t="s">
        <v>834</v>
      </c>
    </row>
    <row r="426" spans="1:4" x14ac:dyDescent="0.25">
      <c r="A426" s="74" t="s">
        <v>104</v>
      </c>
      <c r="B426" s="74" t="s">
        <v>90</v>
      </c>
      <c r="C426" s="72" t="s">
        <v>756</v>
      </c>
      <c r="D426" s="72" t="s">
        <v>757</v>
      </c>
    </row>
    <row r="427" spans="1:4" x14ac:dyDescent="0.25">
      <c r="A427" s="74" t="s">
        <v>104</v>
      </c>
      <c r="B427" s="74" t="s">
        <v>90</v>
      </c>
      <c r="C427" s="72" t="s">
        <v>758</v>
      </c>
      <c r="D427" s="72" t="s">
        <v>759</v>
      </c>
    </row>
    <row r="428" spans="1:4" x14ac:dyDescent="0.25">
      <c r="A428" s="72" t="s">
        <v>104</v>
      </c>
      <c r="B428" s="72" t="s">
        <v>90</v>
      </c>
      <c r="C428" s="72" t="s">
        <v>761</v>
      </c>
      <c r="D428" s="72" t="s">
        <v>762</v>
      </c>
    </row>
    <row r="429" spans="1:4" x14ac:dyDescent="0.25">
      <c r="A429" s="72" t="s">
        <v>104</v>
      </c>
      <c r="B429" s="72" t="s">
        <v>90</v>
      </c>
      <c r="C429" s="72" t="s">
        <v>763</v>
      </c>
      <c r="D429" s="72" t="s">
        <v>764</v>
      </c>
    </row>
    <row r="430" spans="1:4" x14ac:dyDescent="0.25">
      <c r="A430" s="72" t="s">
        <v>104</v>
      </c>
      <c r="B430" s="72" t="s">
        <v>90</v>
      </c>
      <c r="C430" s="72" t="s">
        <v>760</v>
      </c>
      <c r="D430" s="72" t="s">
        <v>1252</v>
      </c>
    </row>
    <row r="431" spans="1:4" x14ac:dyDescent="0.25">
      <c r="A431" s="72" t="s">
        <v>106</v>
      </c>
      <c r="B431" s="72" t="s">
        <v>90</v>
      </c>
      <c r="C431" s="72" t="s">
        <v>769</v>
      </c>
      <c r="D431" s="72" t="s">
        <v>766</v>
      </c>
    </row>
    <row r="432" spans="1:4" x14ac:dyDescent="0.25">
      <c r="A432" s="72" t="s">
        <v>106</v>
      </c>
      <c r="B432" s="72" t="s">
        <v>90</v>
      </c>
      <c r="C432" s="72" t="s">
        <v>767</v>
      </c>
      <c r="D432" s="72" t="s">
        <v>768</v>
      </c>
    </row>
    <row r="433" spans="1:4" x14ac:dyDescent="0.25">
      <c r="A433" s="74" t="s">
        <v>106</v>
      </c>
      <c r="B433" s="74" t="s">
        <v>90</v>
      </c>
      <c r="C433" s="72" t="s">
        <v>765</v>
      </c>
      <c r="D433" s="72" t="s">
        <v>1155</v>
      </c>
    </row>
    <row r="434" spans="1:4" x14ac:dyDescent="0.25">
      <c r="A434" s="74" t="s">
        <v>1059</v>
      </c>
      <c r="B434" s="74" t="s">
        <v>90</v>
      </c>
      <c r="C434" s="72" t="s">
        <v>749</v>
      </c>
      <c r="D434" s="72" t="s">
        <v>750</v>
      </c>
    </row>
    <row r="435" spans="1:4" x14ac:dyDescent="0.25">
      <c r="A435" s="74" t="s">
        <v>1059</v>
      </c>
      <c r="B435" s="74" t="s">
        <v>90</v>
      </c>
      <c r="C435" s="72" t="s">
        <v>753</v>
      </c>
      <c r="D435" s="72" t="s">
        <v>1253</v>
      </c>
    </row>
    <row r="436" spans="1:4" x14ac:dyDescent="0.25">
      <c r="A436" s="74" t="s">
        <v>1059</v>
      </c>
      <c r="B436" s="74" t="s">
        <v>90</v>
      </c>
      <c r="C436" s="72" t="s">
        <v>754</v>
      </c>
      <c r="D436" s="72" t="s">
        <v>755</v>
      </c>
    </row>
    <row r="437" spans="1:4" x14ac:dyDescent="0.25">
      <c r="A437" s="74" t="s">
        <v>1059</v>
      </c>
      <c r="B437" s="74" t="s">
        <v>90</v>
      </c>
      <c r="C437" s="72" t="s">
        <v>751</v>
      </c>
      <c r="D437" s="73" t="s">
        <v>752</v>
      </c>
    </row>
    <row r="438" spans="1:4" x14ac:dyDescent="0.25">
      <c r="A438" s="122" t="s">
        <v>1254</v>
      </c>
      <c r="B438" s="123" t="s">
        <v>108</v>
      </c>
      <c r="C438" s="76" t="s">
        <v>841</v>
      </c>
      <c r="D438" s="77" t="s">
        <v>1156</v>
      </c>
    </row>
    <row r="439" spans="1:4" x14ac:dyDescent="0.25">
      <c r="A439" s="133" t="s">
        <v>1254</v>
      </c>
      <c r="B439" s="127" t="s">
        <v>108</v>
      </c>
      <c r="C439" s="137" t="s">
        <v>843</v>
      </c>
      <c r="D439" s="140" t="s">
        <v>1297</v>
      </c>
    </row>
    <row r="440" spans="1:4" x14ac:dyDescent="0.25">
      <c r="A440" s="124" t="s">
        <v>1254</v>
      </c>
      <c r="B440" s="123" t="s">
        <v>108</v>
      </c>
      <c r="C440" s="77" t="s">
        <v>840</v>
      </c>
      <c r="D440" s="77" t="s">
        <v>1060</v>
      </c>
    </row>
    <row r="441" spans="1:4" x14ac:dyDescent="0.25">
      <c r="A441" s="124" t="s">
        <v>1254</v>
      </c>
      <c r="B441" s="123" t="s">
        <v>108</v>
      </c>
      <c r="C441" s="76" t="s">
        <v>839</v>
      </c>
      <c r="D441" s="76" t="s">
        <v>1061</v>
      </c>
    </row>
    <row r="442" spans="1:4" x14ac:dyDescent="0.25">
      <c r="A442" s="124" t="s">
        <v>122</v>
      </c>
      <c r="B442" s="123" t="s">
        <v>108</v>
      </c>
      <c r="C442" s="75" t="s">
        <v>852</v>
      </c>
      <c r="D442" s="75" t="s">
        <v>1062</v>
      </c>
    </row>
    <row r="443" spans="1:4" x14ac:dyDescent="0.25">
      <c r="A443" s="124" t="s">
        <v>122</v>
      </c>
      <c r="B443" s="123" t="s">
        <v>108</v>
      </c>
      <c r="C443" s="76" t="s">
        <v>848</v>
      </c>
      <c r="D443" s="78" t="s">
        <v>1157</v>
      </c>
    </row>
    <row r="444" spans="1:4" x14ac:dyDescent="0.25">
      <c r="A444" s="124" t="s">
        <v>122</v>
      </c>
      <c r="B444" s="123" t="s">
        <v>108</v>
      </c>
      <c r="C444" s="76" t="s">
        <v>849</v>
      </c>
      <c r="D444" s="76" t="s">
        <v>850</v>
      </c>
    </row>
    <row r="445" spans="1:4" x14ac:dyDescent="0.25">
      <c r="A445" s="124" t="s">
        <v>122</v>
      </c>
      <c r="B445" s="123" t="s">
        <v>108</v>
      </c>
      <c r="C445" s="75" t="s">
        <v>851</v>
      </c>
      <c r="D445" s="75" t="s">
        <v>1063</v>
      </c>
    </row>
    <row r="446" spans="1:4" x14ac:dyDescent="0.25">
      <c r="A446" s="124" t="s">
        <v>122</v>
      </c>
      <c r="B446" s="123" t="s">
        <v>108</v>
      </c>
      <c r="C446" s="76" t="s">
        <v>846</v>
      </c>
      <c r="D446" s="78" t="s">
        <v>621</v>
      </c>
    </row>
    <row r="447" spans="1:4" x14ac:dyDescent="0.25">
      <c r="A447" s="124" t="s">
        <v>122</v>
      </c>
      <c r="B447" s="123" t="s">
        <v>108</v>
      </c>
      <c r="C447" s="76" t="s">
        <v>844</v>
      </c>
      <c r="D447" s="78" t="s">
        <v>845</v>
      </c>
    </row>
    <row r="448" spans="1:4" x14ac:dyDescent="0.25">
      <c r="A448" s="124" t="s">
        <v>122</v>
      </c>
      <c r="B448" s="123" t="s">
        <v>108</v>
      </c>
      <c r="C448" s="75" t="s">
        <v>847</v>
      </c>
      <c r="D448" s="75" t="s">
        <v>1064</v>
      </c>
    </row>
    <row r="449" spans="1:4" x14ac:dyDescent="0.25">
      <c r="A449" s="123" t="s">
        <v>107</v>
      </c>
      <c r="B449" s="123" t="s">
        <v>108</v>
      </c>
      <c r="C449" s="79" t="s">
        <v>855</v>
      </c>
      <c r="D449" s="79" t="s">
        <v>1065</v>
      </c>
    </row>
    <row r="450" spans="1:4" x14ac:dyDescent="0.25">
      <c r="A450" s="123" t="s">
        <v>107</v>
      </c>
      <c r="B450" s="123" t="s">
        <v>108</v>
      </c>
      <c r="C450" s="79" t="s">
        <v>853</v>
      </c>
      <c r="D450" s="79" t="s">
        <v>854</v>
      </c>
    </row>
    <row r="451" spans="1:4" x14ac:dyDescent="0.25">
      <c r="A451" s="123" t="s">
        <v>107</v>
      </c>
      <c r="B451" s="123" t="s">
        <v>108</v>
      </c>
      <c r="C451" s="79" t="s">
        <v>856</v>
      </c>
      <c r="D451" s="79" t="s">
        <v>1066</v>
      </c>
    </row>
    <row r="452" spans="1:4" x14ac:dyDescent="0.25">
      <c r="A452" s="123" t="s">
        <v>107</v>
      </c>
      <c r="B452" s="123" t="s">
        <v>108</v>
      </c>
      <c r="C452" s="79" t="s">
        <v>857</v>
      </c>
      <c r="D452" s="78" t="s">
        <v>1224</v>
      </c>
    </row>
    <row r="453" spans="1:4" x14ac:dyDescent="0.25">
      <c r="A453" s="123" t="s">
        <v>1255</v>
      </c>
      <c r="B453" s="123" t="s">
        <v>108</v>
      </c>
      <c r="C453" s="79" t="s">
        <v>858</v>
      </c>
      <c r="D453" s="79" t="s">
        <v>1067</v>
      </c>
    </row>
    <row r="454" spans="1:4" x14ac:dyDescent="0.25">
      <c r="A454" s="123" t="s">
        <v>1255</v>
      </c>
      <c r="B454" s="123" t="s">
        <v>108</v>
      </c>
      <c r="C454" s="79" t="s">
        <v>859</v>
      </c>
      <c r="D454" s="79" t="s">
        <v>1068</v>
      </c>
    </row>
    <row r="455" spans="1:4" x14ac:dyDescent="0.25">
      <c r="A455" s="123" t="s">
        <v>1255</v>
      </c>
      <c r="B455" s="123" t="s">
        <v>108</v>
      </c>
      <c r="C455" s="79" t="s">
        <v>860</v>
      </c>
      <c r="D455" s="79" t="s">
        <v>1225</v>
      </c>
    </row>
    <row r="456" spans="1:4" x14ac:dyDescent="0.25">
      <c r="A456" s="123" t="s">
        <v>109</v>
      </c>
      <c r="B456" s="123" t="s">
        <v>108</v>
      </c>
      <c r="C456" s="79" t="s">
        <v>894</v>
      </c>
      <c r="D456" s="79" t="s">
        <v>895</v>
      </c>
    </row>
    <row r="457" spans="1:4" x14ac:dyDescent="0.25">
      <c r="A457" s="123" t="s">
        <v>109</v>
      </c>
      <c r="B457" s="123" t="s">
        <v>108</v>
      </c>
      <c r="C457" s="79" t="s">
        <v>896</v>
      </c>
      <c r="D457" s="79" t="s">
        <v>897</v>
      </c>
    </row>
    <row r="458" spans="1:4" x14ac:dyDescent="0.25">
      <c r="A458" s="123" t="s">
        <v>109</v>
      </c>
      <c r="B458" s="123" t="s">
        <v>108</v>
      </c>
      <c r="C458" s="79" t="s">
        <v>899</v>
      </c>
      <c r="D458" s="79" t="s">
        <v>900</v>
      </c>
    </row>
    <row r="459" spans="1:4" x14ac:dyDescent="0.25">
      <c r="A459" s="123" t="s">
        <v>109</v>
      </c>
      <c r="B459" s="123" t="s">
        <v>108</v>
      </c>
      <c r="C459" s="79" t="s">
        <v>898</v>
      </c>
      <c r="D459" s="79" t="s">
        <v>1069</v>
      </c>
    </row>
    <row r="460" spans="1:4" x14ac:dyDescent="0.25">
      <c r="A460" s="123" t="s">
        <v>110</v>
      </c>
      <c r="B460" s="123" t="s">
        <v>108</v>
      </c>
      <c r="C460" s="79" t="s">
        <v>867</v>
      </c>
      <c r="D460" s="79" t="s">
        <v>868</v>
      </c>
    </row>
    <row r="461" spans="1:4" x14ac:dyDescent="0.25">
      <c r="A461" s="123" t="s">
        <v>110</v>
      </c>
      <c r="B461" s="123" t="s">
        <v>108</v>
      </c>
      <c r="C461" s="79" t="s">
        <v>861</v>
      </c>
      <c r="D461" s="79" t="s">
        <v>862</v>
      </c>
    </row>
    <row r="462" spans="1:4" x14ac:dyDescent="0.25">
      <c r="A462" s="123" t="s">
        <v>110</v>
      </c>
      <c r="B462" s="123" t="s">
        <v>108</v>
      </c>
      <c r="C462" s="79" t="s">
        <v>865</v>
      </c>
      <c r="D462" s="79" t="s">
        <v>866</v>
      </c>
    </row>
    <row r="463" spans="1:4" x14ac:dyDescent="0.25">
      <c r="A463" s="123" t="s">
        <v>110</v>
      </c>
      <c r="B463" s="123" t="s">
        <v>108</v>
      </c>
      <c r="C463" s="79" t="s">
        <v>863</v>
      </c>
      <c r="D463" s="79" t="s">
        <v>864</v>
      </c>
    </row>
    <row r="464" spans="1:4" x14ac:dyDescent="0.25">
      <c r="A464" s="123" t="s">
        <v>110</v>
      </c>
      <c r="B464" s="123" t="s">
        <v>108</v>
      </c>
      <c r="C464" s="79" t="s">
        <v>869</v>
      </c>
      <c r="D464" s="79" t="s">
        <v>870</v>
      </c>
    </row>
    <row r="465" spans="1:4" x14ac:dyDescent="0.25">
      <c r="A465" s="123" t="s">
        <v>112</v>
      </c>
      <c r="B465" s="123" t="s">
        <v>108</v>
      </c>
      <c r="C465" s="79" t="s">
        <v>872</v>
      </c>
      <c r="D465" s="78" t="s">
        <v>873</v>
      </c>
    </row>
    <row r="466" spans="1:4" x14ac:dyDescent="0.25">
      <c r="A466" s="123" t="s">
        <v>112</v>
      </c>
      <c r="B466" s="123" t="s">
        <v>108</v>
      </c>
      <c r="C466" s="79" t="s">
        <v>871</v>
      </c>
      <c r="D466" s="79" t="s">
        <v>1190</v>
      </c>
    </row>
    <row r="467" spans="1:4" x14ac:dyDescent="0.25">
      <c r="A467" s="123" t="s">
        <v>112</v>
      </c>
      <c r="B467" s="123" t="s">
        <v>108</v>
      </c>
      <c r="C467" s="79" t="s">
        <v>874</v>
      </c>
      <c r="D467" s="79" t="s">
        <v>875</v>
      </c>
    </row>
    <row r="468" spans="1:4" x14ac:dyDescent="0.25">
      <c r="A468" s="123" t="s">
        <v>112</v>
      </c>
      <c r="B468" s="123" t="s">
        <v>108</v>
      </c>
      <c r="C468" s="79" t="s">
        <v>876</v>
      </c>
      <c r="D468" s="79" t="s">
        <v>1191</v>
      </c>
    </row>
    <row r="469" spans="1:4" x14ac:dyDescent="0.25">
      <c r="A469" s="123" t="s">
        <v>888</v>
      </c>
      <c r="B469" s="123" t="s">
        <v>108</v>
      </c>
      <c r="C469" s="79" t="s">
        <v>889</v>
      </c>
      <c r="D469" s="79" t="s">
        <v>890</v>
      </c>
    </row>
    <row r="470" spans="1:4" x14ac:dyDescent="0.25">
      <c r="A470" s="123" t="s">
        <v>888</v>
      </c>
      <c r="B470" s="123" t="s">
        <v>108</v>
      </c>
      <c r="C470" s="79" t="s">
        <v>891</v>
      </c>
      <c r="D470" s="79" t="s">
        <v>1070</v>
      </c>
    </row>
    <row r="471" spans="1:4" x14ac:dyDescent="0.25">
      <c r="A471" s="123" t="s">
        <v>888</v>
      </c>
      <c r="B471" s="123" t="s">
        <v>108</v>
      </c>
      <c r="C471" s="79" t="s">
        <v>892</v>
      </c>
      <c r="D471" s="79" t="s">
        <v>893</v>
      </c>
    </row>
    <row r="472" spans="1:4" x14ac:dyDescent="0.25">
      <c r="A472" s="123" t="s">
        <v>114</v>
      </c>
      <c r="B472" s="123" t="s">
        <v>108</v>
      </c>
      <c r="C472" s="79" t="s">
        <v>878</v>
      </c>
      <c r="D472" s="79" t="s">
        <v>879</v>
      </c>
    </row>
    <row r="473" spans="1:4" x14ac:dyDescent="0.25">
      <c r="A473" s="123" t="s">
        <v>114</v>
      </c>
      <c r="B473" s="123" t="s">
        <v>108</v>
      </c>
      <c r="C473" s="79" t="s">
        <v>877</v>
      </c>
      <c r="D473" s="79" t="s">
        <v>1071</v>
      </c>
    </row>
    <row r="474" spans="1:4" x14ac:dyDescent="0.25">
      <c r="A474" s="123" t="s">
        <v>115</v>
      </c>
      <c r="B474" s="123" t="s">
        <v>108</v>
      </c>
      <c r="C474" s="79" t="s">
        <v>885</v>
      </c>
      <c r="D474" s="79" t="s">
        <v>886</v>
      </c>
    </row>
    <row r="475" spans="1:4" x14ac:dyDescent="0.25">
      <c r="A475" s="123" t="s">
        <v>115</v>
      </c>
      <c r="B475" s="123" t="s">
        <v>108</v>
      </c>
      <c r="C475" s="79" t="s">
        <v>883</v>
      </c>
      <c r="D475" s="80" t="s">
        <v>884</v>
      </c>
    </row>
    <row r="476" spans="1:4" x14ac:dyDescent="0.25">
      <c r="A476" s="123" t="s">
        <v>115</v>
      </c>
      <c r="B476" s="123" t="s">
        <v>108</v>
      </c>
      <c r="C476" s="79" t="s">
        <v>887</v>
      </c>
      <c r="D476" s="80" t="s">
        <v>1110</v>
      </c>
    </row>
    <row r="477" spans="1:4" x14ac:dyDescent="0.25">
      <c r="A477" s="123" t="s">
        <v>115</v>
      </c>
      <c r="B477" s="123" t="s">
        <v>108</v>
      </c>
      <c r="C477" s="79" t="s">
        <v>882</v>
      </c>
      <c r="D477" s="79" t="s">
        <v>665</v>
      </c>
    </row>
    <row r="478" spans="1:4" x14ac:dyDescent="0.25">
      <c r="A478" s="123" t="s">
        <v>115</v>
      </c>
      <c r="B478" s="123" t="s">
        <v>108</v>
      </c>
      <c r="C478" s="79" t="s">
        <v>880</v>
      </c>
      <c r="D478" s="79" t="s">
        <v>881</v>
      </c>
    </row>
    <row r="479" spans="1:4" x14ac:dyDescent="0.25">
      <c r="A479" s="124" t="s">
        <v>119</v>
      </c>
      <c r="B479" s="123" t="s">
        <v>108</v>
      </c>
      <c r="C479" s="125" t="s">
        <v>910</v>
      </c>
      <c r="D479" s="77" t="s">
        <v>1111</v>
      </c>
    </row>
    <row r="480" spans="1:4" x14ac:dyDescent="0.25">
      <c r="A480" s="124" t="s">
        <v>119</v>
      </c>
      <c r="B480" s="123" t="s">
        <v>108</v>
      </c>
      <c r="C480" s="125" t="s">
        <v>913</v>
      </c>
      <c r="D480" s="77" t="s">
        <v>1226</v>
      </c>
    </row>
    <row r="481" spans="1:4" x14ac:dyDescent="0.25">
      <c r="A481" s="124" t="s">
        <v>119</v>
      </c>
      <c r="B481" s="123" t="s">
        <v>108</v>
      </c>
      <c r="C481" s="125" t="s">
        <v>912</v>
      </c>
      <c r="D481" s="77" t="s">
        <v>1158</v>
      </c>
    </row>
    <row r="482" spans="1:4" x14ac:dyDescent="0.25">
      <c r="A482" s="124" t="s">
        <v>119</v>
      </c>
      <c r="B482" s="123" t="s">
        <v>108</v>
      </c>
      <c r="C482" s="125" t="s">
        <v>911</v>
      </c>
      <c r="D482" s="77" t="s">
        <v>1112</v>
      </c>
    </row>
    <row r="483" spans="1:4" x14ac:dyDescent="0.25">
      <c r="A483" s="123" t="s">
        <v>116</v>
      </c>
      <c r="B483" s="123" t="s">
        <v>108</v>
      </c>
      <c r="C483" s="126" t="s">
        <v>903</v>
      </c>
      <c r="D483" s="81" t="s">
        <v>904</v>
      </c>
    </row>
    <row r="484" spans="1:4" x14ac:dyDescent="0.25">
      <c r="A484" s="123" t="s">
        <v>116</v>
      </c>
      <c r="B484" s="123" t="s">
        <v>108</v>
      </c>
      <c r="C484" s="126" t="s">
        <v>907</v>
      </c>
      <c r="D484" s="81" t="s">
        <v>902</v>
      </c>
    </row>
    <row r="485" spans="1:4" x14ac:dyDescent="0.25">
      <c r="A485" s="123" t="s">
        <v>116</v>
      </c>
      <c r="B485" s="123" t="s">
        <v>108</v>
      </c>
      <c r="C485" s="126" t="s">
        <v>909</v>
      </c>
      <c r="D485" s="81" t="s">
        <v>1072</v>
      </c>
    </row>
    <row r="486" spans="1:4" x14ac:dyDescent="0.25">
      <c r="A486" s="123" t="s">
        <v>116</v>
      </c>
      <c r="B486" s="123" t="s">
        <v>108</v>
      </c>
      <c r="C486" s="126" t="s">
        <v>901</v>
      </c>
      <c r="D486" s="81" t="s">
        <v>908</v>
      </c>
    </row>
    <row r="487" spans="1:4" x14ac:dyDescent="0.25">
      <c r="A487" s="123" t="s">
        <v>116</v>
      </c>
      <c r="B487" s="123" t="s">
        <v>108</v>
      </c>
      <c r="C487" s="126" t="s">
        <v>905</v>
      </c>
      <c r="D487" s="81" t="s">
        <v>906</v>
      </c>
    </row>
    <row r="488" spans="1:4" x14ac:dyDescent="0.25">
      <c r="A488" s="92" t="s">
        <v>141</v>
      </c>
      <c r="B488" s="128" t="s">
        <v>124</v>
      </c>
      <c r="C488" s="92" t="s">
        <v>268</v>
      </c>
      <c r="D488" s="92" t="s">
        <v>1010</v>
      </c>
    </row>
    <row r="489" spans="1:4" x14ac:dyDescent="0.25">
      <c r="A489" s="92" t="s">
        <v>141</v>
      </c>
      <c r="B489" s="128" t="s">
        <v>124</v>
      </c>
      <c r="C489" s="92" t="s">
        <v>270</v>
      </c>
      <c r="D489" s="92" t="s">
        <v>1011</v>
      </c>
    </row>
    <row r="490" spans="1:4" x14ac:dyDescent="0.25">
      <c r="A490" s="92" t="s">
        <v>141</v>
      </c>
      <c r="B490" s="128" t="s">
        <v>124</v>
      </c>
      <c r="C490" s="92" t="s">
        <v>267</v>
      </c>
      <c r="D490" s="92" t="s">
        <v>1012</v>
      </c>
    </row>
    <row r="491" spans="1:4" x14ac:dyDescent="0.25">
      <c r="A491" s="92" t="s">
        <v>141</v>
      </c>
      <c r="B491" s="128" t="s">
        <v>124</v>
      </c>
      <c r="C491" s="92" t="s">
        <v>269</v>
      </c>
      <c r="D491" s="92" t="s">
        <v>1013</v>
      </c>
    </row>
    <row r="492" spans="1:4" x14ac:dyDescent="0.25">
      <c r="A492" s="71" t="s">
        <v>77</v>
      </c>
      <c r="B492" s="128" t="s">
        <v>124</v>
      </c>
      <c r="C492" s="65" t="s">
        <v>684</v>
      </c>
      <c r="D492" s="65" t="s">
        <v>685</v>
      </c>
    </row>
    <row r="493" spans="1:4" x14ac:dyDescent="0.25">
      <c r="A493" s="134" t="s">
        <v>77</v>
      </c>
      <c r="B493" s="136" t="s">
        <v>124</v>
      </c>
      <c r="C493" s="138" t="s">
        <v>686</v>
      </c>
      <c r="D493" s="138" t="s">
        <v>687</v>
      </c>
    </row>
    <row r="494" spans="1:4" x14ac:dyDescent="0.25">
      <c r="A494" s="128" t="s">
        <v>123</v>
      </c>
      <c r="B494" s="128" t="s">
        <v>124</v>
      </c>
      <c r="C494" s="128" t="s">
        <v>929</v>
      </c>
      <c r="D494" s="82" t="s">
        <v>1073</v>
      </c>
    </row>
    <row r="495" spans="1:4" x14ac:dyDescent="0.25">
      <c r="A495" s="128" t="s">
        <v>123</v>
      </c>
      <c r="B495" s="128" t="s">
        <v>124</v>
      </c>
      <c r="C495" s="128" t="s">
        <v>934</v>
      </c>
      <c r="D495" s="82" t="s">
        <v>935</v>
      </c>
    </row>
    <row r="496" spans="1:4" x14ac:dyDescent="0.25">
      <c r="A496" s="128" t="s">
        <v>123</v>
      </c>
      <c r="B496" s="128" t="s">
        <v>124</v>
      </c>
      <c r="C496" s="128" t="s">
        <v>932</v>
      </c>
      <c r="D496" s="82" t="s">
        <v>1113</v>
      </c>
    </row>
    <row r="497" spans="1:4" x14ac:dyDescent="0.25">
      <c r="A497" s="128" t="s">
        <v>123</v>
      </c>
      <c r="B497" s="128" t="s">
        <v>124</v>
      </c>
      <c r="C497" s="128" t="s">
        <v>930</v>
      </c>
      <c r="D497" s="82" t="s">
        <v>931</v>
      </c>
    </row>
    <row r="498" spans="1:4" x14ac:dyDescent="0.25">
      <c r="A498" s="128" t="s">
        <v>123</v>
      </c>
      <c r="B498" s="128" t="s">
        <v>124</v>
      </c>
      <c r="C498" s="128" t="s">
        <v>933</v>
      </c>
      <c r="D498" s="82" t="s">
        <v>499</v>
      </c>
    </row>
    <row r="499" spans="1:4" x14ac:dyDescent="0.25">
      <c r="A499" s="128" t="s">
        <v>127</v>
      </c>
      <c r="B499" s="128" t="s">
        <v>124</v>
      </c>
      <c r="C499" s="128" t="s">
        <v>924</v>
      </c>
      <c r="D499" s="82" t="s">
        <v>1227</v>
      </c>
    </row>
    <row r="500" spans="1:4" x14ac:dyDescent="0.25">
      <c r="A500" s="128" t="s">
        <v>127</v>
      </c>
      <c r="B500" s="128" t="s">
        <v>124</v>
      </c>
      <c r="C500" s="128" t="s">
        <v>922</v>
      </c>
      <c r="D500" s="82" t="s">
        <v>1228</v>
      </c>
    </row>
    <row r="501" spans="1:4" x14ac:dyDescent="0.25">
      <c r="A501" s="128" t="s">
        <v>127</v>
      </c>
      <c r="B501" s="128" t="s">
        <v>124</v>
      </c>
      <c r="C501" s="128" t="s">
        <v>928</v>
      </c>
      <c r="D501" s="82" t="s">
        <v>1229</v>
      </c>
    </row>
    <row r="502" spans="1:4" x14ac:dyDescent="0.25">
      <c r="A502" s="128" t="s">
        <v>127</v>
      </c>
      <c r="B502" s="128" t="s">
        <v>124</v>
      </c>
      <c r="C502" s="128" t="s">
        <v>1159</v>
      </c>
      <c r="D502" s="82" t="s">
        <v>1230</v>
      </c>
    </row>
    <row r="503" spans="1:4" x14ac:dyDescent="0.25">
      <c r="A503" s="128" t="s">
        <v>127</v>
      </c>
      <c r="B503" s="128" t="s">
        <v>124</v>
      </c>
      <c r="C503" s="128" t="s">
        <v>923</v>
      </c>
      <c r="D503" s="82" t="s">
        <v>926</v>
      </c>
    </row>
    <row r="504" spans="1:4" x14ac:dyDescent="0.25">
      <c r="A504" s="128" t="s">
        <v>127</v>
      </c>
      <c r="B504" s="128" t="s">
        <v>124</v>
      </c>
      <c r="C504" s="128" t="s">
        <v>927</v>
      </c>
      <c r="D504" s="82" t="s">
        <v>806</v>
      </c>
    </row>
    <row r="505" spans="1:4" x14ac:dyDescent="0.25">
      <c r="A505" s="128" t="s">
        <v>127</v>
      </c>
      <c r="B505" s="128" t="s">
        <v>124</v>
      </c>
      <c r="C505" s="128" t="s">
        <v>925</v>
      </c>
      <c r="D505" s="82" t="s">
        <v>1074</v>
      </c>
    </row>
    <row r="506" spans="1:4" x14ac:dyDescent="0.25">
      <c r="A506" s="128" t="s">
        <v>952</v>
      </c>
      <c r="B506" s="128" t="s">
        <v>124</v>
      </c>
      <c r="C506" s="128" t="s">
        <v>957</v>
      </c>
      <c r="D506" s="82" t="s">
        <v>958</v>
      </c>
    </row>
    <row r="507" spans="1:4" x14ac:dyDescent="0.25">
      <c r="A507" s="128" t="s">
        <v>952</v>
      </c>
      <c r="B507" s="128" t="s">
        <v>124</v>
      </c>
      <c r="C507" s="128" t="s">
        <v>955</v>
      </c>
      <c r="D507" s="82" t="s">
        <v>956</v>
      </c>
    </row>
    <row r="508" spans="1:4" x14ac:dyDescent="0.25">
      <c r="A508" s="128" t="s">
        <v>952</v>
      </c>
      <c r="B508" s="128" t="s">
        <v>124</v>
      </c>
      <c r="C508" s="128" t="s">
        <v>953</v>
      </c>
      <c r="D508" s="82" t="s">
        <v>954</v>
      </c>
    </row>
    <row r="509" spans="1:4" x14ac:dyDescent="0.25">
      <c r="A509" s="128" t="s">
        <v>952</v>
      </c>
      <c r="B509" s="128" t="s">
        <v>124</v>
      </c>
      <c r="C509" s="128" t="s">
        <v>959</v>
      </c>
      <c r="D509" s="82" t="s">
        <v>960</v>
      </c>
    </row>
    <row r="510" spans="1:4" x14ac:dyDescent="0.25">
      <c r="A510" s="128" t="s">
        <v>952</v>
      </c>
      <c r="B510" s="128" t="s">
        <v>124</v>
      </c>
      <c r="C510" s="128" t="s">
        <v>962</v>
      </c>
      <c r="D510" s="82" t="s">
        <v>1075</v>
      </c>
    </row>
    <row r="511" spans="1:4" x14ac:dyDescent="0.25">
      <c r="A511" s="128" t="s">
        <v>952</v>
      </c>
      <c r="B511" s="128" t="s">
        <v>124</v>
      </c>
      <c r="C511" s="128" t="s">
        <v>961</v>
      </c>
      <c r="D511" s="82" t="s">
        <v>1076</v>
      </c>
    </row>
    <row r="512" spans="1:4" x14ac:dyDescent="0.25">
      <c r="A512" s="128" t="s">
        <v>129</v>
      </c>
      <c r="B512" s="128" t="s">
        <v>124</v>
      </c>
      <c r="C512" s="128" t="s">
        <v>963</v>
      </c>
      <c r="D512" s="82" t="s">
        <v>1077</v>
      </c>
    </row>
    <row r="513" spans="1:4" x14ac:dyDescent="0.25">
      <c r="A513" s="128" t="s">
        <v>129</v>
      </c>
      <c r="B513" s="128" t="s">
        <v>124</v>
      </c>
      <c r="C513" s="128" t="s">
        <v>968</v>
      </c>
      <c r="D513" s="82" t="s">
        <v>969</v>
      </c>
    </row>
    <row r="514" spans="1:4" x14ac:dyDescent="0.25">
      <c r="A514" s="128" t="s">
        <v>129</v>
      </c>
      <c r="B514" s="128" t="s">
        <v>124</v>
      </c>
      <c r="C514" s="128" t="s">
        <v>966</v>
      </c>
      <c r="D514" s="82" t="s">
        <v>967</v>
      </c>
    </row>
    <row r="515" spans="1:4" x14ac:dyDescent="0.25">
      <c r="A515" s="128" t="s">
        <v>129</v>
      </c>
      <c r="B515" s="128" t="s">
        <v>124</v>
      </c>
      <c r="C515" s="128" t="s">
        <v>964</v>
      </c>
      <c r="D515" s="82" t="s">
        <v>965</v>
      </c>
    </row>
    <row r="516" spans="1:4" x14ac:dyDescent="0.25">
      <c r="A516" s="128" t="s">
        <v>130</v>
      </c>
      <c r="B516" s="128" t="s">
        <v>124</v>
      </c>
      <c r="C516" s="128" t="s">
        <v>918</v>
      </c>
      <c r="D516" s="82" t="s">
        <v>787</v>
      </c>
    </row>
    <row r="517" spans="1:4" x14ac:dyDescent="0.25">
      <c r="A517" s="128" t="s">
        <v>130</v>
      </c>
      <c r="B517" s="128" t="s">
        <v>124</v>
      </c>
      <c r="C517" s="128" t="s">
        <v>920</v>
      </c>
      <c r="D517" s="82" t="s">
        <v>1114</v>
      </c>
    </row>
    <row r="518" spans="1:4" x14ac:dyDescent="0.25">
      <c r="A518" s="128" t="s">
        <v>130</v>
      </c>
      <c r="B518" s="128" t="s">
        <v>124</v>
      </c>
      <c r="C518" s="128" t="s">
        <v>917</v>
      </c>
      <c r="D518" s="82" t="s">
        <v>1256</v>
      </c>
    </row>
    <row r="519" spans="1:4" x14ac:dyDescent="0.25">
      <c r="A519" s="128" t="s">
        <v>130</v>
      </c>
      <c r="B519" s="128" t="s">
        <v>124</v>
      </c>
      <c r="C519" s="128" t="s">
        <v>919</v>
      </c>
      <c r="D519" s="82" t="s">
        <v>1257</v>
      </c>
    </row>
    <row r="520" spans="1:4" x14ac:dyDescent="0.25">
      <c r="A520" s="128" t="s">
        <v>130</v>
      </c>
      <c r="B520" s="128" t="s">
        <v>124</v>
      </c>
      <c r="C520" s="128" t="s">
        <v>921</v>
      </c>
      <c r="D520" s="82" t="s">
        <v>1258</v>
      </c>
    </row>
    <row r="521" spans="1:4" x14ac:dyDescent="0.25">
      <c r="A521" s="128" t="s">
        <v>126</v>
      </c>
      <c r="B521" s="128" t="s">
        <v>124</v>
      </c>
      <c r="C521" s="128" t="s">
        <v>916</v>
      </c>
      <c r="D521" s="82" t="s">
        <v>842</v>
      </c>
    </row>
    <row r="522" spans="1:4" x14ac:dyDescent="0.25">
      <c r="A522" s="128" t="s">
        <v>126</v>
      </c>
      <c r="B522" s="128" t="s">
        <v>124</v>
      </c>
      <c r="C522" s="128" t="s">
        <v>914</v>
      </c>
      <c r="D522" s="82" t="s">
        <v>915</v>
      </c>
    </row>
    <row r="523" spans="1:4" x14ac:dyDescent="0.25">
      <c r="A523" s="128" t="s">
        <v>136</v>
      </c>
      <c r="B523" s="128" t="s">
        <v>124</v>
      </c>
      <c r="C523" s="128" t="s">
        <v>979</v>
      </c>
      <c r="D523" s="82" t="s">
        <v>980</v>
      </c>
    </row>
    <row r="524" spans="1:4" x14ac:dyDescent="0.25">
      <c r="A524" s="128" t="s">
        <v>136</v>
      </c>
      <c r="B524" s="128" t="s">
        <v>124</v>
      </c>
      <c r="C524" s="128" t="s">
        <v>985</v>
      </c>
      <c r="D524" s="82" t="s">
        <v>986</v>
      </c>
    </row>
    <row r="525" spans="1:4" x14ac:dyDescent="0.25">
      <c r="A525" s="128" t="s">
        <v>136</v>
      </c>
      <c r="B525" s="128" t="s">
        <v>124</v>
      </c>
      <c r="C525" s="128" t="s">
        <v>990</v>
      </c>
      <c r="D525" s="82" t="s">
        <v>991</v>
      </c>
    </row>
    <row r="526" spans="1:4" x14ac:dyDescent="0.25">
      <c r="A526" s="128" t="s">
        <v>136</v>
      </c>
      <c r="B526" s="128" t="s">
        <v>124</v>
      </c>
      <c r="C526" s="128" t="s">
        <v>982</v>
      </c>
      <c r="D526" s="82" t="s">
        <v>1231</v>
      </c>
    </row>
    <row r="527" spans="1:4" x14ac:dyDescent="0.25">
      <c r="A527" s="128" t="s">
        <v>136</v>
      </c>
      <c r="B527" s="128" t="s">
        <v>124</v>
      </c>
      <c r="C527" s="128" t="s">
        <v>987</v>
      </c>
      <c r="D527" s="82" t="s">
        <v>988</v>
      </c>
    </row>
    <row r="528" spans="1:4" x14ac:dyDescent="0.25">
      <c r="A528" s="128" t="s">
        <v>136</v>
      </c>
      <c r="B528" s="128" t="s">
        <v>124</v>
      </c>
      <c r="C528" s="128" t="s">
        <v>981</v>
      </c>
      <c r="D528" s="82" t="s">
        <v>1298</v>
      </c>
    </row>
    <row r="529" spans="1:4" x14ac:dyDescent="0.25">
      <c r="A529" s="128" t="s">
        <v>136</v>
      </c>
      <c r="B529" s="128" t="s">
        <v>124</v>
      </c>
      <c r="C529" s="128" t="s">
        <v>989</v>
      </c>
      <c r="D529" s="82" t="s">
        <v>1232</v>
      </c>
    </row>
    <row r="530" spans="1:4" x14ac:dyDescent="0.25">
      <c r="A530" s="128" t="s">
        <v>136</v>
      </c>
      <c r="B530" s="128" t="s">
        <v>124</v>
      </c>
      <c r="C530" s="128" t="s">
        <v>983</v>
      </c>
      <c r="D530" s="82" t="s">
        <v>984</v>
      </c>
    </row>
    <row r="531" spans="1:4" x14ac:dyDescent="0.25">
      <c r="A531" s="128" t="s">
        <v>1259</v>
      </c>
      <c r="B531" s="128" t="s">
        <v>124</v>
      </c>
      <c r="C531" s="128" t="s">
        <v>975</v>
      </c>
      <c r="D531" s="82" t="s">
        <v>976</v>
      </c>
    </row>
    <row r="532" spans="1:4" x14ac:dyDescent="0.25">
      <c r="A532" s="128" t="s">
        <v>1259</v>
      </c>
      <c r="B532" s="128" t="s">
        <v>124</v>
      </c>
      <c r="C532" s="128" t="s">
        <v>978</v>
      </c>
      <c r="D532" s="82" t="s">
        <v>1260</v>
      </c>
    </row>
    <row r="533" spans="1:4" x14ac:dyDescent="0.25">
      <c r="A533" s="128" t="s">
        <v>1259</v>
      </c>
      <c r="B533" s="128" t="s">
        <v>124</v>
      </c>
      <c r="C533" s="128" t="s">
        <v>977</v>
      </c>
      <c r="D533" s="82" t="s">
        <v>1115</v>
      </c>
    </row>
    <row r="534" spans="1:4" x14ac:dyDescent="0.25">
      <c r="A534" s="128" t="s">
        <v>135</v>
      </c>
      <c r="B534" s="128" t="s">
        <v>124</v>
      </c>
      <c r="C534" s="128" t="s">
        <v>973</v>
      </c>
      <c r="D534" s="82" t="s">
        <v>974</v>
      </c>
    </row>
    <row r="535" spans="1:4" x14ac:dyDescent="0.25">
      <c r="A535" s="128" t="s">
        <v>135</v>
      </c>
      <c r="B535" s="128" t="s">
        <v>124</v>
      </c>
      <c r="C535" s="128" t="s">
        <v>970</v>
      </c>
      <c r="D535" s="82" t="s">
        <v>1116</v>
      </c>
    </row>
    <row r="536" spans="1:4" x14ac:dyDescent="0.25">
      <c r="A536" s="128" t="s">
        <v>135</v>
      </c>
      <c r="B536" s="128" t="s">
        <v>124</v>
      </c>
      <c r="C536" s="128" t="s">
        <v>971</v>
      </c>
      <c r="D536" s="82" t="s">
        <v>972</v>
      </c>
    </row>
    <row r="537" spans="1:4" x14ac:dyDescent="0.25">
      <c r="A537" s="128" t="s">
        <v>135</v>
      </c>
      <c r="B537" s="128" t="s">
        <v>124</v>
      </c>
      <c r="C537" s="128" t="s">
        <v>1161</v>
      </c>
      <c r="D537" s="82" t="s">
        <v>1299</v>
      </c>
    </row>
    <row r="538" spans="1:4" x14ac:dyDescent="0.25">
      <c r="A538" s="128" t="s">
        <v>132</v>
      </c>
      <c r="B538" s="128" t="s">
        <v>124</v>
      </c>
      <c r="C538" s="128" t="s">
        <v>945</v>
      </c>
      <c r="D538" s="82" t="s">
        <v>946</v>
      </c>
    </row>
    <row r="539" spans="1:4" x14ac:dyDescent="0.25">
      <c r="A539" s="128" t="s">
        <v>132</v>
      </c>
      <c r="B539" s="128" t="s">
        <v>124</v>
      </c>
      <c r="C539" s="128" t="s">
        <v>947</v>
      </c>
      <c r="D539" s="82" t="s">
        <v>948</v>
      </c>
    </row>
    <row r="540" spans="1:4" x14ac:dyDescent="0.25">
      <c r="A540" s="128" t="s">
        <v>132</v>
      </c>
      <c r="B540" s="128" t="s">
        <v>124</v>
      </c>
      <c r="C540" s="128" t="s">
        <v>949</v>
      </c>
      <c r="D540" s="82" t="s">
        <v>950</v>
      </c>
    </row>
    <row r="541" spans="1:4" x14ac:dyDescent="0.25">
      <c r="A541" s="128" t="s">
        <v>132</v>
      </c>
      <c r="B541" s="128" t="s">
        <v>124</v>
      </c>
      <c r="C541" s="128" t="s">
        <v>951</v>
      </c>
      <c r="D541" s="82" t="s">
        <v>1300</v>
      </c>
    </row>
    <row r="542" spans="1:4" x14ac:dyDescent="0.25">
      <c r="A542" s="128" t="s">
        <v>134</v>
      </c>
      <c r="B542" s="128" t="s">
        <v>124</v>
      </c>
      <c r="C542" s="128" t="s">
        <v>940</v>
      </c>
      <c r="D542" s="82" t="s">
        <v>941</v>
      </c>
    </row>
    <row r="543" spans="1:4" x14ac:dyDescent="0.25">
      <c r="A543" s="128" t="s">
        <v>134</v>
      </c>
      <c r="B543" s="128" t="s">
        <v>124</v>
      </c>
      <c r="C543" s="128" t="s">
        <v>938</v>
      </c>
      <c r="D543" s="82" t="s">
        <v>939</v>
      </c>
    </row>
    <row r="544" spans="1:4" x14ac:dyDescent="0.25">
      <c r="A544" s="128" t="s">
        <v>134</v>
      </c>
      <c r="B544" s="128" t="s">
        <v>124</v>
      </c>
      <c r="C544" s="128" t="s">
        <v>936</v>
      </c>
      <c r="D544" s="82" t="s">
        <v>937</v>
      </c>
    </row>
    <row r="545" spans="1:4" x14ac:dyDescent="0.25">
      <c r="A545" s="128" t="s">
        <v>134</v>
      </c>
      <c r="B545" s="128" t="s">
        <v>124</v>
      </c>
      <c r="C545" s="128" t="s">
        <v>943</v>
      </c>
      <c r="D545" s="82" t="s">
        <v>944</v>
      </c>
    </row>
    <row r="546" spans="1:4" x14ac:dyDescent="0.25">
      <c r="A546" s="128" t="s">
        <v>134</v>
      </c>
      <c r="B546" s="128" t="s">
        <v>124</v>
      </c>
      <c r="C546" s="128" t="s">
        <v>942</v>
      </c>
      <c r="D546" s="82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2020-01-22T14:27:31Z</dcterms:modified>
</cp:coreProperties>
</file>