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ld Laptop Data\D Drive\ALL_Report\2020\Daily Report\BM Achievement Status\Feb'20\bm26\"/>
    </mc:Choice>
  </mc:AlternateContent>
  <bookViews>
    <workbookView xWindow="0" yWindow="0" windowWidth="20490" windowHeight="7755" tabRatio="728"/>
  </bookViews>
  <sheets>
    <sheet name="Dealer Wise" sheetId="5" r:id="rId1"/>
    <sheet name="Sheet2" sheetId="12" state="hidden" r:id="rId2"/>
    <sheet name="Region Wise" sheetId="6" r:id="rId3"/>
    <sheet name="Zone Wise" sheetId="7" r:id="rId4"/>
    <sheet name="DSR" sheetId="11" r:id="rId5"/>
    <sheet name="Sheet1" sheetId="10" state="hidden" r:id="rId6"/>
  </sheets>
  <definedNames>
    <definedName name="_xlnm._FilterDatabase" localSheetId="0" hidden="1">'Dealer Wise'!$A$3:$Q$126</definedName>
    <definedName name="_xlnm._FilterDatabase" localSheetId="4" hidden="1">DSR!$A$3:$P$3</definedName>
    <definedName name="_xlnm._FilterDatabase" localSheetId="5" hidden="1">Sheet1!$A$1:$D$1</definedName>
    <definedName name="_xlnm._FilterDatabase" localSheetId="3" hidden="1">'Zone Wise'!$B$3:$P$54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7" l="1"/>
  <c r="K533" i="11" l="1"/>
  <c r="M533" i="11" s="1"/>
  <c r="J533" i="11"/>
  <c r="L533" i="11" s="1"/>
  <c r="N533" i="11" l="1"/>
  <c r="G534" i="11"/>
  <c r="F534" i="11"/>
  <c r="K531" i="11" l="1"/>
  <c r="J531" i="11"/>
  <c r="F126" i="5" l="1"/>
  <c r="D4" i="7" l="1"/>
  <c r="E4" i="7"/>
  <c r="D5" i="7"/>
  <c r="E5" i="7"/>
  <c r="D6" i="7"/>
  <c r="E6" i="7"/>
  <c r="D7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D29" i="7"/>
  <c r="E29" i="7"/>
  <c r="D30" i="7"/>
  <c r="E30" i="7"/>
  <c r="D31" i="7"/>
  <c r="E31" i="7"/>
  <c r="D32" i="7"/>
  <c r="E32" i="7"/>
  <c r="D33" i="7"/>
  <c r="E33" i="7"/>
  <c r="D34" i="7"/>
  <c r="E34" i="7"/>
  <c r="D35" i="7"/>
  <c r="E35" i="7"/>
  <c r="D36" i="7"/>
  <c r="E36" i="7"/>
  <c r="D37" i="7"/>
  <c r="E37" i="7"/>
  <c r="D38" i="7"/>
  <c r="E38" i="7"/>
  <c r="D39" i="7"/>
  <c r="E39" i="7"/>
  <c r="D40" i="7"/>
  <c r="E40" i="7"/>
  <c r="D41" i="7"/>
  <c r="E41" i="7"/>
  <c r="D42" i="7"/>
  <c r="E42" i="7"/>
  <c r="D43" i="7"/>
  <c r="E43" i="7"/>
  <c r="D44" i="7"/>
  <c r="E44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E126" i="5" l="1"/>
  <c r="N5" i="5" l="1"/>
  <c r="O5" i="5" s="1"/>
  <c r="N6" i="5"/>
  <c r="O6" i="5" s="1"/>
  <c r="N7" i="5"/>
  <c r="O7" i="5" s="1"/>
  <c r="N8" i="5"/>
  <c r="O8" i="5" s="1"/>
  <c r="N9" i="5"/>
  <c r="O9" i="5" s="1"/>
  <c r="N10" i="5"/>
  <c r="O10" i="5" s="1"/>
  <c r="N11" i="5"/>
  <c r="O11" i="5" s="1"/>
  <c r="N12" i="5"/>
  <c r="O12" i="5" s="1"/>
  <c r="N13" i="5"/>
  <c r="O13" i="5" s="1"/>
  <c r="N14" i="5"/>
  <c r="O14" i="5" s="1"/>
  <c r="N15" i="5"/>
  <c r="O15" i="5" s="1"/>
  <c r="N16" i="5"/>
  <c r="O16" i="5" s="1"/>
  <c r="N17" i="5"/>
  <c r="O17" i="5" s="1"/>
  <c r="N18" i="5"/>
  <c r="O18" i="5" s="1"/>
  <c r="N19" i="5"/>
  <c r="O19" i="5" s="1"/>
  <c r="N20" i="5"/>
  <c r="O20" i="5" s="1"/>
  <c r="N21" i="5"/>
  <c r="O21" i="5" s="1"/>
  <c r="N22" i="5"/>
  <c r="O22" i="5" s="1"/>
  <c r="N23" i="5"/>
  <c r="O23" i="5" s="1"/>
  <c r="N24" i="5"/>
  <c r="O24" i="5" s="1"/>
  <c r="N25" i="5"/>
  <c r="O25" i="5" s="1"/>
  <c r="N26" i="5"/>
  <c r="O26" i="5" s="1"/>
  <c r="N27" i="5"/>
  <c r="O27" i="5" s="1"/>
  <c r="N28" i="5"/>
  <c r="O28" i="5" s="1"/>
  <c r="N29" i="5"/>
  <c r="O29" i="5" s="1"/>
  <c r="N30" i="5"/>
  <c r="O30" i="5" s="1"/>
  <c r="N31" i="5"/>
  <c r="O31" i="5" s="1"/>
  <c r="N32" i="5"/>
  <c r="O32" i="5" s="1"/>
  <c r="N33" i="5"/>
  <c r="O33" i="5" s="1"/>
  <c r="N34" i="5"/>
  <c r="O34" i="5" s="1"/>
  <c r="N35" i="5"/>
  <c r="O35" i="5" s="1"/>
  <c r="N36" i="5"/>
  <c r="O36" i="5" s="1"/>
  <c r="N37" i="5"/>
  <c r="O37" i="5" s="1"/>
  <c r="N38" i="5"/>
  <c r="O38" i="5" s="1"/>
  <c r="N39" i="5"/>
  <c r="O39" i="5" s="1"/>
  <c r="N40" i="5"/>
  <c r="O40" i="5" s="1"/>
  <c r="N41" i="5"/>
  <c r="O41" i="5" s="1"/>
  <c r="N42" i="5"/>
  <c r="O42" i="5" s="1"/>
  <c r="N43" i="5"/>
  <c r="O43" i="5" s="1"/>
  <c r="N44" i="5"/>
  <c r="O44" i="5" s="1"/>
  <c r="N45" i="5"/>
  <c r="O45" i="5" s="1"/>
  <c r="N46" i="5"/>
  <c r="O46" i="5" s="1"/>
  <c r="N47" i="5"/>
  <c r="O47" i="5" s="1"/>
  <c r="N48" i="5"/>
  <c r="O48" i="5" s="1"/>
  <c r="N49" i="5"/>
  <c r="O49" i="5" s="1"/>
  <c r="N50" i="5"/>
  <c r="O50" i="5" s="1"/>
  <c r="N51" i="5"/>
  <c r="O51" i="5" s="1"/>
  <c r="N52" i="5"/>
  <c r="O52" i="5" s="1"/>
  <c r="N53" i="5"/>
  <c r="O53" i="5" s="1"/>
  <c r="N54" i="5"/>
  <c r="O54" i="5" s="1"/>
  <c r="N55" i="5"/>
  <c r="O55" i="5" s="1"/>
  <c r="N56" i="5"/>
  <c r="O56" i="5" s="1"/>
  <c r="N57" i="5"/>
  <c r="O57" i="5" s="1"/>
  <c r="N58" i="5"/>
  <c r="O58" i="5" s="1"/>
  <c r="N59" i="5"/>
  <c r="O59" i="5" s="1"/>
  <c r="N60" i="5"/>
  <c r="O60" i="5" s="1"/>
  <c r="N61" i="5"/>
  <c r="O61" i="5" s="1"/>
  <c r="N62" i="5"/>
  <c r="O62" i="5" s="1"/>
  <c r="N63" i="5"/>
  <c r="O63" i="5" s="1"/>
  <c r="N64" i="5"/>
  <c r="O64" i="5" s="1"/>
  <c r="N65" i="5"/>
  <c r="O65" i="5" s="1"/>
  <c r="N66" i="5"/>
  <c r="O66" i="5" s="1"/>
  <c r="N67" i="5"/>
  <c r="O67" i="5" s="1"/>
  <c r="N68" i="5"/>
  <c r="O68" i="5" s="1"/>
  <c r="N69" i="5"/>
  <c r="O69" i="5" s="1"/>
  <c r="N70" i="5"/>
  <c r="O70" i="5" s="1"/>
  <c r="N71" i="5"/>
  <c r="O71" i="5" s="1"/>
  <c r="N72" i="5"/>
  <c r="O72" i="5" s="1"/>
  <c r="N73" i="5"/>
  <c r="O73" i="5" s="1"/>
  <c r="N74" i="5"/>
  <c r="O74" i="5" s="1"/>
  <c r="N75" i="5"/>
  <c r="O75" i="5" s="1"/>
  <c r="N76" i="5"/>
  <c r="O76" i="5" s="1"/>
  <c r="N77" i="5"/>
  <c r="O77" i="5" s="1"/>
  <c r="N78" i="5"/>
  <c r="O78" i="5" s="1"/>
  <c r="N79" i="5"/>
  <c r="O79" i="5" s="1"/>
  <c r="N80" i="5"/>
  <c r="O80" i="5" s="1"/>
  <c r="N81" i="5"/>
  <c r="O81" i="5" s="1"/>
  <c r="N82" i="5"/>
  <c r="O82" i="5" s="1"/>
  <c r="N83" i="5"/>
  <c r="O83" i="5" s="1"/>
  <c r="N84" i="5"/>
  <c r="O84" i="5" s="1"/>
  <c r="N85" i="5"/>
  <c r="O85" i="5" s="1"/>
  <c r="N86" i="5"/>
  <c r="O86" i="5" s="1"/>
  <c r="N87" i="5"/>
  <c r="O87" i="5" s="1"/>
  <c r="N88" i="5"/>
  <c r="O88" i="5" s="1"/>
  <c r="N89" i="5"/>
  <c r="O89" i="5" s="1"/>
  <c r="N90" i="5"/>
  <c r="O90" i="5" s="1"/>
  <c r="N91" i="5"/>
  <c r="O91" i="5" s="1"/>
  <c r="N92" i="5"/>
  <c r="O92" i="5" s="1"/>
  <c r="N93" i="5"/>
  <c r="O93" i="5" s="1"/>
  <c r="N94" i="5"/>
  <c r="O94" i="5" s="1"/>
  <c r="N95" i="5"/>
  <c r="O95" i="5" s="1"/>
  <c r="N96" i="5"/>
  <c r="O96" i="5" s="1"/>
  <c r="N97" i="5"/>
  <c r="O97" i="5" s="1"/>
  <c r="N98" i="5"/>
  <c r="O98" i="5" s="1"/>
  <c r="N99" i="5"/>
  <c r="O99" i="5" s="1"/>
  <c r="N100" i="5"/>
  <c r="O100" i="5" s="1"/>
  <c r="N101" i="5"/>
  <c r="O101" i="5" s="1"/>
  <c r="N102" i="5"/>
  <c r="O102" i="5" s="1"/>
  <c r="N103" i="5"/>
  <c r="O103" i="5" s="1"/>
  <c r="N104" i="5"/>
  <c r="O104" i="5" s="1"/>
  <c r="N105" i="5"/>
  <c r="O105" i="5" s="1"/>
  <c r="N106" i="5"/>
  <c r="O106" i="5" s="1"/>
  <c r="N107" i="5"/>
  <c r="O107" i="5" s="1"/>
  <c r="N108" i="5"/>
  <c r="O108" i="5" s="1"/>
  <c r="N109" i="5"/>
  <c r="O109" i="5" s="1"/>
  <c r="N110" i="5"/>
  <c r="O110" i="5" s="1"/>
  <c r="N111" i="5"/>
  <c r="O111" i="5" s="1"/>
  <c r="N112" i="5"/>
  <c r="O112" i="5" s="1"/>
  <c r="N113" i="5"/>
  <c r="O113" i="5" s="1"/>
  <c r="N114" i="5"/>
  <c r="O114" i="5" s="1"/>
  <c r="N115" i="5"/>
  <c r="O115" i="5" s="1"/>
  <c r="N116" i="5"/>
  <c r="O116" i="5" s="1"/>
  <c r="N117" i="5"/>
  <c r="O117" i="5" s="1"/>
  <c r="N118" i="5"/>
  <c r="O118" i="5" s="1"/>
  <c r="N119" i="5"/>
  <c r="O119" i="5" s="1"/>
  <c r="N120" i="5"/>
  <c r="O120" i="5" s="1"/>
  <c r="N121" i="5"/>
  <c r="O121" i="5" s="1"/>
  <c r="N122" i="5"/>
  <c r="O122" i="5" s="1"/>
  <c r="N123" i="5"/>
  <c r="O123" i="5" s="1"/>
  <c r="N124" i="5"/>
  <c r="O124" i="5" s="1"/>
  <c r="N125" i="5"/>
  <c r="O125" i="5" s="1"/>
  <c r="N4" i="5"/>
  <c r="O4" i="5" s="1"/>
  <c r="L125" i="5" l="1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4" i="5"/>
  <c r="G5" i="5" l="1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H123" i="5" l="1"/>
  <c r="B1" i="7" l="1"/>
  <c r="A1" i="6"/>
  <c r="B13" i="6" l="1"/>
  <c r="N2" i="6"/>
  <c r="H125" i="5" l="1"/>
  <c r="M125" i="5"/>
  <c r="K125" i="5"/>
  <c r="C13" i="6"/>
  <c r="K13" i="6" s="1"/>
  <c r="B12" i="6"/>
  <c r="M4" i="5"/>
  <c r="E13" i="6" l="1"/>
  <c r="I13" i="6"/>
  <c r="J13" i="6" s="1"/>
  <c r="G13" i="6"/>
  <c r="H13" i="6" s="1"/>
  <c r="H120" i="5"/>
  <c r="K120" i="5"/>
  <c r="M120" i="5"/>
  <c r="H112" i="5"/>
  <c r="K112" i="5"/>
  <c r="M112" i="5"/>
  <c r="H92" i="5"/>
  <c r="K92" i="5"/>
  <c r="M92" i="5"/>
  <c r="H85" i="5"/>
  <c r="M85" i="5"/>
  <c r="K85" i="5"/>
  <c r="H81" i="5"/>
  <c r="M81" i="5"/>
  <c r="K81" i="5"/>
  <c r="H77" i="5"/>
  <c r="M77" i="5"/>
  <c r="K77" i="5"/>
  <c r="H70" i="5"/>
  <c r="K70" i="5"/>
  <c r="M70" i="5"/>
  <c r="H63" i="5"/>
  <c r="K63" i="5"/>
  <c r="M63" i="5"/>
  <c r="H59" i="5"/>
  <c r="M59" i="5"/>
  <c r="K59" i="5"/>
  <c r="H55" i="5"/>
  <c r="M55" i="5"/>
  <c r="K55" i="5"/>
  <c r="H51" i="5"/>
  <c r="M51" i="5"/>
  <c r="K51" i="5"/>
  <c r="H47" i="5"/>
  <c r="M47" i="5"/>
  <c r="K47" i="5"/>
  <c r="H43" i="5"/>
  <c r="M43" i="5"/>
  <c r="K43" i="5"/>
  <c r="H39" i="5"/>
  <c r="K39" i="5"/>
  <c r="M39" i="5"/>
  <c r="H36" i="5"/>
  <c r="M36" i="5"/>
  <c r="K36" i="5"/>
  <c r="H32" i="5"/>
  <c r="K32" i="5"/>
  <c r="M32" i="5"/>
  <c r="H28" i="5"/>
  <c r="M28" i="5"/>
  <c r="K28" i="5"/>
  <c r="H24" i="5"/>
  <c r="M24" i="5"/>
  <c r="K24" i="5"/>
  <c r="H20" i="5"/>
  <c r="M20" i="5"/>
  <c r="K20" i="5"/>
  <c r="H16" i="5"/>
  <c r="M16" i="5"/>
  <c r="K16" i="5"/>
  <c r="H12" i="5"/>
  <c r="M12" i="5"/>
  <c r="K12" i="5"/>
  <c r="H8" i="5"/>
  <c r="M8" i="5"/>
  <c r="K8" i="5"/>
  <c r="M123" i="5"/>
  <c r="K123" i="5"/>
  <c r="H119" i="5"/>
  <c r="K119" i="5"/>
  <c r="M119" i="5"/>
  <c r="H115" i="5"/>
  <c r="M115" i="5"/>
  <c r="K115" i="5"/>
  <c r="H111" i="5"/>
  <c r="K111" i="5"/>
  <c r="M111" i="5"/>
  <c r="H107" i="5"/>
  <c r="M107" i="5"/>
  <c r="K107" i="5"/>
  <c r="H103" i="5"/>
  <c r="K103" i="5"/>
  <c r="M103" i="5"/>
  <c r="H99" i="5"/>
  <c r="M99" i="5"/>
  <c r="K99" i="5"/>
  <c r="H95" i="5"/>
  <c r="K95" i="5"/>
  <c r="M95" i="5"/>
  <c r="H91" i="5"/>
  <c r="M91" i="5"/>
  <c r="K91" i="5"/>
  <c r="H88" i="5"/>
  <c r="K88" i="5"/>
  <c r="M88" i="5"/>
  <c r="H84" i="5"/>
  <c r="M84" i="5"/>
  <c r="K84" i="5"/>
  <c r="H80" i="5"/>
  <c r="K80" i="5"/>
  <c r="M80" i="5"/>
  <c r="H76" i="5"/>
  <c r="M76" i="5"/>
  <c r="K76" i="5"/>
  <c r="H73" i="5"/>
  <c r="K73" i="5"/>
  <c r="M73" i="5"/>
  <c r="H69" i="5"/>
  <c r="M69" i="5"/>
  <c r="K69" i="5"/>
  <c r="K66" i="5"/>
  <c r="M66" i="5"/>
  <c r="H62" i="5"/>
  <c r="M62" i="5"/>
  <c r="K62" i="5"/>
  <c r="H58" i="5"/>
  <c r="K58" i="5"/>
  <c r="M58" i="5"/>
  <c r="H54" i="5"/>
  <c r="M54" i="5"/>
  <c r="K54" i="5"/>
  <c r="H50" i="5"/>
  <c r="K50" i="5"/>
  <c r="M50" i="5"/>
  <c r="H46" i="5"/>
  <c r="M46" i="5"/>
  <c r="K46" i="5"/>
  <c r="H42" i="5"/>
  <c r="K42" i="5"/>
  <c r="M42" i="5"/>
  <c r="H35" i="5"/>
  <c r="K35" i="5"/>
  <c r="M35" i="5"/>
  <c r="H31" i="5"/>
  <c r="M31" i="5"/>
  <c r="K31" i="5"/>
  <c r="H27" i="5"/>
  <c r="K27" i="5"/>
  <c r="M27" i="5"/>
  <c r="H23" i="5"/>
  <c r="M23" i="5"/>
  <c r="K23" i="5"/>
  <c r="H19" i="5"/>
  <c r="M19" i="5"/>
  <c r="K19" i="5"/>
  <c r="H15" i="5"/>
  <c r="K15" i="5"/>
  <c r="M15" i="5"/>
  <c r="H11" i="5"/>
  <c r="K11" i="5"/>
  <c r="M11" i="5"/>
  <c r="H7" i="5"/>
  <c r="M7" i="5"/>
  <c r="K7" i="5"/>
  <c r="H116" i="5"/>
  <c r="K116" i="5"/>
  <c r="M116" i="5"/>
  <c r="H100" i="5"/>
  <c r="K100" i="5"/>
  <c r="M100" i="5"/>
  <c r="H94" i="5"/>
  <c r="M94" i="5"/>
  <c r="K94" i="5"/>
  <c r="H87" i="5"/>
  <c r="M87" i="5"/>
  <c r="K87" i="5"/>
  <c r="H79" i="5"/>
  <c r="M79" i="5"/>
  <c r="K79" i="5"/>
  <c r="H72" i="5"/>
  <c r="M72" i="5"/>
  <c r="K72" i="5"/>
  <c r="H68" i="5"/>
  <c r="M68" i="5"/>
  <c r="K68" i="5"/>
  <c r="H61" i="5"/>
  <c r="M61" i="5"/>
  <c r="K61" i="5"/>
  <c r="H49" i="5"/>
  <c r="M49" i="5"/>
  <c r="K49" i="5"/>
  <c r="H30" i="5"/>
  <c r="M30" i="5"/>
  <c r="K30" i="5"/>
  <c r="H26" i="5"/>
  <c r="M26" i="5"/>
  <c r="K26" i="5"/>
  <c r="H22" i="5"/>
  <c r="M22" i="5"/>
  <c r="K22" i="5"/>
  <c r="H18" i="5"/>
  <c r="M18" i="5"/>
  <c r="K18" i="5"/>
  <c r="H14" i="5"/>
  <c r="M14" i="5"/>
  <c r="K14" i="5"/>
  <c r="H10" i="5"/>
  <c r="K10" i="5"/>
  <c r="M10" i="5"/>
  <c r="H6" i="5"/>
  <c r="M6" i="5"/>
  <c r="K6" i="5"/>
  <c r="H124" i="5"/>
  <c r="K124" i="5"/>
  <c r="M124" i="5"/>
  <c r="H108" i="5"/>
  <c r="K108" i="5"/>
  <c r="M108" i="5"/>
  <c r="H104" i="5"/>
  <c r="K104" i="5"/>
  <c r="M104" i="5"/>
  <c r="H96" i="5"/>
  <c r="K96" i="5"/>
  <c r="M96" i="5"/>
  <c r="H89" i="5"/>
  <c r="K89" i="5"/>
  <c r="M89" i="5"/>
  <c r="H122" i="5"/>
  <c r="M122" i="5"/>
  <c r="K122" i="5"/>
  <c r="H118" i="5"/>
  <c r="M118" i="5"/>
  <c r="K118" i="5"/>
  <c r="H114" i="5"/>
  <c r="M114" i="5"/>
  <c r="K114" i="5"/>
  <c r="H110" i="5"/>
  <c r="M110" i="5"/>
  <c r="K110" i="5"/>
  <c r="H106" i="5"/>
  <c r="M106" i="5"/>
  <c r="K106" i="5"/>
  <c r="H102" i="5"/>
  <c r="M102" i="5"/>
  <c r="K102" i="5"/>
  <c r="H98" i="5"/>
  <c r="M98" i="5"/>
  <c r="K98" i="5"/>
  <c r="H83" i="5"/>
  <c r="M83" i="5"/>
  <c r="K83" i="5"/>
  <c r="H75" i="5"/>
  <c r="M75" i="5"/>
  <c r="K75" i="5"/>
  <c r="H65" i="5"/>
  <c r="M65" i="5"/>
  <c r="K65" i="5"/>
  <c r="H57" i="5"/>
  <c r="M57" i="5"/>
  <c r="K57" i="5"/>
  <c r="H53" i="5"/>
  <c r="M53" i="5"/>
  <c r="K53" i="5"/>
  <c r="H45" i="5"/>
  <c r="M45" i="5"/>
  <c r="K45" i="5"/>
  <c r="H41" i="5"/>
  <c r="M41" i="5"/>
  <c r="K41" i="5"/>
  <c r="H38" i="5"/>
  <c r="M38" i="5"/>
  <c r="K38" i="5"/>
  <c r="H34" i="5"/>
  <c r="M34" i="5"/>
  <c r="K34" i="5"/>
  <c r="H121" i="5"/>
  <c r="M121" i="5"/>
  <c r="K121" i="5"/>
  <c r="H117" i="5"/>
  <c r="M117" i="5"/>
  <c r="K117" i="5"/>
  <c r="H113" i="5"/>
  <c r="M113" i="5"/>
  <c r="K113" i="5"/>
  <c r="H109" i="5"/>
  <c r="M109" i="5"/>
  <c r="K109" i="5"/>
  <c r="H105" i="5"/>
  <c r="M105" i="5"/>
  <c r="K105" i="5"/>
  <c r="H101" i="5"/>
  <c r="M101" i="5"/>
  <c r="K101" i="5"/>
  <c r="H97" i="5"/>
  <c r="M97" i="5"/>
  <c r="K97" i="5"/>
  <c r="H93" i="5"/>
  <c r="M93" i="5"/>
  <c r="K93" i="5"/>
  <c r="H90" i="5"/>
  <c r="M90" i="5"/>
  <c r="K90" i="5"/>
  <c r="H86" i="5"/>
  <c r="M86" i="5"/>
  <c r="K86" i="5"/>
  <c r="H82" i="5"/>
  <c r="M82" i="5"/>
  <c r="K82" i="5"/>
  <c r="H78" i="5"/>
  <c r="M78" i="5"/>
  <c r="K78" i="5"/>
  <c r="H74" i="5"/>
  <c r="M74" i="5"/>
  <c r="K74" i="5"/>
  <c r="H71" i="5"/>
  <c r="M71" i="5"/>
  <c r="K71" i="5"/>
  <c r="H67" i="5"/>
  <c r="M67" i="5"/>
  <c r="K67" i="5"/>
  <c r="H64" i="5"/>
  <c r="M64" i="5"/>
  <c r="K64" i="5"/>
  <c r="H60" i="5"/>
  <c r="M60" i="5"/>
  <c r="K60" i="5"/>
  <c r="H56" i="5"/>
  <c r="M56" i="5"/>
  <c r="K56" i="5"/>
  <c r="H52" i="5"/>
  <c r="M52" i="5"/>
  <c r="K52" i="5"/>
  <c r="H48" i="5"/>
  <c r="M48" i="5"/>
  <c r="K48" i="5"/>
  <c r="H44" i="5"/>
  <c r="M44" i="5"/>
  <c r="K44" i="5"/>
  <c r="H40" i="5"/>
  <c r="M40" i="5"/>
  <c r="K40" i="5"/>
  <c r="H37" i="5"/>
  <c r="M37" i="5"/>
  <c r="K37" i="5"/>
  <c r="H33" i="5"/>
  <c r="M33" i="5"/>
  <c r="K33" i="5"/>
  <c r="H29" i="5"/>
  <c r="M29" i="5"/>
  <c r="K29" i="5"/>
  <c r="H25" i="5"/>
  <c r="M25" i="5"/>
  <c r="K25" i="5"/>
  <c r="H21" i="5"/>
  <c r="M21" i="5"/>
  <c r="K21" i="5"/>
  <c r="H17" i="5"/>
  <c r="M17" i="5"/>
  <c r="K17" i="5"/>
  <c r="H13" i="5"/>
  <c r="M13" i="5"/>
  <c r="K13" i="5"/>
  <c r="H9" i="5"/>
  <c r="M9" i="5"/>
  <c r="K9" i="5"/>
  <c r="H5" i="5"/>
  <c r="M5" i="5"/>
  <c r="K5" i="5"/>
  <c r="H4" i="5"/>
  <c r="K4" i="5"/>
  <c r="M32" i="7"/>
  <c r="H66" i="5"/>
  <c r="M31" i="7"/>
  <c r="C12" i="6"/>
  <c r="K12" i="6" s="1"/>
  <c r="I125" i="5"/>
  <c r="P125" i="5"/>
  <c r="Q125" i="5" s="1"/>
  <c r="G31" i="7" l="1"/>
  <c r="H31" i="7" s="1"/>
  <c r="I31" i="7"/>
  <c r="J31" i="7" s="1"/>
  <c r="K31" i="7"/>
  <c r="L31" i="7" s="1"/>
  <c r="I12" i="6"/>
  <c r="J12" i="6" s="1"/>
  <c r="G12" i="6"/>
  <c r="H12" i="6" s="1"/>
  <c r="E12" i="6"/>
  <c r="F12" i="6" s="1"/>
  <c r="I32" i="7"/>
  <c r="J32" i="7" s="1"/>
  <c r="G32" i="7"/>
  <c r="H32" i="7" s="1"/>
  <c r="K32" i="7"/>
  <c r="L32" i="7" s="1"/>
  <c r="F32" i="7"/>
  <c r="N32" i="7" s="1"/>
  <c r="D12" i="6"/>
  <c r="L126" i="5"/>
  <c r="M126" i="5" s="1"/>
  <c r="J126" i="5"/>
  <c r="K126" i="5" s="1"/>
  <c r="O32" i="7"/>
  <c r="P32" i="7" s="1"/>
  <c r="F31" i="7"/>
  <c r="N31" i="7" s="1"/>
  <c r="O31" i="7"/>
  <c r="P31" i="7" s="1"/>
  <c r="M12" i="6"/>
  <c r="N12" i="6" s="1"/>
  <c r="L12" i="6" l="1"/>
  <c r="C7" i="6"/>
  <c r="C11" i="6"/>
  <c r="C8" i="6"/>
  <c r="C5" i="6"/>
  <c r="C6" i="6"/>
  <c r="C9" i="6" l="1"/>
  <c r="C4" i="6"/>
  <c r="C10" i="6"/>
  <c r="E54" i="7" l="1"/>
  <c r="C14" i="6"/>
  <c r="I4" i="5" l="1"/>
  <c r="P4" i="5"/>
  <c r="Q4" i="5" s="1"/>
  <c r="G4" i="5"/>
  <c r="M4" i="7" l="1"/>
  <c r="B4" i="6"/>
  <c r="I10" i="5"/>
  <c r="P10" i="5"/>
  <c r="Q10" i="5" s="1"/>
  <c r="P124" i="5"/>
  <c r="Q124" i="5" s="1"/>
  <c r="I124" i="5"/>
  <c r="P120" i="5"/>
  <c r="Q120" i="5" s="1"/>
  <c r="I120" i="5"/>
  <c r="I118" i="5"/>
  <c r="P118" i="5"/>
  <c r="Q118" i="5" s="1"/>
  <c r="I114" i="5"/>
  <c r="P114" i="5"/>
  <c r="Q114" i="5" s="1"/>
  <c r="I108" i="5"/>
  <c r="P108" i="5"/>
  <c r="Q108" i="5" s="1"/>
  <c r="M53" i="7"/>
  <c r="P104" i="5"/>
  <c r="Q104" i="5" s="1"/>
  <c r="I104" i="5"/>
  <c r="I100" i="5"/>
  <c r="P100" i="5"/>
  <c r="Q100" i="5" s="1"/>
  <c r="I96" i="5"/>
  <c r="P96" i="5"/>
  <c r="Q96" i="5" s="1"/>
  <c r="M48" i="7"/>
  <c r="P94" i="5"/>
  <c r="Q94" i="5" s="1"/>
  <c r="I94" i="5"/>
  <c r="M46" i="7"/>
  <c r="M44" i="7"/>
  <c r="P87" i="5"/>
  <c r="Q87" i="5" s="1"/>
  <c r="I87" i="5"/>
  <c r="M43" i="7"/>
  <c r="P83" i="5"/>
  <c r="Q83" i="5" s="1"/>
  <c r="I83" i="5"/>
  <c r="M40" i="7"/>
  <c r="P79" i="5"/>
  <c r="Q79" i="5" s="1"/>
  <c r="I79" i="5"/>
  <c r="I75" i="5"/>
  <c r="P75" i="5"/>
  <c r="Q75" i="5" s="1"/>
  <c r="M37" i="7"/>
  <c r="B9" i="6"/>
  <c r="K9" i="6" s="1"/>
  <c r="I72" i="5"/>
  <c r="P72" i="5"/>
  <c r="Q72" i="5" s="1"/>
  <c r="I68" i="5"/>
  <c r="P68" i="5"/>
  <c r="Q68" i="5" s="1"/>
  <c r="M34" i="7"/>
  <c r="P65" i="5"/>
  <c r="Q65" i="5" s="1"/>
  <c r="I65" i="5"/>
  <c r="B8" i="6"/>
  <c r="K8" i="6" s="1"/>
  <c r="M30" i="7"/>
  <c r="I61" i="5"/>
  <c r="P61" i="5"/>
  <c r="Q61" i="5" s="1"/>
  <c r="M29" i="7"/>
  <c r="P57" i="5"/>
  <c r="Q57" i="5" s="1"/>
  <c r="I57" i="5"/>
  <c r="I51" i="5"/>
  <c r="P51" i="5"/>
  <c r="Q51" i="5" s="1"/>
  <c r="P47" i="5"/>
  <c r="Q47" i="5" s="1"/>
  <c r="I47" i="5"/>
  <c r="M20" i="7"/>
  <c r="P43" i="5"/>
  <c r="Q43" i="5" s="1"/>
  <c r="I43" i="5"/>
  <c r="I41" i="5"/>
  <c r="P41" i="5"/>
  <c r="Q41" i="5" s="1"/>
  <c r="M16" i="7"/>
  <c r="P38" i="5"/>
  <c r="Q38" i="5" s="1"/>
  <c r="I38" i="5"/>
  <c r="I34" i="5"/>
  <c r="P34" i="5"/>
  <c r="Q34" i="5" s="1"/>
  <c r="I28" i="5"/>
  <c r="P28" i="5"/>
  <c r="Q28" i="5" s="1"/>
  <c r="M12" i="7"/>
  <c r="P24" i="5"/>
  <c r="Q24" i="5" s="1"/>
  <c r="I24" i="5"/>
  <c r="M10" i="7"/>
  <c r="P20" i="5"/>
  <c r="Q20" i="5" s="1"/>
  <c r="I20" i="5"/>
  <c r="I16" i="5"/>
  <c r="P16" i="5"/>
  <c r="Q16" i="5" s="1"/>
  <c r="I14" i="5"/>
  <c r="P14" i="5"/>
  <c r="Q14" i="5" s="1"/>
  <c r="I6" i="5"/>
  <c r="P6" i="5"/>
  <c r="Q6" i="5" s="1"/>
  <c r="I123" i="5"/>
  <c r="P123" i="5"/>
  <c r="Q123" i="5" s="1"/>
  <c r="I121" i="5"/>
  <c r="P121" i="5"/>
  <c r="Q121" i="5" s="1"/>
  <c r="P119" i="5"/>
  <c r="Q119" i="5" s="1"/>
  <c r="I119" i="5"/>
  <c r="I117" i="5"/>
  <c r="P117" i="5"/>
  <c r="Q117" i="5" s="1"/>
  <c r="I115" i="5"/>
  <c r="P115" i="5"/>
  <c r="Q115" i="5" s="1"/>
  <c r="I113" i="5"/>
  <c r="P113" i="5"/>
  <c r="Q113" i="5" s="1"/>
  <c r="I111" i="5"/>
  <c r="P111" i="5"/>
  <c r="Q111" i="5" s="1"/>
  <c r="P109" i="5"/>
  <c r="Q109" i="5" s="1"/>
  <c r="I109" i="5"/>
  <c r="P107" i="5"/>
  <c r="Q107" i="5" s="1"/>
  <c r="I107" i="5"/>
  <c r="I105" i="5"/>
  <c r="P105" i="5"/>
  <c r="Q105" i="5" s="1"/>
  <c r="M52" i="7"/>
  <c r="P103" i="5"/>
  <c r="Q103" i="5" s="1"/>
  <c r="I103" i="5"/>
  <c r="I101" i="5"/>
  <c r="P101" i="5"/>
  <c r="Q101" i="5" s="1"/>
  <c r="M50" i="7"/>
  <c r="P99" i="5"/>
  <c r="Q99" i="5" s="1"/>
  <c r="I99" i="5"/>
  <c r="M49" i="7"/>
  <c r="P97" i="5"/>
  <c r="Q97" i="5" s="1"/>
  <c r="I97" i="5"/>
  <c r="I95" i="5"/>
  <c r="P95" i="5"/>
  <c r="Q95" i="5" s="1"/>
  <c r="I93" i="5"/>
  <c r="P93" i="5"/>
  <c r="Q93" i="5" s="1"/>
  <c r="I91" i="5"/>
  <c r="P91" i="5"/>
  <c r="Q91" i="5" s="1"/>
  <c r="I90" i="5"/>
  <c r="P90" i="5"/>
  <c r="Q90" i="5" s="1"/>
  <c r="I88" i="5"/>
  <c r="P88" i="5"/>
  <c r="Q88" i="5" s="1"/>
  <c r="I86" i="5"/>
  <c r="P86" i="5"/>
  <c r="Q86" i="5" s="1"/>
  <c r="I84" i="5"/>
  <c r="P84" i="5"/>
  <c r="Q84" i="5" s="1"/>
  <c r="M42" i="7"/>
  <c r="P82" i="5"/>
  <c r="Q82" i="5" s="1"/>
  <c r="I82" i="5"/>
  <c r="I80" i="5"/>
  <c r="P80" i="5"/>
  <c r="Q80" i="5" s="1"/>
  <c r="I78" i="5"/>
  <c r="P78" i="5"/>
  <c r="Q78" i="5" s="1"/>
  <c r="I76" i="5"/>
  <c r="P76" i="5"/>
  <c r="Q76" i="5" s="1"/>
  <c r="M38" i="7"/>
  <c r="P74" i="5"/>
  <c r="Q74" i="5" s="1"/>
  <c r="I74" i="5"/>
  <c r="M41" i="7"/>
  <c r="I73" i="5"/>
  <c r="P73" i="5"/>
  <c r="Q73" i="5" s="1"/>
  <c r="I71" i="5"/>
  <c r="P71" i="5"/>
  <c r="Q71" i="5" s="1"/>
  <c r="I69" i="5"/>
  <c r="P69" i="5"/>
  <c r="Q69" i="5" s="1"/>
  <c r="M35" i="7"/>
  <c r="P67" i="5"/>
  <c r="Q67" i="5" s="1"/>
  <c r="I67" i="5"/>
  <c r="I66" i="5"/>
  <c r="P66" i="5"/>
  <c r="Q66" i="5" s="1"/>
  <c r="I64" i="5"/>
  <c r="P64" i="5"/>
  <c r="Q64" i="5" s="1"/>
  <c r="I62" i="5"/>
  <c r="P62" i="5"/>
  <c r="Q62" i="5" s="1"/>
  <c r="I60" i="5"/>
  <c r="P60" i="5"/>
  <c r="Q60" i="5" s="1"/>
  <c r="P58" i="5"/>
  <c r="Q58" i="5" s="1"/>
  <c r="I58" i="5"/>
  <c r="I56" i="5"/>
  <c r="P56" i="5"/>
  <c r="Q56" i="5" s="1"/>
  <c r="I54" i="5"/>
  <c r="P54" i="5"/>
  <c r="Q54" i="5" s="1"/>
  <c r="M26" i="7"/>
  <c r="P52" i="5"/>
  <c r="Q52" i="5" s="1"/>
  <c r="I52" i="5"/>
  <c r="M25" i="7"/>
  <c r="P50" i="5"/>
  <c r="Q50" i="5" s="1"/>
  <c r="I50" i="5"/>
  <c r="B7" i="6"/>
  <c r="K7" i="6" s="1"/>
  <c r="M23" i="7"/>
  <c r="I48" i="5"/>
  <c r="P48" i="5"/>
  <c r="Q48" i="5" s="1"/>
  <c r="I46" i="5"/>
  <c r="P46" i="5"/>
  <c r="Q46" i="5" s="1"/>
  <c r="M21" i="7"/>
  <c r="P44" i="5"/>
  <c r="Q44" i="5" s="1"/>
  <c r="I44" i="5"/>
  <c r="M19" i="7"/>
  <c r="P42" i="5"/>
  <c r="Q42" i="5" s="1"/>
  <c r="I42" i="5"/>
  <c r="M18" i="7"/>
  <c r="P40" i="5"/>
  <c r="Q40" i="5" s="1"/>
  <c r="I40" i="5"/>
  <c r="I37" i="5"/>
  <c r="P37" i="5"/>
  <c r="Q37" i="5" s="1"/>
  <c r="I35" i="5"/>
  <c r="P35" i="5"/>
  <c r="Q35" i="5" s="1"/>
  <c r="I33" i="5"/>
  <c r="P33" i="5"/>
  <c r="Q33" i="5" s="1"/>
  <c r="I31" i="5"/>
  <c r="P31" i="5"/>
  <c r="Q31" i="5" s="1"/>
  <c r="I29" i="5"/>
  <c r="P29" i="5"/>
  <c r="Q29" i="5" s="1"/>
  <c r="M13" i="7"/>
  <c r="P27" i="5"/>
  <c r="Q27" i="5" s="1"/>
  <c r="I27" i="5"/>
  <c r="I25" i="5"/>
  <c r="P25" i="5"/>
  <c r="Q25" i="5" s="1"/>
  <c r="I23" i="5"/>
  <c r="P23" i="5"/>
  <c r="Q23" i="5" s="1"/>
  <c r="P21" i="5"/>
  <c r="Q21" i="5" s="1"/>
  <c r="I21" i="5"/>
  <c r="I19" i="5"/>
  <c r="P19" i="5"/>
  <c r="Q19" i="5" s="1"/>
  <c r="P17" i="5"/>
  <c r="Q17" i="5" s="1"/>
  <c r="I17" i="5"/>
  <c r="I15" i="5"/>
  <c r="P15" i="5"/>
  <c r="Q15" i="5" s="1"/>
  <c r="I13" i="5"/>
  <c r="P13" i="5"/>
  <c r="Q13" i="5" s="1"/>
  <c r="M8" i="7"/>
  <c r="P11" i="5"/>
  <c r="Q11" i="5" s="1"/>
  <c r="I11" i="5"/>
  <c r="I9" i="5"/>
  <c r="P9" i="5"/>
  <c r="Q9" i="5" s="1"/>
  <c r="M6" i="7"/>
  <c r="P7" i="5"/>
  <c r="Q7" i="5" s="1"/>
  <c r="I7" i="5"/>
  <c r="M5" i="7"/>
  <c r="P5" i="5"/>
  <c r="Q5" i="5" s="1"/>
  <c r="I5" i="5"/>
  <c r="P122" i="5"/>
  <c r="Q122" i="5" s="1"/>
  <c r="I122" i="5"/>
  <c r="I116" i="5"/>
  <c r="P116" i="5"/>
  <c r="Q116" i="5" s="1"/>
  <c r="P112" i="5"/>
  <c r="Q112" i="5" s="1"/>
  <c r="I112" i="5"/>
  <c r="I110" i="5"/>
  <c r="P110" i="5"/>
  <c r="Q110" i="5" s="1"/>
  <c r="I106" i="5"/>
  <c r="P106" i="5"/>
  <c r="Q106" i="5" s="1"/>
  <c r="B11" i="6"/>
  <c r="K11" i="6" s="1"/>
  <c r="M51" i="7"/>
  <c r="I102" i="5"/>
  <c r="P102" i="5"/>
  <c r="Q102" i="5" s="1"/>
  <c r="I98" i="5"/>
  <c r="P98" i="5"/>
  <c r="Q98" i="5" s="1"/>
  <c r="M47" i="7"/>
  <c r="P92" i="5"/>
  <c r="Q92" i="5" s="1"/>
  <c r="I92" i="5"/>
  <c r="M45" i="7"/>
  <c r="B10" i="6"/>
  <c r="K10" i="6" s="1"/>
  <c r="I89" i="5"/>
  <c r="P89" i="5"/>
  <c r="Q89" i="5" s="1"/>
  <c r="I85" i="5"/>
  <c r="P85" i="5"/>
  <c r="Q85" i="5" s="1"/>
  <c r="P81" i="5"/>
  <c r="Q81" i="5" s="1"/>
  <c r="I81" i="5"/>
  <c r="M39" i="7"/>
  <c r="P77" i="5"/>
  <c r="Q77" i="5" s="1"/>
  <c r="I77" i="5"/>
  <c r="M36" i="7"/>
  <c r="P70" i="5"/>
  <c r="Q70" i="5" s="1"/>
  <c r="I70" i="5"/>
  <c r="M33" i="7"/>
  <c r="P63" i="5"/>
  <c r="Q63" i="5" s="1"/>
  <c r="I63" i="5"/>
  <c r="I59" i="5"/>
  <c r="P59" i="5"/>
  <c r="Q59" i="5" s="1"/>
  <c r="M28" i="7"/>
  <c r="P55" i="5"/>
  <c r="Q55" i="5" s="1"/>
  <c r="I55" i="5"/>
  <c r="M27" i="7"/>
  <c r="P53" i="5"/>
  <c r="Q53" i="5" s="1"/>
  <c r="I53" i="5"/>
  <c r="M24" i="7"/>
  <c r="P49" i="5"/>
  <c r="Q49" i="5" s="1"/>
  <c r="I49" i="5"/>
  <c r="M22" i="7"/>
  <c r="P45" i="5"/>
  <c r="Q45" i="5" s="1"/>
  <c r="I45" i="5"/>
  <c r="M17" i="7"/>
  <c r="B6" i="6"/>
  <c r="K6" i="6" s="1"/>
  <c r="I39" i="5"/>
  <c r="P39" i="5"/>
  <c r="Q39" i="5" s="1"/>
  <c r="M15" i="7"/>
  <c r="P36" i="5"/>
  <c r="Q36" i="5" s="1"/>
  <c r="I36" i="5"/>
  <c r="P32" i="5"/>
  <c r="Q32" i="5" s="1"/>
  <c r="I32" i="5"/>
  <c r="M14" i="7"/>
  <c r="P30" i="5"/>
  <c r="Q30" i="5" s="1"/>
  <c r="I30" i="5"/>
  <c r="P26" i="5"/>
  <c r="Q26" i="5" s="1"/>
  <c r="I26" i="5"/>
  <c r="M11" i="7"/>
  <c r="P22" i="5"/>
  <c r="Q22" i="5" s="1"/>
  <c r="I22" i="5"/>
  <c r="M9" i="7"/>
  <c r="B5" i="6"/>
  <c r="K5" i="6" s="1"/>
  <c r="I18" i="5"/>
  <c r="P18" i="5"/>
  <c r="Q18" i="5" s="1"/>
  <c r="P12" i="5"/>
  <c r="Q12" i="5" s="1"/>
  <c r="I12" i="5"/>
  <c r="M7" i="7"/>
  <c r="P8" i="5"/>
  <c r="Q8" i="5" s="1"/>
  <c r="I8" i="5"/>
  <c r="I4" i="6" l="1"/>
  <c r="J4" i="6" s="1"/>
  <c r="K4" i="6"/>
  <c r="K27" i="7"/>
  <c r="L27" i="7" s="1"/>
  <c r="I27" i="7"/>
  <c r="J27" i="7" s="1"/>
  <c r="G27" i="7"/>
  <c r="H27" i="7" s="1"/>
  <c r="I45" i="7"/>
  <c r="J45" i="7" s="1"/>
  <c r="G45" i="7"/>
  <c r="H45" i="7" s="1"/>
  <c r="K45" i="7"/>
  <c r="L45" i="7" s="1"/>
  <c r="G5" i="6"/>
  <c r="H5" i="6" s="1"/>
  <c r="I5" i="6"/>
  <c r="E5" i="6"/>
  <c r="F5" i="6" s="1"/>
  <c r="I9" i="7"/>
  <c r="J9" i="7" s="1"/>
  <c r="K9" i="7"/>
  <c r="L9" i="7" s="1"/>
  <c r="G9" i="7"/>
  <c r="H9" i="7" s="1"/>
  <c r="I14" i="7"/>
  <c r="J14" i="7" s="1"/>
  <c r="G14" i="7"/>
  <c r="H14" i="7" s="1"/>
  <c r="K14" i="7"/>
  <c r="L14" i="7" s="1"/>
  <c r="G6" i="6"/>
  <c r="H6" i="6" s="1"/>
  <c r="E6" i="6"/>
  <c r="F6" i="6" s="1"/>
  <c r="I6" i="6"/>
  <c r="J6" i="6" s="1"/>
  <c r="G22" i="7"/>
  <c r="H22" i="7" s="1"/>
  <c r="K22" i="7"/>
  <c r="L22" i="7" s="1"/>
  <c r="I22" i="7"/>
  <c r="J22" i="7" s="1"/>
  <c r="I21" i="7"/>
  <c r="J21" i="7" s="1"/>
  <c r="G21" i="7"/>
  <c r="H21" i="7" s="1"/>
  <c r="K21" i="7"/>
  <c r="L21" i="7" s="1"/>
  <c r="G26" i="7"/>
  <c r="H26" i="7" s="1"/>
  <c r="K26" i="7"/>
  <c r="L26" i="7" s="1"/>
  <c r="I26" i="7"/>
  <c r="J26" i="7" s="1"/>
  <c r="G38" i="7"/>
  <c r="H38" i="7" s="1"/>
  <c r="K38" i="7"/>
  <c r="L38" i="7" s="1"/>
  <c r="I38" i="7"/>
  <c r="J38" i="7" s="1"/>
  <c r="I30" i="7"/>
  <c r="J30" i="7" s="1"/>
  <c r="G30" i="7"/>
  <c r="H30" i="7" s="1"/>
  <c r="K30" i="7"/>
  <c r="L30" i="7" s="1"/>
  <c r="G34" i="7"/>
  <c r="H34" i="7" s="1"/>
  <c r="K34" i="7"/>
  <c r="L34" i="7" s="1"/>
  <c r="I34" i="7"/>
  <c r="J34" i="7" s="1"/>
  <c r="I46" i="7"/>
  <c r="J46" i="7" s="1"/>
  <c r="G46" i="7"/>
  <c r="H46" i="7" s="1"/>
  <c r="K46" i="7"/>
  <c r="L46" i="7" s="1"/>
  <c r="G15" i="7"/>
  <c r="H15" i="7" s="1"/>
  <c r="K15" i="7"/>
  <c r="L15" i="7" s="1"/>
  <c r="I15" i="7"/>
  <c r="J15" i="7" s="1"/>
  <c r="I17" i="7"/>
  <c r="J17" i="7" s="1"/>
  <c r="K17" i="7"/>
  <c r="L17" i="7" s="1"/>
  <c r="G17" i="7"/>
  <c r="H17" i="7" s="1"/>
  <c r="K28" i="7"/>
  <c r="L28" i="7" s="1"/>
  <c r="I28" i="7"/>
  <c r="J28" i="7" s="1"/>
  <c r="G28" i="7"/>
  <c r="H28" i="7" s="1"/>
  <c r="I36" i="7"/>
  <c r="J36" i="7" s="1"/>
  <c r="K36" i="7"/>
  <c r="L36" i="7" s="1"/>
  <c r="G36" i="7"/>
  <c r="H36" i="7" s="1"/>
  <c r="G10" i="6"/>
  <c r="H10" i="6" s="1"/>
  <c r="E10" i="6"/>
  <c r="F10" i="6" s="1"/>
  <c r="I10" i="6"/>
  <c r="J10" i="6" s="1"/>
  <c r="G47" i="7"/>
  <c r="H47" i="7" s="1"/>
  <c r="K47" i="7"/>
  <c r="L47" i="7" s="1"/>
  <c r="I47" i="7"/>
  <c r="J47" i="7" s="1"/>
  <c r="G6" i="7"/>
  <c r="H6" i="7" s="1"/>
  <c r="K6" i="7"/>
  <c r="L6" i="7" s="1"/>
  <c r="I6" i="7"/>
  <c r="J6" i="7" s="1"/>
  <c r="G19" i="7"/>
  <c r="H19" i="7" s="1"/>
  <c r="K19" i="7"/>
  <c r="L19" i="7" s="1"/>
  <c r="I19" i="7"/>
  <c r="J19" i="7" s="1"/>
  <c r="K23" i="7"/>
  <c r="L23" i="7" s="1"/>
  <c r="I23" i="7"/>
  <c r="J23" i="7" s="1"/>
  <c r="G23" i="7"/>
  <c r="H23" i="7" s="1"/>
  <c r="I25" i="7"/>
  <c r="J25" i="7" s="1"/>
  <c r="G25" i="7"/>
  <c r="H25" i="7" s="1"/>
  <c r="K25" i="7"/>
  <c r="L25" i="7" s="1"/>
  <c r="K41" i="7"/>
  <c r="L41" i="7" s="1"/>
  <c r="I41" i="7"/>
  <c r="J41" i="7" s="1"/>
  <c r="G41" i="7"/>
  <c r="H41" i="7" s="1"/>
  <c r="G42" i="7"/>
  <c r="H42" i="7" s="1"/>
  <c r="K42" i="7"/>
  <c r="L42" i="7" s="1"/>
  <c r="I42" i="7"/>
  <c r="J42" i="7" s="1"/>
  <c r="I50" i="7"/>
  <c r="J50" i="7" s="1"/>
  <c r="G50" i="7"/>
  <c r="H50" i="7" s="1"/>
  <c r="K50" i="7"/>
  <c r="L50" i="7" s="1"/>
  <c r="I16" i="7"/>
  <c r="J16" i="7" s="1"/>
  <c r="K16" i="7"/>
  <c r="L16" i="7" s="1"/>
  <c r="G16" i="7"/>
  <c r="H16" i="7" s="1"/>
  <c r="I29" i="7"/>
  <c r="J29" i="7" s="1"/>
  <c r="K29" i="7"/>
  <c r="L29" i="7" s="1"/>
  <c r="G29" i="7"/>
  <c r="H29" i="7" s="1"/>
  <c r="I8" i="6"/>
  <c r="J8" i="6" s="1"/>
  <c r="E8" i="6"/>
  <c r="F8" i="6" s="1"/>
  <c r="G8" i="6"/>
  <c r="H8" i="6" s="1"/>
  <c r="G9" i="6"/>
  <c r="H9" i="6" s="1"/>
  <c r="E9" i="6"/>
  <c r="F9" i="6" s="1"/>
  <c r="I9" i="6"/>
  <c r="J9" i="6" s="1"/>
  <c r="I44" i="7"/>
  <c r="J44" i="7" s="1"/>
  <c r="K44" i="7"/>
  <c r="L44" i="7" s="1"/>
  <c r="G44" i="7"/>
  <c r="H44" i="7" s="1"/>
  <c r="I33" i="7"/>
  <c r="J33" i="7" s="1"/>
  <c r="G33" i="7"/>
  <c r="H33" i="7" s="1"/>
  <c r="K33" i="7"/>
  <c r="L33" i="7" s="1"/>
  <c r="I51" i="7"/>
  <c r="J51" i="7" s="1"/>
  <c r="K51" i="7"/>
  <c r="L51" i="7" s="1"/>
  <c r="G51" i="7"/>
  <c r="H51" i="7" s="1"/>
  <c r="I5" i="7"/>
  <c r="J5" i="7" s="1"/>
  <c r="G5" i="7"/>
  <c r="H5" i="7" s="1"/>
  <c r="K5" i="7"/>
  <c r="L5" i="7" s="1"/>
  <c r="G8" i="7"/>
  <c r="H8" i="7" s="1"/>
  <c r="I8" i="7"/>
  <c r="J8" i="7" s="1"/>
  <c r="K8" i="7"/>
  <c r="L8" i="7" s="1"/>
  <c r="G18" i="7"/>
  <c r="H18" i="7" s="1"/>
  <c r="K18" i="7"/>
  <c r="L18" i="7" s="1"/>
  <c r="I18" i="7"/>
  <c r="J18" i="7" s="1"/>
  <c r="G7" i="6"/>
  <c r="H7" i="6" s="1"/>
  <c r="I7" i="6"/>
  <c r="J7" i="6" s="1"/>
  <c r="E7" i="6"/>
  <c r="F7" i="6" s="1"/>
  <c r="K35" i="7"/>
  <c r="L35" i="7" s="1"/>
  <c r="I35" i="7"/>
  <c r="J35" i="7" s="1"/>
  <c r="G35" i="7"/>
  <c r="H35" i="7" s="1"/>
  <c r="K49" i="7"/>
  <c r="L49" i="7" s="1"/>
  <c r="I49" i="7"/>
  <c r="J49" i="7" s="1"/>
  <c r="G49" i="7"/>
  <c r="H49" i="7" s="1"/>
  <c r="G52" i="7"/>
  <c r="H52" i="7" s="1"/>
  <c r="I52" i="7"/>
  <c r="J52" i="7" s="1"/>
  <c r="K52" i="7"/>
  <c r="L52" i="7" s="1"/>
  <c r="K12" i="7"/>
  <c r="L12" i="7" s="1"/>
  <c r="I12" i="7"/>
  <c r="J12" i="7" s="1"/>
  <c r="G12" i="7"/>
  <c r="H12" i="7" s="1"/>
  <c r="I20" i="7"/>
  <c r="J20" i="7" s="1"/>
  <c r="G20" i="7"/>
  <c r="H20" i="7" s="1"/>
  <c r="K20" i="7"/>
  <c r="L20" i="7" s="1"/>
  <c r="G37" i="7"/>
  <c r="H37" i="7" s="1"/>
  <c r="K37" i="7"/>
  <c r="L37" i="7" s="1"/>
  <c r="I37" i="7"/>
  <c r="J37" i="7" s="1"/>
  <c r="K43" i="7"/>
  <c r="L43" i="7" s="1"/>
  <c r="G43" i="7"/>
  <c r="H43" i="7" s="1"/>
  <c r="I43" i="7"/>
  <c r="J43" i="7" s="1"/>
  <c r="I53" i="7"/>
  <c r="J53" i="7" s="1"/>
  <c r="G53" i="7"/>
  <c r="H53" i="7" s="1"/>
  <c r="K53" i="7"/>
  <c r="L53" i="7" s="1"/>
  <c r="G4" i="6"/>
  <c r="E4" i="6"/>
  <c r="G7" i="7"/>
  <c r="H7" i="7" s="1"/>
  <c r="K7" i="7"/>
  <c r="L7" i="7" s="1"/>
  <c r="I7" i="7"/>
  <c r="J7" i="7" s="1"/>
  <c r="G39" i="7"/>
  <c r="H39" i="7" s="1"/>
  <c r="K39" i="7"/>
  <c r="L39" i="7" s="1"/>
  <c r="I39" i="7"/>
  <c r="J39" i="7" s="1"/>
  <c r="G11" i="7"/>
  <c r="H11" i="7" s="1"/>
  <c r="K11" i="7"/>
  <c r="L11" i="7" s="1"/>
  <c r="I11" i="7"/>
  <c r="J11" i="7" s="1"/>
  <c r="K24" i="7"/>
  <c r="L24" i="7" s="1"/>
  <c r="G24" i="7"/>
  <c r="H24" i="7" s="1"/>
  <c r="I24" i="7"/>
  <c r="J24" i="7" s="1"/>
  <c r="E11" i="6"/>
  <c r="F11" i="6" s="1"/>
  <c r="I11" i="6"/>
  <c r="J11" i="6" s="1"/>
  <c r="G11" i="6"/>
  <c r="H11" i="6" s="1"/>
  <c r="I13" i="7"/>
  <c r="J13" i="7" s="1"/>
  <c r="G13" i="7"/>
  <c r="H13" i="7" s="1"/>
  <c r="K13" i="7"/>
  <c r="L13" i="7" s="1"/>
  <c r="K10" i="7"/>
  <c r="L10" i="7" s="1"/>
  <c r="I10" i="7"/>
  <c r="J10" i="7" s="1"/>
  <c r="G10" i="7"/>
  <c r="H10" i="7" s="1"/>
  <c r="G40" i="7"/>
  <c r="H40" i="7" s="1"/>
  <c r="K40" i="7"/>
  <c r="L40" i="7" s="1"/>
  <c r="I40" i="7"/>
  <c r="J40" i="7" s="1"/>
  <c r="G48" i="7"/>
  <c r="H48" i="7" s="1"/>
  <c r="K48" i="7"/>
  <c r="L48" i="7" s="1"/>
  <c r="I48" i="7"/>
  <c r="J48" i="7" s="1"/>
  <c r="I4" i="7"/>
  <c r="G4" i="7"/>
  <c r="K4" i="7"/>
  <c r="J5" i="6"/>
  <c r="D4" i="6"/>
  <c r="F4" i="7"/>
  <c r="D54" i="7"/>
  <c r="M4" i="6"/>
  <c r="N4" i="6" s="1"/>
  <c r="O4" i="7"/>
  <c r="M6" i="6"/>
  <c r="N6" i="6" s="1"/>
  <c r="D6" i="6"/>
  <c r="M5" i="6"/>
  <c r="N5" i="6" s="1"/>
  <c r="D5" i="6"/>
  <c r="L5" i="6" s="1"/>
  <c r="F22" i="7"/>
  <c r="N22" i="7" s="1"/>
  <c r="O22" i="7"/>
  <c r="P22" i="7" s="1"/>
  <c r="O28" i="7"/>
  <c r="P28" i="7" s="1"/>
  <c r="F28" i="7"/>
  <c r="N28" i="7" s="1"/>
  <c r="M11" i="6"/>
  <c r="N11" i="6" s="1"/>
  <c r="D11" i="6"/>
  <c r="L11" i="6" s="1"/>
  <c r="P126" i="5"/>
  <c r="Q126" i="5" s="1"/>
  <c r="G126" i="5"/>
  <c r="H126" i="5"/>
  <c r="I126" i="5" s="1"/>
  <c r="O9" i="7"/>
  <c r="P9" i="7" s="1"/>
  <c r="F9" i="7"/>
  <c r="N9" i="7" s="1"/>
  <c r="F39" i="7"/>
  <c r="N39" i="7" s="1"/>
  <c r="O39" i="7"/>
  <c r="P39" i="7" s="1"/>
  <c r="F36" i="7"/>
  <c r="N36" i="7" s="1"/>
  <c r="O36" i="7"/>
  <c r="P36" i="7" s="1"/>
  <c r="O8" i="7"/>
  <c r="P8" i="7" s="1"/>
  <c r="F8" i="7"/>
  <c r="N8" i="7" s="1"/>
  <c r="O42" i="7"/>
  <c r="P42" i="7" s="1"/>
  <c r="F42" i="7"/>
  <c r="N42" i="7" s="1"/>
  <c r="O52" i="7"/>
  <c r="P52" i="7" s="1"/>
  <c r="F52" i="7"/>
  <c r="F20" i="7"/>
  <c r="N20" i="7" s="1"/>
  <c r="O20" i="7"/>
  <c r="P20" i="7" s="1"/>
  <c r="F53" i="7"/>
  <c r="N53" i="7" s="1"/>
  <c r="O53" i="7"/>
  <c r="P53" i="7" s="1"/>
  <c r="F33" i="7"/>
  <c r="N33" i="7" s="1"/>
  <c r="O33" i="7"/>
  <c r="P33" i="7" s="1"/>
  <c r="M10" i="6"/>
  <c r="N10" i="6" s="1"/>
  <c r="D10" i="6"/>
  <c r="L10" i="6" s="1"/>
  <c r="O51" i="7"/>
  <c r="P51" i="7" s="1"/>
  <c r="F51" i="7"/>
  <c r="N51" i="7" s="1"/>
  <c r="F5" i="7"/>
  <c r="N5" i="7" s="1"/>
  <c r="O5" i="7"/>
  <c r="P5" i="7" s="1"/>
  <c r="O6" i="7"/>
  <c r="P6" i="7" s="1"/>
  <c r="F6" i="7"/>
  <c r="F13" i="7"/>
  <c r="N13" i="7" s="1"/>
  <c r="O13" i="7"/>
  <c r="P13" i="7" s="1"/>
  <c r="F35" i="7"/>
  <c r="O35" i="7"/>
  <c r="P35" i="7" s="1"/>
  <c r="O49" i="7"/>
  <c r="P49" i="7" s="1"/>
  <c r="F49" i="7"/>
  <c r="N49" i="7" s="1"/>
  <c r="O50" i="7"/>
  <c r="P50" i="7" s="1"/>
  <c r="F50" i="7"/>
  <c r="N50" i="7" s="1"/>
  <c r="F16" i="7"/>
  <c r="N16" i="7" s="1"/>
  <c r="O16" i="7"/>
  <c r="P16" i="7" s="1"/>
  <c r="O14" i="7"/>
  <c r="P14" i="7" s="1"/>
  <c r="F14" i="7"/>
  <c r="N14" i="7" s="1"/>
  <c r="O24" i="7"/>
  <c r="P24" i="7" s="1"/>
  <c r="F24" i="7"/>
  <c r="O45" i="7"/>
  <c r="P45" i="7" s="1"/>
  <c r="F45" i="7"/>
  <c r="N45" i="7" s="1"/>
  <c r="O23" i="7"/>
  <c r="P23" i="7" s="1"/>
  <c r="F23" i="7"/>
  <c r="O29" i="7"/>
  <c r="P29" i="7" s="1"/>
  <c r="F29" i="7"/>
  <c r="N29" i="7" s="1"/>
  <c r="O30" i="7"/>
  <c r="P30" i="7" s="1"/>
  <c r="F30" i="7"/>
  <c r="N30" i="7" s="1"/>
  <c r="M9" i="6"/>
  <c r="N9" i="6" s="1"/>
  <c r="D9" i="6"/>
  <c r="L9" i="6" s="1"/>
  <c r="F40" i="7"/>
  <c r="N40" i="7" s="1"/>
  <c r="O40" i="7"/>
  <c r="P40" i="7" s="1"/>
  <c r="O43" i="7"/>
  <c r="P43" i="7" s="1"/>
  <c r="F43" i="7"/>
  <c r="N43" i="7" s="1"/>
  <c r="F44" i="7"/>
  <c r="N44" i="7" s="1"/>
  <c r="O44" i="7"/>
  <c r="P44" i="7" s="1"/>
  <c r="O46" i="7"/>
  <c r="P46" i="7" s="1"/>
  <c r="F46" i="7"/>
  <c r="N46" i="7" s="1"/>
  <c r="F48" i="7"/>
  <c r="N48" i="7" s="1"/>
  <c r="O48" i="7"/>
  <c r="P48" i="7" s="1"/>
  <c r="O15" i="7"/>
  <c r="P15" i="7" s="1"/>
  <c r="F15" i="7"/>
  <c r="N15" i="7" s="1"/>
  <c r="O17" i="7"/>
  <c r="P17" i="7" s="1"/>
  <c r="F17" i="7"/>
  <c r="N17" i="7" s="1"/>
  <c r="O27" i="7"/>
  <c r="P27" i="7" s="1"/>
  <c r="F27" i="7"/>
  <c r="N27" i="7" s="1"/>
  <c r="O47" i="7"/>
  <c r="P47" i="7" s="1"/>
  <c r="F47" i="7"/>
  <c r="N47" i="7" s="1"/>
  <c r="O7" i="7"/>
  <c r="P7" i="7" s="1"/>
  <c r="F7" i="7"/>
  <c r="N7" i="7" s="1"/>
  <c r="O11" i="7"/>
  <c r="P11" i="7" s="1"/>
  <c r="F11" i="7"/>
  <c r="F18" i="7"/>
  <c r="O18" i="7"/>
  <c r="P18" i="7" s="1"/>
  <c r="O19" i="7"/>
  <c r="P19" i="7" s="1"/>
  <c r="F19" i="7"/>
  <c r="N19" i="7" s="1"/>
  <c r="O21" i="7"/>
  <c r="P21" i="7" s="1"/>
  <c r="F21" i="7"/>
  <c r="N21" i="7" s="1"/>
  <c r="M7" i="6"/>
  <c r="N7" i="6" s="1"/>
  <c r="D7" i="6"/>
  <c r="L7" i="6" s="1"/>
  <c r="O25" i="7"/>
  <c r="P25" i="7" s="1"/>
  <c r="F25" i="7"/>
  <c r="N25" i="7" s="1"/>
  <c r="O26" i="7"/>
  <c r="P26" i="7" s="1"/>
  <c r="F26" i="7"/>
  <c r="F41" i="7"/>
  <c r="N41" i="7" s="1"/>
  <c r="O41" i="7"/>
  <c r="P41" i="7" s="1"/>
  <c r="O38" i="7"/>
  <c r="P38" i="7" s="1"/>
  <c r="F38" i="7"/>
  <c r="N38" i="7" s="1"/>
  <c r="F10" i="7"/>
  <c r="N10" i="7" s="1"/>
  <c r="O10" i="7"/>
  <c r="P10" i="7" s="1"/>
  <c r="O12" i="7"/>
  <c r="P12" i="7" s="1"/>
  <c r="F12" i="7"/>
  <c r="N12" i="7" s="1"/>
  <c r="M8" i="6"/>
  <c r="N8" i="6" s="1"/>
  <c r="D8" i="6"/>
  <c r="L8" i="6" s="1"/>
  <c r="F34" i="7"/>
  <c r="N34" i="7" s="1"/>
  <c r="O34" i="7"/>
  <c r="P34" i="7" s="1"/>
  <c r="O37" i="7"/>
  <c r="P37" i="7" s="1"/>
  <c r="F37" i="7"/>
  <c r="N37" i="7" s="1"/>
  <c r="F13" i="6"/>
  <c r="M13" i="6"/>
  <c r="N13" i="6" s="1"/>
  <c r="D13" i="6"/>
  <c r="L13" i="6" s="1"/>
  <c r="B14" i="6"/>
  <c r="D14" i="6" s="1"/>
  <c r="F54" i="7" l="1"/>
  <c r="N126" i="5"/>
  <c r="O126" i="5" s="1"/>
  <c r="N23" i="7"/>
  <c r="N6" i="7"/>
  <c r="N18" i="7"/>
  <c r="N35" i="7"/>
  <c r="N52" i="7"/>
  <c r="N26" i="7"/>
  <c r="N11" i="7"/>
  <c r="N24" i="7"/>
  <c r="L4" i="6"/>
  <c r="K14" i="6"/>
  <c r="L14" i="6" s="1"/>
  <c r="L6" i="6"/>
  <c r="I54" i="7"/>
  <c r="J4" i="7"/>
  <c r="J54" i="7" s="1"/>
  <c r="G54" i="7"/>
  <c r="H4" i="7"/>
  <c r="H54" i="7" s="1"/>
  <c r="I14" i="6"/>
  <c r="J14" i="6" s="1"/>
  <c r="G14" i="6"/>
  <c r="H4" i="6"/>
  <c r="H14" i="6" s="1"/>
  <c r="P4" i="7"/>
  <c r="P54" i="7" s="1"/>
  <c r="O54" i="7"/>
  <c r="L4" i="7"/>
  <c r="L54" i="7" s="1"/>
  <c r="K54" i="7"/>
  <c r="F4" i="6"/>
  <c r="F14" i="6" s="1"/>
  <c r="E14" i="6"/>
  <c r="M14" i="6"/>
  <c r="N14" i="6" s="1"/>
  <c r="M54" i="7" l="1"/>
  <c r="N4" i="7"/>
  <c r="N54" i="7" s="1"/>
  <c r="K4" i="11"/>
  <c r="M4" i="11" s="1"/>
  <c r="K528" i="11"/>
  <c r="M528" i="11" s="1"/>
  <c r="K530" i="11"/>
  <c r="M530" i="11" s="1"/>
  <c r="K525" i="11"/>
  <c r="M525" i="11" s="1"/>
  <c r="K521" i="11"/>
  <c r="M521" i="11" s="1"/>
  <c r="K515" i="11"/>
  <c r="M515" i="11" s="1"/>
  <c r="K511" i="11"/>
  <c r="M511" i="11" s="1"/>
  <c r="K505" i="11"/>
  <c r="M505" i="11" s="1"/>
  <c r="K501" i="11"/>
  <c r="M501" i="11" s="1"/>
  <c r="K497" i="11"/>
  <c r="M497" i="11" s="1"/>
  <c r="K493" i="11"/>
  <c r="M493" i="11" s="1"/>
  <c r="K489" i="11"/>
  <c r="M489" i="11" s="1"/>
  <c r="K485" i="11"/>
  <c r="M485" i="11" s="1"/>
  <c r="K479" i="11"/>
  <c r="M479" i="11" s="1"/>
  <c r="K475" i="11"/>
  <c r="M475" i="11" s="1"/>
  <c r="K471" i="11"/>
  <c r="M471" i="11" s="1"/>
  <c r="K467" i="11"/>
  <c r="M467" i="11" s="1"/>
  <c r="K463" i="11"/>
  <c r="M463" i="11" s="1"/>
  <c r="K459" i="11"/>
  <c r="M459" i="11" s="1"/>
  <c r="K455" i="11"/>
  <c r="M455" i="11" s="1"/>
  <c r="K451" i="11"/>
  <c r="M451" i="11" s="1"/>
  <c r="K447" i="11"/>
  <c r="M447" i="11" s="1"/>
  <c r="K443" i="11"/>
  <c r="M443" i="11" s="1"/>
  <c r="K439" i="11"/>
  <c r="M439" i="11" s="1"/>
  <c r="K432" i="11"/>
  <c r="M432" i="11" s="1"/>
  <c r="K428" i="11"/>
  <c r="M428" i="11" s="1"/>
  <c r="K424" i="11"/>
  <c r="M424" i="11" s="1"/>
  <c r="K416" i="11"/>
  <c r="M416" i="11" s="1"/>
  <c r="K410" i="11"/>
  <c r="M410" i="11" s="1"/>
  <c r="K404" i="11"/>
  <c r="M404" i="11" s="1"/>
  <c r="K398" i="11"/>
  <c r="M398" i="11" s="1"/>
  <c r="K392" i="11"/>
  <c r="M392" i="11" s="1"/>
  <c r="K384" i="11"/>
  <c r="M384" i="11" s="1"/>
  <c r="K378" i="11"/>
  <c r="M378" i="11" s="1"/>
  <c r="K372" i="11"/>
  <c r="M372" i="11" s="1"/>
  <c r="K366" i="11"/>
  <c r="M366" i="11" s="1"/>
  <c r="K360" i="11"/>
  <c r="M360" i="11" s="1"/>
  <c r="K356" i="11"/>
  <c r="M356" i="11" s="1"/>
  <c r="K350" i="11"/>
  <c r="M350" i="11" s="1"/>
  <c r="K346" i="11"/>
  <c r="M346" i="11" s="1"/>
  <c r="K342" i="11"/>
  <c r="M342" i="11" s="1"/>
  <c r="K338" i="11"/>
  <c r="M338" i="11" s="1"/>
  <c r="K332" i="11"/>
  <c r="M332" i="11" s="1"/>
  <c r="K328" i="11"/>
  <c r="M328" i="11" s="1"/>
  <c r="K324" i="11"/>
  <c r="M324" i="11" s="1"/>
  <c r="K320" i="11"/>
  <c r="M320" i="11" s="1"/>
  <c r="K316" i="11"/>
  <c r="M316" i="11" s="1"/>
  <c r="K310" i="11"/>
  <c r="M310" i="11" s="1"/>
  <c r="K306" i="11"/>
  <c r="M306" i="11" s="1"/>
  <c r="K507" i="11"/>
  <c r="M507" i="11" s="1"/>
  <c r="K422" i="11"/>
  <c r="M422" i="11" s="1"/>
  <c r="K414" i="11"/>
  <c r="M414" i="11" s="1"/>
  <c r="K402" i="11"/>
  <c r="M402" i="11" s="1"/>
  <c r="K390" i="11"/>
  <c r="M390" i="11" s="1"/>
  <c r="K517" i="11"/>
  <c r="M517" i="11" s="1"/>
  <c r="K503" i="11"/>
  <c r="M503" i="11" s="1"/>
  <c r="K481" i="11"/>
  <c r="M481" i="11" s="1"/>
  <c r="K469" i="11"/>
  <c r="M469" i="11" s="1"/>
  <c r="K449" i="11"/>
  <c r="M449" i="11" s="1"/>
  <c r="K437" i="11"/>
  <c r="M437" i="11" s="1"/>
  <c r="K412" i="11"/>
  <c r="M412" i="11" s="1"/>
  <c r="K396" i="11"/>
  <c r="M396" i="11" s="1"/>
  <c r="K362" i="11"/>
  <c r="M362" i="11" s="1"/>
  <c r="K348" i="11"/>
  <c r="M348" i="11" s="1"/>
  <c r="K326" i="11"/>
  <c r="M326" i="11" s="1"/>
  <c r="K312" i="11"/>
  <c r="M312" i="11" s="1"/>
  <c r="K406" i="11"/>
  <c r="M406" i="11" s="1"/>
  <c r="K382" i="11"/>
  <c r="M382" i="11" s="1"/>
  <c r="J528" i="11"/>
  <c r="L528" i="11" s="1"/>
  <c r="K527" i="11"/>
  <c r="M527" i="11" s="1"/>
  <c r="K513" i="11"/>
  <c r="M513" i="11" s="1"/>
  <c r="K491" i="11"/>
  <c r="M491" i="11" s="1"/>
  <c r="K477" i="11"/>
  <c r="M477" i="11" s="1"/>
  <c r="K457" i="11"/>
  <c r="M457" i="11" s="1"/>
  <c r="K445" i="11"/>
  <c r="M445" i="11" s="1"/>
  <c r="K426" i="11"/>
  <c r="M426" i="11" s="1"/>
  <c r="K408" i="11"/>
  <c r="M408" i="11" s="1"/>
  <c r="K376" i="11"/>
  <c r="M376" i="11" s="1"/>
  <c r="K358" i="11"/>
  <c r="M358" i="11" s="1"/>
  <c r="K334" i="11"/>
  <c r="M334" i="11" s="1"/>
  <c r="K322" i="11"/>
  <c r="M322" i="11" s="1"/>
  <c r="K483" i="11"/>
  <c r="M483" i="11" s="1"/>
  <c r="K394" i="11"/>
  <c r="M394" i="11" s="1"/>
  <c r="K523" i="11"/>
  <c r="M523" i="11" s="1"/>
  <c r="K499" i="11"/>
  <c r="M499" i="11" s="1"/>
  <c r="K487" i="11"/>
  <c r="M487" i="11" s="1"/>
  <c r="K465" i="11"/>
  <c r="M465" i="11" s="1"/>
  <c r="K453" i="11"/>
  <c r="M453" i="11" s="1"/>
  <c r="K434" i="11"/>
  <c r="M434" i="11" s="1"/>
  <c r="K420" i="11"/>
  <c r="M420" i="11" s="1"/>
  <c r="K388" i="11"/>
  <c r="M388" i="11" s="1"/>
  <c r="K368" i="11"/>
  <c r="M368" i="11" s="1"/>
  <c r="K344" i="11"/>
  <c r="M344" i="11" s="1"/>
  <c r="K330" i="11"/>
  <c r="M330" i="11" s="1"/>
  <c r="K308" i="11"/>
  <c r="M308" i="11" s="1"/>
  <c r="K418" i="11"/>
  <c r="M418" i="11" s="1"/>
  <c r="K370" i="11"/>
  <c r="M370" i="11" s="1"/>
  <c r="K352" i="11"/>
  <c r="M352" i="11" s="1"/>
  <c r="K314" i="11"/>
  <c r="M314" i="11" s="1"/>
  <c r="K529" i="11"/>
  <c r="M529" i="11" s="1"/>
  <c r="K524" i="11"/>
  <c r="M524" i="11" s="1"/>
  <c r="K520" i="11"/>
  <c r="M520" i="11" s="1"/>
  <c r="K516" i="11"/>
  <c r="M516" i="11" s="1"/>
  <c r="K512" i="11"/>
  <c r="M512" i="11" s="1"/>
  <c r="K506" i="11"/>
  <c r="M506" i="11" s="1"/>
  <c r="K500" i="11"/>
  <c r="M500" i="11" s="1"/>
  <c r="K494" i="11"/>
  <c r="M494" i="11" s="1"/>
  <c r="K490" i="11"/>
  <c r="M490" i="11" s="1"/>
  <c r="K482" i="11"/>
  <c r="M482" i="11" s="1"/>
  <c r="K476" i="11"/>
  <c r="M476" i="11" s="1"/>
  <c r="K470" i="11"/>
  <c r="M470" i="11" s="1"/>
  <c r="K462" i="11"/>
  <c r="M462" i="11" s="1"/>
  <c r="K456" i="11"/>
  <c r="M456" i="11" s="1"/>
  <c r="K452" i="11"/>
  <c r="M452" i="11" s="1"/>
  <c r="K448" i="11"/>
  <c r="M448" i="11" s="1"/>
  <c r="K444" i="11"/>
  <c r="M444" i="11" s="1"/>
  <c r="K440" i="11"/>
  <c r="M440" i="11" s="1"/>
  <c r="K436" i="11"/>
  <c r="M436" i="11" s="1"/>
  <c r="K433" i="11"/>
  <c r="M433" i="11" s="1"/>
  <c r="K429" i="11"/>
  <c r="M429" i="11" s="1"/>
  <c r="K425" i="11"/>
  <c r="M425" i="11" s="1"/>
  <c r="K421" i="11"/>
  <c r="M421" i="11" s="1"/>
  <c r="K415" i="11"/>
  <c r="M415" i="11" s="1"/>
  <c r="K411" i="11"/>
  <c r="M411" i="11" s="1"/>
  <c r="K407" i="11"/>
  <c r="M407" i="11" s="1"/>
  <c r="K403" i="11"/>
  <c r="M403" i="11" s="1"/>
  <c r="K397" i="11"/>
  <c r="M397" i="11" s="1"/>
  <c r="K393" i="11"/>
  <c r="M393" i="11" s="1"/>
  <c r="K389" i="11"/>
  <c r="M389" i="11" s="1"/>
  <c r="K383" i="11"/>
  <c r="M383" i="11" s="1"/>
  <c r="K379" i="11"/>
  <c r="M379" i="11" s="1"/>
  <c r="K375" i="11"/>
  <c r="M375" i="11" s="1"/>
  <c r="K371" i="11"/>
  <c r="M371" i="11" s="1"/>
  <c r="K365" i="11"/>
  <c r="M365" i="11" s="1"/>
  <c r="K361" i="11"/>
  <c r="M361" i="11" s="1"/>
  <c r="K357" i="11"/>
  <c r="M357" i="11" s="1"/>
  <c r="K353" i="11"/>
  <c r="M353" i="11" s="1"/>
  <c r="K532" i="11"/>
  <c r="M532" i="11" s="1"/>
  <c r="K441" i="11"/>
  <c r="M441" i="11" s="1"/>
  <c r="K380" i="11"/>
  <c r="M380" i="11" s="1"/>
  <c r="K386" i="11"/>
  <c r="M386" i="11" s="1"/>
  <c r="K336" i="11"/>
  <c r="M336" i="11" s="1"/>
  <c r="K526" i="11"/>
  <c r="M526" i="11" s="1"/>
  <c r="K502" i="11"/>
  <c r="M502" i="11" s="1"/>
  <c r="K486" i="11"/>
  <c r="M486" i="11" s="1"/>
  <c r="K454" i="11"/>
  <c r="M454" i="11" s="1"/>
  <c r="K442" i="11"/>
  <c r="M442" i="11" s="1"/>
  <c r="K423" i="11"/>
  <c r="M423" i="11" s="1"/>
  <c r="K409" i="11"/>
  <c r="M409" i="11" s="1"/>
  <c r="K387" i="11"/>
  <c r="M387" i="11" s="1"/>
  <c r="K473" i="11"/>
  <c r="M473" i="11" s="1"/>
  <c r="K430" i="11"/>
  <c r="M430" i="11" s="1"/>
  <c r="K318" i="11"/>
  <c r="M318" i="11" s="1"/>
  <c r="K374" i="11"/>
  <c r="M374" i="11" s="1"/>
  <c r="K292" i="11"/>
  <c r="M292" i="11" s="1"/>
  <c r="K514" i="11"/>
  <c r="M514" i="11" s="1"/>
  <c r="K498" i="11"/>
  <c r="M498" i="11" s="1"/>
  <c r="K466" i="11"/>
  <c r="M466" i="11" s="1"/>
  <c r="K450" i="11"/>
  <c r="M450" i="11" s="1"/>
  <c r="K431" i="11"/>
  <c r="M431" i="11" s="1"/>
  <c r="K419" i="11"/>
  <c r="M419" i="11" s="1"/>
  <c r="K395" i="11"/>
  <c r="M395" i="11" s="1"/>
  <c r="K381" i="11"/>
  <c r="M381" i="11" s="1"/>
  <c r="K373" i="11"/>
  <c r="M373" i="11" s="1"/>
  <c r="K355" i="11"/>
  <c r="M355" i="11" s="1"/>
  <c r="K509" i="11"/>
  <c r="M509" i="11" s="1"/>
  <c r="K461" i="11"/>
  <c r="M461" i="11" s="1"/>
  <c r="K354" i="11"/>
  <c r="M354" i="11" s="1"/>
  <c r="K519" i="11"/>
  <c r="M519" i="11" s="1"/>
  <c r="K364" i="11"/>
  <c r="M364" i="11" s="1"/>
  <c r="K522" i="11"/>
  <c r="M522" i="11" s="1"/>
  <c r="K510" i="11"/>
  <c r="M510" i="11" s="1"/>
  <c r="K478" i="11"/>
  <c r="M478" i="11" s="1"/>
  <c r="K458" i="11"/>
  <c r="M458" i="11" s="1"/>
  <c r="K438" i="11"/>
  <c r="M438" i="11" s="1"/>
  <c r="K427" i="11"/>
  <c r="M427" i="11" s="1"/>
  <c r="K405" i="11"/>
  <c r="M405" i="11" s="1"/>
  <c r="K391" i="11"/>
  <c r="M391" i="11" s="1"/>
  <c r="K359" i="11"/>
  <c r="M359" i="11" s="1"/>
  <c r="K345" i="11"/>
  <c r="M345" i="11" s="1"/>
  <c r="K341" i="11"/>
  <c r="M341" i="11" s="1"/>
  <c r="K337" i="11"/>
  <c r="M337" i="11" s="1"/>
  <c r="K331" i="11"/>
  <c r="M331" i="11" s="1"/>
  <c r="K327" i="11"/>
  <c r="M327" i="11" s="1"/>
  <c r="K323" i="11"/>
  <c r="M323" i="11" s="1"/>
  <c r="K317" i="11"/>
  <c r="M317" i="11" s="1"/>
  <c r="K311" i="11"/>
  <c r="M311" i="11" s="1"/>
  <c r="K305" i="11"/>
  <c r="M305" i="11" s="1"/>
  <c r="K504" i="11"/>
  <c r="M504" i="11" s="1"/>
  <c r="K488" i="11"/>
  <c r="M488" i="11" s="1"/>
  <c r="K480" i="11"/>
  <c r="M480" i="11" s="1"/>
  <c r="K468" i="11"/>
  <c r="M468" i="11" s="1"/>
  <c r="K460" i="11"/>
  <c r="M460" i="11" s="1"/>
  <c r="K399" i="11"/>
  <c r="M399" i="11" s="1"/>
  <c r="K369" i="11"/>
  <c r="M369" i="11" s="1"/>
  <c r="K335" i="11"/>
  <c r="M335" i="11" s="1"/>
  <c r="K315" i="11"/>
  <c r="M315" i="11" s="1"/>
  <c r="K201" i="11"/>
  <c r="M201" i="11" s="1"/>
  <c r="K304" i="11"/>
  <c r="M304" i="11" s="1"/>
  <c r="K296" i="11"/>
  <c r="M296" i="11" s="1"/>
  <c r="K284" i="11"/>
  <c r="M284" i="11" s="1"/>
  <c r="K276" i="11"/>
  <c r="M276" i="11" s="1"/>
  <c r="K268" i="11"/>
  <c r="M268" i="11" s="1"/>
  <c r="K260" i="11"/>
  <c r="M260" i="11" s="1"/>
  <c r="K252" i="11"/>
  <c r="M252" i="11" s="1"/>
  <c r="K244" i="11"/>
  <c r="M244" i="11" s="1"/>
  <c r="K236" i="11"/>
  <c r="M236" i="11" s="1"/>
  <c r="K228" i="11"/>
  <c r="M228" i="11" s="1"/>
  <c r="K220" i="11"/>
  <c r="M220" i="11" s="1"/>
  <c r="K212" i="11"/>
  <c r="M212" i="11" s="1"/>
  <c r="K204" i="11"/>
  <c r="M204" i="11" s="1"/>
  <c r="K196" i="11"/>
  <c r="M196" i="11" s="1"/>
  <c r="K191" i="11"/>
  <c r="M191" i="11" s="1"/>
  <c r="K183" i="11"/>
  <c r="M183" i="11" s="1"/>
  <c r="K175" i="11"/>
  <c r="M175" i="11" s="1"/>
  <c r="K171" i="11"/>
  <c r="M171" i="11" s="1"/>
  <c r="K167" i="11"/>
  <c r="M167" i="11" s="1"/>
  <c r="K163" i="11"/>
  <c r="M163" i="11" s="1"/>
  <c r="K159" i="11"/>
  <c r="M159" i="11" s="1"/>
  <c r="K155" i="11"/>
  <c r="M155" i="11" s="1"/>
  <c r="K495" i="11"/>
  <c r="M495" i="11" s="1"/>
  <c r="K446" i="11"/>
  <c r="M446" i="11" s="1"/>
  <c r="K401" i="11"/>
  <c r="M401" i="11" s="1"/>
  <c r="K363" i="11"/>
  <c r="M363" i="11" s="1"/>
  <c r="K343" i="11"/>
  <c r="M343" i="11" s="1"/>
  <c r="K321" i="11"/>
  <c r="M321" i="11" s="1"/>
  <c r="K508" i="11"/>
  <c r="M508" i="11" s="1"/>
  <c r="K417" i="11"/>
  <c r="M417" i="11" s="1"/>
  <c r="K319" i="11"/>
  <c r="M319" i="11" s="1"/>
  <c r="K280" i="11"/>
  <c r="M280" i="11" s="1"/>
  <c r="K256" i="11"/>
  <c r="M256" i="11" s="1"/>
  <c r="K216" i="11"/>
  <c r="M216" i="11" s="1"/>
  <c r="K193" i="11"/>
  <c r="M193" i="11" s="1"/>
  <c r="K492" i="11"/>
  <c r="M492" i="11" s="1"/>
  <c r="K435" i="11"/>
  <c r="M435" i="11" s="1"/>
  <c r="K329" i="11"/>
  <c r="M329" i="11" s="1"/>
  <c r="K313" i="11"/>
  <c r="M313" i="11" s="1"/>
  <c r="K472" i="11"/>
  <c r="M472" i="11" s="1"/>
  <c r="K385" i="11"/>
  <c r="M385" i="11" s="1"/>
  <c r="K300" i="11"/>
  <c r="M300" i="11" s="1"/>
  <c r="K272" i="11"/>
  <c r="M272" i="11" s="1"/>
  <c r="K232" i="11"/>
  <c r="M232" i="11" s="1"/>
  <c r="K208" i="11"/>
  <c r="M208" i="11" s="1"/>
  <c r="K165" i="11"/>
  <c r="M165" i="11" s="1"/>
  <c r="K400" i="11"/>
  <c r="M400" i="11" s="1"/>
  <c r="M531" i="11"/>
  <c r="K474" i="11"/>
  <c r="M474" i="11" s="1"/>
  <c r="K377" i="11"/>
  <c r="M377" i="11" s="1"/>
  <c r="K351" i="11"/>
  <c r="M351" i="11" s="1"/>
  <c r="K339" i="11"/>
  <c r="M339" i="11" s="1"/>
  <c r="K325" i="11"/>
  <c r="M325" i="11" s="1"/>
  <c r="K496" i="11"/>
  <c r="M496" i="11" s="1"/>
  <c r="K464" i="11"/>
  <c r="M464" i="11" s="1"/>
  <c r="K307" i="11"/>
  <c r="M307" i="11" s="1"/>
  <c r="K288" i="11"/>
  <c r="M288" i="11" s="1"/>
  <c r="K248" i="11"/>
  <c r="M248" i="11" s="1"/>
  <c r="K224" i="11"/>
  <c r="M224" i="11" s="1"/>
  <c r="K187" i="11"/>
  <c r="M187" i="11" s="1"/>
  <c r="K169" i="11"/>
  <c r="M169" i="11" s="1"/>
  <c r="K151" i="11"/>
  <c r="M151" i="11" s="1"/>
  <c r="K147" i="11"/>
  <c r="M147" i="11" s="1"/>
  <c r="K143" i="11"/>
  <c r="M143" i="11" s="1"/>
  <c r="K139" i="11"/>
  <c r="M139" i="11" s="1"/>
  <c r="K135" i="11"/>
  <c r="M135" i="11" s="1"/>
  <c r="K131" i="11"/>
  <c r="M131" i="11" s="1"/>
  <c r="K123" i="11"/>
  <c r="M123" i="11" s="1"/>
  <c r="K119" i="11"/>
  <c r="M119" i="11" s="1"/>
  <c r="K115" i="11"/>
  <c r="M115" i="11" s="1"/>
  <c r="K111" i="11"/>
  <c r="M111" i="11" s="1"/>
  <c r="K105" i="11"/>
  <c r="M105" i="11" s="1"/>
  <c r="K101" i="11"/>
  <c r="M101" i="11" s="1"/>
  <c r="K97" i="11"/>
  <c r="M97" i="11" s="1"/>
  <c r="K93" i="11"/>
  <c r="M93" i="11" s="1"/>
  <c r="K89" i="11"/>
  <c r="M89" i="11" s="1"/>
  <c r="K83" i="11"/>
  <c r="M83" i="11" s="1"/>
  <c r="K77" i="11"/>
  <c r="M77" i="11" s="1"/>
  <c r="K69" i="11"/>
  <c r="M69" i="11" s="1"/>
  <c r="K59" i="11"/>
  <c r="M59" i="11" s="1"/>
  <c r="K49" i="11"/>
  <c r="M49" i="11" s="1"/>
  <c r="K29" i="11"/>
  <c r="M29" i="11" s="1"/>
  <c r="K21" i="11"/>
  <c r="M21" i="11" s="1"/>
  <c r="K11" i="11"/>
  <c r="M11" i="11" s="1"/>
  <c r="K303" i="11"/>
  <c r="M303" i="11" s="1"/>
  <c r="K295" i="11"/>
  <c r="M295" i="11" s="1"/>
  <c r="K287" i="11"/>
  <c r="M287" i="11" s="1"/>
  <c r="K279" i="11"/>
  <c r="M279" i="11" s="1"/>
  <c r="K271" i="11"/>
  <c r="M271" i="11" s="1"/>
  <c r="K263" i="11"/>
  <c r="M263" i="11" s="1"/>
  <c r="K255" i="11"/>
  <c r="M255" i="11" s="1"/>
  <c r="K247" i="11"/>
  <c r="M247" i="11" s="1"/>
  <c r="K239" i="11"/>
  <c r="M239" i="11" s="1"/>
  <c r="K231" i="11"/>
  <c r="M231" i="11" s="1"/>
  <c r="K223" i="11"/>
  <c r="M223" i="11" s="1"/>
  <c r="K215" i="11"/>
  <c r="M215" i="11" s="1"/>
  <c r="K207" i="11"/>
  <c r="M207" i="11" s="1"/>
  <c r="K199" i="11"/>
  <c r="M199" i="11" s="1"/>
  <c r="K189" i="11"/>
  <c r="M189" i="11" s="1"/>
  <c r="K181" i="11"/>
  <c r="M181" i="11" s="1"/>
  <c r="K153" i="11"/>
  <c r="M153" i="11" s="1"/>
  <c r="K125" i="11"/>
  <c r="M125" i="11" s="1"/>
  <c r="K39" i="11"/>
  <c r="M39" i="11" s="1"/>
  <c r="K88" i="11"/>
  <c r="M88" i="11" s="1"/>
  <c r="K76" i="11"/>
  <c r="M76" i="11" s="1"/>
  <c r="K68" i="11"/>
  <c r="M68" i="11" s="1"/>
  <c r="K62" i="11"/>
  <c r="M62" i="11" s="1"/>
  <c r="K56" i="11"/>
  <c r="M56" i="11" s="1"/>
  <c r="K48" i="11"/>
  <c r="M48" i="11" s="1"/>
  <c r="K42" i="11"/>
  <c r="M42" i="11" s="1"/>
  <c r="K34" i="11"/>
  <c r="M34" i="11" s="1"/>
  <c r="K28" i="11"/>
  <c r="M28" i="11" s="1"/>
  <c r="K22" i="11"/>
  <c r="M22" i="11" s="1"/>
  <c r="K14" i="11"/>
  <c r="M14" i="11" s="1"/>
  <c r="K6" i="11"/>
  <c r="M6" i="11" s="1"/>
  <c r="K298" i="11"/>
  <c r="M298" i="11" s="1"/>
  <c r="K290" i="11"/>
  <c r="M290" i="11" s="1"/>
  <c r="K282" i="11"/>
  <c r="M282" i="11" s="1"/>
  <c r="K274" i="11"/>
  <c r="M274" i="11" s="1"/>
  <c r="K266" i="11"/>
  <c r="M266" i="11" s="1"/>
  <c r="K258" i="11"/>
  <c r="M258" i="11" s="1"/>
  <c r="K250" i="11"/>
  <c r="M250" i="11" s="1"/>
  <c r="K242" i="11"/>
  <c r="M242" i="11" s="1"/>
  <c r="K234" i="11"/>
  <c r="M234" i="11" s="1"/>
  <c r="K226" i="11"/>
  <c r="M226" i="11" s="1"/>
  <c r="K218" i="11"/>
  <c r="M218" i="11" s="1"/>
  <c r="K210" i="11"/>
  <c r="M210" i="11" s="1"/>
  <c r="K202" i="11"/>
  <c r="M202" i="11" s="1"/>
  <c r="K194" i="11"/>
  <c r="M194" i="11" s="1"/>
  <c r="K190" i="11"/>
  <c r="M190" i="11" s="1"/>
  <c r="K186" i="11"/>
  <c r="M186" i="11" s="1"/>
  <c r="K182" i="11"/>
  <c r="M182" i="11" s="1"/>
  <c r="K178" i="11"/>
  <c r="M178" i="11" s="1"/>
  <c r="K174" i="11"/>
  <c r="M174" i="11" s="1"/>
  <c r="K168" i="11"/>
  <c r="M168" i="11" s="1"/>
  <c r="K164" i="11"/>
  <c r="M164" i="11" s="1"/>
  <c r="K160" i="11"/>
  <c r="M160" i="11" s="1"/>
  <c r="K154" i="11"/>
  <c r="M154" i="11" s="1"/>
  <c r="K150" i="11"/>
  <c r="M150" i="11" s="1"/>
  <c r="K146" i="11"/>
  <c r="M146" i="11" s="1"/>
  <c r="K140" i="11"/>
  <c r="M140" i="11" s="1"/>
  <c r="K134" i="11"/>
  <c r="M134" i="11" s="1"/>
  <c r="K130" i="11"/>
  <c r="M130" i="11" s="1"/>
  <c r="K126" i="11"/>
  <c r="M126" i="11" s="1"/>
  <c r="K122" i="11"/>
  <c r="M122" i="11" s="1"/>
  <c r="K118" i="11"/>
  <c r="M118" i="11" s="1"/>
  <c r="K114" i="11"/>
  <c r="M114" i="11" s="1"/>
  <c r="K110" i="11"/>
  <c r="M110" i="11" s="1"/>
  <c r="K106" i="11"/>
  <c r="M106" i="11" s="1"/>
  <c r="K100" i="11"/>
  <c r="M100" i="11" s="1"/>
  <c r="K94" i="11"/>
  <c r="M94" i="11" s="1"/>
  <c r="K90" i="11"/>
  <c r="M90" i="11" s="1"/>
  <c r="K82" i="11"/>
  <c r="M82" i="11" s="1"/>
  <c r="K70" i="11"/>
  <c r="M70" i="11" s="1"/>
  <c r="K60" i="11"/>
  <c r="M60" i="11" s="1"/>
  <c r="K40" i="11"/>
  <c r="M40" i="11" s="1"/>
  <c r="K30" i="11"/>
  <c r="M30" i="11" s="1"/>
  <c r="K340" i="11"/>
  <c r="M340" i="11" s="1"/>
  <c r="K367" i="11"/>
  <c r="M367" i="11" s="1"/>
  <c r="K309" i="11"/>
  <c r="M309" i="11" s="1"/>
  <c r="K197" i="11"/>
  <c r="M197" i="11" s="1"/>
  <c r="K137" i="11"/>
  <c r="M137" i="11" s="1"/>
  <c r="K121" i="11"/>
  <c r="M121" i="11" s="1"/>
  <c r="K99" i="11"/>
  <c r="M99" i="11" s="1"/>
  <c r="K85" i="11"/>
  <c r="M85" i="11" s="1"/>
  <c r="K45" i="11"/>
  <c r="M45" i="11" s="1"/>
  <c r="K5" i="11"/>
  <c r="M5" i="11" s="1"/>
  <c r="K267" i="11"/>
  <c r="M267" i="11" s="1"/>
  <c r="K243" i="11"/>
  <c r="M243" i="11" s="1"/>
  <c r="K203" i="11"/>
  <c r="M203" i="11" s="1"/>
  <c r="K177" i="11"/>
  <c r="M177" i="11" s="1"/>
  <c r="K72" i="11"/>
  <c r="M72" i="11" s="1"/>
  <c r="K52" i="11"/>
  <c r="M52" i="11" s="1"/>
  <c r="K18" i="11"/>
  <c r="M18" i="11" s="1"/>
  <c r="K294" i="11"/>
  <c r="M294" i="11" s="1"/>
  <c r="K254" i="11"/>
  <c r="M254" i="11" s="1"/>
  <c r="K230" i="11"/>
  <c r="M230" i="11" s="1"/>
  <c r="K192" i="11"/>
  <c r="M192" i="11" s="1"/>
  <c r="K180" i="11"/>
  <c r="M180" i="11" s="1"/>
  <c r="K156" i="11"/>
  <c r="M156" i="11" s="1"/>
  <c r="K144" i="11"/>
  <c r="M144" i="11" s="1"/>
  <c r="K120" i="11"/>
  <c r="M120" i="11" s="1"/>
  <c r="K108" i="11"/>
  <c r="M108" i="11" s="1"/>
  <c r="K78" i="11"/>
  <c r="M78" i="11" s="1"/>
  <c r="K36" i="11"/>
  <c r="M36" i="11" s="1"/>
  <c r="K16" i="11"/>
  <c r="M16" i="11" s="1"/>
  <c r="K8" i="11"/>
  <c r="M8" i="11" s="1"/>
  <c r="K518" i="11"/>
  <c r="M518" i="11" s="1"/>
  <c r="K349" i="11"/>
  <c r="M349" i="11" s="1"/>
  <c r="K484" i="11"/>
  <c r="M484" i="11" s="1"/>
  <c r="K200" i="11"/>
  <c r="M200" i="11" s="1"/>
  <c r="K161" i="11"/>
  <c r="M161" i="11" s="1"/>
  <c r="K145" i="11"/>
  <c r="M145" i="11" s="1"/>
  <c r="K133" i="11"/>
  <c r="M133" i="11" s="1"/>
  <c r="K107" i="11"/>
  <c r="M107" i="11" s="1"/>
  <c r="K95" i="11"/>
  <c r="M95" i="11" s="1"/>
  <c r="K63" i="11"/>
  <c r="M63" i="11" s="1"/>
  <c r="K25" i="11"/>
  <c r="M25" i="11" s="1"/>
  <c r="K283" i="11"/>
  <c r="M283" i="11" s="1"/>
  <c r="K259" i="11"/>
  <c r="M259" i="11" s="1"/>
  <c r="K219" i="11"/>
  <c r="M219" i="11" s="1"/>
  <c r="K195" i="11"/>
  <c r="M195" i="11" s="1"/>
  <c r="K35" i="11"/>
  <c r="M35" i="11" s="1"/>
  <c r="K64" i="11"/>
  <c r="M64" i="11" s="1"/>
  <c r="K32" i="11"/>
  <c r="M32" i="11" s="1"/>
  <c r="K10" i="11"/>
  <c r="M10" i="11" s="1"/>
  <c r="K270" i="11"/>
  <c r="M270" i="11" s="1"/>
  <c r="K246" i="11"/>
  <c r="M246" i="11" s="1"/>
  <c r="K206" i="11"/>
  <c r="M206" i="11" s="1"/>
  <c r="K188" i="11"/>
  <c r="M188" i="11" s="1"/>
  <c r="K166" i="11"/>
  <c r="M166" i="11" s="1"/>
  <c r="K152" i="11"/>
  <c r="M152" i="11" s="1"/>
  <c r="K128" i="11"/>
  <c r="M128" i="11" s="1"/>
  <c r="K116" i="11"/>
  <c r="M116" i="11" s="1"/>
  <c r="K92" i="11"/>
  <c r="M92" i="11" s="1"/>
  <c r="K66" i="11"/>
  <c r="M66" i="11" s="1"/>
  <c r="K12" i="11"/>
  <c r="M12" i="11" s="1"/>
  <c r="K333" i="11"/>
  <c r="M333" i="11" s="1"/>
  <c r="K264" i="11"/>
  <c r="M264" i="11" s="1"/>
  <c r="K179" i="11"/>
  <c r="M179" i="11" s="1"/>
  <c r="K157" i="11"/>
  <c r="M157" i="11" s="1"/>
  <c r="K141" i="11"/>
  <c r="M141" i="11" s="1"/>
  <c r="K117" i="11"/>
  <c r="M117" i="11" s="1"/>
  <c r="K103" i="11"/>
  <c r="M103" i="11" s="1"/>
  <c r="K81" i="11"/>
  <c r="M81" i="11" s="1"/>
  <c r="K53" i="11"/>
  <c r="M53" i="11" s="1"/>
  <c r="K299" i="11"/>
  <c r="M299" i="11" s="1"/>
  <c r="K275" i="11"/>
  <c r="M275" i="11" s="1"/>
  <c r="K235" i="11"/>
  <c r="M235" i="11" s="1"/>
  <c r="K211" i="11"/>
  <c r="M211" i="11" s="1"/>
  <c r="K129" i="11"/>
  <c r="M129" i="11" s="1"/>
  <c r="K80" i="11"/>
  <c r="M80" i="11" s="1"/>
  <c r="K44" i="11"/>
  <c r="M44" i="11" s="1"/>
  <c r="K24" i="11"/>
  <c r="M24" i="11" s="1"/>
  <c r="K286" i="11"/>
  <c r="M286" i="11" s="1"/>
  <c r="K262" i="11"/>
  <c r="M262" i="11" s="1"/>
  <c r="K222" i="11"/>
  <c r="M222" i="11" s="1"/>
  <c r="K198" i="11"/>
  <c r="M198" i="11" s="1"/>
  <c r="K176" i="11"/>
  <c r="M176" i="11" s="1"/>
  <c r="K162" i="11"/>
  <c r="M162" i="11" s="1"/>
  <c r="K136" i="11"/>
  <c r="M136" i="11" s="1"/>
  <c r="K124" i="11"/>
  <c r="M124" i="11" s="1"/>
  <c r="K104" i="11"/>
  <c r="M104" i="11" s="1"/>
  <c r="K84" i="11"/>
  <c r="M84" i="11" s="1"/>
  <c r="K26" i="11"/>
  <c r="M26" i="11" s="1"/>
  <c r="K297" i="11"/>
  <c r="M297" i="11" s="1"/>
  <c r="K289" i="11"/>
  <c r="M289" i="11" s="1"/>
  <c r="K281" i="11"/>
  <c r="M281" i="11" s="1"/>
  <c r="K273" i="11"/>
  <c r="M273" i="11" s="1"/>
  <c r="K265" i="11"/>
  <c r="M265" i="11" s="1"/>
  <c r="K257" i="11"/>
  <c r="M257" i="11" s="1"/>
  <c r="K249" i="11"/>
  <c r="M249" i="11" s="1"/>
  <c r="K241" i="11"/>
  <c r="M241" i="11" s="1"/>
  <c r="K233" i="11"/>
  <c r="M233" i="11" s="1"/>
  <c r="K225" i="11"/>
  <c r="M225" i="11" s="1"/>
  <c r="K217" i="11"/>
  <c r="M217" i="11" s="1"/>
  <c r="K209" i="11"/>
  <c r="M209" i="11" s="1"/>
  <c r="K170" i="11"/>
  <c r="M170" i="11" s="1"/>
  <c r="K142" i="11"/>
  <c r="M142" i="11" s="1"/>
  <c r="K102" i="11"/>
  <c r="M102" i="11" s="1"/>
  <c r="K86" i="11"/>
  <c r="M86" i="11" s="1"/>
  <c r="K50" i="11"/>
  <c r="M50" i="11" s="1"/>
  <c r="K87" i="11"/>
  <c r="M87" i="11" s="1"/>
  <c r="K75" i="11"/>
  <c r="M75" i="11" s="1"/>
  <c r="K67" i="11"/>
  <c r="M67" i="11" s="1"/>
  <c r="K61" i="11"/>
  <c r="M61" i="11" s="1"/>
  <c r="K55" i="11"/>
  <c r="M55" i="11" s="1"/>
  <c r="K47" i="11"/>
  <c r="M47" i="11" s="1"/>
  <c r="K41" i="11"/>
  <c r="M41" i="11" s="1"/>
  <c r="K33" i="11"/>
  <c r="M33" i="11" s="1"/>
  <c r="K27" i="11"/>
  <c r="M27" i="11" s="1"/>
  <c r="K19" i="11"/>
  <c r="M19" i="11" s="1"/>
  <c r="K13" i="11"/>
  <c r="M13" i="11" s="1"/>
  <c r="K7" i="11"/>
  <c r="M7" i="11" s="1"/>
  <c r="J529" i="11"/>
  <c r="L529" i="11" s="1"/>
  <c r="J449" i="11"/>
  <c r="L449" i="11" s="1"/>
  <c r="J463" i="11"/>
  <c r="L463" i="11" s="1"/>
  <c r="J497" i="11"/>
  <c r="L497" i="11" s="1"/>
  <c r="J523" i="11"/>
  <c r="L523" i="11" s="1"/>
  <c r="J154" i="11"/>
  <c r="L154" i="11" s="1"/>
  <c r="J194" i="11"/>
  <c r="L194" i="11" s="1"/>
  <c r="J202" i="11"/>
  <c r="L202" i="11" s="1"/>
  <c r="J230" i="11"/>
  <c r="L230" i="11" s="1"/>
  <c r="J246" i="11"/>
  <c r="L246" i="11" s="1"/>
  <c r="N246" i="11" s="1"/>
  <c r="J264" i="11"/>
  <c r="L264" i="11" s="1"/>
  <c r="J280" i="11"/>
  <c r="L280" i="11" s="1"/>
  <c r="J348" i="11"/>
  <c r="L348" i="11" s="1"/>
  <c r="J121" i="11"/>
  <c r="L121" i="11" s="1"/>
  <c r="J298" i="11"/>
  <c r="L298" i="11" s="1"/>
  <c r="J124" i="11"/>
  <c r="L124" i="11" s="1"/>
  <c r="J310" i="11"/>
  <c r="L310" i="11" s="1"/>
  <c r="J431" i="11"/>
  <c r="L431" i="11" s="1"/>
  <c r="J314" i="11"/>
  <c r="L314" i="11" s="1"/>
  <c r="J307" i="11"/>
  <c r="L307" i="11" s="1"/>
  <c r="J326" i="11"/>
  <c r="L326" i="11" s="1"/>
  <c r="J340" i="11"/>
  <c r="L340" i="11" s="1"/>
  <c r="J371" i="11"/>
  <c r="L371" i="11" s="1"/>
  <c r="J404" i="11"/>
  <c r="L404" i="11" s="1"/>
  <c r="J382" i="11"/>
  <c r="L382" i="11" s="1"/>
  <c r="J415" i="11"/>
  <c r="L415" i="11" s="1"/>
  <c r="J511" i="11"/>
  <c r="L511" i="11" s="1"/>
  <c r="J19" i="11"/>
  <c r="L19" i="11" s="1"/>
  <c r="J82" i="11"/>
  <c r="L82" i="11" s="1"/>
  <c r="J63" i="11"/>
  <c r="L63" i="11" s="1"/>
  <c r="J105" i="11"/>
  <c r="L105" i="11" s="1"/>
  <c r="J56" i="11"/>
  <c r="L56" i="11" s="1"/>
  <c r="J76" i="11"/>
  <c r="L76" i="11" s="1"/>
  <c r="J102" i="11"/>
  <c r="L102" i="11" s="1"/>
  <c r="J5" i="11"/>
  <c r="L5" i="11" s="1"/>
  <c r="J21" i="11"/>
  <c r="L21" i="11" s="1"/>
  <c r="J90" i="11"/>
  <c r="L90" i="11" s="1"/>
  <c r="J262" i="11"/>
  <c r="L262" i="11" s="1"/>
  <c r="J300" i="11"/>
  <c r="L300" i="11" s="1"/>
  <c r="J248" i="11"/>
  <c r="L248" i="11" s="1"/>
  <c r="N248" i="11" s="1"/>
  <c r="J266" i="11"/>
  <c r="L266" i="11" s="1"/>
  <c r="J358" i="11"/>
  <c r="L358" i="11" s="1"/>
  <c r="J212" i="11"/>
  <c r="L212" i="11" s="1"/>
  <c r="J228" i="11"/>
  <c r="L228" i="11" s="1"/>
  <c r="N228" i="11" s="1"/>
  <c r="J244" i="11"/>
  <c r="L244" i="11" s="1"/>
  <c r="J383" i="11"/>
  <c r="L383" i="11" s="1"/>
  <c r="N383" i="11" s="1"/>
  <c r="J167" i="11"/>
  <c r="L167" i="11" s="1"/>
  <c r="J182" i="11"/>
  <c r="L182" i="11" s="1"/>
  <c r="J290" i="11"/>
  <c r="L290" i="11" s="1"/>
  <c r="J350" i="11"/>
  <c r="L350" i="11" s="1"/>
  <c r="J379" i="11"/>
  <c r="L379" i="11" s="1"/>
  <c r="N379" i="11" s="1"/>
  <c r="J411" i="11"/>
  <c r="L411" i="11" s="1"/>
  <c r="N411" i="11" s="1"/>
  <c r="J472" i="11"/>
  <c r="L472" i="11" s="1"/>
  <c r="J509" i="11"/>
  <c r="L509" i="11" s="1"/>
  <c r="J354" i="11"/>
  <c r="L354" i="11" s="1"/>
  <c r="J395" i="11"/>
  <c r="L395" i="11" s="1"/>
  <c r="J433" i="11"/>
  <c r="L433" i="11" s="1"/>
  <c r="J447" i="11"/>
  <c r="L447" i="11" s="1"/>
  <c r="J477" i="11"/>
  <c r="L477" i="11" s="1"/>
  <c r="J487" i="11"/>
  <c r="L487" i="11" s="1"/>
  <c r="J514" i="11"/>
  <c r="L514" i="11" s="1"/>
  <c r="J353" i="11"/>
  <c r="L353" i="11" s="1"/>
  <c r="J473" i="11"/>
  <c r="L473" i="11" s="1"/>
  <c r="L531" i="11"/>
  <c r="J374" i="11"/>
  <c r="L374" i="11" s="1"/>
  <c r="J399" i="11"/>
  <c r="L399" i="11" s="1"/>
  <c r="J422" i="11"/>
  <c r="L422" i="11" s="1"/>
  <c r="J530" i="11"/>
  <c r="L530" i="11" s="1"/>
  <c r="J14" i="11"/>
  <c r="L14" i="11" s="1"/>
  <c r="J12" i="11"/>
  <c r="L12" i="11" s="1"/>
  <c r="J32" i="11"/>
  <c r="L32" i="11" s="1"/>
  <c r="K413" i="11"/>
  <c r="M413" i="11" s="1"/>
  <c r="K173" i="11"/>
  <c r="M173" i="11" s="1"/>
  <c r="K113" i="11"/>
  <c r="M113" i="11" s="1"/>
  <c r="J49" i="11"/>
  <c r="L49" i="11" s="1"/>
  <c r="K251" i="11"/>
  <c r="M251" i="11" s="1"/>
  <c r="J109" i="11"/>
  <c r="L109" i="11" s="1"/>
  <c r="K109" i="11"/>
  <c r="M109" i="11" s="1"/>
  <c r="K238" i="11"/>
  <c r="M238" i="11" s="1"/>
  <c r="K172" i="11"/>
  <c r="M172" i="11" s="1"/>
  <c r="J54" i="11"/>
  <c r="L54" i="11" s="1"/>
  <c r="K54" i="11"/>
  <c r="M54" i="11" s="1"/>
  <c r="K293" i="11"/>
  <c r="M293" i="11" s="1"/>
  <c r="K253" i="11"/>
  <c r="M253" i="11" s="1"/>
  <c r="K229" i="11"/>
  <c r="M229" i="11" s="1"/>
  <c r="K138" i="11"/>
  <c r="M138" i="11" s="1"/>
  <c r="K46" i="11"/>
  <c r="M46" i="11" s="1"/>
  <c r="J51" i="11"/>
  <c r="L51" i="11" s="1"/>
  <c r="K51" i="11"/>
  <c r="M51" i="11" s="1"/>
  <c r="K31" i="11"/>
  <c r="M31" i="11" s="1"/>
  <c r="J34" i="11"/>
  <c r="L34" i="11" s="1"/>
  <c r="K149" i="11"/>
  <c r="M149" i="11" s="1"/>
  <c r="K15" i="11"/>
  <c r="M15" i="11" s="1"/>
  <c r="K227" i="11"/>
  <c r="M227" i="11" s="1"/>
  <c r="K302" i="11"/>
  <c r="M302" i="11" s="1"/>
  <c r="J214" i="11"/>
  <c r="L214" i="11" s="1"/>
  <c r="K214" i="11"/>
  <c r="M214" i="11" s="1"/>
  <c r="J160" i="11"/>
  <c r="L160" i="11" s="1"/>
  <c r="J112" i="11"/>
  <c r="L112" i="11" s="1"/>
  <c r="K112" i="11"/>
  <c r="M112" i="11" s="1"/>
  <c r="K20" i="11"/>
  <c r="M20" i="11" s="1"/>
  <c r="K269" i="11"/>
  <c r="M269" i="11" s="1"/>
  <c r="K245" i="11"/>
  <c r="M245" i="11" s="1"/>
  <c r="K205" i="11"/>
  <c r="M205" i="11" s="1"/>
  <c r="K98" i="11"/>
  <c r="M98" i="11" s="1"/>
  <c r="K65" i="11"/>
  <c r="M65" i="11" s="1"/>
  <c r="K43" i="11"/>
  <c r="M43" i="11" s="1"/>
  <c r="K9" i="11"/>
  <c r="M9" i="11" s="1"/>
  <c r="K347" i="11"/>
  <c r="M347" i="11" s="1"/>
  <c r="J91" i="11"/>
  <c r="L91" i="11" s="1"/>
  <c r="K91" i="11"/>
  <c r="M91" i="11" s="1"/>
  <c r="K291" i="11"/>
  <c r="M291" i="11" s="1"/>
  <c r="K58" i="11"/>
  <c r="M58" i="11" s="1"/>
  <c r="K278" i="11"/>
  <c r="M278" i="11" s="1"/>
  <c r="J148" i="11"/>
  <c r="L148" i="11" s="1"/>
  <c r="K148" i="11"/>
  <c r="M148" i="11" s="1"/>
  <c r="J96" i="11"/>
  <c r="L96" i="11" s="1"/>
  <c r="K96" i="11"/>
  <c r="M96" i="11" s="1"/>
  <c r="J8" i="11"/>
  <c r="L8" i="11" s="1"/>
  <c r="K285" i="11"/>
  <c r="M285" i="11" s="1"/>
  <c r="K261" i="11"/>
  <c r="M261" i="11" s="1"/>
  <c r="K221" i="11"/>
  <c r="M221" i="11" s="1"/>
  <c r="K158" i="11"/>
  <c r="M158" i="11" s="1"/>
  <c r="K79" i="11"/>
  <c r="M79" i="11" s="1"/>
  <c r="K57" i="11"/>
  <c r="M57" i="11" s="1"/>
  <c r="K23" i="11"/>
  <c r="M23" i="11" s="1"/>
  <c r="J81" i="11"/>
  <c r="L81" i="11" s="1"/>
  <c r="J104" i="11"/>
  <c r="L104" i="11" s="1"/>
  <c r="J117" i="11"/>
  <c r="L117" i="11" s="1"/>
  <c r="J68" i="11"/>
  <c r="L68" i="11" s="1"/>
  <c r="J86" i="11"/>
  <c r="L86" i="11" s="1"/>
  <c r="J129" i="11"/>
  <c r="L129" i="11" s="1"/>
  <c r="J98" i="11"/>
  <c r="L98" i="11" s="1"/>
  <c r="J175" i="11"/>
  <c r="L175" i="11" s="1"/>
  <c r="J191" i="11"/>
  <c r="L191" i="11" s="1"/>
  <c r="J165" i="11"/>
  <c r="L165" i="11" s="1"/>
  <c r="J217" i="11"/>
  <c r="L217" i="11" s="1"/>
  <c r="J233" i="11"/>
  <c r="L233" i="11" s="1"/>
  <c r="J135" i="11"/>
  <c r="L135" i="11" s="1"/>
  <c r="J197" i="11"/>
  <c r="L197" i="11" s="1"/>
  <c r="J215" i="11"/>
  <c r="L215" i="11" s="1"/>
  <c r="J231" i="11"/>
  <c r="L231" i="11" s="1"/>
  <c r="J141" i="11"/>
  <c r="L141" i="11" s="1"/>
  <c r="J153" i="11"/>
  <c r="L153" i="11" s="1"/>
  <c r="J177" i="11"/>
  <c r="L177" i="11" s="1"/>
  <c r="J195" i="11"/>
  <c r="L195" i="11" s="1"/>
  <c r="J251" i="11"/>
  <c r="L251" i="11" s="1"/>
  <c r="J287" i="11"/>
  <c r="L287" i="11" s="1"/>
  <c r="J282" i="11"/>
  <c r="L282" i="11" s="1"/>
  <c r="J271" i="11"/>
  <c r="L271" i="11" s="1"/>
  <c r="J304" i="11"/>
  <c r="L304" i="11" s="1"/>
  <c r="J257" i="11"/>
  <c r="L257" i="11" s="1"/>
  <c r="J297" i="11"/>
  <c r="L297" i="11" s="1"/>
  <c r="J325" i="11"/>
  <c r="L325" i="11" s="1"/>
  <c r="J351" i="11"/>
  <c r="L351" i="11" s="1"/>
  <c r="J305" i="11"/>
  <c r="L305" i="11" s="1"/>
  <c r="J355" i="11"/>
  <c r="L355" i="11" s="1"/>
  <c r="J384" i="11"/>
  <c r="L384" i="11" s="1"/>
  <c r="J331" i="11"/>
  <c r="L331" i="11" s="1"/>
  <c r="J363" i="11"/>
  <c r="L363" i="11" s="1"/>
  <c r="J401" i="11"/>
  <c r="L401" i="11" s="1"/>
  <c r="J430" i="11"/>
  <c r="L430" i="11" s="1"/>
  <c r="J444" i="11"/>
  <c r="L444" i="11" s="1"/>
  <c r="J396" i="11"/>
  <c r="L396" i="11" s="1"/>
  <c r="J450" i="11"/>
  <c r="L450" i="11" s="1"/>
  <c r="J476" i="11"/>
  <c r="L476" i="11" s="1"/>
  <c r="J506" i="11"/>
  <c r="L506" i="11" s="1"/>
  <c r="J423" i="11"/>
  <c r="L423" i="11" s="1"/>
  <c r="J453" i="11"/>
  <c r="L453" i="11" s="1"/>
  <c r="J465" i="11"/>
  <c r="L465" i="11" s="1"/>
  <c r="J499" i="11"/>
  <c r="L499" i="11" s="1"/>
  <c r="J525" i="11"/>
  <c r="L525" i="11" s="1"/>
  <c r="J162" i="11"/>
  <c r="L162" i="11" s="1"/>
  <c r="J196" i="11"/>
  <c r="L196" i="11" s="1"/>
  <c r="J204" i="11"/>
  <c r="L204" i="11" s="1"/>
  <c r="J218" i="11"/>
  <c r="L218" i="11" s="1"/>
  <c r="J234" i="11"/>
  <c r="L234" i="11" s="1"/>
  <c r="J250" i="11"/>
  <c r="L250" i="11" s="1"/>
  <c r="J268" i="11"/>
  <c r="L268" i="11" s="1"/>
  <c r="J284" i="11"/>
  <c r="L284" i="11" s="1"/>
  <c r="J369" i="11"/>
  <c r="L369" i="11" s="1"/>
  <c r="J69" i="11"/>
  <c r="L69" i="11" s="1"/>
  <c r="J111" i="11"/>
  <c r="L111" i="11" s="1"/>
  <c r="J269" i="11"/>
  <c r="L269" i="11" s="1"/>
  <c r="J303" i="11"/>
  <c r="L303" i="11" s="1"/>
  <c r="J62" i="11"/>
  <c r="L62" i="11" s="1"/>
  <c r="J130" i="11"/>
  <c r="L130" i="11" s="1"/>
  <c r="J312" i="11"/>
  <c r="L312" i="11" s="1"/>
  <c r="J435" i="11"/>
  <c r="L435" i="11" s="1"/>
  <c r="J46" i="11"/>
  <c r="L46" i="11" s="1"/>
  <c r="J150" i="11"/>
  <c r="L150" i="11" s="1"/>
  <c r="J318" i="11"/>
  <c r="L318" i="11" s="1"/>
  <c r="J332" i="11"/>
  <c r="L332" i="11" s="1"/>
  <c r="J342" i="11"/>
  <c r="L342" i="11" s="1"/>
  <c r="J381" i="11"/>
  <c r="L381" i="11" s="1"/>
  <c r="J420" i="11"/>
  <c r="L420" i="11" s="1"/>
  <c r="J275" i="11"/>
  <c r="L275" i="11" s="1"/>
  <c r="J386" i="11"/>
  <c r="L386" i="11" s="1"/>
  <c r="J419" i="11"/>
  <c r="L419" i="11" s="1"/>
  <c r="J7" i="11"/>
  <c r="L7" i="11" s="1"/>
  <c r="J23" i="11"/>
  <c r="L23" i="11" s="1"/>
  <c r="J50" i="11"/>
  <c r="L50" i="11" s="1"/>
  <c r="J77" i="11"/>
  <c r="L77" i="11" s="1"/>
  <c r="J114" i="11"/>
  <c r="L114" i="11" s="1"/>
  <c r="J59" i="11"/>
  <c r="L59" i="11" s="1"/>
  <c r="J83" i="11"/>
  <c r="L83" i="11" s="1"/>
  <c r="J125" i="11"/>
  <c r="L125" i="11" s="1"/>
  <c r="J9" i="11"/>
  <c r="L9" i="11" s="1"/>
  <c r="J25" i="11"/>
  <c r="L25" i="11" s="1"/>
  <c r="J44" i="11"/>
  <c r="L44" i="11" s="1"/>
  <c r="J108" i="11"/>
  <c r="L108" i="11" s="1"/>
  <c r="J289" i="11"/>
  <c r="L289" i="11" s="1"/>
  <c r="J385" i="11"/>
  <c r="L385" i="11" s="1"/>
  <c r="J252" i="11"/>
  <c r="L252" i="11" s="1"/>
  <c r="J309" i="11"/>
  <c r="L309" i="11" s="1"/>
  <c r="J95" i="11"/>
  <c r="L95" i="11" s="1"/>
  <c r="J134" i="11"/>
  <c r="L134" i="11" s="1"/>
  <c r="J171" i="11"/>
  <c r="L171" i="11" s="1"/>
  <c r="J216" i="11"/>
  <c r="L216" i="11" s="1"/>
  <c r="J232" i="11"/>
  <c r="L232" i="11" s="1"/>
  <c r="J265" i="11"/>
  <c r="L265" i="11" s="1"/>
  <c r="J481" i="11"/>
  <c r="L481" i="11" s="1"/>
  <c r="J173" i="11"/>
  <c r="L173" i="11" s="1"/>
  <c r="J186" i="11"/>
  <c r="L186" i="11" s="1"/>
  <c r="J344" i="11"/>
  <c r="L344" i="11" s="1"/>
  <c r="J366" i="11"/>
  <c r="L366" i="11" s="1"/>
  <c r="J388" i="11"/>
  <c r="L388" i="11" s="1"/>
  <c r="J416" i="11"/>
  <c r="L416" i="11" s="1"/>
  <c r="J482" i="11"/>
  <c r="L482" i="11" s="1"/>
  <c r="J521" i="11"/>
  <c r="L521" i="11" s="1"/>
  <c r="J359" i="11"/>
  <c r="L359" i="11" s="1"/>
  <c r="J400" i="11"/>
  <c r="L400" i="11" s="1"/>
  <c r="J436" i="11"/>
  <c r="L436" i="11" s="1"/>
  <c r="J451" i="11"/>
  <c r="L451" i="11" s="1"/>
  <c r="J480" i="11"/>
  <c r="L480" i="11" s="1"/>
  <c r="J491" i="11"/>
  <c r="L491" i="11" s="1"/>
  <c r="J515" i="11"/>
  <c r="L515" i="11" s="1"/>
  <c r="J373" i="11"/>
  <c r="L373" i="11" s="1"/>
  <c r="J496" i="11"/>
  <c r="L496" i="11" s="1"/>
  <c r="J532" i="11"/>
  <c r="L532" i="11" s="1"/>
  <c r="J378" i="11"/>
  <c r="L378" i="11" s="1"/>
  <c r="J406" i="11"/>
  <c r="L406" i="11" s="1"/>
  <c r="J489" i="11"/>
  <c r="L489" i="11" s="1"/>
  <c r="J18" i="11"/>
  <c r="L18" i="11" s="1"/>
  <c r="J16" i="11"/>
  <c r="L16" i="11" s="1"/>
  <c r="J36" i="11"/>
  <c r="L36" i="11" s="1"/>
  <c r="J20" i="11"/>
  <c r="L20" i="11" s="1"/>
  <c r="J52" i="11"/>
  <c r="L52" i="11" s="1"/>
  <c r="J57" i="11"/>
  <c r="L57" i="11" s="1"/>
  <c r="J97" i="11"/>
  <c r="L97" i="11" s="1"/>
  <c r="J106" i="11"/>
  <c r="L106" i="11" s="1"/>
  <c r="J79" i="11"/>
  <c r="L79" i="11" s="1"/>
  <c r="J120" i="11"/>
  <c r="L120" i="11" s="1"/>
  <c r="J72" i="11"/>
  <c r="L72" i="11" s="1"/>
  <c r="J92" i="11"/>
  <c r="L92" i="11" s="1"/>
  <c r="J131" i="11"/>
  <c r="L131" i="11" s="1"/>
  <c r="J107" i="11"/>
  <c r="L107" i="11" s="1"/>
  <c r="J179" i="11"/>
  <c r="L179" i="11" s="1"/>
  <c r="J137" i="11"/>
  <c r="L137" i="11" s="1"/>
  <c r="J168" i="11"/>
  <c r="L168" i="11" s="1"/>
  <c r="J221" i="11"/>
  <c r="L221" i="11" s="1"/>
  <c r="J145" i="11"/>
  <c r="L145" i="11" s="1"/>
  <c r="J201" i="11"/>
  <c r="L201" i="11" s="1"/>
  <c r="J219" i="11"/>
  <c r="L219" i="11" s="1"/>
  <c r="J235" i="11"/>
  <c r="L235" i="11" s="1"/>
  <c r="J143" i="11"/>
  <c r="L143" i="11" s="1"/>
  <c r="N143" i="11" s="1"/>
  <c r="J169" i="11"/>
  <c r="L169" i="11" s="1"/>
  <c r="J180" i="11"/>
  <c r="L180" i="11" s="1"/>
  <c r="J188" i="11"/>
  <c r="L188" i="11" s="1"/>
  <c r="J199" i="11"/>
  <c r="L199" i="11" s="1"/>
  <c r="J255" i="11"/>
  <c r="L255" i="11" s="1"/>
  <c r="J261" i="11"/>
  <c r="L261" i="11" s="1"/>
  <c r="J294" i="11"/>
  <c r="L294" i="11" s="1"/>
  <c r="J320" i="11"/>
  <c r="L320" i="11" s="1"/>
  <c r="J267" i="11"/>
  <c r="L267" i="11" s="1"/>
  <c r="J302" i="11"/>
  <c r="L302" i="11" s="1"/>
  <c r="J333" i="11"/>
  <c r="L333" i="11" s="1"/>
  <c r="J360" i="11"/>
  <c r="L360" i="11" s="1"/>
  <c r="J321" i="11"/>
  <c r="L321" i="11" s="1"/>
  <c r="J357" i="11"/>
  <c r="L357" i="11" s="1"/>
  <c r="J409" i="11"/>
  <c r="L409" i="11" s="1"/>
  <c r="J335" i="11"/>
  <c r="L335" i="11" s="1"/>
  <c r="J364" i="11"/>
  <c r="L364" i="11" s="1"/>
  <c r="J414" i="11"/>
  <c r="L414" i="11" s="1"/>
  <c r="J434" i="11"/>
  <c r="L434" i="11" s="1"/>
  <c r="J448" i="11"/>
  <c r="L448" i="11" s="1"/>
  <c r="J464" i="11"/>
  <c r="L464" i="11" s="1"/>
  <c r="J412" i="11"/>
  <c r="L412" i="11" s="1"/>
  <c r="J438" i="11"/>
  <c r="L438" i="11" s="1"/>
  <c r="J454" i="11"/>
  <c r="L454" i="11" s="1"/>
  <c r="N454" i="11" s="1"/>
  <c r="J479" i="11"/>
  <c r="L479" i="11" s="1"/>
  <c r="J424" i="11"/>
  <c r="L424" i="11" s="1"/>
  <c r="J483" i="11"/>
  <c r="L483" i="11" s="1"/>
  <c r="J500" i="11"/>
  <c r="L500" i="11" s="1"/>
  <c r="N500" i="11" s="1"/>
  <c r="J510" i="11"/>
  <c r="L510" i="11" s="1"/>
  <c r="J452" i="11"/>
  <c r="L452" i="11" s="1"/>
  <c r="J428" i="11"/>
  <c r="L428" i="11" s="1"/>
  <c r="J458" i="11"/>
  <c r="L458" i="11" s="1"/>
  <c r="J488" i="11"/>
  <c r="L488" i="11" s="1"/>
  <c r="J486" i="11"/>
  <c r="L486" i="11" s="1"/>
  <c r="J516" i="11"/>
  <c r="L516" i="11" s="1"/>
  <c r="J508" i="11"/>
  <c r="L508" i="11" s="1"/>
  <c r="J441" i="11"/>
  <c r="L441" i="11" s="1"/>
  <c r="J457" i="11"/>
  <c r="L457" i="11" s="1"/>
  <c r="J467" i="11"/>
  <c r="L467" i="11" s="1"/>
  <c r="J503" i="11"/>
  <c r="L503" i="11" s="1"/>
  <c r="J527" i="11"/>
  <c r="L527" i="11" s="1"/>
  <c r="J166" i="11"/>
  <c r="L166" i="11" s="1"/>
  <c r="J198" i="11"/>
  <c r="L198" i="11" s="1"/>
  <c r="J206" i="11"/>
  <c r="L206" i="11" s="1"/>
  <c r="J222" i="11"/>
  <c r="L222" i="11" s="1"/>
  <c r="J238" i="11"/>
  <c r="L238" i="11" s="1"/>
  <c r="J254" i="11"/>
  <c r="L254" i="11" s="1"/>
  <c r="J272" i="11"/>
  <c r="L272" i="11" s="1"/>
  <c r="J288" i="11"/>
  <c r="L288" i="11" s="1"/>
  <c r="J41" i="11"/>
  <c r="L41" i="11" s="1"/>
  <c r="J115" i="11"/>
  <c r="L115" i="11" s="1"/>
  <c r="J285" i="11"/>
  <c r="L285" i="11" s="1"/>
  <c r="J356" i="11"/>
  <c r="L356" i="11" s="1"/>
  <c r="J70" i="11"/>
  <c r="L70" i="11" s="1"/>
  <c r="J136" i="11"/>
  <c r="L136" i="11" s="1"/>
  <c r="J316" i="11"/>
  <c r="L316" i="11" s="1"/>
  <c r="J470" i="11"/>
  <c r="L470" i="11" s="1"/>
  <c r="J138" i="11"/>
  <c r="L138" i="11" s="1"/>
  <c r="J152" i="11"/>
  <c r="L152" i="11" s="1"/>
  <c r="J322" i="11"/>
  <c r="L322" i="11" s="1"/>
  <c r="J334" i="11"/>
  <c r="L334" i="11" s="1"/>
  <c r="J346" i="11"/>
  <c r="L346" i="11" s="1"/>
  <c r="J387" i="11"/>
  <c r="L387" i="11" s="1"/>
  <c r="J512" i="11"/>
  <c r="L512" i="11" s="1"/>
  <c r="K240" i="11"/>
  <c r="M240" i="11" s="1"/>
  <c r="J185" i="11"/>
  <c r="L185" i="11" s="1"/>
  <c r="K185" i="11"/>
  <c r="M185" i="11" s="1"/>
  <c r="J132" i="11"/>
  <c r="L132" i="11" s="1"/>
  <c r="K132" i="11"/>
  <c r="M132" i="11" s="1"/>
  <c r="J74" i="11"/>
  <c r="L74" i="11" s="1"/>
  <c r="K74" i="11"/>
  <c r="M74" i="11" s="1"/>
  <c r="K17" i="11"/>
  <c r="M17" i="11" s="1"/>
  <c r="K127" i="11"/>
  <c r="M127" i="11" s="1"/>
  <c r="K38" i="11"/>
  <c r="M38" i="11" s="1"/>
  <c r="J237" i="11"/>
  <c r="L237" i="11" s="1"/>
  <c r="K237" i="11"/>
  <c r="M237" i="11" s="1"/>
  <c r="K71" i="11"/>
  <c r="M71" i="11" s="1"/>
  <c r="J73" i="11"/>
  <c r="L73" i="11" s="1"/>
  <c r="K73" i="11"/>
  <c r="M73" i="11" s="1"/>
  <c r="K301" i="11"/>
  <c r="M301" i="11" s="1"/>
  <c r="K213" i="11"/>
  <c r="M213" i="11" s="1"/>
  <c r="J319" i="11"/>
  <c r="L319" i="11" s="1"/>
  <c r="J403" i="11"/>
  <c r="L403" i="11" s="1"/>
  <c r="J421" i="11"/>
  <c r="L421" i="11" s="1"/>
  <c r="N421" i="11" s="1"/>
  <c r="J11" i="11"/>
  <c r="L11" i="11" s="1"/>
  <c r="J27" i="11"/>
  <c r="L27" i="11" s="1"/>
  <c r="J53" i="11"/>
  <c r="L53" i="11" s="1"/>
  <c r="J80" i="11"/>
  <c r="L80" i="11" s="1"/>
  <c r="J118" i="11"/>
  <c r="L118" i="11" s="1"/>
  <c r="J65" i="11"/>
  <c r="L65" i="11" s="1"/>
  <c r="J35" i="11"/>
  <c r="L35" i="11" s="1"/>
  <c r="J127" i="11"/>
  <c r="L127" i="11" s="1"/>
  <c r="J13" i="11"/>
  <c r="L13" i="11" s="1"/>
  <c r="J29" i="11"/>
  <c r="L29" i="11" s="1"/>
  <c r="J61" i="11"/>
  <c r="L61" i="11" s="1"/>
  <c r="J139" i="11"/>
  <c r="L139" i="11" s="1"/>
  <c r="J147" i="11"/>
  <c r="L147" i="11" s="1"/>
  <c r="J87" i="11"/>
  <c r="L87" i="11" s="1"/>
  <c r="J156" i="11"/>
  <c r="L156" i="11" s="1"/>
  <c r="J256" i="11"/>
  <c r="L256" i="11" s="1"/>
  <c r="J328" i="11"/>
  <c r="L328" i="11" s="1"/>
  <c r="J99" i="11"/>
  <c r="L99" i="11" s="1"/>
  <c r="J140" i="11"/>
  <c r="L140" i="11" s="1"/>
  <c r="J193" i="11"/>
  <c r="L193" i="11" s="1"/>
  <c r="J220" i="11"/>
  <c r="L220" i="11" s="1"/>
  <c r="J236" i="11"/>
  <c r="L236" i="11" s="1"/>
  <c r="J278" i="11"/>
  <c r="L278" i="11" s="1"/>
  <c r="J159" i="11"/>
  <c r="L159" i="11" s="1"/>
  <c r="J174" i="11"/>
  <c r="L174" i="11" s="1"/>
  <c r="J190" i="11"/>
  <c r="L190" i="11" s="1"/>
  <c r="J427" i="11"/>
  <c r="L427" i="11" s="1"/>
  <c r="J368" i="11"/>
  <c r="L368" i="11" s="1"/>
  <c r="J391" i="11"/>
  <c r="L391" i="11" s="1"/>
  <c r="J469" i="11"/>
  <c r="L469" i="11" s="1"/>
  <c r="J501" i="11"/>
  <c r="L501" i="11" s="1"/>
  <c r="J362" i="11"/>
  <c r="L362" i="11" s="1"/>
  <c r="J418" i="11"/>
  <c r="L418" i="11" s="1"/>
  <c r="J439" i="11"/>
  <c r="L439" i="11" s="1"/>
  <c r="J455" i="11"/>
  <c r="L455" i="11" s="1"/>
  <c r="J484" i="11"/>
  <c r="L484" i="11" s="1"/>
  <c r="J492" i="11"/>
  <c r="L492" i="11" s="1"/>
  <c r="J329" i="11"/>
  <c r="L329" i="11" s="1"/>
  <c r="J389" i="11"/>
  <c r="L389" i="11" s="1"/>
  <c r="J513" i="11"/>
  <c r="L513" i="11" s="1"/>
  <c r="J311" i="11"/>
  <c r="L311" i="11" s="1"/>
  <c r="J390" i="11"/>
  <c r="L390" i="11" s="1"/>
  <c r="J408" i="11"/>
  <c r="L408" i="11" s="1"/>
  <c r="J493" i="11"/>
  <c r="L493" i="11" s="1"/>
  <c r="J6" i="11"/>
  <c r="L6" i="11" s="1"/>
  <c r="J22" i="11"/>
  <c r="L22" i="11" s="1"/>
  <c r="J24" i="11"/>
  <c r="L24" i="11" s="1"/>
  <c r="J40" i="11"/>
  <c r="L40" i="11" s="1"/>
  <c r="J42" i="11"/>
  <c r="L42" i="11" s="1"/>
  <c r="J26" i="11"/>
  <c r="L26" i="11" s="1"/>
  <c r="J58" i="11"/>
  <c r="L58" i="11" s="1"/>
  <c r="J100" i="11"/>
  <c r="L100" i="11" s="1"/>
  <c r="J123" i="11"/>
  <c r="L123" i="11" s="1"/>
  <c r="J113" i="11"/>
  <c r="L113" i="11" s="1"/>
  <c r="J122" i="11"/>
  <c r="L122" i="11" s="1"/>
  <c r="J75" i="11"/>
  <c r="L75" i="11" s="1"/>
  <c r="J94" i="11"/>
  <c r="L94" i="11" s="1"/>
  <c r="J67" i="11"/>
  <c r="L67" i="11" s="1"/>
  <c r="J110" i="11"/>
  <c r="L110" i="11" s="1"/>
  <c r="J183" i="11"/>
  <c r="L183" i="11" s="1"/>
  <c r="J161" i="11"/>
  <c r="L161" i="11" s="1"/>
  <c r="J209" i="11"/>
  <c r="L209" i="11" s="1"/>
  <c r="J225" i="11"/>
  <c r="L225" i="11" s="1"/>
  <c r="J241" i="11"/>
  <c r="L241" i="11" s="1"/>
  <c r="J155" i="11"/>
  <c r="L155" i="11" s="1"/>
  <c r="J207" i="11"/>
  <c r="L207" i="11" s="1"/>
  <c r="J223" i="11"/>
  <c r="L223" i="11" s="1"/>
  <c r="J239" i="11"/>
  <c r="L239" i="11" s="1"/>
  <c r="J149" i="11"/>
  <c r="L149" i="11" s="1"/>
  <c r="J170" i="11"/>
  <c r="L170" i="11" s="1"/>
  <c r="J181" i="11"/>
  <c r="L181" i="11" s="1"/>
  <c r="J189" i="11"/>
  <c r="L189" i="11" s="1"/>
  <c r="J203" i="11"/>
  <c r="L203" i="11" s="1"/>
  <c r="J259" i="11"/>
  <c r="L259" i="11" s="1"/>
  <c r="J263" i="11"/>
  <c r="L263" i="11" s="1"/>
  <c r="J299" i="11"/>
  <c r="L299" i="11" s="1"/>
  <c r="J283" i="11"/>
  <c r="L283" i="11" s="1"/>
  <c r="J249" i="11"/>
  <c r="L249" i="11" s="1"/>
  <c r="J273" i="11"/>
  <c r="L273" i="11" s="1"/>
  <c r="J306" i="11"/>
  <c r="L306" i="11" s="1"/>
  <c r="J337" i="11"/>
  <c r="L337" i="11" s="1"/>
  <c r="J365" i="11"/>
  <c r="L365" i="11" s="1"/>
  <c r="J345" i="11"/>
  <c r="L345" i="11" s="1"/>
  <c r="J361" i="11"/>
  <c r="L361" i="11" s="1"/>
  <c r="J323" i="11"/>
  <c r="L323" i="11" s="1"/>
  <c r="J339" i="11"/>
  <c r="L339" i="11" s="1"/>
  <c r="J393" i="11"/>
  <c r="L393" i="11" s="1"/>
  <c r="J417" i="11"/>
  <c r="L417" i="11" s="1"/>
  <c r="J437" i="11"/>
  <c r="L437" i="11" s="1"/>
  <c r="J468" i="11"/>
  <c r="L468" i="11" s="1"/>
  <c r="J442" i="11"/>
  <c r="L442" i="11" s="1"/>
  <c r="J426" i="11"/>
  <c r="L426" i="11" s="1"/>
  <c r="J504" i="11"/>
  <c r="L504" i="11" s="1"/>
  <c r="J445" i="11"/>
  <c r="L445" i="11" s="1"/>
  <c r="J461" i="11"/>
  <c r="L461" i="11" s="1"/>
  <c r="J495" i="11"/>
  <c r="L495" i="11" s="1"/>
  <c r="J517" i="11"/>
  <c r="L517" i="11" s="1"/>
  <c r="J172" i="11"/>
  <c r="L172" i="11" s="1"/>
  <c r="J200" i="11"/>
  <c r="L200" i="11" s="1"/>
  <c r="J210" i="11"/>
  <c r="L210" i="11" s="1"/>
  <c r="J226" i="11"/>
  <c r="L226" i="11" s="1"/>
  <c r="J242" i="11"/>
  <c r="L242" i="11" s="1"/>
  <c r="J258" i="11"/>
  <c r="L258" i="11" s="1"/>
  <c r="J274" i="11"/>
  <c r="L274" i="11" s="1"/>
  <c r="J296" i="11"/>
  <c r="L296" i="11" s="1"/>
  <c r="J45" i="11"/>
  <c r="L45" i="11" s="1"/>
  <c r="J89" i="11"/>
  <c r="L89" i="11" s="1"/>
  <c r="J119" i="11"/>
  <c r="L119" i="11" s="1"/>
  <c r="J293" i="11"/>
  <c r="L293" i="11" s="1"/>
  <c r="J48" i="11"/>
  <c r="L48" i="11" s="1"/>
  <c r="J88" i="11"/>
  <c r="L88" i="11" s="1"/>
  <c r="J308" i="11"/>
  <c r="L308" i="11" s="1"/>
  <c r="J425" i="11"/>
  <c r="L425" i="11" s="1"/>
  <c r="J474" i="11"/>
  <c r="L474" i="11" s="1"/>
  <c r="J146" i="11"/>
  <c r="L146" i="11" s="1"/>
  <c r="J292" i="11"/>
  <c r="L292" i="11" s="1"/>
  <c r="J324" i="11"/>
  <c r="L324" i="11" s="1"/>
  <c r="J338" i="11"/>
  <c r="L338" i="11" s="1"/>
  <c r="J367" i="11"/>
  <c r="L367" i="11" s="1"/>
  <c r="J402" i="11"/>
  <c r="L402" i="11" s="1"/>
  <c r="J301" i="11"/>
  <c r="L301" i="11" s="1"/>
  <c r="J376" i="11"/>
  <c r="L376" i="11" s="1"/>
  <c r="J413" i="11"/>
  <c r="L413" i="11" s="1"/>
  <c r="J507" i="11"/>
  <c r="L507" i="11" s="1"/>
  <c r="J15" i="11"/>
  <c r="L15" i="11" s="1"/>
  <c r="J31" i="11"/>
  <c r="L31" i="11" s="1"/>
  <c r="J60" i="11"/>
  <c r="L60" i="11" s="1"/>
  <c r="J84" i="11"/>
  <c r="L84" i="11" s="1"/>
  <c r="J47" i="11"/>
  <c r="L47" i="11" s="1"/>
  <c r="J66" i="11"/>
  <c r="L66" i="11" s="1"/>
  <c r="J39" i="11"/>
  <c r="L39" i="11" s="1"/>
  <c r="J158" i="11"/>
  <c r="L158" i="11" s="1"/>
  <c r="J17" i="11"/>
  <c r="L17" i="11" s="1"/>
  <c r="J33" i="11"/>
  <c r="L33" i="11" s="1"/>
  <c r="J64" i="11"/>
  <c r="L64" i="11" s="1"/>
  <c r="J142" i="11"/>
  <c r="L142" i="11" s="1"/>
  <c r="J276" i="11"/>
  <c r="L276" i="11" s="1"/>
  <c r="J93" i="11"/>
  <c r="L93" i="11" s="1"/>
  <c r="J205" i="11"/>
  <c r="L205" i="11" s="1"/>
  <c r="J260" i="11"/>
  <c r="L260" i="11" s="1"/>
  <c r="J352" i="11"/>
  <c r="L352" i="11" s="1"/>
  <c r="J103" i="11"/>
  <c r="L103" i="11" s="1"/>
  <c r="J144" i="11"/>
  <c r="L144" i="11" s="1"/>
  <c r="J208" i="11"/>
  <c r="L208" i="11" s="1"/>
  <c r="J224" i="11"/>
  <c r="L224" i="11" s="1"/>
  <c r="J240" i="11"/>
  <c r="L240" i="11" s="1"/>
  <c r="J281" i="11"/>
  <c r="L281" i="11" s="1"/>
  <c r="J163" i="11"/>
  <c r="L163" i="11" s="1"/>
  <c r="J178" i="11"/>
  <c r="L178" i="11" s="1"/>
  <c r="J286" i="11"/>
  <c r="L286" i="11" s="1"/>
  <c r="J341" i="11"/>
  <c r="L341" i="11" s="1"/>
  <c r="J375" i="11"/>
  <c r="L375" i="11" s="1"/>
  <c r="J407" i="11"/>
  <c r="L407" i="11" s="1"/>
  <c r="J471" i="11"/>
  <c r="L471" i="11" s="1"/>
  <c r="J505" i="11"/>
  <c r="L505" i="11" s="1"/>
  <c r="J330" i="11"/>
  <c r="L330" i="11" s="1"/>
  <c r="J370" i="11"/>
  <c r="L370" i="11" s="1"/>
  <c r="J429" i="11"/>
  <c r="L429" i="11" s="1"/>
  <c r="J443" i="11"/>
  <c r="L443" i="11" s="1"/>
  <c r="J459" i="11"/>
  <c r="L459" i="11" s="1"/>
  <c r="J485" i="11"/>
  <c r="L485" i="11" s="1"/>
  <c r="J498" i="11"/>
  <c r="L498" i="11" s="1"/>
  <c r="J336" i="11"/>
  <c r="L336" i="11" s="1"/>
  <c r="J405" i="11"/>
  <c r="L405" i="11" s="1"/>
  <c r="J520" i="11"/>
  <c r="L520" i="11" s="1"/>
  <c r="J313" i="11"/>
  <c r="L313" i="11" s="1"/>
  <c r="J398" i="11"/>
  <c r="L398" i="11" s="1"/>
  <c r="J410" i="11"/>
  <c r="L410" i="11" s="1"/>
  <c r="J519" i="11"/>
  <c r="L519" i="11" s="1"/>
  <c r="J10" i="11"/>
  <c r="L10" i="11" s="1"/>
  <c r="J4" i="11"/>
  <c r="L4" i="11" s="1"/>
  <c r="J28" i="11"/>
  <c r="L28" i="11" s="1"/>
  <c r="J38" i="11"/>
  <c r="L38" i="11" s="1"/>
  <c r="J43" i="11"/>
  <c r="L43" i="11" s="1"/>
  <c r="J30" i="11"/>
  <c r="L30" i="11" s="1"/>
  <c r="J78" i="11"/>
  <c r="L78" i="11" s="1"/>
  <c r="J101" i="11"/>
  <c r="L101" i="11" s="1"/>
  <c r="J126" i="11"/>
  <c r="L126" i="11" s="1"/>
  <c r="J116" i="11"/>
  <c r="L116" i="11" s="1"/>
  <c r="J55" i="11"/>
  <c r="L55" i="11" s="1"/>
  <c r="J85" i="11"/>
  <c r="L85" i="11" s="1"/>
  <c r="J128" i="11"/>
  <c r="L128" i="11" s="1"/>
  <c r="J71" i="11"/>
  <c r="L71" i="11" s="1"/>
  <c r="J133" i="11"/>
  <c r="L133" i="11" s="1"/>
  <c r="J187" i="11"/>
  <c r="L187" i="11" s="1"/>
  <c r="J164" i="11"/>
  <c r="L164" i="11" s="1"/>
  <c r="J213" i="11"/>
  <c r="L213" i="11" s="1"/>
  <c r="J229" i="11"/>
  <c r="L229" i="11" s="1"/>
  <c r="J245" i="11"/>
  <c r="L245" i="11" s="1"/>
  <c r="J157" i="11"/>
  <c r="L157" i="11" s="1"/>
  <c r="J211" i="11"/>
  <c r="L211" i="11" s="1"/>
  <c r="J227" i="11"/>
  <c r="L227" i="11" s="1"/>
  <c r="J243" i="11"/>
  <c r="L243" i="11" s="1"/>
  <c r="J151" i="11"/>
  <c r="L151" i="11" s="1"/>
  <c r="J176" i="11"/>
  <c r="L176" i="11" s="1"/>
  <c r="J192" i="11"/>
  <c r="L192" i="11" s="1"/>
  <c r="J247" i="11"/>
  <c r="L247" i="11" s="1"/>
  <c r="J279" i="11"/>
  <c r="L279" i="11" s="1"/>
  <c r="J270" i="11"/>
  <c r="L270" i="11" s="1"/>
  <c r="J315" i="11"/>
  <c r="L315" i="11" s="1"/>
  <c r="J295" i="11"/>
  <c r="L295" i="11" s="1"/>
  <c r="J253" i="11"/>
  <c r="L253" i="11" s="1"/>
  <c r="J291" i="11"/>
  <c r="L291" i="11" s="1"/>
  <c r="J317" i="11"/>
  <c r="L317" i="11" s="1"/>
  <c r="J349" i="11"/>
  <c r="L349" i="11" s="1"/>
  <c r="J397" i="11"/>
  <c r="L397" i="11" s="1"/>
  <c r="J347" i="11"/>
  <c r="L347" i="11" s="1"/>
  <c r="J377" i="11"/>
  <c r="L377" i="11" s="1"/>
  <c r="J327" i="11"/>
  <c r="L327" i="11" s="1"/>
  <c r="J343" i="11"/>
  <c r="L343" i="11" s="1"/>
  <c r="J394" i="11"/>
  <c r="L394" i="11" s="1"/>
  <c r="N394" i="11" s="1"/>
  <c r="J372" i="11"/>
  <c r="L372" i="11" s="1"/>
  <c r="J440" i="11"/>
  <c r="L440" i="11" s="1"/>
  <c r="J456" i="11"/>
  <c r="L456" i="11" s="1"/>
  <c r="J380" i="11"/>
  <c r="L380" i="11" s="1"/>
  <c r="J432" i="11"/>
  <c r="L432" i="11" s="1"/>
  <c r="J446" i="11"/>
  <c r="L446" i="11" s="1"/>
  <c r="J462" i="11"/>
  <c r="L462" i="11" s="1"/>
  <c r="J490" i="11"/>
  <c r="L490" i="11" s="1"/>
  <c r="J475" i="11"/>
  <c r="L475" i="11" s="1"/>
  <c r="J478" i="11"/>
  <c r="L478" i="11" s="1"/>
  <c r="J502" i="11"/>
  <c r="L502" i="11" s="1"/>
  <c r="J526" i="11"/>
  <c r="L526" i="11" s="1"/>
  <c r="J518" i="11"/>
  <c r="L518" i="11" s="1"/>
  <c r="J460" i="11"/>
  <c r="L460" i="11" s="1"/>
  <c r="J466" i="11"/>
  <c r="L466" i="11" s="1"/>
  <c r="J392" i="11"/>
  <c r="L392" i="11" s="1"/>
  <c r="J494" i="11"/>
  <c r="L494" i="11" s="1"/>
  <c r="J522" i="11"/>
  <c r="L522" i="11" s="1"/>
  <c r="J524" i="11"/>
  <c r="L524" i="11" s="1"/>
  <c r="J37" i="11"/>
  <c r="L37" i="11" s="1"/>
  <c r="K37" i="11"/>
  <c r="M37" i="11" s="1"/>
  <c r="J184" i="11"/>
  <c r="L184" i="11" s="1"/>
  <c r="K184" i="11"/>
  <c r="M184" i="11" s="1"/>
  <c r="J277" i="11"/>
  <c r="L277" i="11" s="1"/>
  <c r="K277" i="11"/>
  <c r="M277" i="11" s="1"/>
  <c r="N102" i="11" l="1"/>
  <c r="N336" i="11"/>
  <c r="N88" i="11"/>
  <c r="N89" i="11"/>
  <c r="N466" i="11"/>
  <c r="N465" i="11"/>
  <c r="N449" i="11"/>
  <c r="N526" i="11"/>
  <c r="N451" i="11"/>
  <c r="N432" i="11"/>
  <c r="N410" i="11"/>
  <c r="N15" i="11"/>
  <c r="N279" i="11"/>
  <c r="N103" i="11"/>
  <c r="N66" i="11"/>
  <c r="N445" i="11"/>
  <c r="N249" i="11"/>
  <c r="N254" i="11"/>
  <c r="N221" i="11"/>
  <c r="N436" i="11"/>
  <c r="N374" i="11"/>
  <c r="N244" i="11"/>
  <c r="N126" i="11"/>
  <c r="N31" i="11"/>
  <c r="N339" i="11"/>
  <c r="N259" i="11"/>
  <c r="N278" i="11"/>
  <c r="N467" i="11"/>
  <c r="N446" i="11"/>
  <c r="N247" i="11"/>
  <c r="N187" i="11"/>
  <c r="N520" i="11"/>
  <c r="N485" i="11"/>
  <c r="N517" i="11"/>
  <c r="N337" i="11"/>
  <c r="N123" i="11"/>
  <c r="N492" i="11"/>
  <c r="N346" i="11"/>
  <c r="N452" i="11"/>
  <c r="N532" i="11"/>
  <c r="N232" i="11"/>
  <c r="N531" i="11"/>
  <c r="N395" i="11"/>
  <c r="N307" i="11"/>
  <c r="N280" i="11"/>
  <c r="N164" i="11"/>
  <c r="N113" i="11"/>
  <c r="N501" i="11"/>
  <c r="N403" i="11"/>
  <c r="N387" i="11"/>
  <c r="N392" i="11"/>
  <c r="N28" i="11"/>
  <c r="N163" i="11"/>
  <c r="N308" i="11"/>
  <c r="N183" i="11"/>
  <c r="N513" i="11"/>
  <c r="N391" i="11"/>
  <c r="N11" i="11"/>
  <c r="N488" i="11"/>
  <c r="N201" i="11"/>
  <c r="N388" i="11"/>
  <c r="N314" i="11"/>
  <c r="N56" i="11"/>
  <c r="N202" i="11"/>
  <c r="N105" i="11"/>
  <c r="N298" i="11"/>
  <c r="N494" i="11"/>
  <c r="N85" i="11"/>
  <c r="N101" i="11"/>
  <c r="N178" i="11"/>
  <c r="N47" i="11"/>
  <c r="N324" i="11"/>
  <c r="N226" i="11"/>
  <c r="N161" i="11"/>
  <c r="N418" i="11"/>
  <c r="N236" i="11"/>
  <c r="N99" i="11"/>
  <c r="N219" i="11"/>
  <c r="N52" i="11"/>
  <c r="N515" i="11"/>
  <c r="N385" i="11"/>
  <c r="N59" i="11"/>
  <c r="N275" i="11"/>
  <c r="N435" i="11"/>
  <c r="N369" i="11"/>
  <c r="N234" i="11"/>
  <c r="N162" i="11"/>
  <c r="N453" i="11"/>
  <c r="N450" i="11"/>
  <c r="N401" i="11"/>
  <c r="N472" i="11"/>
  <c r="N326" i="11"/>
  <c r="N84" i="11"/>
  <c r="N75" i="11"/>
  <c r="N40" i="11"/>
  <c r="N267" i="11"/>
  <c r="N95" i="11"/>
  <c r="N78" i="11"/>
  <c r="N281" i="11"/>
  <c r="N146" i="11"/>
  <c r="N110" i="11"/>
  <c r="N80" i="11"/>
  <c r="N72" i="11"/>
  <c r="N309" i="11"/>
  <c r="N443" i="11"/>
  <c r="N490" i="11"/>
  <c r="N380" i="11"/>
  <c r="N502" i="11"/>
  <c r="N462" i="11"/>
  <c r="N429" i="11"/>
  <c r="N338" i="11"/>
  <c r="N345" i="11"/>
  <c r="N263" i="11"/>
  <c r="N408" i="11"/>
  <c r="N512" i="11"/>
  <c r="N322" i="11"/>
  <c r="N335" i="11"/>
  <c r="N320" i="11"/>
  <c r="N199" i="11"/>
  <c r="N496" i="11"/>
  <c r="N125" i="11"/>
  <c r="N77" i="11"/>
  <c r="N499" i="11"/>
  <c r="N135" i="11"/>
  <c r="N477" i="11"/>
  <c r="N10" i="11"/>
  <c r="N45" i="11"/>
  <c r="N468" i="11"/>
  <c r="N170" i="11"/>
  <c r="N390" i="11"/>
  <c r="N329" i="11"/>
  <c r="N427" i="11"/>
  <c r="N53" i="11"/>
  <c r="N115" i="11"/>
  <c r="N434" i="11"/>
  <c r="N188" i="11"/>
  <c r="N120" i="11"/>
  <c r="N16" i="11"/>
  <c r="N171" i="11"/>
  <c r="N196" i="11"/>
  <c r="N231" i="11"/>
  <c r="N291" i="11"/>
  <c r="N205" i="11"/>
  <c r="N413" i="11"/>
  <c r="N285" i="11"/>
  <c r="N251" i="11"/>
  <c r="N149" i="11"/>
  <c r="N327" i="11"/>
  <c r="N295" i="11"/>
  <c r="N370" i="11"/>
  <c r="N475" i="11"/>
  <c r="N377" i="11"/>
  <c r="N192" i="11"/>
  <c r="N227" i="11"/>
  <c r="N375" i="11"/>
  <c r="N260" i="11"/>
  <c r="N356" i="11"/>
  <c r="N258" i="11"/>
  <c r="N442" i="11"/>
  <c r="N273" i="11"/>
  <c r="N122" i="11"/>
  <c r="N368" i="11"/>
  <c r="N159" i="11"/>
  <c r="N256" i="11"/>
  <c r="N139" i="11"/>
  <c r="N206" i="11"/>
  <c r="N503" i="11"/>
  <c r="N448" i="11"/>
  <c r="N360" i="11"/>
  <c r="N145" i="11"/>
  <c r="N36" i="11"/>
  <c r="N480" i="11"/>
  <c r="N359" i="11"/>
  <c r="N381" i="11"/>
  <c r="N268" i="11"/>
  <c r="N204" i="11"/>
  <c r="N331" i="11"/>
  <c r="N304" i="11"/>
  <c r="N86" i="11"/>
  <c r="N49" i="11"/>
  <c r="N32" i="11"/>
  <c r="N473" i="11"/>
  <c r="N76" i="11"/>
  <c r="N82" i="11"/>
  <c r="N348" i="11"/>
  <c r="N347" i="11"/>
  <c r="N30" i="11"/>
  <c r="N144" i="11"/>
  <c r="N522" i="11"/>
  <c r="N397" i="11"/>
  <c r="N157" i="11"/>
  <c r="N128" i="11"/>
  <c r="N474" i="11"/>
  <c r="N48" i="11"/>
  <c r="N207" i="11"/>
  <c r="N209" i="11"/>
  <c r="N67" i="11"/>
  <c r="N26" i="11"/>
  <c r="N22" i="11"/>
  <c r="N140" i="11"/>
  <c r="N438" i="11"/>
  <c r="N83" i="11"/>
  <c r="N342" i="11"/>
  <c r="N384" i="11"/>
  <c r="N175" i="11"/>
  <c r="N160" i="11"/>
  <c r="N447" i="11"/>
  <c r="N497" i="11"/>
  <c r="N194" i="11"/>
  <c r="N208" i="11"/>
  <c r="N402" i="11"/>
  <c r="N292" i="11"/>
  <c r="N426" i="11"/>
  <c r="N361" i="11"/>
  <c r="N306" i="11"/>
  <c r="N239" i="11"/>
  <c r="N334" i="11"/>
  <c r="N288" i="11"/>
  <c r="N222" i="11"/>
  <c r="N441" i="11"/>
  <c r="N169" i="11"/>
  <c r="N491" i="11"/>
  <c r="N153" i="11"/>
  <c r="N63" i="11"/>
  <c r="N415" i="11"/>
  <c r="N43" i="11"/>
  <c r="N245" i="11"/>
  <c r="N133" i="11"/>
  <c r="N296" i="11"/>
  <c r="N203" i="11"/>
  <c r="N155" i="11"/>
  <c r="N42" i="11"/>
  <c r="N190" i="11"/>
  <c r="N29" i="11"/>
  <c r="N70" i="11"/>
  <c r="N412" i="11"/>
  <c r="N357" i="11"/>
  <c r="N18" i="11"/>
  <c r="N378" i="11"/>
  <c r="N344" i="11"/>
  <c r="N134" i="11"/>
  <c r="N25" i="11"/>
  <c r="N282" i="11"/>
  <c r="N14" i="11"/>
  <c r="N300" i="11"/>
  <c r="N511" i="11"/>
  <c r="N116" i="11"/>
  <c r="N417" i="11"/>
  <c r="N100" i="11"/>
  <c r="N484" i="11"/>
  <c r="N174" i="11"/>
  <c r="N118" i="11"/>
  <c r="N510" i="11"/>
  <c r="N137" i="11"/>
  <c r="N218" i="11"/>
  <c r="N363" i="11"/>
  <c r="N305" i="11"/>
  <c r="N165" i="11"/>
  <c r="N530" i="11"/>
  <c r="N340" i="11"/>
  <c r="N431" i="11"/>
  <c r="N154" i="11"/>
  <c r="N55" i="11"/>
  <c r="N27" i="11"/>
  <c r="N20" i="11"/>
  <c r="N505" i="11"/>
  <c r="N39" i="11"/>
  <c r="N60" i="11"/>
  <c r="N367" i="11"/>
  <c r="N200" i="11"/>
  <c r="N225" i="11"/>
  <c r="N58" i="11"/>
  <c r="N389" i="11"/>
  <c r="N455" i="11"/>
  <c r="N193" i="11"/>
  <c r="N316" i="11"/>
  <c r="N489" i="11"/>
  <c r="N173" i="11"/>
  <c r="N419" i="11"/>
  <c r="N111" i="11"/>
  <c r="N191" i="11"/>
  <c r="N8" i="11"/>
  <c r="N422" i="11"/>
  <c r="N167" i="11"/>
  <c r="N372" i="11"/>
  <c r="N341" i="11"/>
  <c r="N229" i="11"/>
  <c r="N38" i="11"/>
  <c r="N57" i="11"/>
  <c r="N519" i="11"/>
  <c r="N498" i="11"/>
  <c r="N286" i="11"/>
  <c r="N93" i="11"/>
  <c r="N33" i="11"/>
  <c r="N376" i="11"/>
  <c r="N242" i="11"/>
  <c r="N439" i="11"/>
  <c r="N61" i="11"/>
  <c r="N35" i="11"/>
  <c r="N483" i="11"/>
  <c r="N409" i="11"/>
  <c r="N294" i="11"/>
  <c r="N107" i="11"/>
  <c r="N252" i="11"/>
  <c r="N386" i="11"/>
  <c r="N46" i="11"/>
  <c r="N62" i="11"/>
  <c r="N487" i="11"/>
  <c r="N371" i="11"/>
  <c r="N343" i="11"/>
  <c r="N270" i="11"/>
  <c r="N405" i="11"/>
  <c r="N407" i="11"/>
  <c r="N224" i="11"/>
  <c r="N352" i="11"/>
  <c r="N425" i="11"/>
  <c r="N293" i="11"/>
  <c r="N504" i="11"/>
  <c r="N323" i="11"/>
  <c r="N283" i="11"/>
  <c r="N94" i="11"/>
  <c r="N6" i="11"/>
  <c r="N469" i="11"/>
  <c r="N87" i="11"/>
  <c r="N319" i="11"/>
  <c r="N238" i="11"/>
  <c r="N166" i="11"/>
  <c r="N457" i="11"/>
  <c r="N424" i="11"/>
  <c r="N302" i="11"/>
  <c r="N180" i="11"/>
  <c r="N131" i="11"/>
  <c r="N482" i="11"/>
  <c r="N332" i="11"/>
  <c r="N355" i="11"/>
  <c r="N177" i="11"/>
  <c r="N117" i="11"/>
  <c r="N456" i="11"/>
  <c r="N524" i="11"/>
  <c r="N460" i="11"/>
  <c r="N478" i="11"/>
  <c r="N440" i="11"/>
  <c r="N330" i="11"/>
  <c r="N142" i="11"/>
  <c r="N274" i="11"/>
  <c r="N210" i="11"/>
  <c r="N495" i="11"/>
  <c r="N299" i="11"/>
  <c r="N189" i="11"/>
  <c r="N220" i="11"/>
  <c r="N147" i="11"/>
  <c r="N527" i="11"/>
  <c r="N464" i="11"/>
  <c r="N255" i="11"/>
  <c r="N92" i="11"/>
  <c r="N400" i="11"/>
  <c r="N186" i="11"/>
  <c r="N114" i="11"/>
  <c r="N7" i="11"/>
  <c r="N420" i="11"/>
  <c r="N318" i="11"/>
  <c r="N312" i="11"/>
  <c r="N525" i="11"/>
  <c r="N396" i="11"/>
  <c r="N257" i="11"/>
  <c r="N287" i="11"/>
  <c r="N104" i="11"/>
  <c r="N211" i="11"/>
  <c r="N65" i="11"/>
  <c r="N138" i="11"/>
  <c r="N265" i="11"/>
  <c r="N297" i="11"/>
  <c r="N13" i="11"/>
  <c r="N184" i="11"/>
  <c r="N132" i="11"/>
  <c r="N141" i="11"/>
  <c r="N4" i="11"/>
  <c r="N198" i="11"/>
  <c r="N243" i="11"/>
  <c r="N328" i="11"/>
  <c r="N414" i="11"/>
  <c r="N493" i="11"/>
  <c r="N404" i="11"/>
  <c r="N24" i="11"/>
  <c r="N506" i="11"/>
  <c r="N158" i="11"/>
  <c r="N311" i="11"/>
  <c r="N486" i="11"/>
  <c r="N12" i="11"/>
  <c r="N528" i="11"/>
  <c r="N37" i="11"/>
  <c r="N518" i="11"/>
  <c r="N313" i="11"/>
  <c r="N459" i="11"/>
  <c r="N119" i="11"/>
  <c r="N172" i="11"/>
  <c r="N437" i="11"/>
  <c r="N470" i="11"/>
  <c r="N321" i="11"/>
  <c r="N423" i="11"/>
  <c r="N197" i="11"/>
  <c r="N21" i="11"/>
  <c r="N276" i="11"/>
  <c r="N461" i="11"/>
  <c r="N365" i="11"/>
  <c r="N223" i="11"/>
  <c r="N508" i="11"/>
  <c r="N179" i="11"/>
  <c r="N97" i="11"/>
  <c r="N444" i="11"/>
  <c r="N351" i="11"/>
  <c r="N151" i="11"/>
  <c r="N241" i="11"/>
  <c r="N152" i="11"/>
  <c r="N136" i="11"/>
  <c r="N366" i="11"/>
  <c r="N349" i="11"/>
  <c r="N71" i="11"/>
  <c r="N398" i="11"/>
  <c r="N507" i="11"/>
  <c r="N17" i="11"/>
  <c r="N301" i="11"/>
  <c r="N176" i="11"/>
  <c r="N362" i="11"/>
  <c r="N289" i="11"/>
  <c r="N74" i="11"/>
  <c r="N272" i="11"/>
  <c r="N458" i="11"/>
  <c r="N216" i="11"/>
  <c r="N108" i="11"/>
  <c r="N150" i="11"/>
  <c r="N130" i="11"/>
  <c r="N81" i="11"/>
  <c r="N269" i="11"/>
  <c r="N213" i="11"/>
  <c r="N317" i="11"/>
  <c r="N315" i="11"/>
  <c r="N156" i="11"/>
  <c r="N73" i="11"/>
  <c r="N237" i="11"/>
  <c r="N516" i="11"/>
  <c r="N333" i="11"/>
  <c r="N235" i="11"/>
  <c r="N406" i="11"/>
  <c r="N373" i="11"/>
  <c r="N521" i="11"/>
  <c r="N44" i="11"/>
  <c r="N50" i="11"/>
  <c r="N182" i="11"/>
  <c r="N90" i="11"/>
  <c r="N463" i="11"/>
  <c r="N277" i="11"/>
  <c r="N471" i="11"/>
  <c r="N240" i="11"/>
  <c r="N64" i="11"/>
  <c r="N393" i="11"/>
  <c r="N181" i="11"/>
  <c r="N127" i="11"/>
  <c r="N41" i="11"/>
  <c r="N261" i="11"/>
  <c r="N168" i="11"/>
  <c r="N303" i="11"/>
  <c r="N215" i="11"/>
  <c r="N98" i="11"/>
  <c r="N514" i="11"/>
  <c r="N262" i="11"/>
  <c r="N416" i="11"/>
  <c r="N79" i="11"/>
  <c r="N148" i="11"/>
  <c r="N214" i="11"/>
  <c r="N350" i="11"/>
  <c r="N121" i="11"/>
  <c r="N19" i="11"/>
  <c r="N129" i="11"/>
  <c r="N34" i="11"/>
  <c r="N399" i="11"/>
  <c r="N353" i="11"/>
  <c r="N290" i="11"/>
  <c r="N212" i="11"/>
  <c r="N5" i="11"/>
  <c r="N382" i="11"/>
  <c r="N310" i="11"/>
  <c r="N124" i="11"/>
  <c r="N69" i="11"/>
  <c r="N476" i="11"/>
  <c r="N430" i="11"/>
  <c r="N325" i="11"/>
  <c r="N271" i="11"/>
  <c r="N195" i="11"/>
  <c r="N233" i="11"/>
  <c r="N68" i="11"/>
  <c r="N91" i="11"/>
  <c r="N112" i="11"/>
  <c r="N253" i="11"/>
  <c r="N358" i="11"/>
  <c r="N428" i="11"/>
  <c r="N481" i="11"/>
  <c r="N23" i="11"/>
  <c r="N217" i="11"/>
  <c r="N54" i="11"/>
  <c r="N509" i="11"/>
  <c r="N185" i="11"/>
  <c r="N250" i="11"/>
  <c r="N479" i="11"/>
  <c r="N364" i="11"/>
  <c r="N106" i="11"/>
  <c r="N96" i="11"/>
  <c r="N9" i="11"/>
  <c r="N354" i="11"/>
  <c r="N230" i="11"/>
  <c r="N284" i="11"/>
  <c r="N109" i="11"/>
  <c r="N433" i="11"/>
  <c r="N264" i="11"/>
  <c r="N51" i="11"/>
  <c r="N266" i="11"/>
  <c r="N523" i="11"/>
  <c r="N529" i="11"/>
</calcChain>
</file>

<file path=xl/sharedStrings.xml><?xml version="1.0" encoding="utf-8"?>
<sst xmlns="http://schemas.openxmlformats.org/spreadsheetml/2006/main" count="5100" uniqueCount="1468">
  <si>
    <t>Region</t>
  </si>
  <si>
    <t>Zone</t>
  </si>
  <si>
    <t>My Fone</t>
  </si>
  <si>
    <t>Barisal</t>
  </si>
  <si>
    <t>Desh Link</t>
  </si>
  <si>
    <t>Faridpur</t>
  </si>
  <si>
    <t>Toushi Mobile Showroom &amp; Servicing</t>
  </si>
  <si>
    <t>M/S. National Electronics</t>
  </si>
  <si>
    <t>Gopalganj</t>
  </si>
  <si>
    <t>M/S Faiz Enterprise</t>
  </si>
  <si>
    <t>Mridha Telecom</t>
  </si>
  <si>
    <t>Winner Electronics</t>
  </si>
  <si>
    <t>Noor Electronics</t>
  </si>
  <si>
    <t>Patuakhali</t>
  </si>
  <si>
    <t>Zaman Electronics</t>
  </si>
  <si>
    <t>M/S. Rasel Enterprise</t>
  </si>
  <si>
    <t>M/S Saad Telecom</t>
  </si>
  <si>
    <t>A One Tel</t>
  </si>
  <si>
    <t>Pial Mobile Gallery</t>
  </si>
  <si>
    <t xml:space="preserve"> Chandpur </t>
  </si>
  <si>
    <t xml:space="preserve"> Cox's Bazar </t>
  </si>
  <si>
    <t xml:space="preserve"> Noakhali </t>
  </si>
  <si>
    <t xml:space="preserve"> Rangamati </t>
  </si>
  <si>
    <t xml:space="preserve"> Chittagong South </t>
  </si>
  <si>
    <t xml:space="preserve"> Chittagong North </t>
  </si>
  <si>
    <t>MM Communication</t>
  </si>
  <si>
    <t>Dhaka North</t>
  </si>
  <si>
    <t>Saif Telecom</t>
  </si>
  <si>
    <t>Dhaka center</t>
  </si>
  <si>
    <t>Trade plus</t>
  </si>
  <si>
    <t>Nabil Enterprise</t>
  </si>
  <si>
    <t>Gulshan</t>
  </si>
  <si>
    <t>Mobile House</t>
  </si>
  <si>
    <t>Mirpur</t>
  </si>
  <si>
    <t>Zaara Corporation</t>
  </si>
  <si>
    <t>Savar</t>
  </si>
  <si>
    <t>TM Communication</t>
  </si>
  <si>
    <t>Uttara</t>
  </si>
  <si>
    <t>Star Telecom</t>
  </si>
  <si>
    <t>Shore Distribution</t>
  </si>
  <si>
    <t>One Telecom (CTG Road)</t>
  </si>
  <si>
    <t>Dhaka South</t>
  </si>
  <si>
    <t>Chittagong Road</t>
  </si>
  <si>
    <t>Taj Telecom</t>
  </si>
  <si>
    <t>Dhanmondi</t>
  </si>
  <si>
    <t>City Telecom</t>
  </si>
  <si>
    <t>Jatrabari</t>
  </si>
  <si>
    <t>One Telecom, Jatrabari</t>
  </si>
  <si>
    <t>Dohar Enterprise</t>
  </si>
  <si>
    <t>Munshigonj</t>
  </si>
  <si>
    <t>Mehereen Telecom</t>
  </si>
  <si>
    <t>Keraniganj</t>
  </si>
  <si>
    <t>Nandan World Link</t>
  </si>
  <si>
    <t>One Telecom, Narayangonj</t>
  </si>
  <si>
    <t>Narayangonj</t>
  </si>
  <si>
    <t>One Telecom</t>
  </si>
  <si>
    <t>Paltan</t>
  </si>
  <si>
    <t>Ananda Electronics</t>
  </si>
  <si>
    <t>Nishat Telecom</t>
  </si>
  <si>
    <t>M K Trading Co.</t>
  </si>
  <si>
    <t xml:space="preserve"> Khulna </t>
  </si>
  <si>
    <t xml:space="preserve"> Jessore </t>
  </si>
  <si>
    <t xml:space="preserve"> Jhenaidah </t>
  </si>
  <si>
    <t xml:space="preserve"> Kushtia </t>
  </si>
  <si>
    <t xml:space="preserve"> Pirojpur </t>
  </si>
  <si>
    <t>F N Traders</t>
  </si>
  <si>
    <t>Mymensingh</t>
  </si>
  <si>
    <t>Bhaluka</t>
  </si>
  <si>
    <t>M/S. Sumon Telecoms</t>
  </si>
  <si>
    <t>Shakil Trade Interlink</t>
  </si>
  <si>
    <t>Mobile Point</t>
  </si>
  <si>
    <t>Gazipur</t>
  </si>
  <si>
    <t>Rathura Enterprise</t>
  </si>
  <si>
    <t>Rathura Enterprise – 2</t>
  </si>
  <si>
    <t>M/S Siddique Enterprise</t>
  </si>
  <si>
    <t>Jamalpur</t>
  </si>
  <si>
    <t>M/S. Mukul Enterprise</t>
  </si>
  <si>
    <t>New Samanta Telecom</t>
  </si>
  <si>
    <t>Repon Enterprise</t>
  </si>
  <si>
    <t>Bismillah Telecom</t>
  </si>
  <si>
    <t>Shisha Stationary &amp; Electronics</t>
  </si>
  <si>
    <t>M/S. Sujan Telecom</t>
  </si>
  <si>
    <t>Netrokona</t>
  </si>
  <si>
    <t>Shaheen Multimedia &amp; Telecom</t>
  </si>
  <si>
    <t>M/S Zaman Enterprise</t>
  </si>
  <si>
    <t>M/S Saidur Electronics</t>
  </si>
  <si>
    <t>Priyo Telecom</t>
  </si>
  <si>
    <t>Tangail</t>
  </si>
  <si>
    <t>S.M Tel</t>
  </si>
  <si>
    <t>Hello Naogaon</t>
  </si>
  <si>
    <t>Rajshahi</t>
  </si>
  <si>
    <t>Naogaon</t>
  </si>
  <si>
    <t>M/S Chowdhury Enterprise</t>
  </si>
  <si>
    <t>M/S BTB Telecom</t>
  </si>
  <si>
    <t>Rahman Telecom</t>
  </si>
  <si>
    <t>Tulip Distribution</t>
  </si>
  <si>
    <t>Pabna</t>
  </si>
  <si>
    <t>Swastidip Enterprise</t>
  </si>
  <si>
    <t>Haque Enterprise</t>
  </si>
  <si>
    <t>Hello Rajshahi</t>
  </si>
  <si>
    <t>Prithibi Corporation</t>
  </si>
  <si>
    <t>Sarkar Telecom, Sirajgonj</t>
  </si>
  <si>
    <t>Sirajgonj</t>
  </si>
  <si>
    <t>Satata Enterprise</t>
  </si>
  <si>
    <t>New Sarker Electronics</t>
  </si>
  <si>
    <t>Bogra</t>
  </si>
  <si>
    <t>Sanjog Mobile</t>
  </si>
  <si>
    <t>Pacific Electronics</t>
  </si>
  <si>
    <t>Rangpur</t>
  </si>
  <si>
    <t>World Media</t>
  </si>
  <si>
    <t>A.S.R. Trading</t>
  </si>
  <si>
    <t>Lalmonirhat</t>
  </si>
  <si>
    <t>Feroz Telecom</t>
  </si>
  <si>
    <t>Missing link trade and distribution</t>
  </si>
  <si>
    <t>Paul Telecom</t>
  </si>
  <si>
    <t>Tarek &amp; Brothers</t>
  </si>
  <si>
    <t>Shahil Distribution</t>
  </si>
  <si>
    <t>Thakurgaon</t>
  </si>
  <si>
    <t>Pacific Electronics – 2</t>
  </si>
  <si>
    <t>Swaranika  Enterprise</t>
  </si>
  <si>
    <t>M/S. Nodi Nishat Enterprise</t>
  </si>
  <si>
    <t>Dinajpur</t>
  </si>
  <si>
    <t>Mobile Plaza</t>
  </si>
  <si>
    <t>Sarker Telecom</t>
  </si>
  <si>
    <t>Sylhet</t>
  </si>
  <si>
    <t>Comilla</t>
  </si>
  <si>
    <t>M/S. Murad Enterprise</t>
  </si>
  <si>
    <t>Nashua Associate</t>
  </si>
  <si>
    <t>Narsingdhi</t>
  </si>
  <si>
    <t>Samiya Telecom-2</t>
  </si>
  <si>
    <t>Satata Mobile Centre</t>
  </si>
  <si>
    <t>Brahmanbaria</t>
  </si>
  <si>
    <t>Zeshan Telecom</t>
  </si>
  <si>
    <t>Hobiganj</t>
  </si>
  <si>
    <t>New Era Telecom</t>
  </si>
  <si>
    <t>Gopa Telecom</t>
  </si>
  <si>
    <t>Star Tel</t>
  </si>
  <si>
    <t>Distributors</t>
  </si>
  <si>
    <t>Mymensingh Outer</t>
  </si>
  <si>
    <t>Samiya Telecom</t>
  </si>
  <si>
    <t>StarTel Distribution-2</t>
  </si>
  <si>
    <t>M Enterprise</t>
  </si>
  <si>
    <t>Biponon Communications</t>
  </si>
  <si>
    <t>M/S. Saiful Enterprise</t>
  </si>
  <si>
    <t>Fantasy Telecom</t>
  </si>
  <si>
    <t>Mobile Shop</t>
  </si>
  <si>
    <t>Mobile Village</t>
  </si>
  <si>
    <t>Mobile Zone,Patia</t>
  </si>
  <si>
    <t>Prime Mobile Center</t>
  </si>
  <si>
    <t>Dhaka Telecom</t>
  </si>
  <si>
    <t>Mobile Media Center</t>
  </si>
  <si>
    <t>Salim Telecom &amp; Electronics</t>
  </si>
  <si>
    <t>Polly Mobile Distribution</t>
  </si>
  <si>
    <t>Satkania Store</t>
  </si>
  <si>
    <t>Toyabiya Telecom</t>
  </si>
  <si>
    <t>Mobile Heaven</t>
  </si>
  <si>
    <t>M/S. Alam Trade Link</t>
  </si>
  <si>
    <t>The National Carrier</t>
  </si>
  <si>
    <t>M/S Sholav Bitan</t>
  </si>
  <si>
    <t>Sibgat Telecom</t>
  </si>
  <si>
    <t>Hello Prithibi</t>
  </si>
  <si>
    <t>Ideal Communication</t>
  </si>
  <si>
    <t>Konica Trading</t>
  </si>
  <si>
    <t>S S Enterprise</t>
  </si>
  <si>
    <t>Max Tel</t>
  </si>
  <si>
    <t>Mobile Plus</t>
  </si>
  <si>
    <t>Biswa Bani Telecom</t>
  </si>
  <si>
    <t>M. R. Traders</t>
  </si>
  <si>
    <t>Mohima Telecom</t>
  </si>
  <si>
    <t>M/S. Panguchi Enterprise</t>
  </si>
  <si>
    <t>Shadhin Telecom</t>
  </si>
  <si>
    <t>Mobile Collection &amp; Ghori Ghor</t>
  </si>
  <si>
    <t>Khulna</t>
  </si>
  <si>
    <t>Chittagong</t>
  </si>
  <si>
    <t>National Total</t>
  </si>
  <si>
    <t>Remaining for 100%</t>
  </si>
  <si>
    <t>Daily Required Rate
for 100%</t>
  </si>
  <si>
    <t>Daily Required Rate for 100%</t>
  </si>
  <si>
    <t>Satkhira</t>
  </si>
  <si>
    <t>Tahia Enterprise</t>
  </si>
  <si>
    <t>Edison Electronics Ltd.</t>
  </si>
  <si>
    <t>Dhaka</t>
  </si>
  <si>
    <t>Remaining for 80%</t>
  </si>
  <si>
    <t>Daily Required Rate
for 80%</t>
  </si>
  <si>
    <t>Daily Required Rate for 80%</t>
  </si>
  <si>
    <t>Remaining Days</t>
  </si>
  <si>
    <t>Dealer Name</t>
  </si>
  <si>
    <t>DSR ID</t>
  </si>
  <si>
    <t>DSR Name</t>
  </si>
  <si>
    <t>Weightage</t>
  </si>
  <si>
    <t>Total 
(100%)</t>
  </si>
  <si>
    <t>Achievement</t>
  </si>
  <si>
    <t>Quantity</t>
  </si>
  <si>
    <t>Value</t>
  </si>
  <si>
    <t>Quantity (30%)</t>
  </si>
  <si>
    <t>Value (70%)</t>
  </si>
  <si>
    <t>DSR-0034</t>
  </si>
  <si>
    <t>DSR-0301</t>
  </si>
  <si>
    <t>DSR-0060</t>
  </si>
  <si>
    <t>DSR-0097</t>
  </si>
  <si>
    <t>DSR-0517</t>
  </si>
  <si>
    <t>DSR-0518</t>
  </si>
  <si>
    <t>DSR-0078</t>
  </si>
  <si>
    <t>DSR-0173</t>
  </si>
  <si>
    <t>DSR-0175</t>
  </si>
  <si>
    <t>Md. Hasnanin Ahmed Antor</t>
  </si>
  <si>
    <t>DSR-0174</t>
  </si>
  <si>
    <t>DSR-0612</t>
  </si>
  <si>
    <t>DSR-0344</t>
  </si>
  <si>
    <t>DSR-0345</t>
  </si>
  <si>
    <t>Mithun Halder</t>
  </si>
  <si>
    <t>DSR-0734</t>
  </si>
  <si>
    <t>DSR-0278</t>
  </si>
  <si>
    <t>Aminul</t>
  </si>
  <si>
    <t>DSR-0277</t>
  </si>
  <si>
    <t>Mr. Kumod Kanti</t>
  </si>
  <si>
    <t>DSR-0276</t>
  </si>
  <si>
    <t>Md. Monirul Islam</t>
  </si>
  <si>
    <t>DSR-0275</t>
  </si>
  <si>
    <t>Mr.Razib</t>
  </si>
  <si>
    <t>DSR-0542</t>
  </si>
  <si>
    <t>Md. Zubair Himel</t>
  </si>
  <si>
    <t>DSR-0578</t>
  </si>
  <si>
    <t>Mr. Rony</t>
  </si>
  <si>
    <t>DSR-0577</t>
  </si>
  <si>
    <t>Md. Robiul Islam (Shipon)</t>
  </si>
  <si>
    <t>DSR-0579</t>
  </si>
  <si>
    <t>Helal Sardar</t>
  </si>
  <si>
    <t>DSR-0580</t>
  </si>
  <si>
    <t>Md. Rubel Sheakh</t>
  </si>
  <si>
    <t>DSR-0554</t>
  </si>
  <si>
    <t>Mrittun Joy</t>
  </si>
  <si>
    <t>DSR-0553</t>
  </si>
  <si>
    <t>DSR-0009</t>
  </si>
  <si>
    <t>DSR-0705</t>
  </si>
  <si>
    <t>DSR-0117</t>
  </si>
  <si>
    <t>DSR-0646</t>
  </si>
  <si>
    <t>Shafikul Islam</t>
  </si>
  <si>
    <t>DSR-0644</t>
  </si>
  <si>
    <t>Dipongkar Biswas</t>
  </si>
  <si>
    <t>DSR-0645</t>
  </si>
  <si>
    <t>DSR-0643</t>
  </si>
  <si>
    <t>DSR-0461</t>
  </si>
  <si>
    <t>Mr. Shital Chandra roy</t>
  </si>
  <si>
    <t>DSR-0280</t>
  </si>
  <si>
    <t>Mr. Jiban Chandra Barai</t>
  </si>
  <si>
    <t>DSR-0606</t>
  </si>
  <si>
    <t>Mr. Tusar Mondol</t>
  </si>
  <si>
    <t>DSR-0279</t>
  </si>
  <si>
    <t>Mr. Chandon</t>
  </si>
  <si>
    <t>DSR-0305</t>
  </si>
  <si>
    <t>DSR-0306</t>
  </si>
  <si>
    <t>DSR-0365</t>
  </si>
  <si>
    <t>Md.Sumon Mia</t>
  </si>
  <si>
    <t>DSR-0367</t>
  </si>
  <si>
    <t>DSR-0366</t>
  </si>
  <si>
    <t>DSR-0284</t>
  </si>
  <si>
    <t>DSR-0285</t>
  </si>
  <si>
    <t>DSR-0178</t>
  </si>
  <si>
    <t>DSR-0176</t>
  </si>
  <si>
    <t>DSR-0177</t>
  </si>
  <si>
    <t>DSR-0563</t>
  </si>
  <si>
    <t>DSR-0339</t>
  </si>
  <si>
    <t>DSR-0343</t>
  </si>
  <si>
    <t>DSR-0340</t>
  </si>
  <si>
    <t>DSR-0341</t>
  </si>
  <si>
    <t>Golam Kabir</t>
  </si>
  <si>
    <t>DSR-0424</t>
  </si>
  <si>
    <t>DSR-0422</t>
  </si>
  <si>
    <t>DSR-0423</t>
  </si>
  <si>
    <t>DSR-0421</t>
  </si>
  <si>
    <t>DSR-0626</t>
  </si>
  <si>
    <t>Md. Jakir Hossain</t>
  </si>
  <si>
    <t>DSR-0623</t>
  </si>
  <si>
    <t>DSR-0624</t>
  </si>
  <si>
    <t>Babul</t>
  </si>
  <si>
    <t>DSR-0625</t>
  </si>
  <si>
    <t>DSR-0431</t>
  </si>
  <si>
    <t>DSR-0430</t>
  </si>
  <si>
    <t>DSR-0545</t>
  </si>
  <si>
    <t>DSR-0677</t>
  </si>
  <si>
    <t>DSR-0678</t>
  </si>
  <si>
    <t>DSR-0675</t>
  </si>
  <si>
    <t>Rahatul Islam</t>
  </si>
  <si>
    <t>DSR-0663</t>
  </si>
  <si>
    <t>Ariful Hoque</t>
  </si>
  <si>
    <t>DSR-0674</t>
  </si>
  <si>
    <t>H.M. Arshad</t>
  </si>
  <si>
    <t>DSR-0692</t>
  </si>
  <si>
    <t>DSR-0691</t>
  </si>
  <si>
    <t>Md. Muslim</t>
  </si>
  <si>
    <t>DSR-0693</t>
  </si>
  <si>
    <t>Md. Mabud</t>
  </si>
  <si>
    <t>DSR-0695</t>
  </si>
  <si>
    <t>Md. Nahid</t>
  </si>
  <si>
    <t>DSR-0658</t>
  </si>
  <si>
    <t>DSR-0659</t>
  </si>
  <si>
    <t>Md. Nurul Alam</t>
  </si>
  <si>
    <t>DSR-0726</t>
  </si>
  <si>
    <t>Abdul Momin Azad</t>
  </si>
  <si>
    <t>DSR-0392</t>
  </si>
  <si>
    <t>Md.Tofajjal</t>
  </si>
  <si>
    <t>DSR-0393</t>
  </si>
  <si>
    <t>Md. Rimon</t>
  </si>
  <si>
    <t>DSR-0394</t>
  </si>
  <si>
    <t>Md.Saiful Islam</t>
  </si>
  <si>
    <t>DSR-0567</t>
  </si>
  <si>
    <t>DSR-0400</t>
  </si>
  <si>
    <t>DSR-0562</t>
  </si>
  <si>
    <t>Jhontu Sarma</t>
  </si>
  <si>
    <t>DSR-0398</t>
  </si>
  <si>
    <t>Md.Alam</t>
  </si>
  <si>
    <t>DSR-0399</t>
  </si>
  <si>
    <t>Md.Lokman Uddin</t>
  </si>
  <si>
    <t>DSR-0568</t>
  </si>
  <si>
    <t>Imam Hossain</t>
  </si>
  <si>
    <t>DSR-0570</t>
  </si>
  <si>
    <t>Md. Harun</t>
  </si>
  <si>
    <t>DSR-0569</t>
  </si>
  <si>
    <t>Md. Selim</t>
  </si>
  <si>
    <t>DSR-0712</t>
  </si>
  <si>
    <t>DSR-0390</t>
  </si>
  <si>
    <t>Mr. Salauddin</t>
  </si>
  <si>
    <t>DSR-0005</t>
  </si>
  <si>
    <t>Md. Iqbal Hossain</t>
  </si>
  <si>
    <t>DSR-0095</t>
  </si>
  <si>
    <t>Mr. Bappy</t>
  </si>
  <si>
    <t>DSR-0500</t>
  </si>
  <si>
    <t>Mr. Sumon Chandra Das</t>
  </si>
  <si>
    <t>DSR-0030</t>
  </si>
  <si>
    <t>Mr. Jarif Hossain</t>
  </si>
  <si>
    <t>DSR-0080</t>
  </si>
  <si>
    <t>Md. Maine Uddin Jiku</t>
  </si>
  <si>
    <t>DSR-0057</t>
  </si>
  <si>
    <t>DSR-0425</t>
  </si>
  <si>
    <t>DSR-0426</t>
  </si>
  <si>
    <t>Raihan</t>
  </si>
  <si>
    <t>DSR-0427</t>
  </si>
  <si>
    <t>Rubel</t>
  </si>
  <si>
    <t>DSR-0429</t>
  </si>
  <si>
    <t>Mr. Rifat</t>
  </si>
  <si>
    <t>DSR-0428</t>
  </si>
  <si>
    <t>Mainul</t>
  </si>
  <si>
    <t>DSR-0196</t>
  </si>
  <si>
    <t>Md.Aminul Islam</t>
  </si>
  <si>
    <t>DSR-0197</t>
  </si>
  <si>
    <t>DSR-0195</t>
  </si>
  <si>
    <t>Md.Nejam Uddin</t>
  </si>
  <si>
    <t>Md. Masud</t>
  </si>
  <si>
    <t>Md.Morshed Alam</t>
  </si>
  <si>
    <t>DSR-0434</t>
  </si>
  <si>
    <t>Md. Sarwar Hossen Sujon</t>
  </si>
  <si>
    <t>DSR-0633</t>
  </si>
  <si>
    <t>Md. Belal Hossain</t>
  </si>
  <si>
    <t>DSR-0704</t>
  </si>
  <si>
    <t>DSR-0635</t>
  </si>
  <si>
    <t>Mr. Kanak Das</t>
  </si>
  <si>
    <t>DSR-0396</t>
  </si>
  <si>
    <t>Md. Monir Hossain</t>
  </si>
  <si>
    <t>DSR-0397</t>
  </si>
  <si>
    <t>Md. Younus</t>
  </si>
  <si>
    <t>DSR-0438</t>
  </si>
  <si>
    <t>Md. Alamin</t>
  </si>
  <si>
    <t>DSR-0439</t>
  </si>
  <si>
    <t>DSR-0651</t>
  </si>
  <si>
    <t>Nayan Dey</t>
  </si>
  <si>
    <t>DSR-0049</t>
  </si>
  <si>
    <t>DSR-0024</t>
  </si>
  <si>
    <t>DSR-0075</t>
  </si>
  <si>
    <t>DSR-0137</t>
  </si>
  <si>
    <t>DSR-0667</t>
  </si>
  <si>
    <t>Md. Faruk Islam</t>
  </si>
  <si>
    <t>DSR-0666</t>
  </si>
  <si>
    <t>Md. Rabbi</t>
  </si>
  <si>
    <t>DSR-0224</t>
  </si>
  <si>
    <t>Abdul Matin</t>
  </si>
  <si>
    <t>DSR-0668</t>
  </si>
  <si>
    <t>Md. Jahidul Islam</t>
  </si>
  <si>
    <t>DSR-0084</t>
  </si>
  <si>
    <t>DSR-0045</t>
  </si>
  <si>
    <t>Md. Atik</t>
  </si>
  <si>
    <t>DSR-0068</t>
  </si>
  <si>
    <t>DSR-0549</t>
  </si>
  <si>
    <t>Md. Alal Hossain</t>
  </si>
  <si>
    <t>DSR-0551</t>
  </si>
  <si>
    <t>Md. Jewel Rana</t>
  </si>
  <si>
    <t>DSR-0552</t>
  </si>
  <si>
    <t>DSR-0739</t>
  </si>
  <si>
    <t>Md. Akbar Hosen</t>
  </si>
  <si>
    <t>DSR-0550</t>
  </si>
  <si>
    <t>DSR-0013</t>
  </si>
  <si>
    <t>Salah Uddin Jomader</t>
  </si>
  <si>
    <t>DSR-0209</t>
  </si>
  <si>
    <t>Sagor Islam</t>
  </si>
  <si>
    <t>DSR-0038</t>
  </si>
  <si>
    <t>DSR-0208</t>
  </si>
  <si>
    <t>DSR-0210</t>
  </si>
  <si>
    <t>Md. Rakib</t>
  </si>
  <si>
    <t>DSR-0003</t>
  </si>
  <si>
    <t>DSR-0061</t>
  </si>
  <si>
    <t>Md. Reyaz Uddin</t>
  </si>
  <si>
    <t>DSR-0028</t>
  </si>
  <si>
    <t>Md. Mahabub</t>
  </si>
  <si>
    <t>DSR-0127</t>
  </si>
  <si>
    <t>DSR-0037</t>
  </si>
  <si>
    <t>Anik Das Bappi</t>
  </si>
  <si>
    <t>DSR-0093</t>
  </si>
  <si>
    <t>DSR-0589</t>
  </si>
  <si>
    <t>DSR-0012</t>
  </si>
  <si>
    <t>DSR-0485</t>
  </si>
  <si>
    <t>DSR-0090</t>
  </si>
  <si>
    <t>DSR-0450</t>
  </si>
  <si>
    <t>DSR-0116</t>
  </si>
  <si>
    <t>DSR-0066</t>
  </si>
  <si>
    <t>DSR-0650</t>
  </si>
  <si>
    <t>Abir Hossain</t>
  </si>
  <si>
    <t>DSR-0649</t>
  </si>
  <si>
    <t>Lablu Mia</t>
  </si>
  <si>
    <t>DSR-0648</t>
  </si>
  <si>
    <t>Saiful Islam</t>
  </si>
  <si>
    <t>DSR-0056</t>
  </si>
  <si>
    <t>Md. Shapan</t>
  </si>
  <si>
    <t>DSR-0025</t>
  </si>
  <si>
    <t>Sumon</t>
  </si>
  <si>
    <t>DSR-0091</t>
  </si>
  <si>
    <t>Sonjit Barmon</t>
  </si>
  <si>
    <t>DSR-0130</t>
  </si>
  <si>
    <t>Bappy</t>
  </si>
  <si>
    <t>DSR-0050</t>
  </si>
  <si>
    <t>Hridoy</t>
  </si>
  <si>
    <t>DSR-0112</t>
  </si>
  <si>
    <t>Ali Hossain</t>
  </si>
  <si>
    <t>DSR-0108</t>
  </si>
  <si>
    <t>DSR-0121</t>
  </si>
  <si>
    <t>DSR-0499</t>
  </si>
  <si>
    <t>Nazrul Islam</t>
  </si>
  <si>
    <t>DSR-0092</t>
  </si>
  <si>
    <t>Md Nahidul Islam</t>
  </si>
  <si>
    <t>DSR-0459</t>
  </si>
  <si>
    <t>Md Babul Hossain</t>
  </si>
  <si>
    <t>DSR-0054</t>
  </si>
  <si>
    <t>Md.Ibrahim Khalil</t>
  </si>
  <si>
    <t>DSR-0697</t>
  </si>
  <si>
    <t>DSR-0369</t>
  </si>
  <si>
    <t>DSR-0491</t>
  </si>
  <si>
    <t>DSR-0371</t>
  </si>
  <si>
    <t>DSR-0370</t>
  </si>
  <si>
    <t>DSR-0507</t>
  </si>
  <si>
    <t>Md. Farhad Hossen</t>
  </si>
  <si>
    <t>DSR-0446</t>
  </si>
  <si>
    <t>DSR-0479</t>
  </si>
  <si>
    <t>DSR-0016</t>
  </si>
  <si>
    <t>DSR-0070</t>
  </si>
  <si>
    <t>Md. Jony</t>
  </si>
  <si>
    <t>DSR-0041</t>
  </si>
  <si>
    <t>DSR-0086</t>
  </si>
  <si>
    <t>DSR-0048</t>
  </si>
  <si>
    <t>Md. Badhon Hossain</t>
  </si>
  <si>
    <t>DSR-0023</t>
  </si>
  <si>
    <t>Md. Mosaddek Billah</t>
  </si>
  <si>
    <t>DSR-0543</t>
  </si>
  <si>
    <t>DSR-0267</t>
  </si>
  <si>
    <t>Faruk Khan</t>
  </si>
  <si>
    <t>DSR-0653</t>
  </si>
  <si>
    <t>DSR-0257</t>
  </si>
  <si>
    <t>Gautam Ghosh Rony</t>
  </si>
  <si>
    <t>DSR-0145</t>
  </si>
  <si>
    <t>DSR-0148</t>
  </si>
  <si>
    <t>Md. Shohel Rana</t>
  </si>
  <si>
    <t>DSR-0139</t>
  </si>
  <si>
    <t>DSR-0134</t>
  </si>
  <si>
    <t>Md. Toukir</t>
  </si>
  <si>
    <t>DSR-0149</t>
  </si>
  <si>
    <t>Md. Shohag Molla</t>
  </si>
  <si>
    <t>DSR-0560</t>
  </si>
  <si>
    <t>DSR-0482</t>
  </si>
  <si>
    <t>Md. Imran</t>
  </si>
  <si>
    <t>DSR-0452</t>
  </si>
  <si>
    <t>Md. Rabby Khan</t>
  </si>
  <si>
    <t>DSR-0303</t>
  </si>
  <si>
    <t>Md. Shafiqul Islam</t>
  </si>
  <si>
    <t>DSR-0304</t>
  </si>
  <si>
    <t>DSR-0559</t>
  </si>
  <si>
    <t>DSR-0282</t>
  </si>
  <si>
    <t>Jobayer Ahmed Joy</t>
  </si>
  <si>
    <t>DSR-0281</t>
  </si>
  <si>
    <t>DSR-0283</t>
  </si>
  <si>
    <t>DSR-0447</t>
  </si>
  <si>
    <t>Md.Abdul Mannan Shapon</t>
  </si>
  <si>
    <t>DSR-0504</t>
  </si>
  <si>
    <t>DSR-0558</t>
  </si>
  <si>
    <t>DSR-0088</t>
  </si>
  <si>
    <t>DSR-0015</t>
  </si>
  <si>
    <t>Md. Abu Taher</t>
  </si>
  <si>
    <t>DSR-0432</t>
  </si>
  <si>
    <t>DSR-0315</t>
  </si>
  <si>
    <t>DSR-0480</t>
  </si>
  <si>
    <t>DSR-0557</t>
  </si>
  <si>
    <t>DSR-0063</t>
  </si>
  <si>
    <t>Md. Ariful Islam</t>
  </si>
  <si>
    <t>DSR-0085</t>
  </si>
  <si>
    <t>Md.Kawser Molla</t>
  </si>
  <si>
    <t>DSR-0039</t>
  </si>
  <si>
    <t>Md. Mahfuzur Rahman Masum</t>
  </si>
  <si>
    <t>DSR-0014</t>
  </si>
  <si>
    <t>Md. Sofiullah</t>
  </si>
  <si>
    <t>DSR-0119</t>
  </si>
  <si>
    <t>Sirajul Islam (Nayan)</t>
  </si>
  <si>
    <t>DSR-0738</t>
  </si>
  <si>
    <t>Md. Sikander Badsha</t>
  </si>
  <si>
    <t>DSR-0027</t>
  </si>
  <si>
    <t>DSR-0503</t>
  </si>
  <si>
    <t>DSR-0152</t>
  </si>
  <si>
    <t>Md. Manir Hossain</t>
  </si>
  <si>
    <t>DSR-0151</t>
  </si>
  <si>
    <t>DSR-0150</t>
  </si>
  <si>
    <t>DSR-0002</t>
  </si>
  <si>
    <t>Md. Lokman Hossain</t>
  </si>
  <si>
    <t>DSR-0153</t>
  </si>
  <si>
    <t>DSR-0352</t>
  </si>
  <si>
    <t>Md. Moklesur Rahman</t>
  </si>
  <si>
    <t>DSR-0588</t>
  </si>
  <si>
    <t>DSR-0353</t>
  </si>
  <si>
    <t>Mr. Robi</t>
  </si>
  <si>
    <t>DSR-0584</t>
  </si>
  <si>
    <t>DSR-0464</t>
  </si>
  <si>
    <t>Saiful Alam Sumon</t>
  </si>
  <si>
    <t>DSR-0467</t>
  </si>
  <si>
    <t>DSR-0465</t>
  </si>
  <si>
    <t>Mostafa Kamal</t>
  </si>
  <si>
    <t>DSR-0466</t>
  </si>
  <si>
    <t>DSR-0333</t>
  </si>
  <si>
    <t>DSR-0332</t>
  </si>
  <si>
    <t>Animesh</t>
  </si>
  <si>
    <t>DSR-0508</t>
  </si>
  <si>
    <t>Atahar Uddin Masum</t>
  </si>
  <si>
    <t>DSR-0096</t>
  </si>
  <si>
    <t>Md. Shahidul Islam</t>
  </si>
  <si>
    <t>DSR-0627</t>
  </si>
  <si>
    <t>Torun Chakraborty</t>
  </si>
  <si>
    <t>DSR-0087</t>
  </si>
  <si>
    <t>Md. Taijal Hossain Rony</t>
  </si>
  <si>
    <t>DSR-0008</t>
  </si>
  <si>
    <t>Md. Jafor Ahmed Kajol</t>
  </si>
  <si>
    <t>DSR-0509</t>
  </si>
  <si>
    <t>DSR-0544</t>
  </si>
  <si>
    <t>DSR-0110</t>
  </si>
  <si>
    <t>Naser</t>
  </si>
  <si>
    <t>DSR-0033</t>
  </si>
  <si>
    <t>DSR-0065</t>
  </si>
  <si>
    <t>Md. Babor Ali</t>
  </si>
  <si>
    <t>DSR-0166</t>
  </si>
  <si>
    <t>Md. Lockman Al Hakim</t>
  </si>
  <si>
    <t>DSR-0613</t>
  </si>
  <si>
    <t>Md. Hasanuzzaman</t>
  </si>
  <si>
    <t>DSR-0164</t>
  </si>
  <si>
    <t>Abdur Rahim</t>
  </si>
  <si>
    <t>DSR-0167</t>
  </si>
  <si>
    <t>Mr. Porimol Kumar</t>
  </si>
  <si>
    <t>DSR-0165</t>
  </si>
  <si>
    <t>Saydur Rahman Jewel</t>
  </si>
  <si>
    <t>DSR-0163</t>
  </si>
  <si>
    <t>Md.Ohidul Islam</t>
  </si>
  <si>
    <t>DSR-0180</t>
  </si>
  <si>
    <t>Uttam kumar</t>
  </si>
  <si>
    <t>DSR-0735</t>
  </si>
  <si>
    <t>Alif Sheikh</t>
  </si>
  <si>
    <t>DSR-0182</t>
  </si>
  <si>
    <t>Sujoy kumar</t>
  </si>
  <si>
    <t>DSR-0181</t>
  </si>
  <si>
    <t>Palash Biswas</t>
  </si>
  <si>
    <t>DSR-0035</t>
  </si>
  <si>
    <t>DSR-0010</t>
  </si>
  <si>
    <t>DSR-0743</t>
  </si>
  <si>
    <t>MD. EMON 2</t>
  </si>
  <si>
    <t>DSR-0100</t>
  </si>
  <si>
    <t>Md. Shahin Hossain (Jony)</t>
  </si>
  <si>
    <t>DSR-0124</t>
  </si>
  <si>
    <t>Md. Shimul Hossan</t>
  </si>
  <si>
    <t>DSR-0055</t>
  </si>
  <si>
    <t>DSR-0081</t>
  </si>
  <si>
    <t>DSR-0533</t>
  </si>
  <si>
    <t>DSR-0354</t>
  </si>
  <si>
    <t>DSR-0222</t>
  </si>
  <si>
    <t>Md. Abdul barek</t>
  </si>
  <si>
    <t>DSR-0223</t>
  </si>
  <si>
    <t>DSR-0220</t>
  </si>
  <si>
    <t>Md. Ekram hossain</t>
  </si>
  <si>
    <t>DSR-0221</t>
  </si>
  <si>
    <t>Md. Fazlul halim Panna</t>
  </si>
  <si>
    <t>DSR-0742</t>
  </si>
  <si>
    <t>DSR-0185</t>
  </si>
  <si>
    <t>Md. Ariful Islam Mezbah</t>
  </si>
  <si>
    <t>DSR-0183</t>
  </si>
  <si>
    <t>Ariful Islam Tipu</t>
  </si>
  <si>
    <t>DSR-0186</t>
  </si>
  <si>
    <t>S.K Linkon</t>
  </si>
  <si>
    <t>DSR-0184</t>
  </si>
  <si>
    <t>DSR-0652</t>
  </si>
  <si>
    <t>Manos Kumar Das</t>
  </si>
  <si>
    <t>DSR-0338</t>
  </si>
  <si>
    <t>Partha haldar</t>
  </si>
  <si>
    <t>DSR-0337</t>
  </si>
  <si>
    <t>Md. Allauddin Howladar</t>
  </si>
  <si>
    <t>DSR-0336</t>
  </si>
  <si>
    <t>Mr. Shopon</t>
  </si>
  <si>
    <t>DSR-0555</t>
  </si>
  <si>
    <t>Md. Hassan</t>
  </si>
  <si>
    <t>DSR-0594</t>
  </si>
  <si>
    <t>DSR-0172</t>
  </si>
  <si>
    <t>DSR-0597</t>
  </si>
  <si>
    <t>DSR-0171</t>
  </si>
  <si>
    <t>Md. Monirul Islam Milon</t>
  </si>
  <si>
    <t>DSR-0168</t>
  </si>
  <si>
    <t>Palash Kumar Ghosh(Palash)</t>
  </si>
  <si>
    <t>DSR-0170</t>
  </si>
  <si>
    <t>Habibur Rahman Habib(Habib)</t>
  </si>
  <si>
    <t>DSR-0169</t>
  </si>
  <si>
    <t>Kalam</t>
  </si>
  <si>
    <t>DSR-0475</t>
  </si>
  <si>
    <t>DSR-0406</t>
  </si>
  <si>
    <t>Md. Arif Hossain</t>
  </si>
  <si>
    <t>DSR-0407</t>
  </si>
  <si>
    <t>DSR-0574</t>
  </si>
  <si>
    <t>DSR-0593</t>
  </si>
  <si>
    <t>Md Jahirul Islam</t>
  </si>
  <si>
    <t>DSR-0515</t>
  </si>
  <si>
    <t>DSR-0516</t>
  </si>
  <si>
    <t>DSR-0628</t>
  </si>
  <si>
    <t>Md Rakib Hasan</t>
  </si>
  <si>
    <t>DSR-0442</t>
  </si>
  <si>
    <t>Md. Abul Khaer</t>
  </si>
  <si>
    <t>DSR-0608</t>
  </si>
  <si>
    <t>Mobile point</t>
  </si>
  <si>
    <t>DSR-0188</t>
  </si>
  <si>
    <t>DSR-0187</t>
  </si>
  <si>
    <t>Md.Liton Mia</t>
  </si>
  <si>
    <t>DSR-0592</t>
  </si>
  <si>
    <t>Md. Tareq Mia</t>
  </si>
  <si>
    <t>DSR-0484</t>
  </si>
  <si>
    <t>Md. Rasel</t>
  </si>
  <si>
    <t>DSR-0102</t>
  </si>
  <si>
    <t>DSR-0017</t>
  </si>
  <si>
    <t>Abdul Latif</t>
  </si>
  <si>
    <t>DSR-0618</t>
  </si>
  <si>
    <t>Kajal Roy</t>
  </si>
  <si>
    <t>DSR-0591</t>
  </si>
  <si>
    <t>Md. Jahurul Islam</t>
  </si>
  <si>
    <t>DSR-0300</t>
  </si>
  <si>
    <t>Md. Liton Mia</t>
  </si>
  <si>
    <t>DSR-0493</t>
  </si>
  <si>
    <t>DSR-0725</t>
  </si>
  <si>
    <t>Md. Nazmul Islam</t>
  </si>
  <si>
    <t>DSR-0064</t>
  </si>
  <si>
    <t>DSR-0042</t>
  </si>
  <si>
    <t>DSR-0494</t>
  </si>
  <si>
    <t>DSR-0483</t>
  </si>
  <si>
    <t>Md. Sumon Mia</t>
  </si>
  <si>
    <t>DSR-0673</t>
  </si>
  <si>
    <t>Md. Imrul Hossain</t>
  </si>
  <si>
    <t>DSR-0404</t>
  </si>
  <si>
    <t>DSR-0405</t>
  </si>
  <si>
    <t>Md. Tara</t>
  </si>
  <si>
    <t>DSR-0403</t>
  </si>
  <si>
    <t>DSR-0401</t>
  </si>
  <si>
    <t>Md. Jahangir Alam</t>
  </si>
  <si>
    <t>DSR-0724</t>
  </si>
  <si>
    <t>Md. Saroar</t>
  </si>
  <si>
    <t>DSR-0410</t>
  </si>
  <si>
    <t>Md. Bappy</t>
  </si>
  <si>
    <t>DSR-0655</t>
  </si>
  <si>
    <t>Md. Sojol Rahman</t>
  </si>
  <si>
    <t>DSR-0409</t>
  </si>
  <si>
    <t>Md. Billal Hossain</t>
  </si>
  <si>
    <t>DSR-0408</t>
  </si>
  <si>
    <t>DSR-0412</t>
  </si>
  <si>
    <t>Md. Tuhin</t>
  </si>
  <si>
    <t>DSR-0445</t>
  </si>
  <si>
    <t>DSR-0737</t>
  </si>
  <si>
    <t>DSR-0411</t>
  </si>
  <si>
    <t>Md. Ali Hossain</t>
  </si>
  <si>
    <t>DSR-0414</t>
  </si>
  <si>
    <t>Md. Abdul Majid</t>
  </si>
  <si>
    <t>DSR-0413</t>
  </si>
  <si>
    <t>DSR-0416</t>
  </si>
  <si>
    <t>Junaeid Hasan</t>
  </si>
  <si>
    <t>DSR-0417</t>
  </si>
  <si>
    <t>Md. Ataur Rahman</t>
  </si>
  <si>
    <t>DSR-0082</t>
  </si>
  <si>
    <t>Md. Shamim Rana</t>
  </si>
  <si>
    <t>DSR-0051</t>
  </si>
  <si>
    <t>Awlad Hossain</t>
  </si>
  <si>
    <t>DSR-0573</t>
  </si>
  <si>
    <t>Md. Shofiqul Islam</t>
  </si>
  <si>
    <t>DSR-0043</t>
  </si>
  <si>
    <t>Md. Aiub Ali</t>
  </si>
  <si>
    <t>DSR-0018</t>
  </si>
  <si>
    <t>Md. Mazharul Islam (Riyadh)</t>
  </si>
  <si>
    <t>DSR-0572</t>
  </si>
  <si>
    <t>Md. Salauddin</t>
  </si>
  <si>
    <t>DSR-0665</t>
  </si>
  <si>
    <t>DSR-0565</t>
  </si>
  <si>
    <t>DSR-0718</t>
  </si>
  <si>
    <t>DSR-0582</t>
  </si>
  <si>
    <t>Md. Saddam</t>
  </si>
  <si>
    <t>DSR-0566</t>
  </si>
  <si>
    <t>Md. Mahin</t>
  </si>
  <si>
    <t>DSR-0571</t>
  </si>
  <si>
    <t>DSR-0719</t>
  </si>
  <si>
    <t>DSR-0609</t>
  </si>
  <si>
    <t>DSR-0441</t>
  </si>
  <si>
    <t>DSR-0104</t>
  </si>
  <si>
    <t>Md. Noyon Khan</t>
  </si>
  <si>
    <t>DSR-0714</t>
  </si>
  <si>
    <t>DSR-0520</t>
  </si>
  <si>
    <t>DSR-0072</t>
  </si>
  <si>
    <t>DSR-0716</t>
  </si>
  <si>
    <t>DSR-0190</t>
  </si>
  <si>
    <t>DSR-0189</t>
  </si>
  <si>
    <t>Md. Mosarrof Hossain</t>
  </si>
  <si>
    <t>DSR-0191</t>
  </si>
  <si>
    <t>Lipon Chandra</t>
  </si>
  <si>
    <t>DSR-0192</t>
  </si>
  <si>
    <t>Md. Shamim Ahmed</t>
  </si>
  <si>
    <t>DSR-0327</t>
  </si>
  <si>
    <t>DSR-0323</t>
  </si>
  <si>
    <t>DSR-0656</t>
  </si>
  <si>
    <t>DSR-0419</t>
  </si>
  <si>
    <t>DSR-0420</t>
  </si>
  <si>
    <t xml:space="preserve">Md. Ashraful </t>
  </si>
  <si>
    <t>DSR-0418</t>
  </si>
  <si>
    <t>DSR-0576</t>
  </si>
  <si>
    <t>Alamgir Hossain</t>
  </si>
  <si>
    <t>DSR-0524</t>
  </si>
  <si>
    <t>DSR-0069</t>
  </si>
  <si>
    <t>DSR-0123</t>
  </si>
  <si>
    <t>Mir Awal</t>
  </si>
  <si>
    <t>DSR-0141</t>
  </si>
  <si>
    <t>Syed Shafiqur Islam</t>
  </si>
  <si>
    <t>DSR-0703</t>
  </si>
  <si>
    <t>DSR-0501</t>
  </si>
  <si>
    <t>DSR-0740</t>
  </si>
  <si>
    <t>DSR-0502</t>
  </si>
  <si>
    <t>DSR-0113</t>
  </si>
  <si>
    <t>Md. Rakibul</t>
  </si>
  <si>
    <t>DSR-0142</t>
  </si>
  <si>
    <t>DSR-0133</t>
  </si>
  <si>
    <t>DSR-0019</t>
  </si>
  <si>
    <t>DSR-0107</t>
  </si>
  <si>
    <t>DSR-0036</t>
  </si>
  <si>
    <t>Md. Ruhul Islam</t>
  </si>
  <si>
    <t>DSR-0636</t>
  </si>
  <si>
    <t>Md. Johorul Islam</t>
  </si>
  <si>
    <t>DSR-0575</t>
  </si>
  <si>
    <t>DSR-0744</t>
  </si>
  <si>
    <t>Somor</t>
  </si>
  <si>
    <t>DSR-0058</t>
  </si>
  <si>
    <t>Md Moynul Islam</t>
  </si>
  <si>
    <t>DSR-0083</t>
  </si>
  <si>
    <t>Md. Sagor Ahmed</t>
  </si>
  <si>
    <t>DSR-0706</t>
  </si>
  <si>
    <t>DSR-0309</t>
  </si>
  <si>
    <t>Md.Maruf-Un-Nabe Munna</t>
  </si>
  <si>
    <t>DSR-0310</t>
  </si>
  <si>
    <t>Md. Ashik Rahman</t>
  </si>
  <si>
    <t>DSR-0590</t>
  </si>
  <si>
    <t>Md. Atiqul Islam</t>
  </si>
  <si>
    <t>DSR-0312</t>
  </si>
  <si>
    <t>Md.Rabiul Islam (Robi)</t>
  </si>
  <si>
    <t>DSR-0311</t>
  </si>
  <si>
    <t>DSR-0079</t>
  </si>
  <si>
    <t>DSR-0131</t>
  </si>
  <si>
    <t>Md. Bayzid Bostami</t>
  </si>
  <si>
    <t>DSR-0161</t>
  </si>
  <si>
    <t>DSR-0114</t>
  </si>
  <si>
    <t>Md. Rashed Alam</t>
  </si>
  <si>
    <t>DSR-0006</t>
  </si>
  <si>
    <t>DSR-0160</t>
  </si>
  <si>
    <t>DSR-0098</t>
  </si>
  <si>
    <t>Md. Faruk Hossain</t>
  </si>
  <si>
    <t>DSR-0146</t>
  </si>
  <si>
    <t>DSR-0495</t>
  </si>
  <si>
    <t>Md. Monowar Hossain</t>
  </si>
  <si>
    <t>DSR-0496</t>
  </si>
  <si>
    <t>DSR-0498</t>
  </si>
  <si>
    <t>Md. Khairul Islam</t>
  </si>
  <si>
    <t>DSR-0497</t>
  </si>
  <si>
    <t>Md. Nasir Uddin</t>
  </si>
  <si>
    <t>DSR-0246</t>
  </si>
  <si>
    <t>Md.James Hossain</t>
  </si>
  <si>
    <t>DSR-0247</t>
  </si>
  <si>
    <t>DSR-0619</t>
  </si>
  <si>
    <t>DSR-0248</t>
  </si>
  <si>
    <t>DSR-0349</t>
  </si>
  <si>
    <t>Prodip Kumer</t>
  </si>
  <si>
    <t>DSR-0350</t>
  </si>
  <si>
    <t>Rabiul Islam</t>
  </si>
  <si>
    <t>DSR-0351</t>
  </si>
  <si>
    <t>Shoel Rana</t>
  </si>
  <si>
    <t>DSR-0156</t>
  </si>
  <si>
    <t>DSR-0159</t>
  </si>
  <si>
    <t>DSR-0158</t>
  </si>
  <si>
    <t>DSR-0155</t>
  </si>
  <si>
    <t>DSR-0001</t>
  </si>
  <si>
    <t>DSR-0661</t>
  </si>
  <si>
    <t>DSR-0026</t>
  </si>
  <si>
    <t>Md. Rubel</t>
  </si>
  <si>
    <t>DSR-0157</t>
  </si>
  <si>
    <t>DSR-0477</t>
  </si>
  <si>
    <t>DSR-0162</t>
  </si>
  <si>
    <t>DSR-0622</t>
  </si>
  <si>
    <t>Md. Alamin Hossain</t>
  </si>
  <si>
    <t>DSR-0218</t>
  </si>
  <si>
    <t>DSR-0621</t>
  </si>
  <si>
    <t>DSR-0217</t>
  </si>
  <si>
    <t>Md. Abdul Khalek</t>
  </si>
  <si>
    <t>DSR-0216</t>
  </si>
  <si>
    <t>DSR-0614</t>
  </si>
  <si>
    <t>Md. Rezaul Karim</t>
  </si>
  <si>
    <t>DSR-0698</t>
  </si>
  <si>
    <t>Dipak Kumar</t>
  </si>
  <si>
    <t>DSR-0699</t>
  </si>
  <si>
    <t>DSR-0616</t>
  </si>
  <si>
    <t>DSR-0617</t>
  </si>
  <si>
    <t>DSR-0700</t>
  </si>
  <si>
    <t>Md. Moshiur Rahman</t>
  </si>
  <si>
    <t>DSR-0234</t>
  </si>
  <si>
    <t>DSR-0232</t>
  </si>
  <si>
    <t>DSR-0236</t>
  </si>
  <si>
    <t>DSR-0225</t>
  </si>
  <si>
    <t>DSR-0229</t>
  </si>
  <si>
    <t>DSR-0230</t>
  </si>
  <si>
    <t>DSR-0227</t>
  </si>
  <si>
    <t>DSR-0245</t>
  </si>
  <si>
    <t>Md.Sajedur Rahman</t>
  </si>
  <si>
    <t>DSR-0243</t>
  </si>
  <si>
    <t>Md.Mosaibur Rahman</t>
  </si>
  <si>
    <t>DSR-0244</t>
  </si>
  <si>
    <t>Md.Karimul Islam</t>
  </si>
  <si>
    <t>DSR-0689</t>
  </si>
  <si>
    <t>DSR-0688</t>
  </si>
  <si>
    <t>DSR-0640</t>
  </si>
  <si>
    <t>Md. Mominul Islam</t>
  </si>
  <si>
    <t>DSR-0639</t>
  </si>
  <si>
    <t>DSR-0686</t>
  </si>
  <si>
    <t>Md. Nahiduzzaman Suzan</t>
  </si>
  <si>
    <t>DSR-0687</t>
  </si>
  <si>
    <t>DSR-0682</t>
  </si>
  <si>
    <t>DSR-0683</t>
  </si>
  <si>
    <t>DSR-0684</t>
  </si>
  <si>
    <t>Md. Shamim Islam</t>
  </si>
  <si>
    <t>DSR-0685</t>
  </si>
  <si>
    <t>DSR-0681</t>
  </si>
  <si>
    <t>DSR-0259</t>
  </si>
  <si>
    <t>Mr. Golzar Rahaman</t>
  </si>
  <si>
    <t>DSR-0258</t>
  </si>
  <si>
    <t>DSR-0260</t>
  </si>
  <si>
    <t>DSR-0634</t>
  </si>
  <si>
    <t>DSR-0599</t>
  </si>
  <si>
    <t>DSR-0600</t>
  </si>
  <si>
    <t>DSR-0598</t>
  </si>
  <si>
    <t>DSR-0329</t>
  </si>
  <si>
    <t>Md. Ataur Rahman (Lavlu)</t>
  </si>
  <si>
    <t>DSR-0331</t>
  </si>
  <si>
    <t>Banasour Chandra Barman</t>
  </si>
  <si>
    <t>DSR-0330</t>
  </si>
  <si>
    <t>Jahangir Hossain (Lulu)</t>
  </si>
  <si>
    <t>DSR-0328</t>
  </si>
  <si>
    <t>Mr. Ratan Kumar Roy</t>
  </si>
  <si>
    <t>DSR-0629</t>
  </si>
  <si>
    <t>Md. Joynal Abedin</t>
  </si>
  <si>
    <t>DSR-0251</t>
  </si>
  <si>
    <t>DSR-0250</t>
  </si>
  <si>
    <t>Mr. Sulov Sen</t>
  </si>
  <si>
    <t>DSR-0252</t>
  </si>
  <si>
    <t>Mr. Shimul Ahmed</t>
  </si>
  <si>
    <t>DSR-0253</t>
  </si>
  <si>
    <t>DSR-0314</t>
  </si>
  <si>
    <t>DSR-0313</t>
  </si>
  <si>
    <t>Mr. Enamul Haque</t>
  </si>
  <si>
    <t>DSR-0266</t>
  </si>
  <si>
    <t>Md. Naim Sarkar</t>
  </si>
  <si>
    <t>DSR-0265</t>
  </si>
  <si>
    <t>DSR-0262</t>
  </si>
  <si>
    <t>Md. Shahin Sarkar</t>
  </si>
  <si>
    <t>DSR-0261</t>
  </si>
  <si>
    <t>Md. Palash</t>
  </si>
  <si>
    <t>DSR-0264</t>
  </si>
  <si>
    <t>Missing Link Trade and Distribution</t>
  </si>
  <si>
    <t>DSR-0254</t>
  </si>
  <si>
    <t>Mr. Suruzzaman</t>
  </si>
  <si>
    <t>DSR-0255</t>
  </si>
  <si>
    <t>DSR-0541</t>
  </si>
  <si>
    <t>Md. Shirajul Islam</t>
  </si>
  <si>
    <t>DSR-0268</t>
  </si>
  <si>
    <t>Mr. Rubel ahmed</t>
  </si>
  <si>
    <t>DSR-0269</t>
  </si>
  <si>
    <t>Mr. Sri Ujjol Sarker</t>
  </si>
  <si>
    <t>DSR-0271</t>
  </si>
  <si>
    <t>DSR-0270</t>
  </si>
  <si>
    <t>Mr. Raihanur Rahman</t>
  </si>
  <si>
    <t>DSR-0586</t>
  </si>
  <si>
    <t>Md. Jony Islam</t>
  </si>
  <si>
    <t>DSR-0546</t>
  </si>
  <si>
    <t>Md. Nur Alif Bappy</t>
  </si>
  <si>
    <t>DSR-0587</t>
  </si>
  <si>
    <t>Md. Rasheduzzaman</t>
  </si>
  <si>
    <t>DSR-0547</t>
  </si>
  <si>
    <t>Md. Nawab Shiraj-u-Ddula</t>
  </si>
  <si>
    <t>DSR-0720</t>
  </si>
  <si>
    <t>DSR-0324</t>
  </si>
  <si>
    <t>DSR-0722</t>
  </si>
  <si>
    <t>DSR-0721</t>
  </si>
  <si>
    <t>DSR-0723</t>
  </si>
  <si>
    <t>DSR-0631</t>
  </si>
  <si>
    <t>Sagar Chandra</t>
  </si>
  <si>
    <t>DSR-0630</t>
  </si>
  <si>
    <t>DSR-0468</t>
  </si>
  <si>
    <t>DSR-0203</t>
  </si>
  <si>
    <t>DSR-0478</t>
  </si>
  <si>
    <t>DSR-0204</t>
  </si>
  <si>
    <t>DSR-0657</t>
  </si>
  <si>
    <t>DSR-0728</t>
  </si>
  <si>
    <t>DSR-0731</t>
  </si>
  <si>
    <t>DSR-0727</t>
  </si>
  <si>
    <t>DSR-0053</t>
  </si>
  <si>
    <t>Md. Shariful Islam</t>
  </si>
  <si>
    <t>DSR-0732</t>
  </si>
  <si>
    <t>DSR-0729</t>
  </si>
  <si>
    <t>DSR-0486</t>
  </si>
  <si>
    <t>DSR-0489</t>
  </si>
  <si>
    <t>Zahid Hasan</t>
  </si>
  <si>
    <t>DSR-0488</t>
  </si>
  <si>
    <t>DSR-0607</t>
  </si>
  <si>
    <t>DSR-0487</t>
  </si>
  <si>
    <t>Md. Arifur Rahman</t>
  </si>
  <si>
    <t>DSR-0374</t>
  </si>
  <si>
    <t>Md. Asif Ahmed</t>
  </si>
  <si>
    <t>DSR-0669</t>
  </si>
  <si>
    <t>Mrinal Paul</t>
  </si>
  <si>
    <t>DSR-0670</t>
  </si>
  <si>
    <t>Pranesh</t>
  </si>
  <si>
    <t>DSR-0610</t>
  </si>
  <si>
    <t>DSR-0556</t>
  </si>
  <si>
    <t>Md. Karim Ahmed</t>
  </si>
  <si>
    <t>DSR-0672</t>
  </si>
  <si>
    <t>Ponkoz</t>
  </si>
  <si>
    <t>DSR-0382</t>
  </si>
  <si>
    <t>Md. Ripon Khan</t>
  </si>
  <si>
    <t>DSR-0474</t>
  </si>
  <si>
    <t>Md.Monirul Islam</t>
  </si>
  <si>
    <t>DSR-0671</t>
  </si>
  <si>
    <t xml:space="preserve">Samiya Telecom </t>
  </si>
  <si>
    <t>DSR-0274</t>
  </si>
  <si>
    <t>Md. Nazmul Hasan Foton</t>
  </si>
  <si>
    <t>DSR-0273</t>
  </si>
  <si>
    <t>Md. Rasel Khan</t>
  </si>
  <si>
    <t>DSR-0272</t>
  </si>
  <si>
    <t>Md. Obaidul Khan</t>
  </si>
  <si>
    <t>DSR-0458</t>
  </si>
  <si>
    <t>Shemul Mitra</t>
  </si>
  <si>
    <t>DSR-0736</t>
  </si>
  <si>
    <t>DSR-0490</t>
  </si>
  <si>
    <t>DSR-0472</t>
  </si>
  <si>
    <t>DSR-0471</t>
  </si>
  <si>
    <t>Md. Shamsujjaman</t>
  </si>
  <si>
    <t>DSR-0470</t>
  </si>
  <si>
    <t>Faysal Miah</t>
  </si>
  <si>
    <t>DSR-0473</t>
  </si>
  <si>
    <t>Sagar Saha</t>
  </si>
  <si>
    <t>DSR-0360</t>
  </si>
  <si>
    <t>DSR-0361</t>
  </si>
  <si>
    <t>Drobo Pal Jibon</t>
  </si>
  <si>
    <t>DSR-0359</t>
  </si>
  <si>
    <t>Bablu Kumar Das</t>
  </si>
  <si>
    <t>DSR-0709</t>
  </si>
  <si>
    <t>Sumon Kumar Das</t>
  </si>
  <si>
    <t>DSR-0711</t>
  </si>
  <si>
    <t>DSR-0710</t>
  </si>
  <si>
    <t>DSR-0376</t>
  </si>
  <si>
    <t>Biplob Talukder</t>
  </si>
  <si>
    <t>DSR-0701</t>
  </si>
  <si>
    <t>DSR-0534</t>
  </si>
  <si>
    <t>DSR-0535</t>
  </si>
  <si>
    <t>Anwar Hossain</t>
  </si>
  <si>
    <t>DSR-0377</t>
  </si>
  <si>
    <t>Md. Abul Kasem</t>
  </si>
  <si>
    <t>DSR-0620</t>
  </si>
  <si>
    <t>Md. Alomgir Hussain</t>
  </si>
  <si>
    <t>DSR-0702</t>
  </si>
  <si>
    <t>DSR-0378</t>
  </si>
  <si>
    <t>Saleh Ahmed</t>
  </si>
  <si>
    <t>Polash Chandra Sarker</t>
  </si>
  <si>
    <t>Md.Shahin Khan</t>
  </si>
  <si>
    <t>Polash Sakhari</t>
  </si>
  <si>
    <t>Md. Imam Hossain Nayon</t>
  </si>
  <si>
    <t>Shojib</t>
  </si>
  <si>
    <t>Md. Sujon Mollah</t>
  </si>
  <si>
    <t>Md. Shahin Mia</t>
  </si>
  <si>
    <t>Md Sajib khalifa</t>
  </si>
  <si>
    <t>Md. Sajib Gazi</t>
  </si>
  <si>
    <t>Mr.Sonjib</t>
  </si>
  <si>
    <t>Mr.Shumon</t>
  </si>
  <si>
    <t>Mr.Partho</t>
  </si>
  <si>
    <t>Md Shariar</t>
  </si>
  <si>
    <t>Md. Delwor</t>
  </si>
  <si>
    <t>Md. Abubakkar Shiddque</t>
  </si>
  <si>
    <t>Md. Mohiuddin Sumon</t>
  </si>
  <si>
    <t>DSR-0118</t>
  </si>
  <si>
    <t>Md. Tareq Rahman</t>
  </si>
  <si>
    <t>Sajidur Rahman Sabuj</t>
  </si>
  <si>
    <t>Shahadat HossainMintu</t>
  </si>
  <si>
    <t>Nizam Haider</t>
  </si>
  <si>
    <t>Mohi Uddin</t>
  </si>
  <si>
    <t>Shamim Hossain</t>
  </si>
  <si>
    <t>Md. Hadi Maije</t>
  </si>
  <si>
    <t>Md.Sahed</t>
  </si>
  <si>
    <t>Mostofa Kamal</t>
  </si>
  <si>
    <t>Rejaul Karim Liton</t>
  </si>
  <si>
    <t>Md. Sajjad Hossain</t>
  </si>
  <si>
    <t>Md. Shahadat Hossain</t>
  </si>
  <si>
    <t>Md.Rasel</t>
  </si>
  <si>
    <t xml:space="preserve"> Md. Masud </t>
  </si>
  <si>
    <t xml:space="preserve"> Md.Morshed Alam </t>
  </si>
  <si>
    <t xml:space="preserve"> Md.Kopil Uddin Saykot </t>
  </si>
  <si>
    <t xml:space="preserve"> Md.Sumon Hossain </t>
  </si>
  <si>
    <t>Md. Rafiqul Islam Niloy</t>
  </si>
  <si>
    <t>Md. Alauddin</t>
  </si>
  <si>
    <t>Md. Farid Uddin</t>
  </si>
  <si>
    <t>Md Mamun Mia</t>
  </si>
  <si>
    <t>Md. Habib</t>
  </si>
  <si>
    <t>Md. Imran Hossen Imon</t>
  </si>
  <si>
    <t>Ashiq Ahmed</t>
  </si>
  <si>
    <t>Faysal Ahmed</t>
  </si>
  <si>
    <t>Md. Shahadat hossen</t>
  </si>
  <si>
    <t xml:space="preserve"> Md. Sharfin Ahmed </t>
  </si>
  <si>
    <t xml:space="preserve">Md.Ashraf hossain Rahim </t>
  </si>
  <si>
    <t>Sumon Das</t>
  </si>
  <si>
    <t>Shohel Khan</t>
  </si>
  <si>
    <t>Md. Anower Hossain</t>
  </si>
  <si>
    <t>Md. Shayan Mahamud</t>
  </si>
  <si>
    <t>Md Ahsan habib shamim</t>
  </si>
  <si>
    <t>Md. Jobayer Anik</t>
  </si>
  <si>
    <t>Mehedi Hasan Rifat</t>
  </si>
  <si>
    <t>Max tel</t>
  </si>
  <si>
    <t>Md. Rafiqul Islam (Rafiq)</t>
  </si>
  <si>
    <t>Shawpon Kumar Mondol(Shawpon)</t>
  </si>
  <si>
    <t>DSR-0745</t>
  </si>
  <si>
    <t>Md Arif Hossain</t>
  </si>
  <si>
    <t>Md Harun or Rashid</t>
  </si>
  <si>
    <t>Md Kabir Hosssen</t>
  </si>
  <si>
    <t>Md Momin</t>
  </si>
  <si>
    <t>Md.Ratul</t>
  </si>
  <si>
    <t>Md. Ahad</t>
  </si>
  <si>
    <t>Mr.Jahirul Islam</t>
  </si>
  <si>
    <t>Md Akash</t>
  </si>
  <si>
    <t>Md Delwar</t>
  </si>
  <si>
    <t>Md. Angur Hasan</t>
  </si>
  <si>
    <t>Md. Mahbub Alam</t>
  </si>
  <si>
    <t>Mobile collection and ghori ghor</t>
  </si>
  <si>
    <t>Md.Morshadul Alam Babu</t>
  </si>
  <si>
    <t>Md. Mahfuz Ahmed</t>
  </si>
  <si>
    <t>Md.Rashed Siraj</t>
  </si>
  <si>
    <t>Md.Humayun Kabir</t>
  </si>
  <si>
    <t>Md.Raihan Ali</t>
  </si>
  <si>
    <t>Md.Mithul</t>
  </si>
  <si>
    <t>Md. Nazmul Hossain Sajol</t>
  </si>
  <si>
    <t>Md. Zobayer Al Mahmud</t>
  </si>
  <si>
    <t>Md. Manzir Hossain Mohaddes</t>
  </si>
  <si>
    <t>Ariful Islam</t>
  </si>
  <si>
    <t>Mr. Ashiqul islam</t>
  </si>
  <si>
    <t>Mr.Monirul Islam</t>
  </si>
  <si>
    <t>Md.Jahidul Islam</t>
  </si>
  <si>
    <t>Md. Asif Iqbal Karim</t>
  </si>
  <si>
    <t>Md. Omar Faruk</t>
  </si>
  <si>
    <t>Md. Khukon Mia (sujon)</t>
  </si>
  <si>
    <t>Md. Abdul Kadir</t>
  </si>
  <si>
    <t>Md.Sajal Ahmed</t>
  </si>
  <si>
    <t>Md. Mohshin Ahmed</t>
  </si>
  <si>
    <t>DSR-0388</t>
  </si>
  <si>
    <t>DSR-0389</t>
  </si>
  <si>
    <t>SL
 No.</t>
  </si>
  <si>
    <t>Himel Mobile Center</t>
  </si>
  <si>
    <t>Md.Delowar</t>
  </si>
  <si>
    <t>Md.Ibrahim</t>
  </si>
  <si>
    <t>Md.Forid</t>
  </si>
  <si>
    <t>Mizanur Raman</t>
  </si>
  <si>
    <t>Md.Razu</t>
  </si>
  <si>
    <t>Md. Sajib Hossain</t>
  </si>
  <si>
    <t>Md. Rafiqul Islam</t>
  </si>
  <si>
    <t>Md. Hafiz</t>
  </si>
  <si>
    <t>Md. Emon</t>
  </si>
  <si>
    <t>Md. Sohel</t>
  </si>
  <si>
    <t>Remaining for 86%</t>
  </si>
  <si>
    <t>Daily Required Rate
for 86%</t>
  </si>
  <si>
    <t>Remaining for 91%</t>
  </si>
  <si>
    <t>Daily Required Rate
for 91%</t>
  </si>
  <si>
    <t>Daily Required Rate for 86%</t>
  </si>
  <si>
    <t>Daily Required Rate for 91%</t>
  </si>
  <si>
    <t>Md Roni</t>
  </si>
  <si>
    <t>Md Mamun</t>
  </si>
  <si>
    <t xml:space="preserve">Md. Alamin Mia </t>
  </si>
  <si>
    <t>Trade Plus</t>
  </si>
  <si>
    <t>Md.Sowob</t>
  </si>
  <si>
    <t>Md.Shohel</t>
  </si>
  <si>
    <t>Md. Asif Talukdar</t>
  </si>
  <si>
    <t>Shamol</t>
  </si>
  <si>
    <t>DSR-0415</t>
  </si>
  <si>
    <t>Md. Sujon</t>
  </si>
  <si>
    <t>Md. Bokul mia</t>
  </si>
  <si>
    <t>Md.Hasanul Haque</t>
  </si>
  <si>
    <t>Md.Mustahid Hasan Hridoy</t>
  </si>
  <si>
    <t>Md.Abu Jafor</t>
  </si>
  <si>
    <t>Miner Hossain</t>
  </si>
  <si>
    <t>Himel Bhuiyan</t>
  </si>
  <si>
    <t>Susmoy Chanda</t>
  </si>
  <si>
    <t>Dijen Talukdar</t>
  </si>
  <si>
    <t>Remaining for 96%</t>
  </si>
  <si>
    <t>Daily Required Rate
for 96%</t>
  </si>
  <si>
    <t>Daily Required Rate for 96%</t>
  </si>
  <si>
    <t>Shifat</t>
  </si>
  <si>
    <t>Sohag</t>
  </si>
  <si>
    <t>Md.Mizan</t>
  </si>
  <si>
    <t>Md. Jolil</t>
  </si>
  <si>
    <t>Md.Mamun</t>
  </si>
  <si>
    <t>Jony Datta</t>
  </si>
  <si>
    <t>Mr. Musfhiq</t>
  </si>
  <si>
    <t>Md. Hasan</t>
  </si>
  <si>
    <t>Abu Jafor</t>
  </si>
  <si>
    <t>Mr. Alamin</t>
  </si>
  <si>
    <t>DSR-0747</t>
  </si>
  <si>
    <t>Md. Rahat</t>
  </si>
  <si>
    <t>Winner electronics</t>
  </si>
  <si>
    <t>Ripon</t>
  </si>
  <si>
    <t>Jahidul Islam</t>
  </si>
  <si>
    <t>Kazi Mohammad Azimuddin</t>
  </si>
  <si>
    <t>Saif telecom</t>
  </si>
  <si>
    <t>MD Farhaduzzaman</t>
  </si>
  <si>
    <t>Md Jihad ul islam</t>
  </si>
  <si>
    <t>Md Zakir hossain</t>
  </si>
  <si>
    <t>Noman miah</t>
  </si>
  <si>
    <t>Md  Shakil  Hossain</t>
  </si>
  <si>
    <t>Md Shamim Hossain</t>
  </si>
  <si>
    <t>Md Kabir    Hossain</t>
  </si>
  <si>
    <t>Md  Siyam  Miah</t>
  </si>
  <si>
    <t xml:space="preserve">Md. Mahim Ahmed  </t>
  </si>
  <si>
    <t xml:space="preserve">Md. Masud Rana </t>
  </si>
  <si>
    <t>Harun Or Rashid</t>
  </si>
  <si>
    <t>Shahin Reza</t>
  </si>
  <si>
    <t>Md. Imran Hossain</t>
  </si>
  <si>
    <t>Md. Sheik Shoel</t>
  </si>
  <si>
    <t>Md. Alauddin Sheikh</t>
  </si>
  <si>
    <t>Md. Monjurul Islam</t>
  </si>
  <si>
    <t>Md Noman</t>
  </si>
  <si>
    <t>Md Alamin</t>
  </si>
  <si>
    <t>Md. Shipon Sarker</t>
  </si>
  <si>
    <t>Md. Obaydur rahman</t>
  </si>
  <si>
    <t>Ashim kumar Roy</t>
  </si>
  <si>
    <t>Md.Shahin Alom</t>
  </si>
  <si>
    <t>DSR-0730</t>
  </si>
  <si>
    <t>DSR-0228</t>
  </si>
  <si>
    <t>DSR-0746</t>
  </si>
  <si>
    <t>M/S. Lotus Telecom</t>
  </si>
  <si>
    <t>Md. Ashik</t>
  </si>
  <si>
    <t>Md Faisal</t>
  </si>
  <si>
    <t>Md Juwel</t>
  </si>
  <si>
    <t>Mohmmad Hasan</t>
  </si>
  <si>
    <t>Mr. Mamun Hossain</t>
  </si>
  <si>
    <t>MD. Rakib</t>
  </si>
  <si>
    <t>Md. Maruf</t>
  </si>
  <si>
    <t>Md. Al Amin</t>
  </si>
  <si>
    <t>Pranto</t>
  </si>
  <si>
    <t>Mr. Raton</t>
  </si>
  <si>
    <t>Mr. Shubod</t>
  </si>
  <si>
    <t>Hafijul Islam</t>
  </si>
  <si>
    <t>Md. Mridul</t>
  </si>
  <si>
    <t>Md. Murad</t>
  </si>
  <si>
    <t>Nure Alam</t>
  </si>
  <si>
    <t>DSR-0044</t>
  </si>
  <si>
    <t>MD.Shamim</t>
  </si>
  <si>
    <t>Md. Sumon Sikder</t>
  </si>
  <si>
    <t>Shadin Hasan</t>
  </si>
  <si>
    <t>Rony</t>
  </si>
  <si>
    <t xml:space="preserve">Md. Daulat Khan </t>
  </si>
  <si>
    <t>Md. Nahid Hasan</t>
  </si>
  <si>
    <t>Shovo</t>
  </si>
  <si>
    <t>DSR-0525</t>
  </si>
  <si>
    <t>Imon Hasan</t>
  </si>
  <si>
    <t>Awal-2</t>
  </si>
  <si>
    <t>Md. Sumon Haider</t>
  </si>
  <si>
    <t>Selim Khan</t>
  </si>
  <si>
    <t>Shahajada Rahman</t>
  </si>
  <si>
    <t>DSR-0604</t>
  </si>
  <si>
    <t>DSR-0605</t>
  </si>
  <si>
    <t>DSR-0521</t>
  </si>
  <si>
    <t>DSR-0522</t>
  </si>
  <si>
    <t>DSR-0523</t>
  </si>
  <si>
    <t>DSR-0198</t>
  </si>
  <si>
    <t>DSR-0199</t>
  </si>
  <si>
    <t>DSR-0200</t>
  </si>
  <si>
    <t>DSR-0020</t>
  </si>
  <si>
    <t>DSR-0453</t>
  </si>
  <si>
    <t>DSR-0454</t>
  </si>
  <si>
    <t>TM communication</t>
  </si>
  <si>
    <t>Md. Sujon Sheikh</t>
  </si>
  <si>
    <t>Md. Sakil Sheikh</t>
  </si>
  <si>
    <t>Md. Tarikul Islam</t>
  </si>
  <si>
    <t>Mohammad Ali</t>
  </si>
  <si>
    <t>Md.Zobayed Hasan</t>
  </si>
  <si>
    <t>Md. Atiq Islam</t>
  </si>
  <si>
    <t>Md. Haider Ali</t>
  </si>
  <si>
    <t>Md. Murad Rahman</t>
  </si>
  <si>
    <t>Mr. Shanto</t>
  </si>
  <si>
    <t xml:space="preserve">Md. Estiak Ahmed </t>
  </si>
  <si>
    <t>Md. Riaz Hosain</t>
  </si>
  <si>
    <t>Ramu Ghosh</t>
  </si>
  <si>
    <t>Protic Basak</t>
  </si>
  <si>
    <t>Al-amin Hosan Noyon</t>
  </si>
  <si>
    <t>Mithu Kumar Ghosh</t>
  </si>
  <si>
    <t>Bikash Chandra Das</t>
  </si>
  <si>
    <t>Md. Salim Babu</t>
  </si>
  <si>
    <t>Krishno Kumar Ghosh</t>
  </si>
  <si>
    <t>Md. Shafiq Sheikh</t>
  </si>
  <si>
    <t>Md. Younus Ali</t>
  </si>
  <si>
    <t>Md. Moznu Mia</t>
  </si>
  <si>
    <t>Md. Arif Sarker</t>
  </si>
  <si>
    <t>Md.Jahangir Alim</t>
  </si>
  <si>
    <t>Md. Belal Hussain</t>
  </si>
  <si>
    <t>Md. Siam</t>
  </si>
  <si>
    <t>Md. Amanullah Suhel</t>
  </si>
  <si>
    <t>Md. Sahriar</t>
  </si>
  <si>
    <t>Md. Shamsul Islam Nabed</t>
  </si>
  <si>
    <t>Md. Jubayer Ahmed</t>
  </si>
  <si>
    <t>M/s Rassel Enterprise</t>
  </si>
  <si>
    <t>M/S Lotus Telecom</t>
  </si>
  <si>
    <t>Md Naeem Islam</t>
  </si>
  <si>
    <t>Nishat  Telecom</t>
  </si>
  <si>
    <t>Hasan Ali Kahn</t>
  </si>
  <si>
    <t>One Telecom* Jatrabari</t>
  </si>
  <si>
    <t>Rafiul Islam</t>
  </si>
  <si>
    <t xml:space="preserve">S S Enterprise </t>
  </si>
  <si>
    <t>Hirok Mondal</t>
  </si>
  <si>
    <t>Md. Ramjan khan</t>
  </si>
  <si>
    <t>Md. Mijanur Rahman</t>
  </si>
  <si>
    <t>M/S Sujan Telecom</t>
  </si>
  <si>
    <t>MD.Shafique</t>
  </si>
  <si>
    <t>Md. Sahin Alom</t>
  </si>
  <si>
    <t>Md. Jasim Uddin</t>
  </si>
  <si>
    <t>Md. Shawon Ali</t>
  </si>
  <si>
    <t>Md. Akash Ali</t>
  </si>
  <si>
    <t>Md. Samim Reza</t>
  </si>
  <si>
    <t>Md. Foysal</t>
  </si>
  <si>
    <t xml:space="preserve"> Md. Shafiqul Islam </t>
  </si>
  <si>
    <t xml:space="preserve"> Soikot </t>
  </si>
  <si>
    <t>Nodi Nishat Enterprise</t>
  </si>
  <si>
    <t>Pacific Electronics-2</t>
  </si>
  <si>
    <t>Md. Sabbir Hussain Ripon</t>
  </si>
  <si>
    <t>Md. Muzahid Khandaker</t>
  </si>
  <si>
    <t>Md. Al Main</t>
  </si>
  <si>
    <t>Star Tel Distribution-2</t>
  </si>
  <si>
    <t xml:space="preserve">Apurba Das </t>
  </si>
  <si>
    <t>Click Mobile Corner</t>
  </si>
  <si>
    <t>Sl.</t>
  </si>
  <si>
    <t>Channel Partners</t>
  </si>
  <si>
    <t>Shuvo</t>
  </si>
  <si>
    <t>Mr.Ridoy</t>
  </si>
  <si>
    <t>Abul Hasan</t>
  </si>
  <si>
    <t>Raju Barua</t>
  </si>
  <si>
    <t>Rana Mir</t>
  </si>
  <si>
    <t xml:space="preserve"> DSR-0604 </t>
  </si>
  <si>
    <t>Md. Zaker Hossain</t>
  </si>
  <si>
    <t xml:space="preserve"> DSR-0605 </t>
  </si>
  <si>
    <t>Md. Shopon Uddin Zohir</t>
  </si>
  <si>
    <t xml:space="preserve"> DSR-0521 </t>
  </si>
  <si>
    <t>Md. Ashraf Mahmud (Sumon)</t>
  </si>
  <si>
    <t xml:space="preserve"> DSR-0522 </t>
  </si>
  <si>
    <t xml:space="preserve"> DSR-0523 </t>
  </si>
  <si>
    <t xml:space="preserve"> DSR-0198 </t>
  </si>
  <si>
    <t xml:space="preserve"> DSR-0199 </t>
  </si>
  <si>
    <t xml:space="preserve"> DSR-0200 </t>
  </si>
  <si>
    <t>Md. Jahirul Islam</t>
  </si>
  <si>
    <t>Md. Rajib Miah (Remon)</t>
  </si>
  <si>
    <t>Md Saiful</t>
  </si>
  <si>
    <t>feroz</t>
  </si>
  <si>
    <t>Md Jala Uddin</t>
  </si>
  <si>
    <t>Md. Saiful Islam</t>
  </si>
  <si>
    <t>Md. Nahid Hasan Rubel</t>
  </si>
  <si>
    <t>Moin</t>
  </si>
  <si>
    <t>Md. Sujon Mia</t>
  </si>
  <si>
    <t>Md. Shohag Mia</t>
  </si>
  <si>
    <t>Md. Sajib Talukdar</t>
  </si>
  <si>
    <t>Md. Rabbi Ahmed</t>
  </si>
  <si>
    <t>Md. Morshed Mia</t>
  </si>
  <si>
    <t>Md. Monjurul Isalm</t>
  </si>
  <si>
    <t>Md. Sopon Mia</t>
  </si>
  <si>
    <t>Abu Bakkar Siddiq</t>
  </si>
  <si>
    <t>Ali Musa Chowdhury</t>
  </si>
  <si>
    <t>Md. Nasfikur Rahman Babu</t>
  </si>
  <si>
    <t>Saidur Rahman</t>
  </si>
  <si>
    <t>Nobin Hasan</t>
  </si>
  <si>
    <t>Md. Khaled Hossain</t>
  </si>
  <si>
    <t>DSR-0154</t>
  </si>
  <si>
    <t>NilphaAprili</t>
  </si>
  <si>
    <t>Tulip-2</t>
  </si>
  <si>
    <t>M/S. Karachi Store</t>
  </si>
  <si>
    <t>Kaium</t>
  </si>
  <si>
    <t>Monir</t>
  </si>
  <si>
    <t>Md. Mamun</t>
  </si>
  <si>
    <t xml:space="preserve">Md. Hasan </t>
  </si>
  <si>
    <t>DSR-0748</t>
  </si>
  <si>
    <t>Md. Shawon</t>
  </si>
  <si>
    <t>Mr. Rahat</t>
  </si>
  <si>
    <t>Jakir Hossain</t>
  </si>
  <si>
    <t>Md. Hadi Miaje</t>
  </si>
  <si>
    <t>Nur Alam Gazi</t>
  </si>
  <si>
    <t>Morshed Alam</t>
  </si>
  <si>
    <t>Kopil Uddin Saykot</t>
  </si>
  <si>
    <t>Md.Sumon Hossain</t>
  </si>
  <si>
    <t>Md. Morshed Alam</t>
  </si>
  <si>
    <t>Md. Shopon Uddin Johir</t>
  </si>
  <si>
    <t>Tausib Bhuiyan</t>
  </si>
  <si>
    <t>Md.feroz</t>
  </si>
  <si>
    <t>Md. Shiplu Hossain</t>
  </si>
  <si>
    <t>Md. Robiul Islam</t>
  </si>
  <si>
    <t>Md. Saddam Hossen</t>
  </si>
  <si>
    <t>Md. Asif Hossen</t>
  </si>
  <si>
    <t>Md. Shohel</t>
  </si>
  <si>
    <t>Md. Ratul Islam</t>
  </si>
  <si>
    <t>Md. Shahinur Rahman</t>
  </si>
  <si>
    <t>Shifa Enterprise</t>
  </si>
  <si>
    <t>Barishal</t>
  </si>
  <si>
    <t>Md. Kawsar</t>
  </si>
  <si>
    <t>Anamul</t>
  </si>
  <si>
    <t>Shahin</t>
  </si>
  <si>
    <t>Md. Juwel Rana</t>
  </si>
  <si>
    <t>Sohan Ahmed Babul</t>
  </si>
  <si>
    <t>Md.Sajjad Hossen</t>
  </si>
  <si>
    <t>Mr. Sahadat Hossain</t>
  </si>
  <si>
    <t xml:space="preserve">Md Faisal </t>
  </si>
  <si>
    <t>DSR-0387</t>
  </si>
  <si>
    <t>Md. Firoz</t>
  </si>
  <si>
    <t>Abdur Rahman</t>
  </si>
  <si>
    <t>Md Saroar</t>
  </si>
  <si>
    <t>Md. Mehedi Hasan</t>
  </si>
  <si>
    <t>MD. Sujon</t>
  </si>
  <si>
    <t>Md.Monsur Rahman</t>
  </si>
  <si>
    <t>Md.Nipon</t>
  </si>
  <si>
    <t>Mr. Rubel</t>
  </si>
  <si>
    <t>DSR-0564</t>
  </si>
  <si>
    <t>Md. Alamgir Khokon</t>
  </si>
  <si>
    <t>Md. Mahbubur Rahman</t>
  </si>
  <si>
    <t>Md. Sumon</t>
  </si>
  <si>
    <t>Nandan world Link</t>
  </si>
  <si>
    <t>jobayer Ahmed Joy</t>
  </si>
  <si>
    <t>Md. Abdul Mannan Shapon</t>
  </si>
  <si>
    <t>One Telecon Narayangonj</t>
  </si>
  <si>
    <t>Sheuly</t>
  </si>
  <si>
    <t>Biplob Hossain</t>
  </si>
  <si>
    <t>Porimal Kumar</t>
  </si>
  <si>
    <t>Saiful</t>
  </si>
  <si>
    <t>Mr. Salim Iqbal</t>
  </si>
  <si>
    <t>Md.Musa</t>
  </si>
  <si>
    <t>MD. Riad</t>
  </si>
  <si>
    <t xml:space="preserve">Mizanur Rahman Rasel </t>
  </si>
  <si>
    <t>SL</t>
  </si>
  <si>
    <t>Anika Traders</t>
  </si>
  <si>
    <t>Md. Samim Islam</t>
  </si>
  <si>
    <t>Md. Taraq Mia</t>
  </si>
  <si>
    <t>Mahabub Hossain</t>
  </si>
  <si>
    <t>Tutul Shaha</t>
  </si>
  <si>
    <t>Parvez</t>
  </si>
  <si>
    <t>Mizan</t>
  </si>
  <si>
    <t>Mugdho Corporation</t>
  </si>
  <si>
    <t>Md. Emu</t>
  </si>
  <si>
    <t>Chan Mia</t>
  </si>
  <si>
    <t>Md. Shamim</t>
  </si>
  <si>
    <t>Md. Tariku Islam</t>
  </si>
  <si>
    <t>Md.Angur Hasan</t>
  </si>
  <si>
    <t>Md.Ripon khan</t>
  </si>
  <si>
    <t>Md.Samiul Islam</t>
  </si>
  <si>
    <t>Md. Arif Islam</t>
  </si>
  <si>
    <t>Md.Azaharul Islam</t>
  </si>
  <si>
    <t>Md.Jahangir Alam</t>
  </si>
  <si>
    <t>Md. Kanchon</t>
  </si>
  <si>
    <t>MD. Moinul Islam</t>
  </si>
  <si>
    <t>MD. Harun Ur Rashid</t>
  </si>
  <si>
    <t>MM Communnication</t>
  </si>
  <si>
    <t>Md Salah Uddin</t>
  </si>
  <si>
    <t>Md Jalal Uddin</t>
  </si>
  <si>
    <t>Tanjil</t>
  </si>
  <si>
    <t>Md. Hamidur</t>
  </si>
  <si>
    <t>Md. Noyon</t>
  </si>
  <si>
    <t>Md.Sahrear Akhon</t>
  </si>
  <si>
    <t>Sujon Haldar</t>
  </si>
  <si>
    <t>Arubindo</t>
  </si>
  <si>
    <t>Shakib Al Hasan</t>
  </si>
  <si>
    <t>Biddut Hossain</t>
  </si>
  <si>
    <t>Md. Ashikur Rahman</t>
  </si>
  <si>
    <t>M/S. Sky Tel</t>
  </si>
  <si>
    <t>Mr. Shimul</t>
  </si>
  <si>
    <t>Md. Tamim Molla</t>
  </si>
  <si>
    <t>Md. Zahidul Islam</t>
  </si>
  <si>
    <t>DSR-0654</t>
  </si>
  <si>
    <t>Md. Sufian</t>
  </si>
  <si>
    <t>Md. Fefat</t>
  </si>
  <si>
    <t>Md. Abdullah</t>
  </si>
  <si>
    <t>Md. Hanif</t>
  </si>
  <si>
    <t>Ridoy Chandra</t>
  </si>
  <si>
    <t>Shazidur Rahman sabuj</t>
  </si>
  <si>
    <t>Md. Shakil</t>
  </si>
  <si>
    <t>Moin Uddin</t>
  </si>
  <si>
    <t>Nizam Haider Chowdhury</t>
  </si>
  <si>
    <t>Md. Sobuj Miah</t>
  </si>
  <si>
    <t>Md. Khokon Mia (Sujon)</t>
  </si>
  <si>
    <t>Rajib Ahmed</t>
  </si>
  <si>
    <t>Md. Halim</t>
  </si>
  <si>
    <t>Fazly Rabbi</t>
  </si>
  <si>
    <t>Md.Sadikul Islam</t>
  </si>
  <si>
    <t>Samresh Das</t>
  </si>
  <si>
    <t>Anamul Haque Sumon</t>
  </si>
  <si>
    <t>Sukhdeb Das</t>
  </si>
  <si>
    <t>Md. Sojib</t>
  </si>
  <si>
    <t>Md. Saidul</t>
  </si>
  <si>
    <t>Md. Santo</t>
  </si>
  <si>
    <t>Imam</t>
  </si>
  <si>
    <t>MD. Raisul islam</t>
  </si>
  <si>
    <t>Md. Asif</t>
  </si>
  <si>
    <t>MD. Yakub (Noyon)</t>
  </si>
  <si>
    <t>Arifur Rahman</t>
  </si>
  <si>
    <t>Md. Selim Hossain</t>
  </si>
  <si>
    <t>Bappi Sarkar</t>
  </si>
  <si>
    <t>Md. Srabon</t>
  </si>
  <si>
    <t>MD.ifter ahad</t>
  </si>
  <si>
    <t xml:space="preserve"> Md. Roni Ali</t>
  </si>
  <si>
    <t>Shipon Sutrodar</t>
  </si>
  <si>
    <t>Zunayed Hasan</t>
  </si>
  <si>
    <t>Md. Faysal Abdin</t>
  </si>
  <si>
    <t>Sadikur Rahman Hridoy</t>
  </si>
  <si>
    <t>Target 
FEB 2020</t>
  </si>
  <si>
    <t>Achievement 
FEB 2020</t>
  </si>
  <si>
    <t>Target FEB 2020</t>
  </si>
  <si>
    <t>Achievement
 FEB 2020</t>
  </si>
  <si>
    <t>Achievement %
FEB 2020</t>
  </si>
  <si>
    <t>FEB'20 Back margin
Region Wise Value Achievement Status</t>
  </si>
  <si>
    <t>FEB'20 Back Margin
Dealer Wise Value Achievement Status</t>
  </si>
  <si>
    <t>FEB'20 Back margin
Zone Wise Value Achievement Status</t>
  </si>
  <si>
    <t xml:space="preserve">R.K Mobile Center </t>
  </si>
  <si>
    <t>FEB Target</t>
  </si>
  <si>
    <t>FEB Achievement</t>
  </si>
  <si>
    <t>Md. Tusher</t>
  </si>
  <si>
    <t>Uzzal Hossain</t>
  </si>
  <si>
    <t>Maruf Hasan Nirob</t>
  </si>
  <si>
    <t>DSR-0089</t>
  </si>
  <si>
    <t>Kazi Hasan</t>
  </si>
  <si>
    <t>Sommrat</t>
  </si>
  <si>
    <t>Shohel</t>
  </si>
  <si>
    <t>Rakib Pathan</t>
  </si>
  <si>
    <t>Md. Israfil Hossain</t>
  </si>
  <si>
    <t>Md. Anamul Haque</t>
  </si>
  <si>
    <t>Md.Bokul mia</t>
  </si>
  <si>
    <t>Md. Amdadul</t>
  </si>
  <si>
    <t>Md. Nasim Shahana Pappu</t>
  </si>
  <si>
    <t>Md.Roseduzzaman (Milon)</t>
  </si>
  <si>
    <t>Md. Ashik Islam</t>
  </si>
  <si>
    <t>R.K Mobile Center</t>
  </si>
  <si>
    <t>Achievement %
FEB 2019</t>
  </si>
  <si>
    <t xml:space="preserve">Up to 26.02.2020 </t>
  </si>
  <si>
    <t xml:space="preserve">DSR wise Back margin  till 25 FEB'20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</si>
</sst>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rgb="FF66FF3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rgb="FFABABAB"/>
      </left>
      <right/>
      <top/>
      <bottom/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43" fontId="1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1" fillId="0" borderId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4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64" fontId="0" fillId="4" borderId="1" xfId="1" applyNumberFormat="1" applyFont="1" applyFill="1" applyBorder="1"/>
    <xf numFmtId="10" fontId="0" fillId="4" borderId="1" xfId="2" applyNumberFormat="1" applyFont="1" applyFill="1" applyBorder="1"/>
    <xf numFmtId="164" fontId="0" fillId="4" borderId="1" xfId="1" applyNumberFormat="1" applyFont="1" applyFill="1" applyBorder="1" applyAlignment="1">
      <alignment horizontal="center" vertical="center"/>
    </xf>
    <xf numFmtId="10" fontId="0" fillId="4" borderId="1" xfId="2" applyNumberFormat="1" applyFon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9" xfId="0" applyBorder="1"/>
    <xf numFmtId="164" fontId="0" fillId="4" borderId="9" xfId="1" applyNumberFormat="1" applyFont="1" applyFill="1" applyBorder="1" applyAlignment="1">
      <alignment horizontal="center" vertical="center"/>
    </xf>
    <xf numFmtId="164" fontId="0" fillId="4" borderId="9" xfId="0" applyNumberForma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 wrapText="1"/>
    </xf>
    <xf numFmtId="164" fontId="3" fillId="3" borderId="13" xfId="1" applyNumberFormat="1" applyFont="1" applyFill="1" applyBorder="1"/>
    <xf numFmtId="10" fontId="3" fillId="3" borderId="13" xfId="2" applyNumberFormat="1" applyFont="1" applyFill="1" applyBorder="1"/>
    <xf numFmtId="164" fontId="3" fillId="3" borderId="13" xfId="0" applyNumberFormat="1" applyFont="1" applyFill="1" applyBorder="1"/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12" xfId="0" applyFont="1" applyFill="1" applyBorder="1"/>
    <xf numFmtId="164" fontId="3" fillId="3" borderId="14" xfId="1" applyNumberFormat="1" applyFont="1" applyFill="1" applyBorder="1"/>
    <xf numFmtId="164" fontId="0" fillId="0" borderId="0" xfId="0" applyNumberFormat="1"/>
    <xf numFmtId="43" fontId="0" fillId="0" borderId="0" xfId="0" applyNumberFormat="1"/>
    <xf numFmtId="0" fontId="0" fillId="4" borderId="1" xfId="0" applyFill="1" applyBorder="1"/>
    <xf numFmtId="164" fontId="3" fillId="3" borderId="13" xfId="0" applyNumberFormat="1" applyFont="1" applyFill="1" applyBorder="1" applyAlignment="1">
      <alignment horizontal="center" vertical="center"/>
    </xf>
    <xf numFmtId="10" fontId="3" fillId="3" borderId="13" xfId="2" applyNumberFormat="1" applyFont="1" applyFill="1" applyBorder="1" applyAlignment="1">
      <alignment horizontal="center" vertical="center"/>
    </xf>
    <xf numFmtId="164" fontId="3" fillId="3" borderId="13" xfId="2" applyNumberFormat="1" applyFont="1" applyFill="1" applyBorder="1" applyAlignment="1">
      <alignment horizontal="center" vertical="center"/>
    </xf>
    <xf numFmtId="164" fontId="3" fillId="3" borderId="14" xfId="1" applyNumberFormat="1" applyFont="1" applyFill="1" applyBorder="1" applyAlignment="1">
      <alignment horizontal="center" vertical="center"/>
    </xf>
    <xf numFmtId="164" fontId="0" fillId="4" borderId="2" xfId="1" applyNumberFormat="1" applyFont="1" applyFill="1" applyBorder="1"/>
    <xf numFmtId="164" fontId="0" fillId="4" borderId="5" xfId="1" applyNumberFormat="1" applyFont="1" applyFill="1" applyBorder="1"/>
    <xf numFmtId="164" fontId="0" fillId="4" borderId="9" xfId="1" applyNumberFormat="1" applyFont="1" applyFill="1" applyBorder="1"/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8" xfId="0" applyFont="1" applyFill="1" applyBorder="1" applyAlignment="1">
      <alignment vertical="center" wrapText="1"/>
    </xf>
    <xf numFmtId="0" fontId="2" fillId="0" borderId="10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0" fillId="5" borderId="0" xfId="0" applyFill="1" applyAlignment="1">
      <alignment horizontal="left"/>
    </xf>
    <xf numFmtId="164" fontId="0" fillId="5" borderId="1" xfId="1" applyNumberFormat="1" applyFont="1" applyFill="1" applyBorder="1" applyAlignment="1">
      <alignment horizontal="center" vertical="center"/>
    </xf>
    <xf numFmtId="10" fontId="0" fillId="5" borderId="1" xfId="2" applyNumberFormat="1" applyFont="1" applyFill="1" applyBorder="1" applyAlignment="1">
      <alignment horizontal="center" vertical="center"/>
    </xf>
    <xf numFmtId="0" fontId="0" fillId="4" borderId="9" xfId="0" applyFill="1" applyBorder="1"/>
    <xf numFmtId="1" fontId="0" fillId="4" borderId="1" xfId="2" applyNumberFormat="1" applyFont="1" applyFill="1" applyBorder="1"/>
    <xf numFmtId="10" fontId="0" fillId="0" borderId="0" xfId="0" applyNumberFormat="1"/>
    <xf numFmtId="0" fontId="3" fillId="3" borderId="11" xfId="0" applyFont="1" applyFill="1" applyBorder="1" applyAlignment="1">
      <alignment horizontal="center" vertical="center" wrapText="1"/>
    </xf>
    <xf numFmtId="10" fontId="0" fillId="0" borderId="1" xfId="2" applyNumberFormat="1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 wrapText="1"/>
    </xf>
    <xf numFmtId="164" fontId="0" fillId="0" borderId="0" xfId="1" applyNumberFormat="1" applyFont="1"/>
    <xf numFmtId="0" fontId="0" fillId="4" borderId="0" xfId="0" applyFill="1" applyAlignment="1">
      <alignment horizontal="left"/>
    </xf>
    <xf numFmtId="0" fontId="3" fillId="3" borderId="11" xfId="0" applyFont="1" applyFill="1" applyBorder="1" applyAlignment="1">
      <alignment horizontal="center" vertical="center" wrapText="1"/>
    </xf>
    <xf numFmtId="43" fontId="0" fillId="4" borderId="9" xfId="1" applyNumberFormat="1" applyFont="1" applyFill="1" applyBorder="1" applyAlignment="1">
      <alignment horizontal="center" vertical="center"/>
    </xf>
    <xf numFmtId="43" fontId="0" fillId="4" borderId="1" xfId="1" applyNumberFormat="1" applyFont="1" applyFill="1" applyBorder="1" applyAlignment="1">
      <alignment horizontal="center" vertical="center"/>
    </xf>
    <xf numFmtId="43" fontId="0" fillId="4" borderId="1" xfId="1" applyNumberFormat="1" applyFont="1" applyFill="1" applyBorder="1"/>
    <xf numFmtId="0" fontId="0" fillId="4" borderId="0" xfId="0" applyFill="1"/>
    <xf numFmtId="164" fontId="0" fillId="4" borderId="1" xfId="1" applyNumberFormat="1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center" vertical="center"/>
    </xf>
    <xf numFmtId="1" fontId="0" fillId="4" borderId="1" xfId="0" applyNumberFormat="1" applyFont="1" applyFill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11" fillId="4" borderId="1" xfId="0" applyNumberFormat="1" applyFont="1" applyFill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wrapText="1"/>
    </xf>
    <xf numFmtId="0" fontId="17" fillId="4" borderId="1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1" fontId="0" fillId="4" borderId="1" xfId="0" applyNumberFormat="1" applyFill="1" applyBorder="1" applyAlignment="1">
      <alignment vertical="center"/>
    </xf>
    <xf numFmtId="0" fontId="0" fillId="4" borderId="1" xfId="0" applyFont="1" applyFill="1" applyBorder="1" applyAlignment="1">
      <alignment vertical="center"/>
    </xf>
    <xf numFmtId="0" fontId="0" fillId="4" borderId="0" xfId="0" applyFill="1" applyAlignment="1">
      <alignment vertical="center"/>
    </xf>
    <xf numFmtId="49" fontId="0" fillId="0" borderId="9" xfId="0" applyNumberFormat="1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49" fontId="0" fillId="0" borderId="1" xfId="1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9" xfId="0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49" fontId="0" fillId="0" borderId="1" xfId="0" applyNumberFormat="1" applyFont="1" applyBorder="1" applyAlignment="1">
      <alignment horizontal="left" vertical="center"/>
    </xf>
    <xf numFmtId="49" fontId="0" fillId="0" borderId="1" xfId="1" applyNumberFormat="1" applyFont="1" applyFill="1" applyBorder="1" applyAlignment="1">
      <alignment horizontal="left" vertical="center"/>
    </xf>
    <xf numFmtId="49" fontId="1" fillId="0" borderId="1" xfId="1" applyNumberFormat="1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49" fontId="1" fillId="4" borderId="1" xfId="1" applyNumberFormat="1" applyFont="1" applyFill="1" applyBorder="1" applyAlignment="1">
      <alignment horizontal="left" vertical="center"/>
    </xf>
    <xf numFmtId="49" fontId="0" fillId="4" borderId="1" xfId="1" applyNumberFormat="1" applyFont="1" applyFill="1" applyBorder="1" applyAlignment="1">
      <alignment horizontal="left" vertical="center"/>
    </xf>
    <xf numFmtId="49" fontId="1" fillId="0" borderId="1" xfId="1" applyNumberFormat="1" applyFont="1" applyBorder="1" applyAlignment="1">
      <alignment horizontal="left" vertical="center"/>
    </xf>
    <xf numFmtId="49" fontId="1" fillId="0" borderId="1" xfId="1" applyNumberFormat="1" applyFont="1" applyBorder="1" applyAlignment="1">
      <alignment horizontal="left" vertical="center" wrapText="1"/>
    </xf>
    <xf numFmtId="1" fontId="10" fillId="4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0" fillId="4" borderId="1" xfId="0" applyFont="1" applyFill="1" applyBorder="1" applyAlignment="1">
      <alignment horizontal="left" vertical="center"/>
    </xf>
    <xf numFmtId="0" fontId="0" fillId="4" borderId="28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left"/>
    </xf>
    <xf numFmtId="0" fontId="0" fillId="4" borderId="1" xfId="1" applyNumberFormat="1" applyFont="1" applyFill="1" applyBorder="1" applyAlignment="1">
      <alignment horizontal="left" vertical="center"/>
    </xf>
    <xf numFmtId="0" fontId="0" fillId="0" borderId="9" xfId="0" applyBorder="1" applyAlignment="1"/>
    <xf numFmtId="0" fontId="0" fillId="4" borderId="9" xfId="0" applyFont="1" applyFill="1" applyBorder="1" applyAlignment="1"/>
    <xf numFmtId="0" fontId="0" fillId="0" borderId="1" xfId="0" applyBorder="1" applyAlignment="1"/>
    <xf numFmtId="0" fontId="0" fillId="4" borderId="1" xfId="0" applyFont="1" applyFill="1" applyBorder="1" applyAlignment="1"/>
    <xf numFmtId="0" fontId="0" fillId="0" borderId="5" xfId="0" applyBorder="1" applyAlignment="1"/>
    <xf numFmtId="0" fontId="0" fillId="4" borderId="5" xfId="0" applyFont="1" applyFill="1" applyBorder="1" applyAlignment="1"/>
    <xf numFmtId="0" fontId="7" fillId="0" borderId="30" xfId="0" applyFont="1" applyBorder="1" applyAlignment="1"/>
    <xf numFmtId="0" fontId="7" fillId="0" borderId="9" xfId="0" applyFont="1" applyBorder="1" applyAlignment="1"/>
    <xf numFmtId="0" fontId="7" fillId="0" borderId="28" xfId="0" applyFont="1" applyBorder="1" applyAlignment="1"/>
    <xf numFmtId="0" fontId="7" fillId="0" borderId="1" xfId="0" applyFont="1" applyBorder="1" applyAlignment="1"/>
    <xf numFmtId="0" fontId="13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/>
    </xf>
    <xf numFmtId="0" fontId="9" fillId="0" borderId="1" xfId="0" applyFont="1" applyBorder="1"/>
    <xf numFmtId="0" fontId="9" fillId="0" borderId="1" xfId="0" applyFont="1" applyFill="1" applyBorder="1" applyAlignment="1">
      <alignment horizontal="left"/>
    </xf>
    <xf numFmtId="0" fontId="9" fillId="0" borderId="1" xfId="0" applyFont="1" applyFill="1" applyBorder="1"/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wrapText="1"/>
    </xf>
    <xf numFmtId="0" fontId="9" fillId="0" borderId="5" xfId="0" applyFont="1" applyFill="1" applyBorder="1" applyAlignment="1">
      <alignment horizontal="left"/>
    </xf>
    <xf numFmtId="0" fontId="17" fillId="4" borderId="1" xfId="0" applyFont="1" applyFill="1" applyBorder="1" applyAlignment="1">
      <alignment horizontal="left"/>
    </xf>
    <xf numFmtId="164" fontId="0" fillId="4" borderId="28" xfId="1" applyNumberFormat="1" applyFont="1" applyFill="1" applyBorder="1" applyAlignment="1">
      <alignment horizontal="center" vertical="center"/>
    </xf>
    <xf numFmtId="1" fontId="0" fillId="0" borderId="31" xfId="0" applyNumberFormat="1" applyFont="1" applyBorder="1" applyAlignment="1">
      <alignment horizontal="center" vertical="center"/>
    </xf>
    <xf numFmtId="1" fontId="0" fillId="4" borderId="28" xfId="0" applyNumberFormat="1" applyFont="1" applyFill="1" applyBorder="1" applyAlignment="1">
      <alignment horizontal="center" vertical="center"/>
    </xf>
    <xf numFmtId="1" fontId="0" fillId="0" borderId="28" xfId="0" applyNumberFormat="1" applyFont="1" applyBorder="1" applyAlignment="1">
      <alignment horizontal="center" vertical="center"/>
    </xf>
    <xf numFmtId="0" fontId="9" fillId="0" borderId="5" xfId="0" applyFont="1" applyBorder="1"/>
    <xf numFmtId="0" fontId="0" fillId="0" borderId="5" xfId="0" applyBorder="1" applyAlignment="1">
      <alignment horizontal="center" vertical="center"/>
    </xf>
    <xf numFmtId="1" fontId="0" fillId="4" borderId="5" xfId="0" applyNumberFormat="1" applyFont="1" applyFill="1" applyBorder="1" applyAlignment="1">
      <alignment horizontal="center" vertical="center"/>
    </xf>
    <xf numFmtId="0" fontId="17" fillId="4" borderId="5" xfId="0" applyFont="1" applyFill="1" applyBorder="1" applyAlignment="1">
      <alignment horizontal="left"/>
    </xf>
    <xf numFmtId="0" fontId="15" fillId="0" borderId="5" xfId="0" applyFont="1" applyFill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6" fillId="6" borderId="5" xfId="0" applyFont="1" applyFill="1" applyBorder="1" applyAlignment="1">
      <alignment horizontal="center"/>
    </xf>
    <xf numFmtId="0" fontId="0" fillId="4" borderId="0" xfId="0" applyFont="1" applyFill="1" applyAlignment="1">
      <alignment horizontal="left"/>
    </xf>
    <xf numFmtId="0" fontId="7" fillId="0" borderId="1" xfId="0" applyFont="1" applyBorder="1"/>
    <xf numFmtId="164" fontId="18" fillId="3" borderId="34" xfId="1" applyNumberFormat="1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7" fillId="4" borderId="1" xfId="0" applyFont="1" applyFill="1" applyBorder="1"/>
    <xf numFmtId="10" fontId="0" fillId="0" borderId="1" xfId="0" applyNumberFormat="1" applyFill="1" applyBorder="1" applyAlignment="1">
      <alignment horizontal="center" vertical="center"/>
    </xf>
    <xf numFmtId="0" fontId="0" fillId="4" borderId="9" xfId="0" applyFont="1" applyFill="1" applyBorder="1"/>
    <xf numFmtId="0" fontId="0" fillId="4" borderId="0" xfId="0" applyFill="1" applyAlignment="1">
      <alignment horizontal="center"/>
    </xf>
    <xf numFmtId="9" fontId="0" fillId="4" borderId="9" xfId="2" applyNumberFormat="1" applyFont="1" applyFill="1" applyBorder="1" applyAlignment="1">
      <alignment horizontal="center" vertical="center"/>
    </xf>
    <xf numFmtId="18" fontId="3" fillId="3" borderId="11" xfId="0" applyNumberFormat="1" applyFont="1" applyFill="1" applyBorder="1" applyAlignment="1">
      <alignment horizontal="center" vertical="center"/>
    </xf>
    <xf numFmtId="165" fontId="0" fillId="4" borderId="9" xfId="2" applyNumberFormat="1" applyFont="1" applyFill="1" applyBorder="1" applyAlignment="1">
      <alignment horizontal="center" vertical="center"/>
    </xf>
    <xf numFmtId="0" fontId="0" fillId="8" borderId="1" xfId="0" applyFill="1" applyBorder="1"/>
    <xf numFmtId="0" fontId="2" fillId="4" borderId="1" xfId="0" applyFont="1" applyFill="1" applyBorder="1"/>
    <xf numFmtId="0" fontId="19" fillId="9" borderId="1" xfId="0" applyFont="1" applyFill="1" applyBorder="1"/>
    <xf numFmtId="0" fontId="0" fillId="6" borderId="1" xfId="0" applyFill="1" applyBorder="1"/>
    <xf numFmtId="0" fontId="0" fillId="0" borderId="35" xfId="0" applyBorder="1"/>
    <xf numFmtId="164" fontId="21" fillId="2" borderId="1" xfId="1" applyNumberFormat="1" applyFont="1" applyFill="1" applyBorder="1"/>
    <xf numFmtId="1" fontId="18" fillId="3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" fontId="18" fillId="3" borderId="5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4" fontId="18" fillId="3" borderId="1" xfId="0" applyNumberFormat="1" applyFont="1" applyFill="1" applyBorder="1" applyAlignment="1">
      <alignment horizontal="center" vertical="center"/>
    </xf>
    <xf numFmtId="164" fontId="18" fillId="3" borderId="1" xfId="5" applyNumberFormat="1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4" fontId="18" fillId="3" borderId="1" xfId="11" applyNumberFormat="1" applyFont="1" applyFill="1" applyBorder="1" applyAlignment="1">
      <alignment horizontal="center" vertical="center"/>
    </xf>
    <xf numFmtId="1" fontId="7" fillId="4" borderId="1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0" fillId="0" borderId="2" xfId="0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1" fontId="18" fillId="3" borderId="1" xfId="13" applyNumberFormat="1" applyFont="1" applyFill="1" applyBorder="1" applyAlignment="1">
      <alignment horizontal="center" vertical="center"/>
    </xf>
    <xf numFmtId="10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" fillId="4" borderId="1" xfId="6" applyNumberFormat="1" applyFont="1" applyFill="1" applyBorder="1" applyAlignment="1">
      <alignment horizontal="center" vertical="center"/>
    </xf>
    <xf numFmtId="0" fontId="7" fillId="0" borderId="1" xfId="9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64" fontId="1" fillId="4" borderId="1" xfId="11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7" fillId="4" borderId="28" xfId="6" applyFont="1" applyFill="1" applyBorder="1" applyAlignment="1">
      <alignment horizontal="center" vertical="center"/>
    </xf>
    <xf numFmtId="0" fontId="7" fillId="4" borderId="1" xfId="6" applyFont="1" applyFill="1" applyBorder="1" applyAlignment="1">
      <alignment horizontal="center" vertical="center"/>
    </xf>
    <xf numFmtId="0" fontId="7" fillId="4" borderId="1" xfId="9" applyFont="1" applyFill="1" applyBorder="1" applyAlignment="1">
      <alignment horizontal="center" vertical="center"/>
    </xf>
    <xf numFmtId="49" fontId="7" fillId="4" borderId="28" xfId="6" applyNumberFormat="1" applyFont="1" applyFill="1" applyBorder="1" applyAlignment="1">
      <alignment horizontal="center" vertical="center"/>
    </xf>
    <xf numFmtId="0" fontId="1" fillId="0" borderId="28" xfId="9" applyFont="1" applyFill="1" applyBorder="1" applyAlignment="1">
      <alignment horizontal="center" vertical="center"/>
    </xf>
    <xf numFmtId="49" fontId="7" fillId="4" borderId="1" xfId="6" applyNumberFormat="1" applyFont="1" applyFill="1" applyBorder="1" applyAlignment="1">
      <alignment horizontal="center" vertical="center"/>
    </xf>
    <xf numFmtId="0" fontId="6" fillId="0" borderId="1" xfId="9" applyFont="1" applyFill="1" applyBorder="1" applyAlignment="1">
      <alignment horizontal="center" vertical="center"/>
    </xf>
    <xf numFmtId="0" fontId="1" fillId="0" borderId="1" xfId="9" applyFont="1" applyFill="1" applyBorder="1" applyAlignment="1">
      <alignment horizontal="center" vertical="center"/>
    </xf>
    <xf numFmtId="0" fontId="7" fillId="0" borderId="28" xfId="9" applyFont="1" applyBorder="1" applyAlignment="1">
      <alignment horizontal="center" vertical="center"/>
    </xf>
    <xf numFmtId="0" fontId="7" fillId="0" borderId="31" xfId="9" applyFont="1" applyBorder="1" applyAlignment="1">
      <alignment horizontal="center" vertical="center"/>
    </xf>
    <xf numFmtId="0" fontId="7" fillId="4" borderId="5" xfId="6" applyFont="1" applyFill="1" applyBorder="1" applyAlignment="1">
      <alignment horizontal="center" vertical="center"/>
    </xf>
    <xf numFmtId="0" fontId="1" fillId="4" borderId="5" xfId="6" applyNumberFormat="1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164" fontId="18" fillId="3" borderId="1" xfId="13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23" fillId="3" borderId="26" xfId="0" applyFont="1" applyFill="1" applyBorder="1" applyAlignment="1">
      <alignment horizontal="center" vertical="center"/>
    </xf>
    <xf numFmtId="0" fontId="0" fillId="6" borderId="0" xfId="0" applyFill="1"/>
    <xf numFmtId="0" fontId="0" fillId="6" borderId="9" xfId="0" applyFill="1" applyBorder="1" applyAlignment="1">
      <alignment horizontal="center"/>
    </xf>
    <xf numFmtId="164" fontId="0" fillId="6" borderId="9" xfId="1" applyNumberFormat="1" applyFont="1" applyFill="1" applyBorder="1" applyAlignment="1">
      <alignment horizontal="center" vertical="center"/>
    </xf>
    <xf numFmtId="164" fontId="0" fillId="6" borderId="1" xfId="1" applyNumberFormat="1" applyFont="1" applyFill="1" applyBorder="1" applyAlignment="1">
      <alignment horizontal="center" vertical="center"/>
    </xf>
    <xf numFmtId="43" fontId="0" fillId="6" borderId="9" xfId="1" applyNumberFormat="1" applyFon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vertical="center" wrapText="1"/>
    </xf>
    <xf numFmtId="9" fontId="3" fillId="4" borderId="13" xfId="2" applyNumberFormat="1" applyFont="1" applyFill="1" applyBorder="1"/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5" fillId="7" borderId="17" xfId="0" applyFont="1" applyFill="1" applyBorder="1" applyAlignment="1">
      <alignment horizontal="center" wrapText="1"/>
    </xf>
    <xf numFmtId="0" fontId="5" fillId="7" borderId="18" xfId="0" applyFont="1" applyFill="1" applyBorder="1" applyAlignment="1">
      <alignment horizontal="center" wrapText="1"/>
    </xf>
    <xf numFmtId="0" fontId="5" fillId="6" borderId="18" xfId="0" applyFont="1" applyFill="1" applyBorder="1" applyAlignment="1">
      <alignment horizontal="center" wrapText="1"/>
    </xf>
    <xf numFmtId="0" fontId="5" fillId="7" borderId="19" xfId="0" applyFont="1" applyFill="1" applyBorder="1" applyAlignment="1">
      <alignment horizontal="center" wrapText="1"/>
    </xf>
    <xf numFmtId="0" fontId="5" fillId="7" borderId="2" xfId="0" applyFont="1" applyFill="1" applyBorder="1" applyAlignment="1">
      <alignment horizontal="center" wrapText="1"/>
    </xf>
    <xf numFmtId="0" fontId="5" fillId="7" borderId="7" xfId="0" applyFont="1" applyFill="1" applyBorder="1" applyAlignment="1">
      <alignment horizontal="center" wrapText="1"/>
    </xf>
    <xf numFmtId="0" fontId="3" fillId="3" borderId="10" xfId="0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 wrapText="1"/>
    </xf>
    <xf numFmtId="0" fontId="5" fillId="7" borderId="10" xfId="0" applyFont="1" applyFill="1" applyBorder="1" applyAlignment="1">
      <alignment horizont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3" fillId="3" borderId="27" xfId="0" applyFont="1" applyFill="1" applyBorder="1" applyAlignment="1">
      <alignment horizontal="center" vertical="center" wrapText="1"/>
    </xf>
    <xf numFmtId="0" fontId="23" fillId="3" borderId="11" xfId="0" applyFont="1" applyFill="1" applyBorder="1" applyAlignment="1">
      <alignment horizontal="center" vertical="center"/>
    </xf>
  </cellXfs>
  <cellStyles count="14">
    <cellStyle name="Comma" xfId="1" builtinId="3"/>
    <cellStyle name="Comma 2" xfId="10"/>
    <cellStyle name="Comma 3" xfId="4"/>
    <cellStyle name="Comma 3 2" xfId="7"/>
    <cellStyle name="Comma 4" xfId="5"/>
    <cellStyle name="Comma 5" xfId="11"/>
    <cellStyle name="Currency" xfId="13" builtinId="4"/>
    <cellStyle name="Currency 2" xfId="12"/>
    <cellStyle name="Normal" xfId="0" builtinId="0"/>
    <cellStyle name="Normal 2" xfId="3"/>
    <cellStyle name="Normal 2 2" xfId="6"/>
    <cellStyle name="Normal 3" xfId="9"/>
    <cellStyle name="Normal 4" xfId="8"/>
    <cellStyle name="Percent" xfId="2" builtinId="5"/>
  </cellStyles>
  <dxfs count="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66FF33"/>
      <color rgb="FFA0F8DB"/>
      <color rgb="FF9DEC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3"/>
  <sheetViews>
    <sheetView showGridLines="0" tabSelected="1" zoomScale="80" zoomScaleNormal="80"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F4" sqref="F4"/>
    </sheetView>
  </sheetViews>
  <sheetFormatPr defaultRowHeight="15" x14ac:dyDescent="0.25"/>
  <cols>
    <col min="1" max="1" width="12.42578125" style="3" bestFit="1" customWidth="1"/>
    <col min="2" max="2" width="34.7109375" bestFit="1" customWidth="1"/>
    <col min="3" max="3" width="12.42578125" bestFit="1" customWidth="1"/>
    <col min="4" max="4" width="15.140625" customWidth="1"/>
    <col min="5" max="6" width="15" bestFit="1" customWidth="1"/>
    <col min="7" max="7" width="14.140625" style="61" customWidth="1"/>
    <col min="8" max="8" width="15" customWidth="1"/>
    <col min="9" max="13" width="13.7109375" customWidth="1"/>
    <col min="14" max="14" width="15.140625" bestFit="1" customWidth="1"/>
    <col min="15" max="15" width="13.7109375" customWidth="1"/>
    <col min="16" max="16" width="15" customWidth="1"/>
    <col min="17" max="17" width="13.28515625" customWidth="1"/>
  </cols>
  <sheetData>
    <row r="1" spans="1:17" ht="30.75" customHeight="1" x14ac:dyDescent="0.25">
      <c r="A1" s="41"/>
      <c r="B1" s="42" t="s">
        <v>1466</v>
      </c>
      <c r="C1" s="42"/>
      <c r="D1" s="42"/>
      <c r="E1" s="42"/>
      <c r="F1" s="42"/>
      <c r="G1" s="217"/>
      <c r="H1" s="42"/>
      <c r="I1" s="42"/>
      <c r="J1" s="42"/>
      <c r="K1" s="42"/>
      <c r="L1" s="42"/>
      <c r="M1" s="42"/>
      <c r="N1" s="42"/>
      <c r="O1" s="42"/>
      <c r="P1" s="43"/>
      <c r="Q1" s="44"/>
    </row>
    <row r="2" spans="1:17" ht="30.75" customHeight="1" x14ac:dyDescent="0.25">
      <c r="A2" s="221" t="s">
        <v>1444</v>
      </c>
      <c r="B2" s="222"/>
      <c r="C2" s="222"/>
      <c r="D2" s="222"/>
      <c r="E2" s="222"/>
      <c r="F2" s="222"/>
      <c r="G2" s="223"/>
      <c r="H2" s="222"/>
      <c r="I2" s="222"/>
      <c r="J2" s="222"/>
      <c r="K2" s="222"/>
      <c r="L2" s="222"/>
      <c r="M2" s="222"/>
      <c r="N2" s="222"/>
      <c r="O2" s="224"/>
      <c r="P2" s="6" t="s">
        <v>185</v>
      </c>
      <c r="Q2" s="7">
        <v>1</v>
      </c>
    </row>
    <row r="3" spans="1:17" s="5" customFormat="1" ht="45" customHeight="1" x14ac:dyDescent="0.25">
      <c r="A3" s="152" t="s">
        <v>1364</v>
      </c>
      <c r="B3" s="17" t="s">
        <v>137</v>
      </c>
      <c r="C3" s="17" t="s">
        <v>0</v>
      </c>
      <c r="D3" s="17" t="s">
        <v>1</v>
      </c>
      <c r="E3" s="52" t="s">
        <v>1438</v>
      </c>
      <c r="F3" s="54" t="s">
        <v>1439</v>
      </c>
      <c r="G3" s="216" t="s">
        <v>1465</v>
      </c>
      <c r="H3" s="18" t="s">
        <v>182</v>
      </c>
      <c r="I3" s="18" t="s">
        <v>183</v>
      </c>
      <c r="J3" s="18" t="s">
        <v>1093</v>
      </c>
      <c r="K3" s="18" t="s">
        <v>1094</v>
      </c>
      <c r="L3" s="18" t="s">
        <v>1095</v>
      </c>
      <c r="M3" s="18" t="s">
        <v>1096</v>
      </c>
      <c r="N3" s="57" t="s">
        <v>1117</v>
      </c>
      <c r="O3" s="57" t="s">
        <v>1118</v>
      </c>
      <c r="P3" s="18" t="s">
        <v>175</v>
      </c>
      <c r="Q3" s="18" t="s">
        <v>176</v>
      </c>
    </row>
    <row r="4" spans="1:17" x14ac:dyDescent="0.25">
      <c r="A4" s="13">
        <v>1</v>
      </c>
      <c r="B4" s="149" t="s">
        <v>1304</v>
      </c>
      <c r="C4" s="14" t="s">
        <v>3</v>
      </c>
      <c r="D4" s="49" t="s">
        <v>3</v>
      </c>
      <c r="E4" s="145">
        <v>2047675.8737999995</v>
      </c>
      <c r="F4" s="15">
        <v>1865787.2677999998</v>
      </c>
      <c r="G4" s="151">
        <f t="shared" ref="G4:G66" si="0">IFERROR(F4/E4,0)</f>
        <v>0.91117314594205889</v>
      </c>
      <c r="H4" s="15">
        <f t="shared" ref="H4:H35" si="1">(E4*0.8)-F4</f>
        <v>-227646.56876000017</v>
      </c>
      <c r="I4" s="15">
        <f t="shared" ref="I4:I35" si="2">H4/$Q$2</f>
        <v>-227646.56876000017</v>
      </c>
      <c r="J4" s="15">
        <f>(E4*0.86)-F4</f>
        <v>-104786.01633200026</v>
      </c>
      <c r="K4" s="15">
        <f>J4/$Q$2</f>
        <v>-104786.01633200026</v>
      </c>
      <c r="L4" s="15">
        <f>(E4*0.91)-F4</f>
        <v>-2402.2226420002989</v>
      </c>
      <c r="M4" s="15">
        <f>L4/$Q$2</f>
        <v>-2402.2226420002989</v>
      </c>
      <c r="N4" s="58">
        <f>(E4*0.96)-F4</f>
        <v>99981.571047999663</v>
      </c>
      <c r="O4" s="15">
        <f>N4/$Q$2</f>
        <v>99981.571047999663</v>
      </c>
      <c r="P4" s="16">
        <f t="shared" ref="P4:P35" si="3">E4-F4</f>
        <v>181888.60599999968</v>
      </c>
      <c r="Q4" s="15">
        <f>P4/$Q$2</f>
        <v>181888.60599999968</v>
      </c>
    </row>
    <row r="5" spans="1:17" x14ac:dyDescent="0.25">
      <c r="A5" s="1">
        <v>2</v>
      </c>
      <c r="B5" s="2" t="s">
        <v>6</v>
      </c>
      <c r="C5" s="2" t="s">
        <v>3</v>
      </c>
      <c r="D5" s="29" t="s">
        <v>5</v>
      </c>
      <c r="E5" s="145">
        <v>2881846.7553666667</v>
      </c>
      <c r="F5" s="15">
        <v>2802993.8677000003</v>
      </c>
      <c r="G5" s="151">
        <f t="shared" si="0"/>
        <v>0.97263807052896756</v>
      </c>
      <c r="H5" s="15">
        <f t="shared" si="1"/>
        <v>-497516.46340666665</v>
      </c>
      <c r="I5" s="10">
        <f t="shared" si="2"/>
        <v>-497516.46340666665</v>
      </c>
      <c r="J5" s="15">
        <f t="shared" ref="J5:J67" si="4">(E5*0.86)-F5</f>
        <v>-324605.65808466682</v>
      </c>
      <c r="K5" s="15">
        <f t="shared" ref="K5:K66" si="5">J5/$Q$2</f>
        <v>-324605.65808466682</v>
      </c>
      <c r="L5" s="15">
        <f t="shared" ref="L5:L67" si="6">(E5*0.91)-F5</f>
        <v>-180513.32031633332</v>
      </c>
      <c r="M5" s="15">
        <f t="shared" ref="M5:O66" si="7">L5/$Q$2</f>
        <v>-180513.32031633332</v>
      </c>
      <c r="N5" s="58">
        <f t="shared" ref="N5:N67" si="8">(E5*0.96)-F5</f>
        <v>-36420.982548000291</v>
      </c>
      <c r="O5" s="15">
        <f t="shared" si="7"/>
        <v>-36420.982548000291</v>
      </c>
      <c r="P5" s="12">
        <f t="shared" si="3"/>
        <v>78852.887666666415</v>
      </c>
      <c r="Q5" s="10">
        <f t="shared" ref="Q5:Q66" si="9">P5/$Q$2</f>
        <v>78852.887666666415</v>
      </c>
    </row>
    <row r="6" spans="1:17" x14ac:dyDescent="0.25">
      <c r="A6" s="1">
        <v>3</v>
      </c>
      <c r="B6" s="29" t="s">
        <v>1261</v>
      </c>
      <c r="C6" s="2" t="s">
        <v>3</v>
      </c>
      <c r="D6" s="29" t="s">
        <v>3</v>
      </c>
      <c r="E6" s="145">
        <v>3350609.3944333326</v>
      </c>
      <c r="F6" s="15">
        <v>3635103.0476999995</v>
      </c>
      <c r="G6" s="151">
        <f t="shared" si="0"/>
        <v>1.0849080330698415</v>
      </c>
      <c r="H6" s="15">
        <f t="shared" si="1"/>
        <v>-954615.53215333307</v>
      </c>
      <c r="I6" s="10">
        <f t="shared" si="2"/>
        <v>-954615.53215333307</v>
      </c>
      <c r="J6" s="15">
        <f t="shared" si="4"/>
        <v>-753578.96848733351</v>
      </c>
      <c r="K6" s="15">
        <f t="shared" si="5"/>
        <v>-753578.96848733351</v>
      </c>
      <c r="L6" s="15">
        <f t="shared" si="6"/>
        <v>-586048.49876566697</v>
      </c>
      <c r="M6" s="15">
        <f t="shared" si="7"/>
        <v>-586048.49876566697</v>
      </c>
      <c r="N6" s="58">
        <f t="shared" si="8"/>
        <v>-418518.02904400043</v>
      </c>
      <c r="O6" s="15">
        <f t="shared" si="7"/>
        <v>-418518.02904400043</v>
      </c>
      <c r="P6" s="12">
        <f t="shared" si="3"/>
        <v>-284493.65326666692</v>
      </c>
      <c r="Q6" s="10">
        <f t="shared" si="9"/>
        <v>-284493.65326666692</v>
      </c>
    </row>
    <row r="7" spans="1:17" x14ac:dyDescent="0.25">
      <c r="A7" s="13">
        <v>4</v>
      </c>
      <c r="B7" s="2" t="s">
        <v>9</v>
      </c>
      <c r="C7" s="2" t="s">
        <v>3</v>
      </c>
      <c r="D7" s="29" t="s">
        <v>8</v>
      </c>
      <c r="E7" s="145">
        <v>4067724.1552523803</v>
      </c>
      <c r="F7" s="15">
        <v>3304480.1428</v>
      </c>
      <c r="G7" s="151">
        <f t="shared" si="0"/>
        <v>0.81236583816361929</v>
      </c>
      <c r="H7" s="15">
        <f t="shared" si="1"/>
        <v>-50300.818598095793</v>
      </c>
      <c r="I7" s="10">
        <f t="shared" si="2"/>
        <v>-50300.818598095793</v>
      </c>
      <c r="J7" s="15">
        <f t="shared" si="4"/>
        <v>193762.63071704702</v>
      </c>
      <c r="K7" s="15">
        <f t="shared" si="5"/>
        <v>193762.63071704702</v>
      </c>
      <c r="L7" s="15">
        <f t="shared" si="6"/>
        <v>397148.83847966604</v>
      </c>
      <c r="M7" s="15">
        <f t="shared" si="7"/>
        <v>397148.83847966604</v>
      </c>
      <c r="N7" s="58">
        <f t="shared" si="8"/>
        <v>600535.04624228505</v>
      </c>
      <c r="O7" s="15">
        <f t="shared" si="7"/>
        <v>600535.04624228505</v>
      </c>
      <c r="P7" s="12">
        <f t="shared" si="3"/>
        <v>763244.01245238027</v>
      </c>
      <c r="Q7" s="10">
        <f t="shared" si="9"/>
        <v>763244.01245238027</v>
      </c>
    </row>
    <row r="8" spans="1:17" x14ac:dyDescent="0.25">
      <c r="A8" s="1">
        <v>5</v>
      </c>
      <c r="B8" s="2" t="s">
        <v>14</v>
      </c>
      <c r="C8" s="2" t="s">
        <v>3</v>
      </c>
      <c r="D8" s="29" t="s">
        <v>13</v>
      </c>
      <c r="E8" s="145">
        <v>4215458.5795047609</v>
      </c>
      <c r="F8" s="15">
        <v>2579541.0792000005</v>
      </c>
      <c r="G8" s="151">
        <f t="shared" si="0"/>
        <v>0.61192419058309178</v>
      </c>
      <c r="H8" s="15">
        <f t="shared" si="1"/>
        <v>792825.78440380841</v>
      </c>
      <c r="I8" s="10">
        <f t="shared" si="2"/>
        <v>792825.78440380841</v>
      </c>
      <c r="J8" s="15">
        <f t="shared" si="4"/>
        <v>1045753.2991740936</v>
      </c>
      <c r="K8" s="15">
        <f t="shared" si="5"/>
        <v>1045753.2991740936</v>
      </c>
      <c r="L8" s="15">
        <f t="shared" si="6"/>
        <v>1256526.2281493321</v>
      </c>
      <c r="M8" s="15">
        <f t="shared" si="7"/>
        <v>1256526.2281493321</v>
      </c>
      <c r="N8" s="58">
        <f t="shared" si="8"/>
        <v>1467299.1571245696</v>
      </c>
      <c r="O8" s="15">
        <f t="shared" si="7"/>
        <v>1467299.1571245696</v>
      </c>
      <c r="P8" s="12">
        <f t="shared" si="3"/>
        <v>1635917.5003047604</v>
      </c>
      <c r="Q8" s="10">
        <f t="shared" si="9"/>
        <v>1635917.5003047604</v>
      </c>
    </row>
    <row r="9" spans="1:17" x14ac:dyDescent="0.25">
      <c r="A9" s="1">
        <v>6</v>
      </c>
      <c r="B9" s="2" t="s">
        <v>10</v>
      </c>
      <c r="C9" s="2" t="s">
        <v>3</v>
      </c>
      <c r="D9" s="29" t="s">
        <v>8</v>
      </c>
      <c r="E9" s="145">
        <v>4951956.0743714292</v>
      </c>
      <c r="F9" s="15">
        <v>3586516.2360999989</v>
      </c>
      <c r="G9" s="151">
        <f t="shared" si="0"/>
        <v>0.72426253024775655</v>
      </c>
      <c r="H9" s="15">
        <f t="shared" si="1"/>
        <v>375048.62339714449</v>
      </c>
      <c r="I9" s="10">
        <f t="shared" si="2"/>
        <v>375048.62339714449</v>
      </c>
      <c r="J9" s="15">
        <f t="shared" si="4"/>
        <v>672165.98785943026</v>
      </c>
      <c r="K9" s="15">
        <f t="shared" si="5"/>
        <v>672165.98785943026</v>
      </c>
      <c r="L9" s="15">
        <f t="shared" si="6"/>
        <v>919763.79157800181</v>
      </c>
      <c r="M9" s="15">
        <f t="shared" si="7"/>
        <v>919763.79157800181</v>
      </c>
      <c r="N9" s="58">
        <f t="shared" si="8"/>
        <v>1167361.5952965724</v>
      </c>
      <c r="O9" s="15">
        <f t="shared" si="7"/>
        <v>1167361.5952965724</v>
      </c>
      <c r="P9" s="12">
        <f t="shared" si="3"/>
        <v>1365439.8382714302</v>
      </c>
      <c r="Q9" s="10">
        <f t="shared" si="9"/>
        <v>1365439.8382714302</v>
      </c>
    </row>
    <row r="10" spans="1:17" x14ac:dyDescent="0.25">
      <c r="A10" s="13">
        <v>7</v>
      </c>
      <c r="B10" s="2" t="s">
        <v>15</v>
      </c>
      <c r="C10" s="2" t="s">
        <v>3</v>
      </c>
      <c r="D10" s="29" t="s">
        <v>5</v>
      </c>
      <c r="E10" s="145">
        <v>5358329.6189809516</v>
      </c>
      <c r="F10" s="15">
        <v>4896681.3079000004</v>
      </c>
      <c r="G10" s="151">
        <f t="shared" si="0"/>
        <v>0.91384473447739345</v>
      </c>
      <c r="H10" s="15">
        <f t="shared" si="1"/>
        <v>-610017.61271523871</v>
      </c>
      <c r="I10" s="10">
        <f t="shared" si="2"/>
        <v>-610017.61271523871</v>
      </c>
      <c r="J10" s="15">
        <f t="shared" si="4"/>
        <v>-288517.83557638247</v>
      </c>
      <c r="K10" s="15">
        <f t="shared" si="5"/>
        <v>-288517.83557638247</v>
      </c>
      <c r="L10" s="15">
        <f t="shared" si="6"/>
        <v>-20601.354627334513</v>
      </c>
      <c r="M10" s="15">
        <f t="shared" si="7"/>
        <v>-20601.354627334513</v>
      </c>
      <c r="N10" s="58">
        <f t="shared" si="8"/>
        <v>247315.12632171344</v>
      </c>
      <c r="O10" s="15">
        <f t="shared" si="7"/>
        <v>247315.12632171344</v>
      </c>
      <c r="P10" s="12">
        <f t="shared" si="3"/>
        <v>461648.31108095124</v>
      </c>
      <c r="Q10" s="10">
        <f t="shared" si="9"/>
        <v>461648.31108095124</v>
      </c>
    </row>
    <row r="11" spans="1:17" x14ac:dyDescent="0.25">
      <c r="A11" s="1">
        <v>8</v>
      </c>
      <c r="B11" s="2" t="s">
        <v>16</v>
      </c>
      <c r="C11" s="2" t="s">
        <v>3</v>
      </c>
      <c r="D11" s="29" t="s">
        <v>8</v>
      </c>
      <c r="E11" s="145">
        <v>5060804.9412761908</v>
      </c>
      <c r="F11" s="15">
        <v>3942892.0704999985</v>
      </c>
      <c r="G11" s="151">
        <f t="shared" si="0"/>
        <v>0.77910374263618887</v>
      </c>
      <c r="H11" s="15">
        <f t="shared" si="1"/>
        <v>105751.88252095412</v>
      </c>
      <c r="I11" s="10">
        <f t="shared" si="2"/>
        <v>105751.88252095412</v>
      </c>
      <c r="J11" s="15">
        <f t="shared" si="4"/>
        <v>409400.17899752595</v>
      </c>
      <c r="K11" s="15">
        <f t="shared" si="5"/>
        <v>409400.17899752595</v>
      </c>
      <c r="L11" s="15">
        <f t="shared" si="6"/>
        <v>662440.42606133502</v>
      </c>
      <c r="M11" s="15">
        <f t="shared" si="7"/>
        <v>662440.42606133502</v>
      </c>
      <c r="N11" s="58">
        <f t="shared" si="8"/>
        <v>915480.67312514409</v>
      </c>
      <c r="O11" s="15">
        <f t="shared" si="7"/>
        <v>915480.67312514409</v>
      </c>
      <c r="P11" s="12">
        <f t="shared" si="3"/>
        <v>1117912.8707761923</v>
      </c>
      <c r="Q11" s="10">
        <f t="shared" si="9"/>
        <v>1117912.8707761923</v>
      </c>
    </row>
    <row r="12" spans="1:17" x14ac:dyDescent="0.25">
      <c r="A12" s="1">
        <v>9</v>
      </c>
      <c r="B12" s="2" t="s">
        <v>11</v>
      </c>
      <c r="C12" s="2" t="s">
        <v>3</v>
      </c>
      <c r="D12" s="29" t="s">
        <v>8</v>
      </c>
      <c r="E12" s="145">
        <v>5635731.9059380954</v>
      </c>
      <c r="F12" s="15">
        <v>3998289.3488000003</v>
      </c>
      <c r="G12" s="151">
        <f t="shared" si="0"/>
        <v>0.70945343311792353</v>
      </c>
      <c r="H12" s="15">
        <f t="shared" si="1"/>
        <v>510296.17595047643</v>
      </c>
      <c r="I12" s="10">
        <f t="shared" si="2"/>
        <v>510296.17595047643</v>
      </c>
      <c r="J12" s="15">
        <f t="shared" si="4"/>
        <v>848440.09030676214</v>
      </c>
      <c r="K12" s="15">
        <f t="shared" si="5"/>
        <v>848440.09030676214</v>
      </c>
      <c r="L12" s="15">
        <f t="shared" si="6"/>
        <v>1130226.6856036666</v>
      </c>
      <c r="M12" s="15">
        <f t="shared" si="7"/>
        <v>1130226.6856036666</v>
      </c>
      <c r="N12" s="58">
        <f t="shared" si="8"/>
        <v>1412013.280900571</v>
      </c>
      <c r="O12" s="15">
        <f t="shared" si="7"/>
        <v>1412013.280900571</v>
      </c>
      <c r="P12" s="12">
        <f t="shared" si="3"/>
        <v>1637442.5571380951</v>
      </c>
      <c r="Q12" s="10">
        <f t="shared" si="9"/>
        <v>1637442.5571380951</v>
      </c>
    </row>
    <row r="13" spans="1:17" x14ac:dyDescent="0.25">
      <c r="A13" s="13">
        <v>10</v>
      </c>
      <c r="B13" s="2" t="s">
        <v>7</v>
      </c>
      <c r="C13" s="2" t="s">
        <v>3</v>
      </c>
      <c r="D13" s="29" t="s">
        <v>5</v>
      </c>
      <c r="E13" s="145">
        <v>7380709.1902809516</v>
      </c>
      <c r="F13" s="15">
        <v>7601789.9484999981</v>
      </c>
      <c r="G13" s="151">
        <f t="shared" si="0"/>
        <v>1.0299538638522934</v>
      </c>
      <c r="H13" s="15">
        <f t="shared" si="1"/>
        <v>-1697222.5962752365</v>
      </c>
      <c r="I13" s="10">
        <f t="shared" si="2"/>
        <v>-1697222.5962752365</v>
      </c>
      <c r="J13" s="15">
        <f t="shared" si="4"/>
        <v>-1254380.0448583802</v>
      </c>
      <c r="K13" s="15">
        <f t="shared" si="5"/>
        <v>-1254380.0448583802</v>
      </c>
      <c r="L13" s="15">
        <f t="shared" si="6"/>
        <v>-885344.58534433227</v>
      </c>
      <c r="M13" s="15">
        <f t="shared" si="7"/>
        <v>-885344.58534433227</v>
      </c>
      <c r="N13" s="58">
        <f t="shared" si="8"/>
        <v>-516309.12583028525</v>
      </c>
      <c r="O13" s="15">
        <f t="shared" si="7"/>
        <v>-516309.12583028525</v>
      </c>
      <c r="P13" s="12">
        <f t="shared" si="3"/>
        <v>-221080.75821904652</v>
      </c>
      <c r="Q13" s="10">
        <f t="shared" si="9"/>
        <v>-221080.75821904652</v>
      </c>
    </row>
    <row r="14" spans="1:17" x14ac:dyDescent="0.25">
      <c r="A14" s="1">
        <v>11</v>
      </c>
      <c r="B14" s="2" t="s">
        <v>4</v>
      </c>
      <c r="C14" s="2" t="s">
        <v>3</v>
      </c>
      <c r="D14" s="29" t="s">
        <v>5</v>
      </c>
      <c r="E14" s="145">
        <v>9036444.9773285706</v>
      </c>
      <c r="F14" s="15">
        <v>8065891.7560999971</v>
      </c>
      <c r="G14" s="151">
        <f t="shared" si="0"/>
        <v>0.89259568075016416</v>
      </c>
      <c r="H14" s="15">
        <f t="shared" si="1"/>
        <v>-836735.77423714008</v>
      </c>
      <c r="I14" s="10">
        <f t="shared" si="2"/>
        <v>-836735.77423714008</v>
      </c>
      <c r="J14" s="15">
        <f t="shared" si="4"/>
        <v>-294549.07559742685</v>
      </c>
      <c r="K14" s="15">
        <f t="shared" si="5"/>
        <v>-294549.07559742685</v>
      </c>
      <c r="L14" s="15">
        <f t="shared" si="6"/>
        <v>157273.1732690027</v>
      </c>
      <c r="M14" s="15">
        <f t="shared" si="7"/>
        <v>157273.1732690027</v>
      </c>
      <c r="N14" s="58">
        <f t="shared" si="8"/>
        <v>609095.42213542946</v>
      </c>
      <c r="O14" s="15">
        <f t="shared" si="7"/>
        <v>609095.42213542946</v>
      </c>
      <c r="P14" s="12">
        <f t="shared" si="3"/>
        <v>970553.22122857347</v>
      </c>
      <c r="Q14" s="10">
        <f t="shared" si="9"/>
        <v>970553.22122857347</v>
      </c>
    </row>
    <row r="15" spans="1:17" x14ac:dyDescent="0.25">
      <c r="A15" s="1">
        <v>12</v>
      </c>
      <c r="B15" s="2" t="s">
        <v>2</v>
      </c>
      <c r="C15" s="2" t="s">
        <v>3</v>
      </c>
      <c r="D15" s="29" t="s">
        <v>13</v>
      </c>
      <c r="E15" s="145">
        <v>8184002.5876476187</v>
      </c>
      <c r="F15" s="15">
        <v>9477683.2139000017</v>
      </c>
      <c r="G15" s="151">
        <f t="shared" si="0"/>
        <v>1.158074317841123</v>
      </c>
      <c r="H15" s="15">
        <f t="shared" si="1"/>
        <v>-2930481.143781906</v>
      </c>
      <c r="I15" s="10">
        <f t="shared" si="2"/>
        <v>-2930481.143781906</v>
      </c>
      <c r="J15" s="15">
        <f t="shared" si="4"/>
        <v>-2439440.9885230493</v>
      </c>
      <c r="K15" s="15">
        <f t="shared" si="5"/>
        <v>-2439440.9885230493</v>
      </c>
      <c r="L15" s="15">
        <f t="shared" si="6"/>
        <v>-2030240.8591406681</v>
      </c>
      <c r="M15" s="15">
        <f t="shared" si="7"/>
        <v>-2030240.8591406681</v>
      </c>
      <c r="N15" s="58">
        <f t="shared" si="8"/>
        <v>-1621040.7297582878</v>
      </c>
      <c r="O15" s="15">
        <f t="shared" si="7"/>
        <v>-1621040.7297582878</v>
      </c>
      <c r="P15" s="12">
        <f t="shared" si="3"/>
        <v>-1293680.626252383</v>
      </c>
      <c r="Q15" s="10">
        <f t="shared" si="9"/>
        <v>-1293680.626252383</v>
      </c>
    </row>
    <row r="16" spans="1:17" x14ac:dyDescent="0.25">
      <c r="A16" s="13">
        <v>13</v>
      </c>
      <c r="B16" s="2" t="s">
        <v>12</v>
      </c>
      <c r="C16" s="2" t="s">
        <v>3</v>
      </c>
      <c r="D16" s="49" t="s">
        <v>13</v>
      </c>
      <c r="E16" s="145">
        <v>9749010.1702380963</v>
      </c>
      <c r="F16" s="15">
        <v>10311451.977300003</v>
      </c>
      <c r="G16" s="151">
        <f t="shared" si="0"/>
        <v>1.0576921961553529</v>
      </c>
      <c r="H16" s="15">
        <f t="shared" si="1"/>
        <v>-2512243.8411095254</v>
      </c>
      <c r="I16" s="10">
        <f t="shared" si="2"/>
        <v>-2512243.8411095254</v>
      </c>
      <c r="J16" s="15">
        <f t="shared" si="4"/>
        <v>-1927303.2308952408</v>
      </c>
      <c r="K16" s="15">
        <f t="shared" si="5"/>
        <v>-1927303.2308952408</v>
      </c>
      <c r="L16" s="15">
        <f t="shared" si="6"/>
        <v>-1439852.7223833352</v>
      </c>
      <c r="M16" s="15">
        <f t="shared" si="7"/>
        <v>-1439852.7223833352</v>
      </c>
      <c r="N16" s="58">
        <f t="shared" si="8"/>
        <v>-952402.21387143061</v>
      </c>
      <c r="O16" s="15">
        <f t="shared" si="7"/>
        <v>-952402.21387143061</v>
      </c>
      <c r="P16" s="12">
        <f t="shared" si="3"/>
        <v>-562441.8070619069</v>
      </c>
      <c r="Q16" s="10">
        <f t="shared" si="9"/>
        <v>-562441.8070619069</v>
      </c>
    </row>
    <row r="17" spans="1:17" x14ac:dyDescent="0.25">
      <c r="A17" s="1">
        <v>14</v>
      </c>
      <c r="B17" s="2" t="s">
        <v>17</v>
      </c>
      <c r="C17" s="2" t="s">
        <v>3</v>
      </c>
      <c r="D17" s="29" t="s">
        <v>3</v>
      </c>
      <c r="E17" s="145">
        <v>10061535.154695241</v>
      </c>
      <c r="F17" s="15">
        <v>9407869.1546000056</v>
      </c>
      <c r="G17" s="151">
        <f t="shared" si="0"/>
        <v>0.93503317435707611</v>
      </c>
      <c r="H17" s="15">
        <f t="shared" si="1"/>
        <v>-1358641.030843813</v>
      </c>
      <c r="I17" s="10">
        <f t="shared" si="2"/>
        <v>-1358641.030843813</v>
      </c>
      <c r="J17" s="15">
        <f t="shared" si="4"/>
        <v>-754948.92156209797</v>
      </c>
      <c r="K17" s="15">
        <f t="shared" si="5"/>
        <v>-754948.92156209797</v>
      </c>
      <c r="L17" s="15">
        <f t="shared" si="6"/>
        <v>-251872.16382733546</v>
      </c>
      <c r="M17" s="15">
        <f t="shared" si="7"/>
        <v>-251872.16382733546</v>
      </c>
      <c r="N17" s="58">
        <f t="shared" si="8"/>
        <v>251204.59390742518</v>
      </c>
      <c r="O17" s="15">
        <f t="shared" si="7"/>
        <v>251204.59390742518</v>
      </c>
      <c r="P17" s="12">
        <f t="shared" si="3"/>
        <v>653666.00009523518</v>
      </c>
      <c r="Q17" s="10">
        <f t="shared" si="9"/>
        <v>653666.00009523518</v>
      </c>
    </row>
    <row r="18" spans="1:17" x14ac:dyDescent="0.25">
      <c r="A18" s="1">
        <v>15</v>
      </c>
      <c r="B18" s="2" t="s">
        <v>1162</v>
      </c>
      <c r="C18" s="2" t="s">
        <v>173</v>
      </c>
      <c r="D18" s="29" t="s">
        <v>19</v>
      </c>
      <c r="E18" s="145">
        <v>5293521.8939809529</v>
      </c>
      <c r="F18" s="15">
        <v>1025446.4253999998</v>
      </c>
      <c r="G18" s="151">
        <f t="shared" si="0"/>
        <v>0.19371723512960115</v>
      </c>
      <c r="H18" s="15">
        <f t="shared" si="1"/>
        <v>3209371.0897847628</v>
      </c>
      <c r="I18" s="10">
        <f t="shared" si="2"/>
        <v>3209371.0897847628</v>
      </c>
      <c r="J18" s="15">
        <f t="shared" si="4"/>
        <v>3526982.4034236195</v>
      </c>
      <c r="K18" s="15">
        <f t="shared" si="5"/>
        <v>3526982.4034236195</v>
      </c>
      <c r="L18" s="15">
        <f t="shared" si="6"/>
        <v>3791658.498122667</v>
      </c>
      <c r="M18" s="15">
        <f t="shared" si="7"/>
        <v>3791658.498122667</v>
      </c>
      <c r="N18" s="58">
        <f t="shared" si="8"/>
        <v>4056334.5928217145</v>
      </c>
      <c r="O18" s="15">
        <f t="shared" si="7"/>
        <v>4056334.5928217145</v>
      </c>
      <c r="P18" s="12">
        <f t="shared" si="3"/>
        <v>4268075.4685809528</v>
      </c>
      <c r="Q18" s="10">
        <f t="shared" si="9"/>
        <v>4268075.4685809528</v>
      </c>
    </row>
    <row r="19" spans="1:17" x14ac:dyDescent="0.25">
      <c r="A19" s="13">
        <v>16</v>
      </c>
      <c r="B19" s="143" t="s">
        <v>1082</v>
      </c>
      <c r="C19" s="2" t="s">
        <v>173</v>
      </c>
      <c r="D19" s="29" t="s">
        <v>21</v>
      </c>
      <c r="E19" s="145">
        <v>3435073.1052333345</v>
      </c>
      <c r="F19" s="15">
        <v>901664.02399999998</v>
      </c>
      <c r="G19" s="151">
        <f t="shared" si="0"/>
        <v>0.26248757926761868</v>
      </c>
      <c r="H19" s="15">
        <f t="shared" si="1"/>
        <v>1846394.460186668</v>
      </c>
      <c r="I19" s="10">
        <f t="shared" si="2"/>
        <v>1846394.460186668</v>
      </c>
      <c r="J19" s="15">
        <f t="shared" si="4"/>
        <v>2052498.8465006675</v>
      </c>
      <c r="K19" s="15">
        <f t="shared" si="5"/>
        <v>2052498.8465006675</v>
      </c>
      <c r="L19" s="15">
        <f t="shared" si="6"/>
        <v>2224252.5017623343</v>
      </c>
      <c r="M19" s="15">
        <f t="shared" si="7"/>
        <v>2224252.5017623343</v>
      </c>
      <c r="N19" s="58">
        <f t="shared" si="8"/>
        <v>2396006.1570240008</v>
      </c>
      <c r="O19" s="15">
        <f t="shared" si="7"/>
        <v>2396006.1570240008</v>
      </c>
      <c r="P19" s="12">
        <f t="shared" si="3"/>
        <v>2533409.0812333347</v>
      </c>
      <c r="Q19" s="10">
        <f t="shared" si="9"/>
        <v>2533409.0812333347</v>
      </c>
    </row>
    <row r="20" spans="1:17" x14ac:dyDescent="0.25">
      <c r="A20" s="1">
        <v>17</v>
      </c>
      <c r="B20" s="2" t="s">
        <v>146</v>
      </c>
      <c r="C20" s="2" t="s">
        <v>173</v>
      </c>
      <c r="D20" s="29" t="s">
        <v>20</v>
      </c>
      <c r="E20" s="145">
        <v>1953766.196095238</v>
      </c>
      <c r="F20" s="15">
        <v>2405859.5040000002</v>
      </c>
      <c r="G20" s="151">
        <f t="shared" si="0"/>
        <v>1.2313958081618506</v>
      </c>
      <c r="H20" s="15">
        <f t="shared" si="1"/>
        <v>-842846.54712380981</v>
      </c>
      <c r="I20" s="10">
        <f t="shared" si="2"/>
        <v>-842846.54712380981</v>
      </c>
      <c r="J20" s="15">
        <f t="shared" si="4"/>
        <v>-725620.57535809558</v>
      </c>
      <c r="K20" s="15">
        <f t="shared" si="5"/>
        <v>-725620.57535809558</v>
      </c>
      <c r="L20" s="15">
        <f t="shared" si="6"/>
        <v>-627932.26555333356</v>
      </c>
      <c r="M20" s="15">
        <f t="shared" si="7"/>
        <v>-627932.26555333356</v>
      </c>
      <c r="N20" s="58">
        <f t="shared" si="8"/>
        <v>-530243.95574857178</v>
      </c>
      <c r="O20" s="15">
        <f t="shared" si="7"/>
        <v>-530243.95574857178</v>
      </c>
      <c r="P20" s="12">
        <f t="shared" si="3"/>
        <v>-452093.30790476222</v>
      </c>
      <c r="Q20" s="10">
        <f t="shared" si="9"/>
        <v>-452093.30790476222</v>
      </c>
    </row>
    <row r="21" spans="1:17" x14ac:dyDescent="0.25">
      <c r="A21" s="1">
        <v>18</v>
      </c>
      <c r="B21" s="2" t="s">
        <v>147</v>
      </c>
      <c r="C21" s="2" t="s">
        <v>173</v>
      </c>
      <c r="D21" s="29" t="s">
        <v>23</v>
      </c>
      <c r="E21" s="145">
        <v>3656949.3621904766</v>
      </c>
      <c r="F21" s="15">
        <v>3007956.1303999987</v>
      </c>
      <c r="G21" s="151">
        <f t="shared" si="0"/>
        <v>0.82253152354241588</v>
      </c>
      <c r="H21" s="15">
        <f t="shared" si="1"/>
        <v>-82396.640647617169</v>
      </c>
      <c r="I21" s="10">
        <f t="shared" si="2"/>
        <v>-82396.640647617169</v>
      </c>
      <c r="J21" s="15">
        <f t="shared" si="4"/>
        <v>137020.32108381111</v>
      </c>
      <c r="K21" s="15">
        <f t="shared" si="5"/>
        <v>137020.32108381111</v>
      </c>
      <c r="L21" s="15">
        <f t="shared" si="6"/>
        <v>319867.78919333499</v>
      </c>
      <c r="M21" s="15">
        <f t="shared" si="7"/>
        <v>319867.78919333499</v>
      </c>
      <c r="N21" s="58">
        <f t="shared" si="8"/>
        <v>502715.25730285887</v>
      </c>
      <c r="O21" s="15">
        <f t="shared" si="7"/>
        <v>502715.25730285887</v>
      </c>
      <c r="P21" s="12">
        <f t="shared" si="3"/>
        <v>648993.23179047788</v>
      </c>
      <c r="Q21" s="10">
        <f t="shared" si="9"/>
        <v>648993.23179047788</v>
      </c>
    </row>
    <row r="22" spans="1:17" x14ac:dyDescent="0.25">
      <c r="A22" s="13">
        <v>19</v>
      </c>
      <c r="B22" s="2" t="s">
        <v>144</v>
      </c>
      <c r="C22" s="2" t="s">
        <v>173</v>
      </c>
      <c r="D22" s="29" t="s">
        <v>24</v>
      </c>
      <c r="E22" s="145">
        <v>5256501.3097809535</v>
      </c>
      <c r="F22" s="15">
        <v>2901533.1645999998</v>
      </c>
      <c r="G22" s="151">
        <f t="shared" si="0"/>
        <v>0.55198943053643246</v>
      </c>
      <c r="H22" s="15">
        <f t="shared" si="1"/>
        <v>1303667.883224763</v>
      </c>
      <c r="I22" s="10">
        <f t="shared" si="2"/>
        <v>1303667.883224763</v>
      </c>
      <c r="J22" s="15">
        <f t="shared" si="4"/>
        <v>1619057.9618116198</v>
      </c>
      <c r="K22" s="15">
        <f t="shared" si="5"/>
        <v>1619057.9618116198</v>
      </c>
      <c r="L22" s="15">
        <f t="shared" si="6"/>
        <v>1881883.0273006679</v>
      </c>
      <c r="M22" s="15">
        <f t="shared" si="7"/>
        <v>1881883.0273006679</v>
      </c>
      <c r="N22" s="58">
        <f t="shared" si="8"/>
        <v>2144708.0927897152</v>
      </c>
      <c r="O22" s="15">
        <f t="shared" si="7"/>
        <v>2144708.0927897152</v>
      </c>
      <c r="P22" s="12">
        <f t="shared" si="3"/>
        <v>2354968.1451809537</v>
      </c>
      <c r="Q22" s="10">
        <f t="shared" si="9"/>
        <v>2354968.1451809537</v>
      </c>
    </row>
    <row r="23" spans="1:17" x14ac:dyDescent="0.25">
      <c r="A23" s="1">
        <v>20</v>
      </c>
      <c r="B23" s="2" t="s">
        <v>152</v>
      </c>
      <c r="C23" s="2" t="s">
        <v>173</v>
      </c>
      <c r="D23" s="29" t="s">
        <v>22</v>
      </c>
      <c r="E23" s="145">
        <v>4197837.4077523816</v>
      </c>
      <c r="F23" s="15">
        <v>3317060.5870000008</v>
      </c>
      <c r="G23" s="151">
        <f t="shared" si="0"/>
        <v>0.79018319787093205</v>
      </c>
      <c r="H23" s="15">
        <f t="shared" si="1"/>
        <v>41209.339201904833</v>
      </c>
      <c r="I23" s="10">
        <f t="shared" si="2"/>
        <v>41209.339201904833</v>
      </c>
      <c r="J23" s="15">
        <f t="shared" si="4"/>
        <v>293079.58366704732</v>
      </c>
      <c r="K23" s="15">
        <f t="shared" si="5"/>
        <v>293079.58366704732</v>
      </c>
      <c r="L23" s="15">
        <f t="shared" si="6"/>
        <v>502971.45405466668</v>
      </c>
      <c r="M23" s="15">
        <f t="shared" si="7"/>
        <v>502971.45405466668</v>
      </c>
      <c r="N23" s="58">
        <f t="shared" si="8"/>
        <v>712863.32444228558</v>
      </c>
      <c r="O23" s="15">
        <f t="shared" si="7"/>
        <v>712863.32444228558</v>
      </c>
      <c r="P23" s="12">
        <f t="shared" si="3"/>
        <v>880776.82075238088</v>
      </c>
      <c r="Q23" s="10">
        <f t="shared" si="9"/>
        <v>880776.82075238088</v>
      </c>
    </row>
    <row r="24" spans="1:17" x14ac:dyDescent="0.25">
      <c r="A24" s="1">
        <v>21</v>
      </c>
      <c r="B24" s="2" t="s">
        <v>142</v>
      </c>
      <c r="C24" s="2" t="s">
        <v>173</v>
      </c>
      <c r="D24" s="29" t="s">
        <v>20</v>
      </c>
      <c r="E24" s="145">
        <v>5312456.8847285714</v>
      </c>
      <c r="F24" s="15">
        <v>3344638.1414999994</v>
      </c>
      <c r="G24" s="151">
        <f t="shared" si="0"/>
        <v>0.6295840538705636</v>
      </c>
      <c r="H24" s="15">
        <f t="shared" si="1"/>
        <v>905327.36628285749</v>
      </c>
      <c r="I24" s="10">
        <f t="shared" si="2"/>
        <v>905327.36628285749</v>
      </c>
      <c r="J24" s="15">
        <f t="shared" si="4"/>
        <v>1224074.7793665719</v>
      </c>
      <c r="K24" s="15">
        <f t="shared" si="5"/>
        <v>1224074.7793665719</v>
      </c>
      <c r="L24" s="15">
        <f t="shared" si="6"/>
        <v>1489697.6236030008</v>
      </c>
      <c r="M24" s="15">
        <f t="shared" si="7"/>
        <v>1489697.6236030008</v>
      </c>
      <c r="N24" s="58">
        <f t="shared" si="8"/>
        <v>1755320.4678394287</v>
      </c>
      <c r="O24" s="15">
        <f t="shared" si="7"/>
        <v>1755320.4678394287</v>
      </c>
      <c r="P24" s="12">
        <f t="shared" si="3"/>
        <v>1967818.743228572</v>
      </c>
      <c r="Q24" s="10">
        <f t="shared" si="9"/>
        <v>1967818.743228572</v>
      </c>
    </row>
    <row r="25" spans="1:17" x14ac:dyDescent="0.25">
      <c r="A25" s="13">
        <v>22</v>
      </c>
      <c r="B25" s="2" t="s">
        <v>148</v>
      </c>
      <c r="C25" s="2" t="s">
        <v>173</v>
      </c>
      <c r="D25" s="29" t="s">
        <v>20</v>
      </c>
      <c r="E25" s="145">
        <v>4804646.3783666659</v>
      </c>
      <c r="F25" s="15">
        <v>2045918.6382999998</v>
      </c>
      <c r="G25" s="151">
        <f t="shared" si="0"/>
        <v>0.42582085697543209</v>
      </c>
      <c r="H25" s="15">
        <f t="shared" si="1"/>
        <v>1797798.4643933331</v>
      </c>
      <c r="I25" s="10">
        <f t="shared" si="2"/>
        <v>1797798.4643933331</v>
      </c>
      <c r="J25" s="15">
        <f t="shared" si="4"/>
        <v>2086077.2470953329</v>
      </c>
      <c r="K25" s="15">
        <f t="shared" si="5"/>
        <v>2086077.2470953329</v>
      </c>
      <c r="L25" s="15">
        <f t="shared" si="6"/>
        <v>2326309.5660136668</v>
      </c>
      <c r="M25" s="15">
        <f t="shared" si="7"/>
        <v>2326309.5660136668</v>
      </c>
      <c r="N25" s="58">
        <f t="shared" si="8"/>
        <v>2566541.8849319993</v>
      </c>
      <c r="O25" s="15">
        <f t="shared" si="7"/>
        <v>2566541.8849319993</v>
      </c>
      <c r="P25" s="12">
        <f t="shared" si="3"/>
        <v>2758727.7400666662</v>
      </c>
      <c r="Q25" s="10">
        <f t="shared" si="9"/>
        <v>2758727.7400666662</v>
      </c>
    </row>
    <row r="26" spans="1:17" x14ac:dyDescent="0.25">
      <c r="A26" s="1">
        <v>23</v>
      </c>
      <c r="B26" s="2" t="s">
        <v>155</v>
      </c>
      <c r="C26" s="144" t="s">
        <v>173</v>
      </c>
      <c r="D26" s="29" t="s">
        <v>20</v>
      </c>
      <c r="E26" s="145">
        <v>3512839.9232428581</v>
      </c>
      <c r="F26" s="15">
        <v>2333901.2719000005</v>
      </c>
      <c r="G26" s="151">
        <f t="shared" si="0"/>
        <v>0.66439158142608246</v>
      </c>
      <c r="H26" s="15">
        <f t="shared" si="1"/>
        <v>476370.66669428628</v>
      </c>
      <c r="I26" s="10">
        <f t="shared" si="2"/>
        <v>476370.66669428628</v>
      </c>
      <c r="J26" s="15">
        <f t="shared" si="4"/>
        <v>687141.0620888574</v>
      </c>
      <c r="K26" s="15">
        <f t="shared" si="5"/>
        <v>687141.0620888574</v>
      </c>
      <c r="L26" s="15">
        <f t="shared" si="6"/>
        <v>862783.05825100048</v>
      </c>
      <c r="M26" s="15">
        <f t="shared" si="7"/>
        <v>862783.05825100048</v>
      </c>
      <c r="N26" s="58">
        <f t="shared" si="8"/>
        <v>1038425.0544131431</v>
      </c>
      <c r="O26" s="15">
        <f t="shared" si="7"/>
        <v>1038425.0544131431</v>
      </c>
      <c r="P26" s="12">
        <f t="shared" si="3"/>
        <v>1178938.6513428576</v>
      </c>
      <c r="Q26" s="10">
        <f t="shared" si="9"/>
        <v>1178938.6513428576</v>
      </c>
    </row>
    <row r="27" spans="1:17" x14ac:dyDescent="0.25">
      <c r="A27" s="1">
        <v>24</v>
      </c>
      <c r="B27" s="2" t="s">
        <v>154</v>
      </c>
      <c r="C27" s="2" t="s">
        <v>173</v>
      </c>
      <c r="D27" s="29" t="s">
        <v>22</v>
      </c>
      <c r="E27" s="145">
        <v>5636594.6728428574</v>
      </c>
      <c r="F27" s="15">
        <v>3120603.5187999997</v>
      </c>
      <c r="G27" s="151">
        <f t="shared" si="0"/>
        <v>0.55363276941574024</v>
      </c>
      <c r="H27" s="15">
        <f t="shared" si="1"/>
        <v>1388672.2194742868</v>
      </c>
      <c r="I27" s="10">
        <f t="shared" si="2"/>
        <v>1388672.2194742868</v>
      </c>
      <c r="J27" s="15">
        <f t="shared" si="4"/>
        <v>1726867.8998448579</v>
      </c>
      <c r="K27" s="15">
        <f t="shared" si="5"/>
        <v>1726867.8998448579</v>
      </c>
      <c r="L27" s="15">
        <f t="shared" si="6"/>
        <v>2008697.6334870011</v>
      </c>
      <c r="M27" s="15">
        <f t="shared" si="7"/>
        <v>2008697.6334870011</v>
      </c>
      <c r="N27" s="58">
        <f t="shared" si="8"/>
        <v>2290527.3671291433</v>
      </c>
      <c r="O27" s="15">
        <f t="shared" si="7"/>
        <v>2290527.3671291433</v>
      </c>
      <c r="P27" s="12">
        <f t="shared" si="3"/>
        <v>2515991.1540428577</v>
      </c>
      <c r="Q27" s="10">
        <f t="shared" si="9"/>
        <v>2515991.1540428577</v>
      </c>
    </row>
    <row r="28" spans="1:17" x14ac:dyDescent="0.25">
      <c r="A28" s="13">
        <v>25</v>
      </c>
      <c r="B28" s="2" t="s">
        <v>153</v>
      </c>
      <c r="C28" s="2" t="s">
        <v>173</v>
      </c>
      <c r="D28" s="29" t="s">
        <v>22</v>
      </c>
      <c r="E28" s="145">
        <v>7405369.4510809537</v>
      </c>
      <c r="F28" s="15">
        <v>5887830.7128000017</v>
      </c>
      <c r="G28" s="151">
        <f t="shared" si="0"/>
        <v>0.79507589077011698</v>
      </c>
      <c r="H28" s="15">
        <f t="shared" si="1"/>
        <v>36464.848064761609</v>
      </c>
      <c r="I28" s="10">
        <f t="shared" si="2"/>
        <v>36464.848064761609</v>
      </c>
      <c r="J28" s="15">
        <f t="shared" si="4"/>
        <v>480787.01512961835</v>
      </c>
      <c r="K28" s="15">
        <f t="shared" si="5"/>
        <v>480787.01512961835</v>
      </c>
      <c r="L28" s="15">
        <f t="shared" si="6"/>
        <v>851055.48768366594</v>
      </c>
      <c r="M28" s="15">
        <f t="shared" si="7"/>
        <v>851055.48768366594</v>
      </c>
      <c r="N28" s="58">
        <f t="shared" si="8"/>
        <v>1221323.9602377135</v>
      </c>
      <c r="O28" s="15">
        <f t="shared" si="7"/>
        <v>1221323.9602377135</v>
      </c>
      <c r="P28" s="12">
        <f t="shared" si="3"/>
        <v>1517538.738280952</v>
      </c>
      <c r="Q28" s="10">
        <f t="shared" si="9"/>
        <v>1517538.738280952</v>
      </c>
    </row>
    <row r="29" spans="1:17" x14ac:dyDescent="0.25">
      <c r="A29" s="1">
        <v>26</v>
      </c>
      <c r="B29" s="2" t="s">
        <v>149</v>
      </c>
      <c r="C29" s="2" t="s">
        <v>173</v>
      </c>
      <c r="D29" s="29" t="s">
        <v>21</v>
      </c>
      <c r="E29" s="145">
        <v>8403601.8780571427</v>
      </c>
      <c r="F29" s="15">
        <v>3989596.9019000018</v>
      </c>
      <c r="G29" s="151">
        <f t="shared" si="0"/>
        <v>0.47474844236937724</v>
      </c>
      <c r="H29" s="15">
        <f t="shared" si="1"/>
        <v>2733284.6005457127</v>
      </c>
      <c r="I29" s="10">
        <f t="shared" si="2"/>
        <v>2733284.6005457127</v>
      </c>
      <c r="J29" s="15">
        <f t="shared" si="4"/>
        <v>3237500.7132291412</v>
      </c>
      <c r="K29" s="15">
        <f t="shared" si="5"/>
        <v>3237500.7132291412</v>
      </c>
      <c r="L29" s="15">
        <f t="shared" si="6"/>
        <v>3657680.8071319982</v>
      </c>
      <c r="M29" s="15">
        <f t="shared" si="7"/>
        <v>3657680.8071319982</v>
      </c>
      <c r="N29" s="58">
        <f t="shared" si="8"/>
        <v>4077860.9010348553</v>
      </c>
      <c r="O29" s="15">
        <f t="shared" si="7"/>
        <v>4077860.9010348553</v>
      </c>
      <c r="P29" s="12">
        <f t="shared" si="3"/>
        <v>4414004.9761571409</v>
      </c>
      <c r="Q29" s="10">
        <f t="shared" si="9"/>
        <v>4414004.9761571409</v>
      </c>
    </row>
    <row r="30" spans="1:17" x14ac:dyDescent="0.25">
      <c r="A30" s="1">
        <v>27</v>
      </c>
      <c r="B30" s="2" t="s">
        <v>156</v>
      </c>
      <c r="C30" s="2" t="s">
        <v>173</v>
      </c>
      <c r="D30" s="29" t="s">
        <v>19</v>
      </c>
      <c r="E30" s="145">
        <v>9854274.5551380944</v>
      </c>
      <c r="F30" s="15">
        <v>3763293.2009999994</v>
      </c>
      <c r="G30" s="151">
        <f t="shared" si="0"/>
        <v>0.38189449461176111</v>
      </c>
      <c r="H30" s="15">
        <f t="shared" si="1"/>
        <v>4120126.4431104762</v>
      </c>
      <c r="I30" s="10">
        <f t="shared" si="2"/>
        <v>4120126.4431104762</v>
      </c>
      <c r="J30" s="15">
        <f t="shared" si="4"/>
        <v>4711382.916418761</v>
      </c>
      <c r="K30" s="15">
        <f t="shared" si="5"/>
        <v>4711382.916418761</v>
      </c>
      <c r="L30" s="15">
        <f t="shared" si="6"/>
        <v>5204096.6441756673</v>
      </c>
      <c r="M30" s="15">
        <f t="shared" si="7"/>
        <v>5204096.6441756673</v>
      </c>
      <c r="N30" s="58">
        <f t="shared" si="8"/>
        <v>5696810.3719325699</v>
      </c>
      <c r="O30" s="15">
        <f t="shared" si="7"/>
        <v>5696810.3719325699</v>
      </c>
      <c r="P30" s="12">
        <f t="shared" si="3"/>
        <v>6090981.3541380949</v>
      </c>
      <c r="Q30" s="10">
        <f t="shared" si="9"/>
        <v>6090981.3541380949</v>
      </c>
    </row>
    <row r="31" spans="1:17" x14ac:dyDescent="0.25">
      <c r="A31" s="13">
        <v>28</v>
      </c>
      <c r="B31" s="2" t="s">
        <v>157</v>
      </c>
      <c r="C31" s="2" t="s">
        <v>173</v>
      </c>
      <c r="D31" s="29" t="s">
        <v>23</v>
      </c>
      <c r="E31" s="145">
        <v>9808266.8844380975</v>
      </c>
      <c r="F31" s="15">
        <v>4744020.5111999987</v>
      </c>
      <c r="G31" s="151">
        <f t="shared" si="0"/>
        <v>0.48367571632118955</v>
      </c>
      <c r="H31" s="15">
        <f t="shared" si="1"/>
        <v>3102592.9963504793</v>
      </c>
      <c r="I31" s="10">
        <f t="shared" si="2"/>
        <v>3102592.9963504793</v>
      </c>
      <c r="J31" s="15">
        <f t="shared" si="4"/>
        <v>3691089.0094167655</v>
      </c>
      <c r="K31" s="15">
        <f t="shared" si="5"/>
        <v>3691089.0094167655</v>
      </c>
      <c r="L31" s="15">
        <f t="shared" si="6"/>
        <v>4181502.3536386704</v>
      </c>
      <c r="M31" s="15">
        <f t="shared" si="7"/>
        <v>4181502.3536386704</v>
      </c>
      <c r="N31" s="58">
        <f t="shared" si="8"/>
        <v>4671915.6978605753</v>
      </c>
      <c r="O31" s="15">
        <f t="shared" si="7"/>
        <v>4671915.6978605753</v>
      </c>
      <c r="P31" s="12">
        <f t="shared" si="3"/>
        <v>5064246.3732380988</v>
      </c>
      <c r="Q31" s="10">
        <f t="shared" si="9"/>
        <v>5064246.3732380988</v>
      </c>
    </row>
    <row r="32" spans="1:17" x14ac:dyDescent="0.25">
      <c r="A32" s="1">
        <v>29</v>
      </c>
      <c r="B32" s="158" t="s">
        <v>1464</v>
      </c>
      <c r="C32" s="2" t="s">
        <v>173</v>
      </c>
      <c r="D32" s="29" t="s">
        <v>21</v>
      </c>
      <c r="E32" s="145">
        <v>10231702.012399999</v>
      </c>
      <c r="F32" s="15">
        <v>8328172.6598000005</v>
      </c>
      <c r="G32" s="151">
        <f t="shared" si="0"/>
        <v>0.81395770221874386</v>
      </c>
      <c r="H32" s="15">
        <f t="shared" si="1"/>
        <v>-142811.04988000076</v>
      </c>
      <c r="I32" s="10">
        <f t="shared" si="2"/>
        <v>-142811.04988000076</v>
      </c>
      <c r="J32" s="15">
        <f t="shared" si="4"/>
        <v>471091.07086399943</v>
      </c>
      <c r="K32" s="15">
        <f t="shared" si="5"/>
        <v>471091.07086399943</v>
      </c>
      <c r="L32" s="15">
        <f t="shared" si="6"/>
        <v>982676.17148399912</v>
      </c>
      <c r="M32" s="15">
        <f t="shared" si="7"/>
        <v>982676.17148399912</v>
      </c>
      <c r="N32" s="58">
        <f t="shared" si="8"/>
        <v>1494261.2721039988</v>
      </c>
      <c r="O32" s="15">
        <f t="shared" si="7"/>
        <v>1494261.2721039988</v>
      </c>
      <c r="P32" s="12">
        <f t="shared" si="3"/>
        <v>1903529.3525999989</v>
      </c>
      <c r="Q32" s="10">
        <f t="shared" si="9"/>
        <v>1903529.3525999989</v>
      </c>
    </row>
    <row r="33" spans="1:17" x14ac:dyDescent="0.25">
      <c r="A33" s="1">
        <v>30</v>
      </c>
      <c r="B33" s="147" t="s">
        <v>1329</v>
      </c>
      <c r="C33" s="2" t="s">
        <v>173</v>
      </c>
      <c r="D33" s="29" t="s">
        <v>20</v>
      </c>
      <c r="E33" s="145">
        <v>7500816.0712333322</v>
      </c>
      <c r="F33" s="15">
        <v>7519272.0964999991</v>
      </c>
      <c r="G33" s="151">
        <f t="shared" si="0"/>
        <v>1.0024605356392418</v>
      </c>
      <c r="H33" s="15">
        <f t="shared" si="1"/>
        <v>-1518619.239513333</v>
      </c>
      <c r="I33" s="10">
        <f t="shared" si="2"/>
        <v>-1518619.239513333</v>
      </c>
      <c r="J33" s="15">
        <f t="shared" si="4"/>
        <v>-1068570.2752393335</v>
      </c>
      <c r="K33" s="15">
        <f t="shared" si="5"/>
        <v>-1068570.2752393335</v>
      </c>
      <c r="L33" s="15">
        <f t="shared" si="6"/>
        <v>-693529.47167766653</v>
      </c>
      <c r="M33" s="15">
        <f t="shared" si="7"/>
        <v>-693529.47167766653</v>
      </c>
      <c r="N33" s="58">
        <f t="shared" si="8"/>
        <v>-318488.66811600048</v>
      </c>
      <c r="O33" s="15">
        <f t="shared" si="7"/>
        <v>-318488.66811600048</v>
      </c>
      <c r="P33" s="12">
        <f t="shared" si="3"/>
        <v>-18456.025266666897</v>
      </c>
      <c r="Q33" s="10">
        <f t="shared" si="9"/>
        <v>-18456.025266666897</v>
      </c>
    </row>
    <row r="34" spans="1:17" s="210" customFormat="1" x14ac:dyDescent="0.25">
      <c r="A34" s="211">
        <v>31</v>
      </c>
      <c r="B34" s="210" t="s">
        <v>151</v>
      </c>
      <c r="C34" s="157" t="s">
        <v>173</v>
      </c>
      <c r="D34" s="157" t="s">
        <v>19</v>
      </c>
      <c r="E34" s="145">
        <v>10278158.780238098</v>
      </c>
      <c r="F34" s="15">
        <v>4512504.466</v>
      </c>
      <c r="G34" s="151">
        <f t="shared" si="0"/>
        <v>0.43903821321346292</v>
      </c>
      <c r="H34" s="212">
        <f t="shared" si="1"/>
        <v>3710022.558190478</v>
      </c>
      <c r="I34" s="213">
        <f t="shared" si="2"/>
        <v>3710022.558190478</v>
      </c>
      <c r="J34" s="212">
        <f t="shared" si="4"/>
        <v>4326712.0850047637</v>
      </c>
      <c r="K34" s="212">
        <f t="shared" si="5"/>
        <v>4326712.0850047637</v>
      </c>
      <c r="L34" s="212">
        <f t="shared" si="6"/>
        <v>4840620.024016669</v>
      </c>
      <c r="M34" s="212">
        <f t="shared" si="7"/>
        <v>4840620.024016669</v>
      </c>
      <c r="N34" s="214">
        <f t="shared" si="8"/>
        <v>5354527.9630285725</v>
      </c>
      <c r="O34" s="212">
        <f t="shared" si="7"/>
        <v>5354527.9630285725</v>
      </c>
      <c r="P34" s="215">
        <f t="shared" si="3"/>
        <v>5765654.3142380975</v>
      </c>
      <c r="Q34" s="213">
        <f t="shared" si="9"/>
        <v>5765654.3142380975</v>
      </c>
    </row>
    <row r="35" spans="1:17" x14ac:dyDescent="0.25">
      <c r="A35" s="1">
        <v>32</v>
      </c>
      <c r="B35" s="2" t="s">
        <v>145</v>
      </c>
      <c r="C35" s="2" t="s">
        <v>173</v>
      </c>
      <c r="D35" s="29" t="s">
        <v>21</v>
      </c>
      <c r="E35" s="145">
        <v>10994420.828219047</v>
      </c>
      <c r="F35" s="15">
        <v>7940978.7995000035</v>
      </c>
      <c r="G35" s="151">
        <f t="shared" si="0"/>
        <v>0.72227349885663228</v>
      </c>
      <c r="H35" s="15">
        <f t="shared" si="1"/>
        <v>854557.863075234</v>
      </c>
      <c r="I35" s="10">
        <f t="shared" si="2"/>
        <v>854557.863075234</v>
      </c>
      <c r="J35" s="15">
        <f t="shared" si="4"/>
        <v>1514223.1127683762</v>
      </c>
      <c r="K35" s="15">
        <f t="shared" si="5"/>
        <v>1514223.1127683762</v>
      </c>
      <c r="L35" s="15">
        <f t="shared" si="6"/>
        <v>2063944.1541793291</v>
      </c>
      <c r="M35" s="15">
        <f t="shared" si="7"/>
        <v>2063944.1541793291</v>
      </c>
      <c r="N35" s="58">
        <f t="shared" si="8"/>
        <v>2613665.1955902819</v>
      </c>
      <c r="O35" s="15">
        <f t="shared" si="7"/>
        <v>2613665.1955902819</v>
      </c>
      <c r="P35" s="12">
        <f t="shared" si="3"/>
        <v>3053442.0287190434</v>
      </c>
      <c r="Q35" s="10">
        <f t="shared" si="9"/>
        <v>3053442.0287190434</v>
      </c>
    </row>
    <row r="36" spans="1:17" s="61" customFormat="1" x14ac:dyDescent="0.25">
      <c r="A36" s="1">
        <v>33</v>
      </c>
      <c r="B36" s="29" t="s">
        <v>159</v>
      </c>
      <c r="C36" s="29" t="s">
        <v>173</v>
      </c>
      <c r="D36" s="29" t="s">
        <v>24</v>
      </c>
      <c r="E36" s="145">
        <v>15501013.03818571</v>
      </c>
      <c r="F36" s="15">
        <v>15950486.235600006</v>
      </c>
      <c r="G36" s="151">
        <f t="shared" si="0"/>
        <v>1.0289963756760316</v>
      </c>
      <c r="H36" s="15">
        <f t="shared" ref="H36:H66" si="10">(E36*0.8)-F36</f>
        <v>-3549675.8050514366</v>
      </c>
      <c r="I36" s="10">
        <f t="shared" ref="I36:I66" si="11">H36/$Q$2</f>
        <v>-3549675.8050514366</v>
      </c>
      <c r="J36" s="15">
        <f t="shared" si="4"/>
        <v>-2619615.0227602962</v>
      </c>
      <c r="K36" s="15">
        <f t="shared" si="5"/>
        <v>-2619615.0227602962</v>
      </c>
      <c r="L36" s="15">
        <f t="shared" si="6"/>
        <v>-1844564.3708510101</v>
      </c>
      <c r="M36" s="15">
        <f t="shared" si="7"/>
        <v>-1844564.3708510101</v>
      </c>
      <c r="N36" s="58">
        <f t="shared" si="8"/>
        <v>-1069513.7189417239</v>
      </c>
      <c r="O36" s="15">
        <f t="shared" si="7"/>
        <v>-1069513.7189417239</v>
      </c>
      <c r="P36" s="12">
        <f t="shared" ref="P36:P66" si="12">E36-F36</f>
        <v>-449473.19741429575</v>
      </c>
      <c r="Q36" s="10">
        <f t="shared" si="9"/>
        <v>-449473.19741429575</v>
      </c>
    </row>
    <row r="37" spans="1:17" x14ac:dyDescent="0.25">
      <c r="A37" s="13">
        <v>34</v>
      </c>
      <c r="B37" s="2" t="s">
        <v>158</v>
      </c>
      <c r="C37" s="2" t="s">
        <v>173</v>
      </c>
      <c r="D37" s="29" t="s">
        <v>23</v>
      </c>
      <c r="E37" s="145">
        <v>20819460.362861905</v>
      </c>
      <c r="F37" s="15">
        <v>29391575.384400014</v>
      </c>
      <c r="G37" s="151">
        <f t="shared" si="0"/>
        <v>1.4117356968977537</v>
      </c>
      <c r="H37" s="15">
        <f t="shared" si="10"/>
        <v>-12736007.094110489</v>
      </c>
      <c r="I37" s="10">
        <f t="shared" si="11"/>
        <v>-12736007.094110489</v>
      </c>
      <c r="J37" s="15">
        <f t="shared" si="4"/>
        <v>-11486839.472338777</v>
      </c>
      <c r="K37" s="15">
        <f t="shared" si="5"/>
        <v>-11486839.472338777</v>
      </c>
      <c r="L37" s="15">
        <f t="shared" si="6"/>
        <v>-10445866.454195678</v>
      </c>
      <c r="M37" s="15">
        <f t="shared" si="7"/>
        <v>-10445866.454195678</v>
      </c>
      <c r="N37" s="58">
        <f t="shared" si="8"/>
        <v>-9404893.4360525869</v>
      </c>
      <c r="O37" s="15">
        <f t="shared" si="7"/>
        <v>-9404893.4360525869</v>
      </c>
      <c r="P37" s="12">
        <f t="shared" si="12"/>
        <v>-8572115.0215381086</v>
      </c>
      <c r="Q37" s="10">
        <f t="shared" si="9"/>
        <v>-8572115.0215381086</v>
      </c>
    </row>
    <row r="38" spans="1:17" x14ac:dyDescent="0.25">
      <c r="A38" s="1">
        <v>35</v>
      </c>
      <c r="B38" s="2" t="s">
        <v>38</v>
      </c>
      <c r="C38" s="2" t="s">
        <v>26</v>
      </c>
      <c r="D38" s="29" t="s">
        <v>35</v>
      </c>
      <c r="E38" s="145">
        <v>6965260.1548714293</v>
      </c>
      <c r="F38" s="15">
        <v>6150191.9211000009</v>
      </c>
      <c r="G38" s="151">
        <f t="shared" si="0"/>
        <v>0.88298093457408355</v>
      </c>
      <c r="H38" s="15">
        <f t="shared" si="10"/>
        <v>-577983.79720285721</v>
      </c>
      <c r="I38" s="10">
        <f t="shared" si="11"/>
        <v>-577983.79720285721</v>
      </c>
      <c r="J38" s="15">
        <f t="shared" si="4"/>
        <v>-160068.18791057169</v>
      </c>
      <c r="K38" s="15">
        <f t="shared" si="5"/>
        <v>-160068.18791057169</v>
      </c>
      <c r="L38" s="15">
        <f t="shared" si="6"/>
        <v>188194.81983300019</v>
      </c>
      <c r="M38" s="15">
        <f t="shared" si="7"/>
        <v>188194.81983300019</v>
      </c>
      <c r="N38" s="58">
        <f t="shared" si="8"/>
        <v>536457.82757657114</v>
      </c>
      <c r="O38" s="15">
        <f t="shared" si="7"/>
        <v>536457.82757657114</v>
      </c>
      <c r="P38" s="12">
        <f t="shared" si="12"/>
        <v>815068.23377142847</v>
      </c>
      <c r="Q38" s="10">
        <f t="shared" si="9"/>
        <v>815068.23377142847</v>
      </c>
    </row>
    <row r="39" spans="1:17" x14ac:dyDescent="0.25">
      <c r="A39" s="1">
        <v>36</v>
      </c>
      <c r="B39" s="2" t="s">
        <v>29</v>
      </c>
      <c r="C39" s="2" t="s">
        <v>26</v>
      </c>
      <c r="D39" s="29" t="s">
        <v>28</v>
      </c>
      <c r="E39" s="145">
        <v>6572328.0519619044</v>
      </c>
      <c r="F39" s="15">
        <v>5629120.2880000016</v>
      </c>
      <c r="G39" s="151">
        <f t="shared" si="0"/>
        <v>0.85648802730101914</v>
      </c>
      <c r="H39" s="15">
        <f t="shared" si="10"/>
        <v>-371257.84643047769</v>
      </c>
      <c r="I39" s="10">
        <f t="shared" si="11"/>
        <v>-371257.84643047769</v>
      </c>
      <c r="J39" s="15">
        <f t="shared" si="4"/>
        <v>23081.836687236093</v>
      </c>
      <c r="K39" s="15">
        <f t="shared" si="5"/>
        <v>23081.836687236093</v>
      </c>
      <c r="L39" s="15">
        <f t="shared" si="6"/>
        <v>351698.23928533122</v>
      </c>
      <c r="M39" s="15">
        <f t="shared" si="7"/>
        <v>351698.23928533122</v>
      </c>
      <c r="N39" s="58">
        <f t="shared" si="8"/>
        <v>680314.64188342635</v>
      </c>
      <c r="O39" s="15">
        <f t="shared" si="7"/>
        <v>680314.64188342635</v>
      </c>
      <c r="P39" s="12">
        <f t="shared" si="12"/>
        <v>943207.76396190282</v>
      </c>
      <c r="Q39" s="10">
        <f t="shared" si="9"/>
        <v>943207.76396190282</v>
      </c>
    </row>
    <row r="40" spans="1:17" x14ac:dyDescent="0.25">
      <c r="A40" s="13">
        <v>37</v>
      </c>
      <c r="B40" s="2" t="s">
        <v>39</v>
      </c>
      <c r="C40" s="2" t="s">
        <v>26</v>
      </c>
      <c r="D40" s="29" t="s">
        <v>37</v>
      </c>
      <c r="E40" s="145">
        <v>11946061.381742861</v>
      </c>
      <c r="F40" s="15">
        <v>7604933.8215000015</v>
      </c>
      <c r="G40" s="151">
        <f t="shared" si="0"/>
        <v>0.63660595559324717</v>
      </c>
      <c r="H40" s="15">
        <f t="shared" si="10"/>
        <v>1951915.2838942874</v>
      </c>
      <c r="I40" s="10">
        <f t="shared" si="11"/>
        <v>1951915.2838942874</v>
      </c>
      <c r="J40" s="15">
        <f t="shared" si="4"/>
        <v>2668678.9667988587</v>
      </c>
      <c r="K40" s="15">
        <f t="shared" si="5"/>
        <v>2668678.9667988587</v>
      </c>
      <c r="L40" s="15">
        <f t="shared" si="6"/>
        <v>3265982.0358860027</v>
      </c>
      <c r="M40" s="15">
        <f t="shared" si="7"/>
        <v>3265982.0358860027</v>
      </c>
      <c r="N40" s="58">
        <f t="shared" si="8"/>
        <v>3863285.1049731448</v>
      </c>
      <c r="O40" s="15">
        <f t="shared" si="7"/>
        <v>3863285.1049731448</v>
      </c>
      <c r="P40" s="12">
        <f t="shared" si="12"/>
        <v>4341127.5602428596</v>
      </c>
      <c r="Q40" s="10">
        <f t="shared" si="9"/>
        <v>4341127.5602428596</v>
      </c>
    </row>
    <row r="41" spans="1:17" x14ac:dyDescent="0.25">
      <c r="A41" s="1">
        <v>38</v>
      </c>
      <c r="B41" s="2" t="s">
        <v>27</v>
      </c>
      <c r="C41" s="2" t="s">
        <v>26</v>
      </c>
      <c r="D41" s="29" t="s">
        <v>28</v>
      </c>
      <c r="E41" s="145">
        <v>13373095.797428574</v>
      </c>
      <c r="F41" s="15">
        <v>9860878.5210000016</v>
      </c>
      <c r="G41" s="151">
        <f t="shared" si="0"/>
        <v>0.73736692463506359</v>
      </c>
      <c r="H41" s="15">
        <f t="shared" si="10"/>
        <v>837598.11694285832</v>
      </c>
      <c r="I41" s="10">
        <f t="shared" si="11"/>
        <v>837598.11694285832</v>
      </c>
      <c r="J41" s="15">
        <f t="shared" si="4"/>
        <v>1639983.8647885714</v>
      </c>
      <c r="K41" s="15">
        <f t="shared" si="5"/>
        <v>1639983.8647885714</v>
      </c>
      <c r="L41" s="15">
        <f t="shared" si="6"/>
        <v>2308638.6546600014</v>
      </c>
      <c r="M41" s="15">
        <f t="shared" si="7"/>
        <v>2308638.6546600014</v>
      </c>
      <c r="N41" s="58">
        <f t="shared" si="8"/>
        <v>2977293.4445314296</v>
      </c>
      <c r="O41" s="15">
        <f t="shared" si="7"/>
        <v>2977293.4445314296</v>
      </c>
      <c r="P41" s="12">
        <f t="shared" si="12"/>
        <v>3512217.2764285728</v>
      </c>
      <c r="Q41" s="10">
        <f t="shared" si="9"/>
        <v>3512217.2764285728</v>
      </c>
    </row>
    <row r="42" spans="1:17" x14ac:dyDescent="0.25">
      <c r="A42" s="1">
        <v>39</v>
      </c>
      <c r="B42" s="2" t="s">
        <v>25</v>
      </c>
      <c r="C42" s="2" t="s">
        <v>26</v>
      </c>
      <c r="D42" s="29" t="s">
        <v>37</v>
      </c>
      <c r="E42" s="145">
        <v>13445482.235880954</v>
      </c>
      <c r="F42" s="15">
        <v>9997804.9190999996</v>
      </c>
      <c r="G42" s="151">
        <f t="shared" si="0"/>
        <v>0.74358098457931132</v>
      </c>
      <c r="H42" s="15">
        <f t="shared" si="10"/>
        <v>758580.86960476451</v>
      </c>
      <c r="I42" s="10">
        <f t="shared" si="11"/>
        <v>758580.86960476451</v>
      </c>
      <c r="J42" s="15">
        <f t="shared" si="4"/>
        <v>1565309.803757621</v>
      </c>
      <c r="K42" s="15">
        <f t="shared" si="5"/>
        <v>1565309.803757621</v>
      </c>
      <c r="L42" s="15">
        <f t="shared" si="6"/>
        <v>2237583.9155516699</v>
      </c>
      <c r="M42" s="15">
        <f t="shared" si="7"/>
        <v>2237583.9155516699</v>
      </c>
      <c r="N42" s="58">
        <f t="shared" si="8"/>
        <v>2909858.0273457151</v>
      </c>
      <c r="O42" s="15">
        <f t="shared" si="7"/>
        <v>2909858.0273457151</v>
      </c>
      <c r="P42" s="12">
        <f t="shared" si="12"/>
        <v>3447677.3167809546</v>
      </c>
      <c r="Q42" s="10">
        <f t="shared" si="9"/>
        <v>3447677.3167809546</v>
      </c>
    </row>
    <row r="43" spans="1:17" x14ac:dyDescent="0.25">
      <c r="A43" s="13">
        <v>40</v>
      </c>
      <c r="B43" s="2" t="s">
        <v>36</v>
      </c>
      <c r="C43" s="2" t="s">
        <v>26</v>
      </c>
      <c r="D43" s="29" t="s">
        <v>37</v>
      </c>
      <c r="E43" s="145">
        <v>15542887.802180951</v>
      </c>
      <c r="F43" s="15">
        <v>11735800.631899998</v>
      </c>
      <c r="G43" s="151">
        <f t="shared" si="0"/>
        <v>0.75505921301530921</v>
      </c>
      <c r="H43" s="15">
        <f t="shared" si="10"/>
        <v>698509.60984476469</v>
      </c>
      <c r="I43" s="10">
        <f t="shared" si="11"/>
        <v>698509.60984476469</v>
      </c>
      <c r="J43" s="15">
        <f t="shared" si="4"/>
        <v>1631082.8779756203</v>
      </c>
      <c r="K43" s="15">
        <f t="shared" si="5"/>
        <v>1631082.8779756203</v>
      </c>
      <c r="L43" s="15">
        <f t="shared" si="6"/>
        <v>2408227.2680846695</v>
      </c>
      <c r="M43" s="15">
        <f t="shared" si="7"/>
        <v>2408227.2680846695</v>
      </c>
      <c r="N43" s="58">
        <f t="shared" si="8"/>
        <v>3185371.6581937149</v>
      </c>
      <c r="O43" s="15">
        <f t="shared" si="7"/>
        <v>3185371.6581937149</v>
      </c>
      <c r="P43" s="12">
        <f t="shared" si="12"/>
        <v>3807087.1702809539</v>
      </c>
      <c r="Q43" s="10">
        <f t="shared" si="9"/>
        <v>3807087.1702809539</v>
      </c>
    </row>
    <row r="44" spans="1:17" x14ac:dyDescent="0.25">
      <c r="A44" s="1">
        <v>41</v>
      </c>
      <c r="B44" s="2" t="s">
        <v>34</v>
      </c>
      <c r="C44" s="2" t="s">
        <v>26</v>
      </c>
      <c r="D44" s="29" t="s">
        <v>35</v>
      </c>
      <c r="E44" s="145">
        <v>15806536.603338094</v>
      </c>
      <c r="F44" s="15">
        <v>15134703.015400006</v>
      </c>
      <c r="G44" s="151">
        <f t="shared" si="0"/>
        <v>0.95749647093492907</v>
      </c>
      <c r="H44" s="15">
        <f t="shared" si="10"/>
        <v>-2489473.73272953</v>
      </c>
      <c r="I44" s="10">
        <f t="shared" si="11"/>
        <v>-2489473.73272953</v>
      </c>
      <c r="J44" s="15">
        <f t="shared" si="4"/>
        <v>-1541081.5365292449</v>
      </c>
      <c r="K44" s="15">
        <f t="shared" si="5"/>
        <v>-1541081.5365292449</v>
      </c>
      <c r="L44" s="15">
        <f t="shared" si="6"/>
        <v>-750754.70636233874</v>
      </c>
      <c r="M44" s="15">
        <f t="shared" si="7"/>
        <v>-750754.70636233874</v>
      </c>
      <c r="N44" s="58">
        <f t="shared" si="8"/>
        <v>39572.123804563656</v>
      </c>
      <c r="O44" s="15">
        <f t="shared" si="7"/>
        <v>39572.123804563656</v>
      </c>
      <c r="P44" s="12">
        <f t="shared" si="12"/>
        <v>671833.58793808892</v>
      </c>
      <c r="Q44" s="10">
        <f t="shared" si="9"/>
        <v>671833.58793808892</v>
      </c>
    </row>
    <row r="45" spans="1:17" x14ac:dyDescent="0.25">
      <c r="A45" s="1">
        <v>42</v>
      </c>
      <c r="B45" s="2" t="s">
        <v>32</v>
      </c>
      <c r="C45" s="2" t="s">
        <v>26</v>
      </c>
      <c r="D45" s="29" t="s">
        <v>33</v>
      </c>
      <c r="E45" s="145">
        <v>25134353.601466656</v>
      </c>
      <c r="F45" s="15">
        <v>20232060.24950001</v>
      </c>
      <c r="G45" s="151">
        <f t="shared" si="0"/>
        <v>0.80495645801368121</v>
      </c>
      <c r="H45" s="15">
        <f t="shared" si="10"/>
        <v>-124577.36832668632</v>
      </c>
      <c r="I45" s="10">
        <f t="shared" si="11"/>
        <v>-124577.36832668632</v>
      </c>
      <c r="J45" s="15">
        <f t="shared" si="4"/>
        <v>1383483.8477613144</v>
      </c>
      <c r="K45" s="15">
        <f t="shared" si="5"/>
        <v>1383483.8477613144</v>
      </c>
      <c r="L45" s="15">
        <f t="shared" si="6"/>
        <v>2640201.5278346464</v>
      </c>
      <c r="M45" s="15">
        <f t="shared" si="7"/>
        <v>2640201.5278346464</v>
      </c>
      <c r="N45" s="58">
        <f t="shared" si="8"/>
        <v>3896919.2079079784</v>
      </c>
      <c r="O45" s="15">
        <f t="shared" si="7"/>
        <v>3896919.2079079784</v>
      </c>
      <c r="P45" s="12">
        <f t="shared" si="12"/>
        <v>4902293.3519666456</v>
      </c>
      <c r="Q45" s="10">
        <f t="shared" si="9"/>
        <v>4902293.3519666456</v>
      </c>
    </row>
    <row r="46" spans="1:17" x14ac:dyDescent="0.25">
      <c r="A46" s="13">
        <v>43</v>
      </c>
      <c r="B46" s="2" t="s">
        <v>30</v>
      </c>
      <c r="C46" s="2" t="s">
        <v>26</v>
      </c>
      <c r="D46" s="29" t="s">
        <v>31</v>
      </c>
      <c r="E46" s="145">
        <v>25762885.098033324</v>
      </c>
      <c r="F46" s="15">
        <v>24568952.621999998</v>
      </c>
      <c r="G46" s="151">
        <f t="shared" si="0"/>
        <v>0.95365687998490245</v>
      </c>
      <c r="H46" s="15">
        <f t="shared" si="10"/>
        <v>-3958644.5435733385</v>
      </c>
      <c r="I46" s="10">
        <f t="shared" si="11"/>
        <v>-3958644.5435733385</v>
      </c>
      <c r="J46" s="15">
        <f t="shared" si="4"/>
        <v>-2412871.4376913384</v>
      </c>
      <c r="K46" s="15">
        <f t="shared" si="5"/>
        <v>-2412871.4376913384</v>
      </c>
      <c r="L46" s="15">
        <f t="shared" si="6"/>
        <v>-1124727.1827896722</v>
      </c>
      <c r="M46" s="15">
        <f t="shared" si="7"/>
        <v>-1124727.1827896722</v>
      </c>
      <c r="N46" s="58">
        <f t="shared" si="8"/>
        <v>163417.07211199403</v>
      </c>
      <c r="O46" s="15">
        <f t="shared" si="7"/>
        <v>163417.07211199403</v>
      </c>
      <c r="P46" s="12">
        <f t="shared" si="12"/>
        <v>1193932.4760333262</v>
      </c>
      <c r="Q46" s="10">
        <f t="shared" si="9"/>
        <v>1193932.4760333262</v>
      </c>
    </row>
    <row r="47" spans="1:17" x14ac:dyDescent="0.25">
      <c r="A47" s="1">
        <v>44</v>
      </c>
      <c r="B47" s="2" t="s">
        <v>179</v>
      </c>
      <c r="C47" s="2" t="s">
        <v>41</v>
      </c>
      <c r="D47" s="29" t="s">
        <v>54</v>
      </c>
      <c r="E47" s="145">
        <v>8772977.7650142871</v>
      </c>
      <c r="F47" s="15">
        <v>5278555.6448000008</v>
      </c>
      <c r="G47" s="151">
        <f t="shared" si="0"/>
        <v>0.60168346326492761</v>
      </c>
      <c r="H47" s="15">
        <f t="shared" si="10"/>
        <v>1739826.5672114296</v>
      </c>
      <c r="I47" s="10">
        <f t="shared" si="11"/>
        <v>1739826.5672114296</v>
      </c>
      <c r="J47" s="15">
        <f t="shared" si="4"/>
        <v>2266205.2331122858</v>
      </c>
      <c r="K47" s="15">
        <f t="shared" si="5"/>
        <v>2266205.2331122858</v>
      </c>
      <c r="L47" s="15">
        <f t="shared" si="6"/>
        <v>2704854.1213630009</v>
      </c>
      <c r="M47" s="15">
        <f t="shared" si="7"/>
        <v>2704854.1213630009</v>
      </c>
      <c r="N47" s="58">
        <f t="shared" si="8"/>
        <v>3143503.0096137142</v>
      </c>
      <c r="O47" s="15">
        <f t="shared" si="7"/>
        <v>3143503.0096137142</v>
      </c>
      <c r="P47" s="12">
        <f t="shared" si="12"/>
        <v>3494422.1202142863</v>
      </c>
      <c r="Q47" s="10">
        <f t="shared" si="9"/>
        <v>3494422.1202142863</v>
      </c>
    </row>
    <row r="48" spans="1:17" x14ac:dyDescent="0.25">
      <c r="A48" s="1">
        <v>45</v>
      </c>
      <c r="B48" s="2" t="s">
        <v>48</v>
      </c>
      <c r="C48" s="2" t="s">
        <v>41</v>
      </c>
      <c r="D48" s="29" t="s">
        <v>49</v>
      </c>
      <c r="E48" s="145">
        <v>3878217.8033619053</v>
      </c>
      <c r="F48" s="15">
        <v>2152601.4487000001</v>
      </c>
      <c r="G48" s="151">
        <f t="shared" si="0"/>
        <v>0.55504913799167688</v>
      </c>
      <c r="H48" s="15">
        <f t="shared" si="10"/>
        <v>949972.79398952425</v>
      </c>
      <c r="I48" s="10">
        <f t="shared" si="11"/>
        <v>949972.79398952425</v>
      </c>
      <c r="J48" s="15">
        <f t="shared" si="4"/>
        <v>1182665.8621912384</v>
      </c>
      <c r="K48" s="15">
        <f t="shared" si="5"/>
        <v>1182665.8621912384</v>
      </c>
      <c r="L48" s="15">
        <f t="shared" si="6"/>
        <v>1376576.7523593339</v>
      </c>
      <c r="M48" s="15">
        <f t="shared" si="7"/>
        <v>1376576.7523593339</v>
      </c>
      <c r="N48" s="58">
        <f t="shared" si="8"/>
        <v>1570487.6425274289</v>
      </c>
      <c r="O48" s="15">
        <f t="shared" si="7"/>
        <v>1570487.6425274289</v>
      </c>
      <c r="P48" s="12">
        <f t="shared" si="12"/>
        <v>1725616.3546619052</v>
      </c>
      <c r="Q48" s="10">
        <f t="shared" si="9"/>
        <v>1725616.3546619052</v>
      </c>
    </row>
    <row r="49" spans="1:17" x14ac:dyDescent="0.25">
      <c r="A49" s="13">
        <v>46</v>
      </c>
      <c r="B49" s="2" t="s">
        <v>57</v>
      </c>
      <c r="C49" s="2" t="s">
        <v>41</v>
      </c>
      <c r="D49" s="29" t="s">
        <v>44</v>
      </c>
      <c r="E49" s="145">
        <v>6469583.7127095237</v>
      </c>
      <c r="F49" s="15">
        <v>3794658.2924999995</v>
      </c>
      <c r="G49" s="151">
        <f t="shared" si="0"/>
        <v>0.58653824743706118</v>
      </c>
      <c r="H49" s="15">
        <f t="shared" si="10"/>
        <v>1381008.6776676197</v>
      </c>
      <c r="I49" s="10">
        <f t="shared" si="11"/>
        <v>1381008.6776676197</v>
      </c>
      <c r="J49" s="15">
        <f t="shared" si="4"/>
        <v>1769183.7004301911</v>
      </c>
      <c r="K49" s="15">
        <f t="shared" si="5"/>
        <v>1769183.7004301911</v>
      </c>
      <c r="L49" s="15">
        <f t="shared" si="6"/>
        <v>2092662.8860656675</v>
      </c>
      <c r="M49" s="15">
        <f t="shared" si="7"/>
        <v>2092662.8860656675</v>
      </c>
      <c r="N49" s="58">
        <f t="shared" si="8"/>
        <v>2416142.0717011429</v>
      </c>
      <c r="O49" s="15">
        <f t="shared" si="7"/>
        <v>2416142.0717011429</v>
      </c>
      <c r="P49" s="12">
        <f t="shared" si="12"/>
        <v>2674925.4202095242</v>
      </c>
      <c r="Q49" s="10">
        <f t="shared" si="9"/>
        <v>2674925.4202095242</v>
      </c>
    </row>
    <row r="50" spans="1:17" x14ac:dyDescent="0.25">
      <c r="A50" s="1">
        <v>47</v>
      </c>
      <c r="B50" s="2" t="s">
        <v>59</v>
      </c>
      <c r="C50" s="2" t="s">
        <v>41</v>
      </c>
      <c r="D50" s="29" t="s">
        <v>42</v>
      </c>
      <c r="E50" s="145">
        <v>9077948.8671238124</v>
      </c>
      <c r="F50" s="15">
        <v>4129717.9115999993</v>
      </c>
      <c r="G50" s="151">
        <f t="shared" si="0"/>
        <v>0.45491751187935775</v>
      </c>
      <c r="H50" s="15">
        <f t="shared" si="10"/>
        <v>3132641.1820990508</v>
      </c>
      <c r="I50" s="10">
        <f t="shared" si="11"/>
        <v>3132641.1820990508</v>
      </c>
      <c r="J50" s="15">
        <f t="shared" si="4"/>
        <v>3677318.1141264793</v>
      </c>
      <c r="K50" s="15">
        <f t="shared" si="5"/>
        <v>3677318.1141264793</v>
      </c>
      <c r="L50" s="15">
        <f t="shared" si="6"/>
        <v>4131215.5574826701</v>
      </c>
      <c r="M50" s="15">
        <f t="shared" si="7"/>
        <v>4131215.5574826701</v>
      </c>
      <c r="N50" s="58">
        <f t="shared" si="8"/>
        <v>4585113.0008388609</v>
      </c>
      <c r="O50" s="15">
        <f t="shared" si="7"/>
        <v>4585113.0008388609</v>
      </c>
      <c r="P50" s="12">
        <f t="shared" si="12"/>
        <v>4948230.9555238131</v>
      </c>
      <c r="Q50" s="10">
        <f t="shared" si="9"/>
        <v>4948230.9555238131</v>
      </c>
    </row>
    <row r="51" spans="1:17" x14ac:dyDescent="0.25">
      <c r="A51" s="1">
        <v>48</v>
      </c>
      <c r="B51" s="2" t="s">
        <v>52</v>
      </c>
      <c r="C51" s="2" t="s">
        <v>41</v>
      </c>
      <c r="D51" s="29" t="s">
        <v>49</v>
      </c>
      <c r="E51" s="145">
        <v>8458142.5605571419</v>
      </c>
      <c r="F51" s="15">
        <v>3500734.1705</v>
      </c>
      <c r="G51" s="151">
        <f t="shared" si="0"/>
        <v>0.41388923696143104</v>
      </c>
      <c r="H51" s="15">
        <f t="shared" si="10"/>
        <v>3265779.8779457137</v>
      </c>
      <c r="I51" s="10">
        <f t="shared" si="11"/>
        <v>3265779.8779457137</v>
      </c>
      <c r="J51" s="15">
        <f t="shared" si="4"/>
        <v>3773268.4315791419</v>
      </c>
      <c r="K51" s="15">
        <f t="shared" si="5"/>
        <v>3773268.4315791419</v>
      </c>
      <c r="L51" s="15">
        <f t="shared" si="6"/>
        <v>4196175.5596069992</v>
      </c>
      <c r="M51" s="15">
        <f t="shared" si="7"/>
        <v>4196175.5596069992</v>
      </c>
      <c r="N51" s="58">
        <f t="shared" si="8"/>
        <v>4619082.6876348555</v>
      </c>
      <c r="O51" s="15">
        <f t="shared" si="7"/>
        <v>4619082.6876348555</v>
      </c>
      <c r="P51" s="12">
        <f t="shared" si="12"/>
        <v>4957408.3900571419</v>
      </c>
      <c r="Q51" s="10">
        <f t="shared" si="9"/>
        <v>4957408.3900571419</v>
      </c>
    </row>
    <row r="52" spans="1:17" x14ac:dyDescent="0.25">
      <c r="A52" s="13">
        <v>49</v>
      </c>
      <c r="B52" s="2" t="s">
        <v>58</v>
      </c>
      <c r="C52" s="2" t="s">
        <v>41</v>
      </c>
      <c r="D52" s="29" t="s">
        <v>56</v>
      </c>
      <c r="E52" s="145">
        <v>10514524.339509523</v>
      </c>
      <c r="F52" s="15">
        <v>8196418.2725000009</v>
      </c>
      <c r="G52" s="151">
        <f t="shared" si="0"/>
        <v>0.7795329591564143</v>
      </c>
      <c r="H52" s="15">
        <f t="shared" si="10"/>
        <v>215201.19910761714</v>
      </c>
      <c r="I52" s="10">
        <f t="shared" si="11"/>
        <v>215201.19910761714</v>
      </c>
      <c r="J52" s="15">
        <f t="shared" si="4"/>
        <v>846072.65947818756</v>
      </c>
      <c r="K52" s="15">
        <f t="shared" si="5"/>
        <v>846072.65947818756</v>
      </c>
      <c r="L52" s="15">
        <f t="shared" si="6"/>
        <v>1371798.8764536642</v>
      </c>
      <c r="M52" s="15">
        <f t="shared" si="7"/>
        <v>1371798.8764536642</v>
      </c>
      <c r="N52" s="58">
        <f t="shared" si="8"/>
        <v>1897525.0934291407</v>
      </c>
      <c r="O52" s="15">
        <f t="shared" si="7"/>
        <v>1897525.0934291407</v>
      </c>
      <c r="P52" s="12">
        <f t="shared" si="12"/>
        <v>2318106.0670095216</v>
      </c>
      <c r="Q52" s="10">
        <f t="shared" si="9"/>
        <v>2318106.0670095216</v>
      </c>
    </row>
    <row r="53" spans="1:17" x14ac:dyDescent="0.25">
      <c r="A53" s="1">
        <v>50</v>
      </c>
      <c r="B53" s="154" t="s">
        <v>1365</v>
      </c>
      <c r="C53" s="2" t="s">
        <v>41</v>
      </c>
      <c r="D53" s="29" t="s">
        <v>46</v>
      </c>
      <c r="E53" s="145">
        <v>7013095.5592428595</v>
      </c>
      <c r="F53" s="15">
        <v>5382528.7167000016</v>
      </c>
      <c r="G53" s="151">
        <f t="shared" si="0"/>
        <v>0.76749684518502481</v>
      </c>
      <c r="H53" s="15">
        <f t="shared" si="10"/>
        <v>227947.73069428653</v>
      </c>
      <c r="I53" s="10">
        <f t="shared" si="11"/>
        <v>227947.73069428653</v>
      </c>
      <c r="J53" s="15">
        <f t="shared" si="4"/>
        <v>648733.46424885746</v>
      </c>
      <c r="K53" s="15">
        <f t="shared" si="5"/>
        <v>648733.46424885746</v>
      </c>
      <c r="L53" s="15">
        <f t="shared" si="6"/>
        <v>999388.24221100099</v>
      </c>
      <c r="M53" s="15">
        <f t="shared" si="7"/>
        <v>999388.24221100099</v>
      </c>
      <c r="N53" s="58">
        <f t="shared" si="8"/>
        <v>1350043.0201731436</v>
      </c>
      <c r="O53" s="15">
        <f t="shared" si="7"/>
        <v>1350043.0201731436</v>
      </c>
      <c r="P53" s="12">
        <f t="shared" si="12"/>
        <v>1630566.8425428579</v>
      </c>
      <c r="Q53" s="10">
        <f t="shared" si="9"/>
        <v>1630566.8425428579</v>
      </c>
    </row>
    <row r="54" spans="1:17" x14ac:dyDescent="0.25">
      <c r="A54" s="1">
        <v>51</v>
      </c>
      <c r="B54" s="2" t="s">
        <v>47</v>
      </c>
      <c r="C54" s="2" t="s">
        <v>41</v>
      </c>
      <c r="D54" s="29" t="s">
        <v>46</v>
      </c>
      <c r="E54" s="145">
        <v>9035879.4367666673</v>
      </c>
      <c r="F54" s="15">
        <v>7264137.995600001</v>
      </c>
      <c r="G54" s="151">
        <f t="shared" si="0"/>
        <v>0.80392152711140497</v>
      </c>
      <c r="H54" s="15">
        <f t="shared" si="10"/>
        <v>-35434.446186666377</v>
      </c>
      <c r="I54" s="10">
        <f t="shared" si="11"/>
        <v>-35434.446186666377</v>
      </c>
      <c r="J54" s="15">
        <f t="shared" si="4"/>
        <v>506718.32001933269</v>
      </c>
      <c r="K54" s="15">
        <f t="shared" si="5"/>
        <v>506718.32001933269</v>
      </c>
      <c r="L54" s="15">
        <f t="shared" si="6"/>
        <v>958512.29185766634</v>
      </c>
      <c r="M54" s="15">
        <f t="shared" si="7"/>
        <v>958512.29185766634</v>
      </c>
      <c r="N54" s="58">
        <f t="shared" si="8"/>
        <v>1410306.263695999</v>
      </c>
      <c r="O54" s="15">
        <f t="shared" si="7"/>
        <v>1410306.263695999</v>
      </c>
      <c r="P54" s="12">
        <f t="shared" si="12"/>
        <v>1771741.4411666663</v>
      </c>
      <c r="Q54" s="10">
        <f t="shared" si="9"/>
        <v>1771741.4411666663</v>
      </c>
    </row>
    <row r="55" spans="1:17" x14ac:dyDescent="0.25">
      <c r="A55" s="13">
        <v>52</v>
      </c>
      <c r="B55" s="2" t="s">
        <v>50</v>
      </c>
      <c r="C55" s="2" t="s">
        <v>41</v>
      </c>
      <c r="D55" s="29" t="s">
        <v>51</v>
      </c>
      <c r="E55" s="145">
        <v>11059255.570685714</v>
      </c>
      <c r="F55" s="15">
        <v>5267034.0301999999</v>
      </c>
      <c r="G55" s="151">
        <f t="shared" si="0"/>
        <v>0.47625574764372902</v>
      </c>
      <c r="H55" s="15">
        <f t="shared" si="10"/>
        <v>3580370.4263485717</v>
      </c>
      <c r="I55" s="10">
        <f t="shared" si="11"/>
        <v>3580370.4263485717</v>
      </c>
      <c r="J55" s="15">
        <f t="shared" si="4"/>
        <v>4243925.7605897142</v>
      </c>
      <c r="K55" s="15">
        <f t="shared" si="5"/>
        <v>4243925.7605897142</v>
      </c>
      <c r="L55" s="15">
        <f t="shared" si="6"/>
        <v>4796888.5391239999</v>
      </c>
      <c r="M55" s="15">
        <f t="shared" si="7"/>
        <v>4796888.5391239999</v>
      </c>
      <c r="N55" s="58">
        <f t="shared" si="8"/>
        <v>5349851.3176582856</v>
      </c>
      <c r="O55" s="15">
        <f t="shared" si="7"/>
        <v>5349851.3176582856</v>
      </c>
      <c r="P55" s="12">
        <f t="shared" si="12"/>
        <v>5792221.5404857146</v>
      </c>
      <c r="Q55" s="10">
        <f t="shared" si="9"/>
        <v>5792221.5404857146</v>
      </c>
    </row>
    <row r="56" spans="1:17" x14ac:dyDescent="0.25">
      <c r="A56" s="1">
        <v>53</v>
      </c>
      <c r="B56" s="56" t="s">
        <v>43</v>
      </c>
      <c r="C56" s="2" t="s">
        <v>41</v>
      </c>
      <c r="D56" s="29" t="s">
        <v>44</v>
      </c>
      <c r="E56" s="145">
        <v>6700617.7662142869</v>
      </c>
      <c r="F56" s="15">
        <v>3060921.0090999999</v>
      </c>
      <c r="G56" s="151">
        <f t="shared" si="0"/>
        <v>0.45681176212344343</v>
      </c>
      <c r="H56" s="15">
        <f t="shared" si="10"/>
        <v>2299573.2038714304</v>
      </c>
      <c r="I56" s="10">
        <f t="shared" si="11"/>
        <v>2299573.2038714304</v>
      </c>
      <c r="J56" s="15">
        <f t="shared" si="4"/>
        <v>2701610.2698442866</v>
      </c>
      <c r="K56" s="15">
        <f t="shared" si="5"/>
        <v>2701610.2698442866</v>
      </c>
      <c r="L56" s="15">
        <f t="shared" si="6"/>
        <v>3036641.1581550012</v>
      </c>
      <c r="M56" s="15">
        <f t="shared" si="7"/>
        <v>3036641.1581550012</v>
      </c>
      <c r="N56" s="58">
        <f t="shared" si="8"/>
        <v>3371672.0464657149</v>
      </c>
      <c r="O56" s="15">
        <f t="shared" si="7"/>
        <v>3371672.0464657149</v>
      </c>
      <c r="P56" s="12">
        <f t="shared" si="12"/>
        <v>3639696.757114287</v>
      </c>
      <c r="Q56" s="10">
        <f t="shared" si="9"/>
        <v>3639696.757114287</v>
      </c>
    </row>
    <row r="57" spans="1:17" x14ac:dyDescent="0.25">
      <c r="A57" s="1">
        <v>54</v>
      </c>
      <c r="B57" s="2" t="s">
        <v>53</v>
      </c>
      <c r="C57" s="2" t="s">
        <v>41</v>
      </c>
      <c r="D57" s="29" t="s">
        <v>54</v>
      </c>
      <c r="E57" s="145">
        <v>11631809.677290477</v>
      </c>
      <c r="F57" s="15">
        <v>8133175.2665999979</v>
      </c>
      <c r="G57" s="151">
        <f t="shared" si="0"/>
        <v>0.69921839268733177</v>
      </c>
      <c r="H57" s="15">
        <f t="shared" si="10"/>
        <v>1172272.4752323832</v>
      </c>
      <c r="I57" s="10">
        <f t="shared" si="11"/>
        <v>1172272.4752323832</v>
      </c>
      <c r="J57" s="15">
        <f t="shared" si="4"/>
        <v>1870181.0558698121</v>
      </c>
      <c r="K57" s="15">
        <f t="shared" si="5"/>
        <v>1870181.0558698121</v>
      </c>
      <c r="L57" s="15">
        <f t="shared" si="6"/>
        <v>2451771.5397343356</v>
      </c>
      <c r="M57" s="15">
        <f t="shared" si="7"/>
        <v>2451771.5397343356</v>
      </c>
      <c r="N57" s="58">
        <f t="shared" si="8"/>
        <v>3033362.0235988591</v>
      </c>
      <c r="O57" s="15">
        <f t="shared" si="7"/>
        <v>3033362.0235988591</v>
      </c>
      <c r="P57" s="12">
        <f t="shared" si="12"/>
        <v>3498634.410690479</v>
      </c>
      <c r="Q57" s="10">
        <f t="shared" si="9"/>
        <v>3498634.410690479</v>
      </c>
    </row>
    <row r="58" spans="1:17" x14ac:dyDescent="0.25">
      <c r="A58" s="13">
        <v>55</v>
      </c>
      <c r="B58" s="2" t="s">
        <v>55</v>
      </c>
      <c r="C58" s="2" t="s">
        <v>41</v>
      </c>
      <c r="D58" s="29" t="s">
        <v>56</v>
      </c>
      <c r="E58" s="145">
        <v>15433096.511466665</v>
      </c>
      <c r="F58" s="15">
        <v>11958169.489800004</v>
      </c>
      <c r="G58" s="151">
        <f t="shared" si="0"/>
        <v>0.77483928652394429</v>
      </c>
      <c r="H58" s="15">
        <f t="shared" si="10"/>
        <v>388307.71937332861</v>
      </c>
      <c r="I58" s="10">
        <f t="shared" si="11"/>
        <v>388307.71937332861</v>
      </c>
      <c r="J58" s="15">
        <f t="shared" si="4"/>
        <v>1314293.5100613274</v>
      </c>
      <c r="K58" s="15">
        <f t="shared" si="5"/>
        <v>1314293.5100613274</v>
      </c>
      <c r="L58" s="15">
        <f t="shared" si="6"/>
        <v>2085948.3356346618</v>
      </c>
      <c r="M58" s="15">
        <f t="shared" si="7"/>
        <v>2085948.3356346618</v>
      </c>
      <c r="N58" s="58">
        <f t="shared" si="8"/>
        <v>2857603.1612079944</v>
      </c>
      <c r="O58" s="15">
        <f t="shared" si="7"/>
        <v>2857603.1612079944</v>
      </c>
      <c r="P58" s="12">
        <f t="shared" si="12"/>
        <v>3474927.0216666609</v>
      </c>
      <c r="Q58" s="10">
        <f t="shared" si="9"/>
        <v>3474927.0216666609</v>
      </c>
    </row>
    <row r="59" spans="1:17" x14ac:dyDescent="0.25">
      <c r="A59" s="1">
        <v>56</v>
      </c>
      <c r="B59" s="2" t="s">
        <v>40</v>
      </c>
      <c r="C59" s="2" t="s">
        <v>41</v>
      </c>
      <c r="D59" s="29" t="s">
        <v>42</v>
      </c>
      <c r="E59" s="145">
        <v>14002214.806633331</v>
      </c>
      <c r="F59" s="15">
        <v>8879661.2476000004</v>
      </c>
      <c r="G59" s="151">
        <f t="shared" si="0"/>
        <v>0.63416119308449681</v>
      </c>
      <c r="H59" s="15">
        <f t="shared" si="10"/>
        <v>2322110.5977066644</v>
      </c>
      <c r="I59" s="10">
        <f t="shared" si="11"/>
        <v>2322110.5977066644</v>
      </c>
      <c r="J59" s="15">
        <f t="shared" si="4"/>
        <v>3162243.4861046635</v>
      </c>
      <c r="K59" s="15">
        <f t="shared" si="5"/>
        <v>3162243.4861046635</v>
      </c>
      <c r="L59" s="15">
        <f t="shared" si="6"/>
        <v>3862354.2264363319</v>
      </c>
      <c r="M59" s="15">
        <f t="shared" si="7"/>
        <v>3862354.2264363319</v>
      </c>
      <c r="N59" s="58">
        <f t="shared" si="8"/>
        <v>4562464.9667679965</v>
      </c>
      <c r="O59" s="15">
        <f t="shared" si="7"/>
        <v>4562464.9667679965</v>
      </c>
      <c r="P59" s="12">
        <f t="shared" si="12"/>
        <v>5122553.5590333305</v>
      </c>
      <c r="Q59" s="10">
        <f t="shared" si="9"/>
        <v>5122553.5590333305</v>
      </c>
    </row>
    <row r="60" spans="1:17" x14ac:dyDescent="0.25">
      <c r="A60" s="1">
        <v>57</v>
      </c>
      <c r="B60" s="2" t="s">
        <v>166</v>
      </c>
      <c r="C60" s="2" t="s">
        <v>172</v>
      </c>
      <c r="D60" s="29" t="s">
        <v>63</v>
      </c>
      <c r="E60" s="145">
        <v>3383302.8144333339</v>
      </c>
      <c r="F60" s="15">
        <v>2665372.3988000005</v>
      </c>
      <c r="G60" s="151">
        <f t="shared" si="0"/>
        <v>0.78780190393522942</v>
      </c>
      <c r="H60" s="15">
        <f t="shared" si="10"/>
        <v>41269.852746666875</v>
      </c>
      <c r="I60" s="10">
        <f t="shared" si="11"/>
        <v>41269.852746666875</v>
      </c>
      <c r="J60" s="15">
        <f t="shared" si="4"/>
        <v>244268.02161266655</v>
      </c>
      <c r="K60" s="15">
        <f t="shared" si="5"/>
        <v>244268.02161266655</v>
      </c>
      <c r="L60" s="15">
        <f t="shared" si="6"/>
        <v>413433.16233433364</v>
      </c>
      <c r="M60" s="15">
        <f t="shared" si="7"/>
        <v>413433.16233433364</v>
      </c>
      <c r="N60" s="58">
        <f t="shared" si="8"/>
        <v>582598.3030559998</v>
      </c>
      <c r="O60" s="15">
        <f t="shared" si="7"/>
        <v>582598.3030559998</v>
      </c>
      <c r="P60" s="12">
        <f t="shared" si="12"/>
        <v>717930.41563333338</v>
      </c>
      <c r="Q60" s="10">
        <f t="shared" si="9"/>
        <v>717930.41563333338</v>
      </c>
    </row>
    <row r="61" spans="1:17" x14ac:dyDescent="0.25">
      <c r="A61" s="13">
        <v>58</v>
      </c>
      <c r="B61" s="2" t="s">
        <v>160</v>
      </c>
      <c r="C61" s="2" t="s">
        <v>172</v>
      </c>
      <c r="D61" s="29" t="s">
        <v>61</v>
      </c>
      <c r="E61" s="145">
        <v>4093785.5442999993</v>
      </c>
      <c r="F61" s="15">
        <v>2837670.2648</v>
      </c>
      <c r="G61" s="151">
        <f t="shared" si="0"/>
        <v>0.69316534393235207</v>
      </c>
      <c r="H61" s="15">
        <f t="shared" si="10"/>
        <v>437358.17063999968</v>
      </c>
      <c r="I61" s="10">
        <f t="shared" si="11"/>
        <v>437358.17063999968</v>
      </c>
      <c r="J61" s="15">
        <f t="shared" si="4"/>
        <v>682985.30329799931</v>
      </c>
      <c r="K61" s="15">
        <f t="shared" si="5"/>
        <v>682985.30329799931</v>
      </c>
      <c r="L61" s="15">
        <f t="shared" si="6"/>
        <v>887674.58051299956</v>
      </c>
      <c r="M61" s="15">
        <f t="shared" si="7"/>
        <v>887674.58051299956</v>
      </c>
      <c r="N61" s="58">
        <f t="shared" si="8"/>
        <v>1092363.8577279993</v>
      </c>
      <c r="O61" s="15">
        <f t="shared" si="7"/>
        <v>1092363.8577279993</v>
      </c>
      <c r="P61" s="12">
        <f t="shared" si="12"/>
        <v>1256115.2794999992</v>
      </c>
      <c r="Q61" s="10">
        <f t="shared" si="9"/>
        <v>1256115.2794999992</v>
      </c>
    </row>
    <row r="62" spans="1:17" x14ac:dyDescent="0.25">
      <c r="A62" s="1">
        <v>59</v>
      </c>
      <c r="B62" s="2" t="s">
        <v>163</v>
      </c>
      <c r="C62" s="2" t="s">
        <v>172</v>
      </c>
      <c r="D62" s="29" t="s">
        <v>62</v>
      </c>
      <c r="E62" s="145">
        <v>7588155.2329857126</v>
      </c>
      <c r="F62" s="15">
        <v>5562572.4998999992</v>
      </c>
      <c r="G62" s="151">
        <f t="shared" si="0"/>
        <v>0.7330599241986373</v>
      </c>
      <c r="H62" s="15">
        <f t="shared" si="10"/>
        <v>507951.68648857158</v>
      </c>
      <c r="I62" s="10">
        <f t="shared" si="11"/>
        <v>507951.68648857158</v>
      </c>
      <c r="J62" s="15">
        <f t="shared" si="4"/>
        <v>963241.00046771392</v>
      </c>
      <c r="K62" s="15">
        <f t="shared" si="5"/>
        <v>963241.00046771392</v>
      </c>
      <c r="L62" s="15">
        <f t="shared" si="6"/>
        <v>1342648.7621169994</v>
      </c>
      <c r="M62" s="15">
        <f t="shared" si="7"/>
        <v>1342648.7621169994</v>
      </c>
      <c r="N62" s="58">
        <f t="shared" si="8"/>
        <v>1722056.5237662848</v>
      </c>
      <c r="O62" s="15">
        <f t="shared" si="7"/>
        <v>1722056.5237662848</v>
      </c>
      <c r="P62" s="12">
        <f t="shared" si="12"/>
        <v>2025582.7330857133</v>
      </c>
      <c r="Q62" s="10">
        <f t="shared" si="9"/>
        <v>2025582.7330857133</v>
      </c>
    </row>
    <row r="63" spans="1:17" x14ac:dyDescent="0.25">
      <c r="A63" s="1">
        <v>60</v>
      </c>
      <c r="B63" s="2" t="s">
        <v>169</v>
      </c>
      <c r="C63" s="2" t="s">
        <v>172</v>
      </c>
      <c r="D63" s="29" t="s">
        <v>64</v>
      </c>
      <c r="E63" s="145">
        <v>7744476.8931904752</v>
      </c>
      <c r="F63" s="15">
        <v>6845715.2557000015</v>
      </c>
      <c r="G63" s="151">
        <f t="shared" si="0"/>
        <v>0.88394805099351093</v>
      </c>
      <c r="H63" s="15">
        <f t="shared" si="10"/>
        <v>-650133.7411476206</v>
      </c>
      <c r="I63" s="10">
        <f t="shared" si="11"/>
        <v>-650133.7411476206</v>
      </c>
      <c r="J63" s="15">
        <f t="shared" si="4"/>
        <v>-185465.12755619269</v>
      </c>
      <c r="K63" s="15">
        <f t="shared" si="5"/>
        <v>-185465.12755619269</v>
      </c>
      <c r="L63" s="15">
        <f t="shared" si="6"/>
        <v>201758.71710333135</v>
      </c>
      <c r="M63" s="15">
        <f t="shared" si="7"/>
        <v>201758.71710333135</v>
      </c>
      <c r="N63" s="58">
        <f t="shared" si="8"/>
        <v>588982.56176285446</v>
      </c>
      <c r="O63" s="15">
        <f t="shared" si="7"/>
        <v>588982.56176285446</v>
      </c>
      <c r="P63" s="12">
        <f t="shared" si="12"/>
        <v>898761.63749047369</v>
      </c>
      <c r="Q63" s="10">
        <f t="shared" si="9"/>
        <v>898761.63749047369</v>
      </c>
    </row>
    <row r="64" spans="1:17" x14ac:dyDescent="0.25">
      <c r="A64" s="13">
        <v>61</v>
      </c>
      <c r="B64" s="2" t="s">
        <v>170</v>
      </c>
      <c r="C64" s="2" t="s">
        <v>172</v>
      </c>
      <c r="D64" s="29" t="s">
        <v>64</v>
      </c>
      <c r="E64" s="145">
        <v>8925446.7319190502</v>
      </c>
      <c r="F64" s="15">
        <v>5057104.9259000001</v>
      </c>
      <c r="G64" s="151">
        <f t="shared" si="0"/>
        <v>0.56659404036493288</v>
      </c>
      <c r="H64" s="15">
        <f t="shared" si="10"/>
        <v>2083252.45963524</v>
      </c>
      <c r="I64" s="10">
        <f t="shared" si="11"/>
        <v>2083252.45963524</v>
      </c>
      <c r="J64" s="15">
        <f t="shared" si="4"/>
        <v>2618779.263550383</v>
      </c>
      <c r="K64" s="15">
        <f t="shared" si="5"/>
        <v>2618779.263550383</v>
      </c>
      <c r="L64" s="15">
        <f t="shared" si="6"/>
        <v>3065051.6001463355</v>
      </c>
      <c r="M64" s="15">
        <f t="shared" si="7"/>
        <v>3065051.6001463355</v>
      </c>
      <c r="N64" s="58">
        <f t="shared" si="8"/>
        <v>3511323.9367422881</v>
      </c>
      <c r="O64" s="15">
        <f t="shared" si="7"/>
        <v>3511323.9367422881</v>
      </c>
      <c r="P64" s="12">
        <f t="shared" si="12"/>
        <v>3868341.8060190501</v>
      </c>
      <c r="Q64" s="10">
        <f t="shared" si="9"/>
        <v>3868341.8060190501</v>
      </c>
    </row>
    <row r="65" spans="1:17" x14ac:dyDescent="0.25">
      <c r="A65" s="1">
        <v>62</v>
      </c>
      <c r="B65" s="2" t="s">
        <v>168</v>
      </c>
      <c r="C65" s="2" t="s">
        <v>172</v>
      </c>
      <c r="D65" s="29" t="s">
        <v>63</v>
      </c>
      <c r="E65" s="145">
        <v>10033501.958147619</v>
      </c>
      <c r="F65" s="15">
        <v>8098097.4453000017</v>
      </c>
      <c r="G65" s="151">
        <f t="shared" si="0"/>
        <v>0.80710578211668271</v>
      </c>
      <c r="H65" s="15">
        <f t="shared" si="10"/>
        <v>-71295.878781906329</v>
      </c>
      <c r="I65" s="10">
        <f t="shared" si="11"/>
        <v>-71295.878781906329</v>
      </c>
      <c r="J65" s="15">
        <f t="shared" si="4"/>
        <v>530714.2387069501</v>
      </c>
      <c r="K65" s="15">
        <f t="shared" si="5"/>
        <v>530714.2387069501</v>
      </c>
      <c r="L65" s="15">
        <f t="shared" si="6"/>
        <v>1032389.3366143312</v>
      </c>
      <c r="M65" s="15">
        <f t="shared" si="7"/>
        <v>1032389.3366143312</v>
      </c>
      <c r="N65" s="58">
        <f t="shared" si="8"/>
        <v>1534064.4345217124</v>
      </c>
      <c r="O65" s="15">
        <f t="shared" si="7"/>
        <v>1534064.4345217124</v>
      </c>
      <c r="P65" s="12">
        <f t="shared" si="12"/>
        <v>1935404.5128476173</v>
      </c>
      <c r="Q65" s="10">
        <f t="shared" si="9"/>
        <v>1935404.5128476173</v>
      </c>
    </row>
    <row r="66" spans="1:17" x14ac:dyDescent="0.25">
      <c r="A66" s="1">
        <v>63</v>
      </c>
      <c r="B66" s="2" t="s">
        <v>167</v>
      </c>
      <c r="C66" s="2" t="s">
        <v>172</v>
      </c>
      <c r="D66" s="49" t="s">
        <v>63</v>
      </c>
      <c r="E66" s="145">
        <v>9169049.6530761905</v>
      </c>
      <c r="F66" s="15">
        <v>8562044.7195999995</v>
      </c>
      <c r="G66" s="151">
        <f t="shared" si="0"/>
        <v>0.9337984898715711</v>
      </c>
      <c r="H66" s="15">
        <f t="shared" si="10"/>
        <v>-1226804.9971390469</v>
      </c>
      <c r="I66" s="10">
        <f t="shared" si="11"/>
        <v>-1226804.9971390469</v>
      </c>
      <c r="J66" s="15">
        <f t="shared" si="4"/>
        <v>-676662.01795447618</v>
      </c>
      <c r="K66" s="15">
        <f t="shared" si="5"/>
        <v>-676662.01795447618</v>
      </c>
      <c r="L66" s="15">
        <f t="shared" si="6"/>
        <v>-218209.53530066554</v>
      </c>
      <c r="M66" s="15">
        <f t="shared" si="7"/>
        <v>-218209.53530066554</v>
      </c>
      <c r="N66" s="58">
        <f t="shared" si="8"/>
        <v>240242.94735314324</v>
      </c>
      <c r="O66" s="15">
        <f t="shared" si="7"/>
        <v>240242.94735314324</v>
      </c>
      <c r="P66" s="12">
        <f t="shared" si="12"/>
        <v>607004.93347619101</v>
      </c>
      <c r="Q66" s="10">
        <f t="shared" si="9"/>
        <v>607004.93347619101</v>
      </c>
    </row>
    <row r="67" spans="1:17" x14ac:dyDescent="0.25">
      <c r="A67" s="13">
        <v>64</v>
      </c>
      <c r="B67" s="2" t="s">
        <v>165</v>
      </c>
      <c r="C67" s="2" t="s">
        <v>172</v>
      </c>
      <c r="D67" s="49" t="s">
        <v>178</v>
      </c>
      <c r="E67" s="145">
        <v>16447514.377404761</v>
      </c>
      <c r="F67" s="15">
        <v>11097403.211100006</v>
      </c>
      <c r="G67" s="151">
        <f t="shared" ref="G67:G125" si="13">IFERROR(F67/E67,0)</f>
        <v>0.67471612770531331</v>
      </c>
      <c r="H67" s="15">
        <f t="shared" ref="H67:H95" si="14">(E67*0.8)-F67</f>
        <v>2060608.2908238024</v>
      </c>
      <c r="I67" s="10">
        <f t="shared" ref="I67:I95" si="15">H67/$Q$2</f>
        <v>2060608.2908238024</v>
      </c>
      <c r="J67" s="15">
        <f t="shared" si="4"/>
        <v>3047459.1534680873</v>
      </c>
      <c r="K67" s="15">
        <f t="shared" ref="K67:K126" si="16">J67/$Q$2</f>
        <v>3047459.1534680873</v>
      </c>
      <c r="L67" s="15">
        <f t="shared" si="6"/>
        <v>3869834.8723383266</v>
      </c>
      <c r="M67" s="15">
        <f t="shared" ref="M67:O126" si="17">L67/$Q$2</f>
        <v>3869834.8723383266</v>
      </c>
      <c r="N67" s="58">
        <f t="shared" si="8"/>
        <v>4692210.5912085623</v>
      </c>
      <c r="O67" s="15">
        <f t="shared" si="17"/>
        <v>4692210.5912085623</v>
      </c>
      <c r="P67" s="12">
        <f t="shared" ref="P67:P95" si="18">E67-F67</f>
        <v>5350111.1663047541</v>
      </c>
      <c r="Q67" s="10">
        <f t="shared" ref="Q67:Q126" si="19">P67/$Q$2</f>
        <v>5350111.1663047541</v>
      </c>
    </row>
    <row r="68" spans="1:17" x14ac:dyDescent="0.25">
      <c r="A68" s="1">
        <v>65</v>
      </c>
      <c r="B68" s="2" t="s">
        <v>162</v>
      </c>
      <c r="C68" s="2" t="s">
        <v>172</v>
      </c>
      <c r="D68" s="29" t="s">
        <v>62</v>
      </c>
      <c r="E68" s="145">
        <v>15437218.95042857</v>
      </c>
      <c r="F68" s="15">
        <v>15631949.989700001</v>
      </c>
      <c r="G68" s="151">
        <f t="shared" si="13"/>
        <v>1.0126143860430266</v>
      </c>
      <c r="H68" s="15">
        <f t="shared" si="14"/>
        <v>-3282174.8293571435</v>
      </c>
      <c r="I68" s="10">
        <f t="shared" si="15"/>
        <v>-3282174.8293571435</v>
      </c>
      <c r="J68" s="15">
        <f t="shared" ref="J68:J125" si="20">(E68*0.86)-F68</f>
        <v>-2355941.6923314314</v>
      </c>
      <c r="K68" s="15">
        <f t="shared" si="16"/>
        <v>-2355941.6923314314</v>
      </c>
      <c r="L68" s="15">
        <f t="shared" ref="L68:L125" si="21">(E68*0.91)-F68</f>
        <v>-1584080.7448100019</v>
      </c>
      <c r="M68" s="15">
        <f t="shared" si="17"/>
        <v>-1584080.7448100019</v>
      </c>
      <c r="N68" s="58">
        <f t="shared" ref="N68:N125" si="22">(E68*0.96)-F68</f>
        <v>-812219.79728857428</v>
      </c>
      <c r="O68" s="15">
        <f t="shared" si="17"/>
        <v>-812219.79728857428</v>
      </c>
      <c r="P68" s="12">
        <f t="shared" si="18"/>
        <v>-194731.03927143104</v>
      </c>
      <c r="Q68" s="10">
        <f t="shared" si="19"/>
        <v>-194731.03927143104</v>
      </c>
    </row>
    <row r="69" spans="1:17" x14ac:dyDescent="0.25">
      <c r="A69" s="1">
        <v>66</v>
      </c>
      <c r="B69" s="2" t="s">
        <v>164</v>
      </c>
      <c r="C69" s="2" t="s">
        <v>172</v>
      </c>
      <c r="D69" s="49" t="s">
        <v>60</v>
      </c>
      <c r="E69" s="145">
        <v>19984123.291090477</v>
      </c>
      <c r="F69" s="15">
        <v>12595869.062599998</v>
      </c>
      <c r="G69" s="151">
        <f t="shared" si="13"/>
        <v>0.63029380269164048</v>
      </c>
      <c r="H69" s="15">
        <f t="shared" si="14"/>
        <v>3391429.5702723842</v>
      </c>
      <c r="I69" s="10">
        <f t="shared" si="15"/>
        <v>3391429.5702723842</v>
      </c>
      <c r="J69" s="15">
        <f t="shared" si="20"/>
        <v>4590476.9677378125</v>
      </c>
      <c r="K69" s="15">
        <f t="shared" si="16"/>
        <v>4590476.9677378125</v>
      </c>
      <c r="L69" s="15">
        <f t="shared" si="21"/>
        <v>5589683.1322923377</v>
      </c>
      <c r="M69" s="15">
        <f t="shared" si="17"/>
        <v>5589683.1322923377</v>
      </c>
      <c r="N69" s="58">
        <f t="shared" si="22"/>
        <v>6588889.2968468592</v>
      </c>
      <c r="O69" s="15">
        <f t="shared" si="17"/>
        <v>6588889.2968468592</v>
      </c>
      <c r="P69" s="12">
        <f t="shared" si="18"/>
        <v>7388254.2284904793</v>
      </c>
      <c r="Q69" s="10">
        <f t="shared" si="19"/>
        <v>7388254.2284904793</v>
      </c>
    </row>
    <row r="70" spans="1:17" x14ac:dyDescent="0.25">
      <c r="A70" s="13">
        <v>67</v>
      </c>
      <c r="B70" s="2" t="s">
        <v>161</v>
      </c>
      <c r="C70" s="2" t="s">
        <v>172</v>
      </c>
      <c r="D70" s="29" t="s">
        <v>61</v>
      </c>
      <c r="E70" s="145">
        <v>22935758.405114278</v>
      </c>
      <c r="F70" s="15">
        <v>21660009.719499998</v>
      </c>
      <c r="G70" s="151">
        <f t="shared" si="13"/>
        <v>0.94437730538137299</v>
      </c>
      <c r="H70" s="15">
        <f t="shared" si="14"/>
        <v>-3311402.995408576</v>
      </c>
      <c r="I70" s="10">
        <f t="shared" si="15"/>
        <v>-3311402.995408576</v>
      </c>
      <c r="J70" s="15">
        <f t="shared" si="20"/>
        <v>-1935257.4911017194</v>
      </c>
      <c r="K70" s="15">
        <f t="shared" si="16"/>
        <v>-1935257.4911017194</v>
      </c>
      <c r="L70" s="15">
        <f t="shared" si="21"/>
        <v>-788469.57084600255</v>
      </c>
      <c r="M70" s="15">
        <f t="shared" si="17"/>
        <v>-788469.57084600255</v>
      </c>
      <c r="N70" s="58">
        <f t="shared" si="22"/>
        <v>358318.34940970689</v>
      </c>
      <c r="O70" s="15">
        <f t="shared" si="17"/>
        <v>358318.34940970689</v>
      </c>
      <c r="P70" s="12">
        <f t="shared" si="18"/>
        <v>1275748.6856142804</v>
      </c>
      <c r="Q70" s="10">
        <f t="shared" si="19"/>
        <v>1275748.6856142804</v>
      </c>
    </row>
    <row r="71" spans="1:17" x14ac:dyDescent="0.25">
      <c r="A71" s="1">
        <v>68</v>
      </c>
      <c r="B71" s="2" t="s">
        <v>68</v>
      </c>
      <c r="C71" s="2" t="s">
        <v>66</v>
      </c>
      <c r="D71" s="29" t="s">
        <v>67</v>
      </c>
      <c r="E71" s="145">
        <v>2178753.2422523811</v>
      </c>
      <c r="F71" s="15">
        <v>1786934.5948999994</v>
      </c>
      <c r="G71" s="151">
        <f t="shared" si="13"/>
        <v>0.82016382591939507</v>
      </c>
      <c r="H71" s="15">
        <f t="shared" si="14"/>
        <v>-43932.001098094508</v>
      </c>
      <c r="I71" s="10">
        <f t="shared" si="15"/>
        <v>-43932.001098094508</v>
      </c>
      <c r="J71" s="15">
        <f t="shared" si="20"/>
        <v>86793.193437048234</v>
      </c>
      <c r="K71" s="15">
        <f t="shared" si="16"/>
        <v>86793.193437048234</v>
      </c>
      <c r="L71" s="15">
        <f t="shared" si="21"/>
        <v>195730.8555496675</v>
      </c>
      <c r="M71" s="15">
        <f t="shared" si="17"/>
        <v>195730.8555496675</v>
      </c>
      <c r="N71" s="58">
        <f t="shared" si="22"/>
        <v>304668.51766228629</v>
      </c>
      <c r="O71" s="15">
        <f t="shared" si="17"/>
        <v>304668.51766228629</v>
      </c>
      <c r="P71" s="12">
        <f t="shared" si="18"/>
        <v>391818.64735238161</v>
      </c>
      <c r="Q71" s="10">
        <f t="shared" si="19"/>
        <v>391818.64735238161</v>
      </c>
    </row>
    <row r="72" spans="1:17" x14ac:dyDescent="0.25">
      <c r="A72" s="1">
        <v>69</v>
      </c>
      <c r="B72" s="2" t="s">
        <v>81</v>
      </c>
      <c r="C72" s="2" t="s">
        <v>66</v>
      </c>
      <c r="D72" s="29" t="s">
        <v>82</v>
      </c>
      <c r="E72" s="145">
        <v>4301975.2220047619</v>
      </c>
      <c r="F72" s="15">
        <v>4625087.9180999994</v>
      </c>
      <c r="G72" s="151">
        <f t="shared" si="13"/>
        <v>1.0751079863134738</v>
      </c>
      <c r="H72" s="15">
        <f t="shared" si="14"/>
        <v>-1183507.7404961898</v>
      </c>
      <c r="I72" s="10">
        <f t="shared" si="15"/>
        <v>-1183507.7404961898</v>
      </c>
      <c r="J72" s="15">
        <f t="shared" si="20"/>
        <v>-925389.22717590444</v>
      </c>
      <c r="K72" s="15">
        <f t="shared" si="16"/>
        <v>-925389.22717590444</v>
      </c>
      <c r="L72" s="15">
        <f t="shared" si="21"/>
        <v>-710290.46607566578</v>
      </c>
      <c r="M72" s="15">
        <f t="shared" si="17"/>
        <v>-710290.46607566578</v>
      </c>
      <c r="N72" s="58">
        <f t="shared" si="22"/>
        <v>-495191.70497542806</v>
      </c>
      <c r="O72" s="15">
        <f t="shared" si="17"/>
        <v>-495191.70497542806</v>
      </c>
      <c r="P72" s="12">
        <f t="shared" si="18"/>
        <v>-323112.69609523751</v>
      </c>
      <c r="Q72" s="10">
        <f t="shared" si="19"/>
        <v>-323112.69609523751</v>
      </c>
    </row>
    <row r="73" spans="1:17" x14ac:dyDescent="0.25">
      <c r="A73" s="13">
        <v>70</v>
      </c>
      <c r="B73" s="2" t="s">
        <v>86</v>
      </c>
      <c r="C73" s="2" t="s">
        <v>66</v>
      </c>
      <c r="D73" s="29" t="s">
        <v>87</v>
      </c>
      <c r="E73" s="145">
        <v>4769847.4366666675</v>
      </c>
      <c r="F73" s="15">
        <v>4650076.189199998</v>
      </c>
      <c r="G73" s="151">
        <f t="shared" si="13"/>
        <v>0.97488992068258484</v>
      </c>
      <c r="H73" s="15">
        <f t="shared" si="14"/>
        <v>-834198.2398666637</v>
      </c>
      <c r="I73" s="10">
        <f t="shared" si="15"/>
        <v>-834198.2398666637</v>
      </c>
      <c r="J73" s="15">
        <f t="shared" si="20"/>
        <v>-548007.39366666414</v>
      </c>
      <c r="K73" s="15">
        <f t="shared" si="16"/>
        <v>-548007.39366666414</v>
      </c>
      <c r="L73" s="15">
        <f t="shared" si="21"/>
        <v>-309515.02183333039</v>
      </c>
      <c r="M73" s="15">
        <f t="shared" si="17"/>
        <v>-309515.02183333039</v>
      </c>
      <c r="N73" s="58">
        <f t="shared" si="22"/>
        <v>-71022.649999997579</v>
      </c>
      <c r="O73" s="15">
        <f t="shared" si="17"/>
        <v>-71022.649999997579</v>
      </c>
      <c r="P73" s="12">
        <f t="shared" si="18"/>
        <v>119771.24746666942</v>
      </c>
      <c r="Q73" s="10">
        <f t="shared" si="19"/>
        <v>119771.24746666942</v>
      </c>
    </row>
    <row r="74" spans="1:17" x14ac:dyDescent="0.25">
      <c r="A74" s="1">
        <v>71</v>
      </c>
      <c r="B74" s="2" t="s">
        <v>79</v>
      </c>
      <c r="C74" s="2" t="s">
        <v>66</v>
      </c>
      <c r="D74" s="29" t="s">
        <v>138</v>
      </c>
      <c r="E74" s="145">
        <v>5448695.7607333334</v>
      </c>
      <c r="F74" s="15">
        <v>5376501.2275000019</v>
      </c>
      <c r="G74" s="151">
        <f t="shared" si="13"/>
        <v>0.98675012582761368</v>
      </c>
      <c r="H74" s="15">
        <f t="shared" si="14"/>
        <v>-1017544.6189133348</v>
      </c>
      <c r="I74" s="10">
        <f t="shared" si="15"/>
        <v>-1017544.6189133348</v>
      </c>
      <c r="J74" s="15">
        <f t="shared" si="20"/>
        <v>-690622.87326933537</v>
      </c>
      <c r="K74" s="15">
        <f t="shared" si="16"/>
        <v>-690622.87326933537</v>
      </c>
      <c r="L74" s="15">
        <f t="shared" si="21"/>
        <v>-418188.08523266856</v>
      </c>
      <c r="M74" s="15">
        <f t="shared" si="17"/>
        <v>-418188.08523266856</v>
      </c>
      <c r="N74" s="58">
        <f t="shared" si="22"/>
        <v>-145753.29719600175</v>
      </c>
      <c r="O74" s="15">
        <f t="shared" si="17"/>
        <v>-145753.29719600175</v>
      </c>
      <c r="P74" s="12">
        <f t="shared" si="18"/>
        <v>72194.533233331516</v>
      </c>
      <c r="Q74" s="10">
        <f t="shared" si="19"/>
        <v>72194.533233331516</v>
      </c>
    </row>
    <row r="75" spans="1:17" x14ac:dyDescent="0.25">
      <c r="A75" s="1">
        <v>72</v>
      </c>
      <c r="B75" s="2" t="s">
        <v>80</v>
      </c>
      <c r="C75" s="2" t="s">
        <v>66</v>
      </c>
      <c r="D75" s="29" t="s">
        <v>66</v>
      </c>
      <c r="E75" s="145">
        <v>5138726.6670761909</v>
      </c>
      <c r="F75" s="15">
        <v>5951021.7633000016</v>
      </c>
      <c r="G75" s="151">
        <f t="shared" si="13"/>
        <v>1.1580732249154608</v>
      </c>
      <c r="H75" s="15">
        <f t="shared" si="14"/>
        <v>-1840040.4296390489</v>
      </c>
      <c r="I75" s="10">
        <f t="shared" si="15"/>
        <v>-1840040.4296390489</v>
      </c>
      <c r="J75" s="15">
        <f t="shared" si="20"/>
        <v>-1531716.8296144772</v>
      </c>
      <c r="K75" s="15">
        <f t="shared" si="16"/>
        <v>-1531716.8296144772</v>
      </c>
      <c r="L75" s="15">
        <f t="shared" si="21"/>
        <v>-1274780.4962606682</v>
      </c>
      <c r="M75" s="15">
        <f t="shared" si="17"/>
        <v>-1274780.4962606682</v>
      </c>
      <c r="N75" s="58">
        <f t="shared" si="22"/>
        <v>-1017844.1629068581</v>
      </c>
      <c r="O75" s="15">
        <f t="shared" si="17"/>
        <v>-1017844.1629068581</v>
      </c>
      <c r="P75" s="12">
        <f t="shared" si="18"/>
        <v>-812295.09622381069</v>
      </c>
      <c r="Q75" s="10">
        <f t="shared" si="19"/>
        <v>-812295.09622381069</v>
      </c>
    </row>
    <row r="76" spans="1:17" x14ac:dyDescent="0.25">
      <c r="A76" s="13">
        <v>73</v>
      </c>
      <c r="B76" s="2" t="s">
        <v>76</v>
      </c>
      <c r="C76" s="2" t="s">
        <v>66</v>
      </c>
      <c r="D76" s="29" t="s">
        <v>75</v>
      </c>
      <c r="E76" s="145">
        <v>8262920.892852379</v>
      </c>
      <c r="F76" s="15">
        <v>6535588.3750999998</v>
      </c>
      <c r="G76" s="151">
        <f t="shared" si="13"/>
        <v>0.79095376318481248</v>
      </c>
      <c r="H76" s="15">
        <f t="shared" si="14"/>
        <v>74748.33918190375</v>
      </c>
      <c r="I76" s="10">
        <f t="shared" si="15"/>
        <v>74748.33918190375</v>
      </c>
      <c r="J76" s="15">
        <f t="shared" si="20"/>
        <v>570523.59275304619</v>
      </c>
      <c r="K76" s="15">
        <f t="shared" si="16"/>
        <v>570523.59275304619</v>
      </c>
      <c r="L76" s="15">
        <f t="shared" si="21"/>
        <v>983669.63739566505</v>
      </c>
      <c r="M76" s="15">
        <f t="shared" si="17"/>
        <v>983669.63739566505</v>
      </c>
      <c r="N76" s="58">
        <f t="shared" si="22"/>
        <v>1396815.6820382839</v>
      </c>
      <c r="O76" s="15">
        <f t="shared" si="17"/>
        <v>1396815.6820382839</v>
      </c>
      <c r="P76" s="12">
        <f t="shared" si="18"/>
        <v>1727332.5177523792</v>
      </c>
      <c r="Q76" s="10">
        <f t="shared" si="19"/>
        <v>1727332.5177523792</v>
      </c>
    </row>
    <row r="77" spans="1:17" x14ac:dyDescent="0.25">
      <c r="A77" s="1">
        <v>74</v>
      </c>
      <c r="B77" s="2" t="s">
        <v>70</v>
      </c>
      <c r="C77" s="2" t="s">
        <v>66</v>
      </c>
      <c r="D77" s="29" t="s">
        <v>71</v>
      </c>
      <c r="E77" s="145">
        <v>4693554.8833666658</v>
      </c>
      <c r="F77" s="15">
        <v>4433067.4904999994</v>
      </c>
      <c r="G77" s="151">
        <f t="shared" si="13"/>
        <v>0.94450104465811213</v>
      </c>
      <c r="H77" s="15">
        <f t="shared" si="14"/>
        <v>-678223.58380666655</v>
      </c>
      <c r="I77" s="10">
        <f t="shared" si="15"/>
        <v>-678223.58380666655</v>
      </c>
      <c r="J77" s="15">
        <f t="shared" si="20"/>
        <v>-396610.29080466693</v>
      </c>
      <c r="K77" s="15">
        <f t="shared" si="16"/>
        <v>-396610.29080466693</v>
      </c>
      <c r="L77" s="15">
        <f t="shared" si="21"/>
        <v>-161932.54663633369</v>
      </c>
      <c r="M77" s="15">
        <f t="shared" si="17"/>
        <v>-161932.54663633369</v>
      </c>
      <c r="N77" s="58">
        <f t="shared" si="22"/>
        <v>72745.19753200002</v>
      </c>
      <c r="O77" s="15">
        <f t="shared" si="17"/>
        <v>72745.19753200002</v>
      </c>
      <c r="P77" s="12">
        <f t="shared" si="18"/>
        <v>260487.39286666643</v>
      </c>
      <c r="Q77" s="10">
        <f t="shared" si="19"/>
        <v>260487.39286666643</v>
      </c>
    </row>
    <row r="78" spans="1:17" x14ac:dyDescent="0.25">
      <c r="A78" s="1">
        <v>75</v>
      </c>
      <c r="B78" s="2" t="s">
        <v>65</v>
      </c>
      <c r="C78" s="2" t="s">
        <v>66</v>
      </c>
      <c r="D78" s="29" t="s">
        <v>67</v>
      </c>
      <c r="E78" s="145">
        <v>5453825.5532333339</v>
      </c>
      <c r="F78" s="15">
        <v>2756506.2193999989</v>
      </c>
      <c r="G78" s="151">
        <f t="shared" si="13"/>
        <v>0.50542618066795097</v>
      </c>
      <c r="H78" s="15">
        <f t="shared" si="14"/>
        <v>1606554.223186668</v>
      </c>
      <c r="I78" s="10">
        <f t="shared" si="15"/>
        <v>1606554.223186668</v>
      </c>
      <c r="J78" s="15">
        <f t="shared" si="20"/>
        <v>1933783.7563806679</v>
      </c>
      <c r="K78" s="15">
        <f t="shared" si="16"/>
        <v>1933783.7563806679</v>
      </c>
      <c r="L78" s="15">
        <f t="shared" si="21"/>
        <v>2206475.0340423351</v>
      </c>
      <c r="M78" s="15">
        <f t="shared" si="17"/>
        <v>2206475.0340423351</v>
      </c>
      <c r="N78" s="58">
        <f t="shared" si="22"/>
        <v>2479166.3117040014</v>
      </c>
      <c r="O78" s="15">
        <f t="shared" si="17"/>
        <v>2479166.3117040014</v>
      </c>
      <c r="P78" s="12">
        <f t="shared" si="18"/>
        <v>2697319.333833335</v>
      </c>
      <c r="Q78" s="10">
        <f t="shared" si="19"/>
        <v>2697319.333833335</v>
      </c>
    </row>
    <row r="79" spans="1:17" x14ac:dyDescent="0.25">
      <c r="A79" s="13">
        <v>76</v>
      </c>
      <c r="B79" s="2" t="s">
        <v>73</v>
      </c>
      <c r="C79" s="2" t="s">
        <v>66</v>
      </c>
      <c r="D79" s="29" t="s">
        <v>67</v>
      </c>
      <c r="E79" s="145">
        <v>9169049.6530761905</v>
      </c>
      <c r="F79" s="15">
        <v>7357847.6304000039</v>
      </c>
      <c r="G79" s="151">
        <f t="shared" si="13"/>
        <v>0.80246567624720699</v>
      </c>
      <c r="H79" s="15">
        <f t="shared" si="14"/>
        <v>-22607.907939051278</v>
      </c>
      <c r="I79" s="10">
        <f t="shared" si="15"/>
        <v>-22607.907939051278</v>
      </c>
      <c r="J79" s="15">
        <f t="shared" si="20"/>
        <v>527535.07124551944</v>
      </c>
      <c r="K79" s="15">
        <f t="shared" si="16"/>
        <v>527535.07124551944</v>
      </c>
      <c r="L79" s="15">
        <f t="shared" si="21"/>
        <v>985987.55389933009</v>
      </c>
      <c r="M79" s="15">
        <f t="shared" si="17"/>
        <v>985987.55389933009</v>
      </c>
      <c r="N79" s="58">
        <f t="shared" si="22"/>
        <v>1444440.0365531389</v>
      </c>
      <c r="O79" s="15">
        <f t="shared" si="17"/>
        <v>1444440.0365531389</v>
      </c>
      <c r="P79" s="12">
        <f t="shared" si="18"/>
        <v>1811202.0226761866</v>
      </c>
      <c r="Q79" s="10">
        <f t="shared" si="19"/>
        <v>1811202.0226761866</v>
      </c>
    </row>
    <row r="80" spans="1:17" x14ac:dyDescent="0.25">
      <c r="A80" s="1">
        <v>77</v>
      </c>
      <c r="B80" s="2" t="s">
        <v>85</v>
      </c>
      <c r="C80" s="2" t="s">
        <v>66</v>
      </c>
      <c r="D80" s="29" t="s">
        <v>138</v>
      </c>
      <c r="E80" s="145">
        <v>8868115.9819190502</v>
      </c>
      <c r="F80" s="15">
        <v>8797338.9238000046</v>
      </c>
      <c r="G80" s="151">
        <f t="shared" si="13"/>
        <v>0.99201892958286164</v>
      </c>
      <c r="H80" s="15">
        <f t="shared" si="14"/>
        <v>-1702846.1382647641</v>
      </c>
      <c r="I80" s="10">
        <f t="shared" si="15"/>
        <v>-1702846.1382647641</v>
      </c>
      <c r="J80" s="15">
        <f t="shared" si="20"/>
        <v>-1170759.1793496218</v>
      </c>
      <c r="K80" s="15">
        <f t="shared" si="16"/>
        <v>-1170759.1793496218</v>
      </c>
      <c r="L80" s="15">
        <f t="shared" si="21"/>
        <v>-727353.38025366887</v>
      </c>
      <c r="M80" s="15">
        <f t="shared" si="17"/>
        <v>-727353.38025366887</v>
      </c>
      <c r="N80" s="58">
        <f t="shared" si="22"/>
        <v>-283947.58115771599</v>
      </c>
      <c r="O80" s="15">
        <f t="shared" si="17"/>
        <v>-283947.58115771599</v>
      </c>
      <c r="P80" s="12">
        <f t="shared" si="18"/>
        <v>70777.05811904557</v>
      </c>
      <c r="Q80" s="10">
        <f t="shared" si="19"/>
        <v>70777.05811904557</v>
      </c>
    </row>
    <row r="81" spans="1:17" x14ac:dyDescent="0.25">
      <c r="A81" s="1">
        <v>78</v>
      </c>
      <c r="B81" s="2" t="s">
        <v>83</v>
      </c>
      <c r="C81" s="2" t="s">
        <v>66</v>
      </c>
      <c r="D81" s="29" t="s">
        <v>82</v>
      </c>
      <c r="E81" s="145">
        <v>11194543.319376189</v>
      </c>
      <c r="F81" s="15">
        <v>9146940.0071999989</v>
      </c>
      <c r="G81" s="151">
        <f t="shared" si="13"/>
        <v>0.81708916087429173</v>
      </c>
      <c r="H81" s="15">
        <f t="shared" si="14"/>
        <v>-191305.35169904679</v>
      </c>
      <c r="I81" s="10">
        <f t="shared" si="15"/>
        <v>-191305.35169904679</v>
      </c>
      <c r="J81" s="15">
        <f t="shared" si="20"/>
        <v>480367.24746352434</v>
      </c>
      <c r="K81" s="15">
        <f t="shared" si="16"/>
        <v>480367.24746352434</v>
      </c>
      <c r="L81" s="15">
        <f t="shared" si="21"/>
        <v>1040094.4134323336</v>
      </c>
      <c r="M81" s="15">
        <f t="shared" si="17"/>
        <v>1040094.4134323336</v>
      </c>
      <c r="N81" s="58">
        <f t="shared" si="22"/>
        <v>1599821.5794011429</v>
      </c>
      <c r="O81" s="15">
        <f t="shared" si="17"/>
        <v>1599821.5794011429</v>
      </c>
      <c r="P81" s="12">
        <f t="shared" si="18"/>
        <v>2047603.3121761903</v>
      </c>
      <c r="Q81" s="10">
        <f t="shared" si="19"/>
        <v>2047603.3121761903</v>
      </c>
    </row>
    <row r="82" spans="1:17" x14ac:dyDescent="0.25">
      <c r="A82" s="13">
        <v>79</v>
      </c>
      <c r="B82" s="2" t="s">
        <v>78</v>
      </c>
      <c r="C82" s="2" t="s">
        <v>66</v>
      </c>
      <c r="D82" s="29" t="s">
        <v>82</v>
      </c>
      <c r="E82" s="145">
        <v>12229299.815400003</v>
      </c>
      <c r="F82" s="15">
        <v>9833868.848100001</v>
      </c>
      <c r="G82" s="151">
        <f t="shared" si="13"/>
        <v>0.80412362085656741</v>
      </c>
      <c r="H82" s="15">
        <f t="shared" si="14"/>
        <v>-50428.9957799986</v>
      </c>
      <c r="I82" s="10">
        <f t="shared" si="15"/>
        <v>-50428.9957799986</v>
      </c>
      <c r="J82" s="15">
        <f t="shared" si="20"/>
        <v>683328.99314400181</v>
      </c>
      <c r="K82" s="15">
        <f t="shared" si="16"/>
        <v>683328.99314400181</v>
      </c>
      <c r="L82" s="15">
        <f t="shared" si="21"/>
        <v>1294793.9839140009</v>
      </c>
      <c r="M82" s="15">
        <f t="shared" si="17"/>
        <v>1294793.9839140009</v>
      </c>
      <c r="N82" s="58">
        <f t="shared" si="22"/>
        <v>1906258.9746840019</v>
      </c>
      <c r="O82" s="15">
        <f t="shared" si="17"/>
        <v>1906258.9746840019</v>
      </c>
      <c r="P82" s="12">
        <f t="shared" si="18"/>
        <v>2395430.9673000015</v>
      </c>
      <c r="Q82" s="10">
        <f t="shared" si="19"/>
        <v>2395430.9673000015</v>
      </c>
    </row>
    <row r="83" spans="1:17" x14ac:dyDescent="0.25">
      <c r="A83" s="1">
        <v>80</v>
      </c>
      <c r="B83" s="2" t="s">
        <v>84</v>
      </c>
      <c r="C83" s="2" t="s">
        <v>66</v>
      </c>
      <c r="D83" s="29" t="s">
        <v>66</v>
      </c>
      <c r="E83" s="145">
        <v>13171231.046423815</v>
      </c>
      <c r="F83" s="15">
        <v>12429858.262200007</v>
      </c>
      <c r="G83" s="151">
        <f t="shared" si="13"/>
        <v>0.94371271890905739</v>
      </c>
      <c r="H83" s="15">
        <f t="shared" si="14"/>
        <v>-1892873.4250609539</v>
      </c>
      <c r="I83" s="10">
        <f t="shared" si="15"/>
        <v>-1892873.4250609539</v>
      </c>
      <c r="J83" s="15">
        <f t="shared" si="20"/>
        <v>-1102599.562275527</v>
      </c>
      <c r="K83" s="15">
        <f t="shared" si="16"/>
        <v>-1102599.562275527</v>
      </c>
      <c r="L83" s="15">
        <f t="shared" si="21"/>
        <v>-444038.00995433517</v>
      </c>
      <c r="M83" s="15">
        <f t="shared" si="17"/>
        <v>-444038.00995433517</v>
      </c>
      <c r="N83" s="58">
        <f t="shared" si="22"/>
        <v>214523.54236685485</v>
      </c>
      <c r="O83" s="15">
        <f t="shared" si="17"/>
        <v>214523.54236685485</v>
      </c>
      <c r="P83" s="12">
        <f t="shared" si="18"/>
        <v>741372.78422380798</v>
      </c>
      <c r="Q83" s="10">
        <f t="shared" si="19"/>
        <v>741372.78422380798</v>
      </c>
    </row>
    <row r="84" spans="1:17" x14ac:dyDescent="0.25">
      <c r="A84" s="1">
        <v>81</v>
      </c>
      <c r="B84" s="2" t="s">
        <v>74</v>
      </c>
      <c r="C84" s="2" t="s">
        <v>66</v>
      </c>
      <c r="D84" s="29" t="s">
        <v>75</v>
      </c>
      <c r="E84" s="145">
        <v>18128277.925795242</v>
      </c>
      <c r="F84" s="15">
        <v>13879619.548500007</v>
      </c>
      <c r="G84" s="151">
        <f t="shared" si="13"/>
        <v>0.76563364734993944</v>
      </c>
      <c r="H84" s="15">
        <f t="shared" si="14"/>
        <v>623002.79213618673</v>
      </c>
      <c r="I84" s="10">
        <f t="shared" si="15"/>
        <v>623002.79213618673</v>
      </c>
      <c r="J84" s="15">
        <f t="shared" si="20"/>
        <v>1710699.4676839001</v>
      </c>
      <c r="K84" s="15">
        <f t="shared" si="16"/>
        <v>1710699.4676839001</v>
      </c>
      <c r="L84" s="15">
        <f t="shared" si="21"/>
        <v>2617113.3639736641</v>
      </c>
      <c r="M84" s="15">
        <f t="shared" si="17"/>
        <v>2617113.3639736641</v>
      </c>
      <c r="N84" s="58">
        <f t="shared" si="22"/>
        <v>3523527.2602634262</v>
      </c>
      <c r="O84" s="15">
        <f t="shared" si="17"/>
        <v>3523527.2602634262</v>
      </c>
      <c r="P84" s="12">
        <f t="shared" si="18"/>
        <v>4248658.3772952352</v>
      </c>
      <c r="Q84" s="10">
        <f t="shared" si="19"/>
        <v>4248658.3772952352</v>
      </c>
    </row>
    <row r="85" spans="1:17" x14ac:dyDescent="0.25">
      <c r="A85" s="13">
        <v>82</v>
      </c>
      <c r="B85" s="2" t="s">
        <v>88</v>
      </c>
      <c r="C85" s="2" t="s">
        <v>66</v>
      </c>
      <c r="D85" s="29" t="s">
        <v>87</v>
      </c>
      <c r="E85" s="145">
        <v>16729959.0510619</v>
      </c>
      <c r="F85" s="15">
        <v>15528558.2028</v>
      </c>
      <c r="G85" s="151">
        <f t="shared" si="13"/>
        <v>0.92818865577643817</v>
      </c>
      <c r="H85" s="15">
        <f t="shared" si="14"/>
        <v>-2144590.9619504791</v>
      </c>
      <c r="I85" s="10">
        <f t="shared" si="15"/>
        <v>-2144590.9619504791</v>
      </c>
      <c r="J85" s="15">
        <f t="shared" si="20"/>
        <v>-1140793.4188867658</v>
      </c>
      <c r="K85" s="15">
        <f t="shared" si="16"/>
        <v>-1140793.4188867658</v>
      </c>
      <c r="L85" s="15">
        <f t="shared" si="21"/>
        <v>-304295.46633367054</v>
      </c>
      <c r="M85" s="15">
        <f t="shared" si="17"/>
        <v>-304295.46633367054</v>
      </c>
      <c r="N85" s="58">
        <f t="shared" si="22"/>
        <v>532202.48621942289</v>
      </c>
      <c r="O85" s="15">
        <f t="shared" si="17"/>
        <v>532202.48621942289</v>
      </c>
      <c r="P85" s="12">
        <f t="shared" si="18"/>
        <v>1201400.8482619002</v>
      </c>
      <c r="Q85" s="10">
        <f t="shared" si="19"/>
        <v>1201400.8482619002</v>
      </c>
    </row>
    <row r="86" spans="1:17" x14ac:dyDescent="0.25">
      <c r="A86" s="1">
        <v>83</v>
      </c>
      <c r="B86" s="2" t="s">
        <v>72</v>
      </c>
      <c r="C86" s="2" t="s">
        <v>66</v>
      </c>
      <c r="D86" s="29" t="s">
        <v>71</v>
      </c>
      <c r="E86" s="145">
        <v>36204566.01329048</v>
      </c>
      <c r="F86" s="15">
        <v>31028349.668800004</v>
      </c>
      <c r="G86" s="151">
        <f t="shared" si="13"/>
        <v>0.85702863162093101</v>
      </c>
      <c r="H86" s="15">
        <f t="shared" si="14"/>
        <v>-2064696.8581676185</v>
      </c>
      <c r="I86" s="10">
        <f t="shared" si="15"/>
        <v>-2064696.8581676185</v>
      </c>
      <c r="J86" s="15">
        <f t="shared" si="20"/>
        <v>107577.10262980685</v>
      </c>
      <c r="K86" s="15">
        <f t="shared" si="16"/>
        <v>107577.10262980685</v>
      </c>
      <c r="L86" s="15">
        <f t="shared" si="21"/>
        <v>1917805.4032943323</v>
      </c>
      <c r="M86" s="15">
        <f t="shared" si="17"/>
        <v>1917805.4032943323</v>
      </c>
      <c r="N86" s="58">
        <f t="shared" si="22"/>
        <v>3728033.7039588541</v>
      </c>
      <c r="O86" s="15">
        <f t="shared" si="17"/>
        <v>3728033.7039588541</v>
      </c>
      <c r="P86" s="12">
        <f t="shared" si="18"/>
        <v>5176216.344490476</v>
      </c>
      <c r="Q86" s="10">
        <f t="shared" si="19"/>
        <v>5176216.344490476</v>
      </c>
    </row>
    <row r="87" spans="1:17" x14ac:dyDescent="0.25">
      <c r="A87" s="1">
        <v>84</v>
      </c>
      <c r="B87" s="2" t="s">
        <v>100</v>
      </c>
      <c r="C87" s="2" t="s">
        <v>90</v>
      </c>
      <c r="D87" s="29" t="s">
        <v>90</v>
      </c>
      <c r="E87" s="145">
        <v>2465946.8366380958</v>
      </c>
      <c r="F87" s="15">
        <v>1823295.9866999993</v>
      </c>
      <c r="G87" s="151">
        <f t="shared" si="13"/>
        <v>0.73938981960606942</v>
      </c>
      <c r="H87" s="15">
        <f t="shared" si="14"/>
        <v>149461.48261047737</v>
      </c>
      <c r="I87" s="10">
        <f t="shared" si="15"/>
        <v>149461.48261047737</v>
      </c>
      <c r="J87" s="15">
        <f t="shared" si="20"/>
        <v>297418.29280876322</v>
      </c>
      <c r="K87" s="15">
        <f t="shared" si="16"/>
        <v>297418.29280876322</v>
      </c>
      <c r="L87" s="15">
        <f t="shared" si="21"/>
        <v>420715.63464066805</v>
      </c>
      <c r="M87" s="15">
        <f t="shared" si="17"/>
        <v>420715.63464066805</v>
      </c>
      <c r="N87" s="58">
        <f t="shared" si="22"/>
        <v>544012.97647257242</v>
      </c>
      <c r="O87" s="15">
        <f t="shared" si="17"/>
        <v>544012.97647257242</v>
      </c>
      <c r="P87" s="12">
        <f t="shared" si="18"/>
        <v>642650.84993809648</v>
      </c>
      <c r="Q87" s="10">
        <f t="shared" si="19"/>
        <v>642650.84993809648</v>
      </c>
    </row>
    <row r="88" spans="1:17" x14ac:dyDescent="0.25">
      <c r="A88" s="13">
        <v>85</v>
      </c>
      <c r="B88" s="29" t="s">
        <v>1303</v>
      </c>
      <c r="C88" s="2" t="s">
        <v>90</v>
      </c>
      <c r="D88" s="29" t="s">
        <v>96</v>
      </c>
      <c r="E88" s="145">
        <v>4977954.4474142855</v>
      </c>
      <c r="F88" s="15">
        <v>1606656.0745999997</v>
      </c>
      <c r="G88" s="151">
        <f t="shared" si="13"/>
        <v>0.32275427418476077</v>
      </c>
      <c r="H88" s="15">
        <f t="shared" si="14"/>
        <v>2375707.4833314288</v>
      </c>
      <c r="I88" s="10">
        <f t="shared" si="15"/>
        <v>2375707.4833314288</v>
      </c>
      <c r="J88" s="15">
        <f t="shared" si="20"/>
        <v>2674384.7501762854</v>
      </c>
      <c r="K88" s="15">
        <f t="shared" si="16"/>
        <v>2674384.7501762854</v>
      </c>
      <c r="L88" s="15">
        <f t="shared" si="21"/>
        <v>2923282.4725470003</v>
      </c>
      <c r="M88" s="15">
        <f t="shared" si="17"/>
        <v>2923282.4725470003</v>
      </c>
      <c r="N88" s="58">
        <f t="shared" si="22"/>
        <v>3172180.1949177142</v>
      </c>
      <c r="O88" s="15">
        <f t="shared" si="17"/>
        <v>3172180.1949177142</v>
      </c>
      <c r="P88" s="12">
        <f t="shared" si="18"/>
        <v>3371298.3728142856</v>
      </c>
      <c r="Q88" s="10">
        <f t="shared" si="19"/>
        <v>3371298.3728142856</v>
      </c>
    </row>
    <row r="89" spans="1:17" x14ac:dyDescent="0.25">
      <c r="A89" s="1">
        <v>86</v>
      </c>
      <c r="B89" s="2" t="s">
        <v>97</v>
      </c>
      <c r="C89" s="2" t="s">
        <v>90</v>
      </c>
      <c r="D89" s="29" t="s">
        <v>96</v>
      </c>
      <c r="E89" s="145">
        <v>5919599.5668904763</v>
      </c>
      <c r="F89" s="15">
        <v>3292238.6842000009</v>
      </c>
      <c r="G89" s="151">
        <f t="shared" si="13"/>
        <v>0.55615901835897164</v>
      </c>
      <c r="H89" s="15">
        <f t="shared" si="14"/>
        <v>1443440.9693123801</v>
      </c>
      <c r="I89" s="10">
        <f t="shared" si="15"/>
        <v>1443440.9693123801</v>
      </c>
      <c r="J89" s="15">
        <f t="shared" si="20"/>
        <v>1798616.9433258083</v>
      </c>
      <c r="K89" s="15">
        <f t="shared" si="16"/>
        <v>1798616.9433258083</v>
      </c>
      <c r="L89" s="15">
        <f t="shared" si="21"/>
        <v>2094596.9216703326</v>
      </c>
      <c r="M89" s="15">
        <f t="shared" si="17"/>
        <v>2094596.9216703326</v>
      </c>
      <c r="N89" s="58">
        <f t="shared" si="22"/>
        <v>2390576.9000148559</v>
      </c>
      <c r="O89" s="15">
        <f t="shared" si="17"/>
        <v>2390576.9000148559</v>
      </c>
      <c r="P89" s="12">
        <f t="shared" si="18"/>
        <v>2627360.8826904753</v>
      </c>
      <c r="Q89" s="10">
        <f t="shared" si="19"/>
        <v>2627360.8826904753</v>
      </c>
    </row>
    <row r="90" spans="1:17" x14ac:dyDescent="0.25">
      <c r="A90" s="1">
        <v>87</v>
      </c>
      <c r="B90" s="29" t="s">
        <v>171</v>
      </c>
      <c r="C90" s="2" t="s">
        <v>90</v>
      </c>
      <c r="D90" s="29" t="s">
        <v>105</v>
      </c>
      <c r="E90" s="145">
        <v>6246547.5973523809</v>
      </c>
      <c r="F90" s="15">
        <v>3695006.920299999</v>
      </c>
      <c r="G90" s="151">
        <f t="shared" si="13"/>
        <v>0.59152785802290841</v>
      </c>
      <c r="H90" s="15">
        <f t="shared" si="14"/>
        <v>1302231.1575819063</v>
      </c>
      <c r="I90" s="10">
        <f t="shared" si="15"/>
        <v>1302231.1575819063</v>
      </c>
      <c r="J90" s="15">
        <f t="shared" si="20"/>
        <v>1677024.0134230484</v>
      </c>
      <c r="K90" s="15">
        <f t="shared" si="16"/>
        <v>1677024.0134230484</v>
      </c>
      <c r="L90" s="15">
        <f t="shared" si="21"/>
        <v>1989351.3932906683</v>
      </c>
      <c r="M90" s="15">
        <f t="shared" si="17"/>
        <v>1989351.3932906683</v>
      </c>
      <c r="N90" s="58">
        <f t="shared" si="22"/>
        <v>2301678.7731582862</v>
      </c>
      <c r="O90" s="15">
        <f t="shared" si="17"/>
        <v>2301678.7731582862</v>
      </c>
      <c r="P90" s="12">
        <f t="shared" si="18"/>
        <v>2551540.6770523819</v>
      </c>
      <c r="Q90" s="10">
        <f t="shared" si="19"/>
        <v>2551540.6770523819</v>
      </c>
    </row>
    <row r="91" spans="1:17" x14ac:dyDescent="0.25">
      <c r="A91" s="13">
        <v>88</v>
      </c>
      <c r="B91" s="2" t="s">
        <v>92</v>
      </c>
      <c r="C91" s="2" t="s">
        <v>90</v>
      </c>
      <c r="D91" s="29" t="s">
        <v>91</v>
      </c>
      <c r="E91" s="145">
        <v>6626201.0315523818</v>
      </c>
      <c r="F91" s="15">
        <v>6509442.9238</v>
      </c>
      <c r="G91" s="151">
        <f t="shared" si="13"/>
        <v>0.98237932909122316</v>
      </c>
      <c r="H91" s="15">
        <f t="shared" si="14"/>
        <v>-1208482.0985580944</v>
      </c>
      <c r="I91" s="10">
        <f t="shared" si="15"/>
        <v>-1208482.0985580944</v>
      </c>
      <c r="J91" s="15">
        <f t="shared" si="20"/>
        <v>-810910.03666495159</v>
      </c>
      <c r="K91" s="15">
        <f t="shared" si="16"/>
        <v>-810910.03666495159</v>
      </c>
      <c r="L91" s="15">
        <f t="shared" si="21"/>
        <v>-479599.98508733232</v>
      </c>
      <c r="M91" s="15">
        <f t="shared" si="17"/>
        <v>-479599.98508733232</v>
      </c>
      <c r="N91" s="58">
        <f t="shared" si="22"/>
        <v>-148289.93350971397</v>
      </c>
      <c r="O91" s="15">
        <f t="shared" si="17"/>
        <v>-148289.93350971397</v>
      </c>
      <c r="P91" s="12">
        <f t="shared" si="18"/>
        <v>116758.10775238182</v>
      </c>
      <c r="Q91" s="10">
        <f t="shared" si="19"/>
        <v>116758.10775238182</v>
      </c>
    </row>
    <row r="92" spans="1:17" x14ac:dyDescent="0.25">
      <c r="A92" s="1">
        <v>89</v>
      </c>
      <c r="B92" s="2" t="s">
        <v>98</v>
      </c>
      <c r="C92" s="2" t="s">
        <v>90</v>
      </c>
      <c r="D92" s="29" t="s">
        <v>90</v>
      </c>
      <c r="E92" s="145">
        <v>5532686.0461142883</v>
      </c>
      <c r="F92" s="15">
        <v>5795329.1966000022</v>
      </c>
      <c r="G92" s="151">
        <f t="shared" si="13"/>
        <v>1.0474711827666732</v>
      </c>
      <c r="H92" s="15">
        <f t="shared" si="14"/>
        <v>-1369180.3597085718</v>
      </c>
      <c r="I92" s="10">
        <f t="shared" si="15"/>
        <v>-1369180.3597085718</v>
      </c>
      <c r="J92" s="15">
        <f t="shared" si="20"/>
        <v>-1037219.1969417147</v>
      </c>
      <c r="K92" s="15">
        <f t="shared" si="16"/>
        <v>-1037219.1969417147</v>
      </c>
      <c r="L92" s="15">
        <f t="shared" si="21"/>
        <v>-760584.89463599958</v>
      </c>
      <c r="M92" s="15">
        <f t="shared" si="17"/>
        <v>-760584.89463599958</v>
      </c>
      <c r="N92" s="58">
        <f t="shared" si="22"/>
        <v>-483950.59233028535</v>
      </c>
      <c r="O92" s="15">
        <f t="shared" si="17"/>
        <v>-483950.59233028535</v>
      </c>
      <c r="P92" s="12">
        <f t="shared" si="18"/>
        <v>-262643.15048571397</v>
      </c>
      <c r="Q92" s="10">
        <f t="shared" si="19"/>
        <v>-262643.15048571397</v>
      </c>
    </row>
    <row r="93" spans="1:17" x14ac:dyDescent="0.25">
      <c r="A93" s="1">
        <v>90</v>
      </c>
      <c r="B93" s="2" t="s">
        <v>103</v>
      </c>
      <c r="C93" s="2" t="s">
        <v>90</v>
      </c>
      <c r="D93" s="29" t="s">
        <v>102</v>
      </c>
      <c r="E93" s="145">
        <v>8508428.7998285703</v>
      </c>
      <c r="F93" s="15">
        <v>2994446.8774999999</v>
      </c>
      <c r="G93" s="151">
        <f t="shared" si="13"/>
        <v>0.35193887707685029</v>
      </c>
      <c r="H93" s="15">
        <f t="shared" si="14"/>
        <v>3812296.1623628563</v>
      </c>
      <c r="I93" s="10">
        <f t="shared" si="15"/>
        <v>3812296.1623628563</v>
      </c>
      <c r="J93" s="15">
        <f t="shared" si="20"/>
        <v>4322801.8903525695</v>
      </c>
      <c r="K93" s="15">
        <f t="shared" si="16"/>
        <v>4322801.8903525695</v>
      </c>
      <c r="L93" s="15">
        <f t="shared" si="21"/>
        <v>4748223.330343999</v>
      </c>
      <c r="M93" s="15">
        <f t="shared" si="17"/>
        <v>4748223.330343999</v>
      </c>
      <c r="N93" s="58">
        <f t="shared" si="22"/>
        <v>5173644.7703354266</v>
      </c>
      <c r="O93" s="15">
        <f t="shared" si="17"/>
        <v>5173644.7703354266</v>
      </c>
      <c r="P93" s="12">
        <f t="shared" si="18"/>
        <v>5513981.9223285709</v>
      </c>
      <c r="Q93" s="10">
        <f t="shared" si="19"/>
        <v>5513981.9223285709</v>
      </c>
    </row>
    <row r="94" spans="1:17" x14ac:dyDescent="0.25">
      <c r="A94" s="13">
        <v>91</v>
      </c>
      <c r="B94" s="2" t="s">
        <v>101</v>
      </c>
      <c r="C94" s="2" t="s">
        <v>90</v>
      </c>
      <c r="D94" s="29" t="s">
        <v>102</v>
      </c>
      <c r="E94" s="145">
        <v>8183516.7838047622</v>
      </c>
      <c r="F94" s="15">
        <v>6919145.172100001</v>
      </c>
      <c r="G94" s="151">
        <f t="shared" si="13"/>
        <v>0.84549776763371931</v>
      </c>
      <c r="H94" s="15">
        <f t="shared" si="14"/>
        <v>-372331.74505619053</v>
      </c>
      <c r="I94" s="10">
        <f t="shared" si="15"/>
        <v>-372331.74505619053</v>
      </c>
      <c r="J94" s="15">
        <f t="shared" si="20"/>
        <v>118679.26197209395</v>
      </c>
      <c r="K94" s="15">
        <f t="shared" si="16"/>
        <v>118679.26197209395</v>
      </c>
      <c r="L94" s="15">
        <f t="shared" si="21"/>
        <v>527855.10116233304</v>
      </c>
      <c r="M94" s="15">
        <f t="shared" si="17"/>
        <v>527855.10116233304</v>
      </c>
      <c r="N94" s="58">
        <f t="shared" si="22"/>
        <v>937030.94035257027</v>
      </c>
      <c r="O94" s="15">
        <f t="shared" si="17"/>
        <v>937030.94035257027</v>
      </c>
      <c r="P94" s="12">
        <f t="shared" si="18"/>
        <v>1264371.6117047612</v>
      </c>
      <c r="Q94" s="10">
        <f t="shared" si="19"/>
        <v>1264371.6117047612</v>
      </c>
    </row>
    <row r="95" spans="1:17" x14ac:dyDescent="0.25">
      <c r="A95" s="1">
        <v>92</v>
      </c>
      <c r="B95" s="156" t="s">
        <v>1372</v>
      </c>
      <c r="C95" s="2" t="s">
        <v>90</v>
      </c>
      <c r="D95" s="29" t="s">
        <v>96</v>
      </c>
      <c r="E95" s="145">
        <v>10399708.564580951</v>
      </c>
      <c r="F95" s="15">
        <v>6357330.6614999985</v>
      </c>
      <c r="G95" s="153">
        <f t="shared" si="13"/>
        <v>0.61129892458252388</v>
      </c>
      <c r="H95" s="15">
        <f t="shared" si="14"/>
        <v>1962436.1901647625</v>
      </c>
      <c r="I95" s="10">
        <f t="shared" si="15"/>
        <v>1962436.1901647625</v>
      </c>
      <c r="J95" s="15">
        <f t="shared" si="20"/>
        <v>2586418.7040396193</v>
      </c>
      <c r="K95" s="15">
        <f t="shared" si="16"/>
        <v>2586418.7040396193</v>
      </c>
      <c r="L95" s="15">
        <f t="shared" si="21"/>
        <v>3106404.1322686663</v>
      </c>
      <c r="M95" s="15">
        <f t="shared" si="17"/>
        <v>3106404.1322686663</v>
      </c>
      <c r="N95" s="58">
        <f t="shared" si="22"/>
        <v>3626389.5604977133</v>
      </c>
      <c r="O95" s="15">
        <f t="shared" si="17"/>
        <v>3626389.5604977133</v>
      </c>
      <c r="P95" s="12">
        <f t="shared" si="18"/>
        <v>4042377.9030809524</v>
      </c>
      <c r="Q95" s="10">
        <f t="shared" si="19"/>
        <v>4042377.9030809524</v>
      </c>
    </row>
    <row r="96" spans="1:17" x14ac:dyDescent="0.25">
      <c r="A96" s="1">
        <v>93</v>
      </c>
      <c r="B96" s="2" t="s">
        <v>95</v>
      </c>
      <c r="C96" s="2" t="s">
        <v>90</v>
      </c>
      <c r="D96" s="29" t="s">
        <v>96</v>
      </c>
      <c r="E96" s="145">
        <v>9623424.4723285735</v>
      </c>
      <c r="F96" s="15">
        <v>7019022.0318999998</v>
      </c>
      <c r="G96" s="151">
        <f t="shared" si="13"/>
        <v>0.72936843345969671</v>
      </c>
      <c r="H96" s="15">
        <f t="shared" ref="H96:H125" si="23">(E96*0.8)-F96</f>
        <v>679717.54596285895</v>
      </c>
      <c r="I96" s="10">
        <f t="shared" ref="I96:I126" si="24">H96/$Q$2</f>
        <v>679717.54596285895</v>
      </c>
      <c r="J96" s="15">
        <f t="shared" si="20"/>
        <v>1257123.0143025732</v>
      </c>
      <c r="K96" s="15">
        <f t="shared" si="16"/>
        <v>1257123.0143025732</v>
      </c>
      <c r="L96" s="15">
        <f t="shared" si="21"/>
        <v>1738294.2379190028</v>
      </c>
      <c r="M96" s="15">
        <f t="shared" si="17"/>
        <v>1738294.2379190028</v>
      </c>
      <c r="N96" s="58">
        <f t="shared" si="22"/>
        <v>2219465.4615354296</v>
      </c>
      <c r="O96" s="15">
        <f t="shared" si="17"/>
        <v>2219465.4615354296</v>
      </c>
      <c r="P96" s="12">
        <f t="shared" ref="P96:P126" si="25">E96-F96</f>
        <v>2604402.4404285736</v>
      </c>
      <c r="Q96" s="10">
        <f t="shared" si="19"/>
        <v>2604402.4404285736</v>
      </c>
    </row>
    <row r="97" spans="1:17" x14ac:dyDescent="0.25">
      <c r="A97" s="13">
        <v>94</v>
      </c>
      <c r="B97" s="2" t="s">
        <v>99</v>
      </c>
      <c r="C97" s="2" t="s">
        <v>90</v>
      </c>
      <c r="D97" s="29" t="s">
        <v>90</v>
      </c>
      <c r="E97" s="145">
        <v>7908636.2963047624</v>
      </c>
      <c r="F97" s="15">
        <v>6275815.6749</v>
      </c>
      <c r="G97" s="151">
        <f t="shared" si="13"/>
        <v>0.79353954838362173</v>
      </c>
      <c r="H97" s="15">
        <f t="shared" si="23"/>
        <v>51093.362143809907</v>
      </c>
      <c r="I97" s="10">
        <f t="shared" si="24"/>
        <v>51093.362143809907</v>
      </c>
      <c r="J97" s="15">
        <f t="shared" si="20"/>
        <v>525611.53992209584</v>
      </c>
      <c r="K97" s="15">
        <f t="shared" si="16"/>
        <v>525611.53992209584</v>
      </c>
      <c r="L97" s="15">
        <f t="shared" si="21"/>
        <v>921043.35473733395</v>
      </c>
      <c r="M97" s="15">
        <f t="shared" si="17"/>
        <v>921043.35473733395</v>
      </c>
      <c r="N97" s="58">
        <f t="shared" si="22"/>
        <v>1316475.1695525711</v>
      </c>
      <c r="O97" s="15">
        <f t="shared" si="17"/>
        <v>1316475.1695525711</v>
      </c>
      <c r="P97" s="12">
        <f t="shared" si="25"/>
        <v>1632820.6214047624</v>
      </c>
      <c r="Q97" s="10">
        <f t="shared" si="19"/>
        <v>1632820.6214047624</v>
      </c>
    </row>
    <row r="98" spans="1:17" x14ac:dyDescent="0.25">
      <c r="A98" s="1">
        <v>95</v>
      </c>
      <c r="B98" s="2" t="s">
        <v>104</v>
      </c>
      <c r="C98" s="2" t="s">
        <v>90</v>
      </c>
      <c r="D98" s="29" t="s">
        <v>105</v>
      </c>
      <c r="E98" s="145">
        <v>16432250.652433336</v>
      </c>
      <c r="F98" s="15">
        <v>13401566.3202</v>
      </c>
      <c r="G98" s="151">
        <f t="shared" si="13"/>
        <v>0.8155648671422534</v>
      </c>
      <c r="H98" s="15">
        <f t="shared" si="23"/>
        <v>-255765.79825333133</v>
      </c>
      <c r="I98" s="10">
        <f t="shared" si="24"/>
        <v>-255765.79825333133</v>
      </c>
      <c r="J98" s="15">
        <f t="shared" si="20"/>
        <v>730169.24089266919</v>
      </c>
      <c r="K98" s="15">
        <f t="shared" si="16"/>
        <v>730169.24089266919</v>
      </c>
      <c r="L98" s="15">
        <f t="shared" si="21"/>
        <v>1551781.773514336</v>
      </c>
      <c r="M98" s="15">
        <f t="shared" si="17"/>
        <v>1551781.773514336</v>
      </c>
      <c r="N98" s="58">
        <f t="shared" si="22"/>
        <v>2373394.3061360009</v>
      </c>
      <c r="O98" s="15">
        <f t="shared" si="17"/>
        <v>2373394.3061360009</v>
      </c>
      <c r="P98" s="12">
        <f t="shared" si="25"/>
        <v>3030684.3322333358</v>
      </c>
      <c r="Q98" s="10">
        <f t="shared" si="19"/>
        <v>3030684.3322333358</v>
      </c>
    </row>
    <row r="99" spans="1:17" x14ac:dyDescent="0.25">
      <c r="A99" s="1">
        <v>96</v>
      </c>
      <c r="B99" s="2" t="s">
        <v>89</v>
      </c>
      <c r="C99" s="2" t="s">
        <v>90</v>
      </c>
      <c r="D99" s="29" t="s">
        <v>91</v>
      </c>
      <c r="E99" s="145">
        <v>10789065.469304763</v>
      </c>
      <c r="F99" s="15">
        <v>9187700.9926000051</v>
      </c>
      <c r="G99" s="151">
        <f t="shared" si="13"/>
        <v>0.85157523779416378</v>
      </c>
      <c r="H99" s="15">
        <f t="shared" si="23"/>
        <v>-556448.61715619452</v>
      </c>
      <c r="I99" s="10">
        <f t="shared" si="24"/>
        <v>-556448.61715619452</v>
      </c>
      <c r="J99" s="15">
        <f t="shared" si="20"/>
        <v>90895.311002090573</v>
      </c>
      <c r="K99" s="15">
        <f t="shared" si="16"/>
        <v>90895.311002090573</v>
      </c>
      <c r="L99" s="15">
        <f t="shared" si="21"/>
        <v>630348.58446732908</v>
      </c>
      <c r="M99" s="15">
        <f t="shared" si="17"/>
        <v>630348.58446732908</v>
      </c>
      <c r="N99" s="58">
        <f t="shared" si="22"/>
        <v>1169801.8579325676</v>
      </c>
      <c r="O99" s="15">
        <f t="shared" si="17"/>
        <v>1169801.8579325676</v>
      </c>
      <c r="P99" s="12">
        <f t="shared" si="25"/>
        <v>1601364.4767047577</v>
      </c>
      <c r="Q99" s="10">
        <f t="shared" si="19"/>
        <v>1601364.4767047577</v>
      </c>
    </row>
    <row r="100" spans="1:17" x14ac:dyDescent="0.25">
      <c r="A100" s="13">
        <v>97</v>
      </c>
      <c r="B100" s="2" t="s">
        <v>114</v>
      </c>
      <c r="C100" s="155" t="s">
        <v>108</v>
      </c>
      <c r="D100" s="29" t="s">
        <v>1302</v>
      </c>
      <c r="E100" s="145">
        <v>2906631.4443095233</v>
      </c>
      <c r="F100" s="15">
        <v>2496148.7865999998</v>
      </c>
      <c r="G100" s="151">
        <f t="shared" si="13"/>
        <v>0.85877719085673943</v>
      </c>
      <c r="H100" s="15">
        <f t="shared" si="23"/>
        <v>-170843.63115238119</v>
      </c>
      <c r="I100" s="10">
        <f t="shared" si="24"/>
        <v>-170843.63115238119</v>
      </c>
      <c r="J100" s="15">
        <f t="shared" si="20"/>
        <v>3554.2555061904714</v>
      </c>
      <c r="K100" s="15">
        <f t="shared" si="16"/>
        <v>3554.2555061904714</v>
      </c>
      <c r="L100" s="15">
        <f t="shared" si="21"/>
        <v>148885.82772166654</v>
      </c>
      <c r="M100" s="15">
        <f t="shared" si="17"/>
        <v>148885.82772166654</v>
      </c>
      <c r="N100" s="58">
        <f t="shared" si="22"/>
        <v>294217.39993714262</v>
      </c>
      <c r="O100" s="15">
        <f t="shared" si="17"/>
        <v>294217.39993714262</v>
      </c>
      <c r="P100" s="12">
        <f t="shared" si="25"/>
        <v>410482.65770952357</v>
      </c>
      <c r="Q100" s="10">
        <f t="shared" si="19"/>
        <v>410482.65770952357</v>
      </c>
    </row>
    <row r="101" spans="1:17" x14ac:dyDescent="0.25">
      <c r="A101" s="1">
        <v>98</v>
      </c>
      <c r="B101" s="2" t="s">
        <v>120</v>
      </c>
      <c r="C101" s="155" t="s">
        <v>108</v>
      </c>
      <c r="D101" s="157" t="s">
        <v>121</v>
      </c>
      <c r="E101" s="145">
        <v>7071733.5127666667</v>
      </c>
      <c r="F101" s="15">
        <v>5613234.4595000008</v>
      </c>
      <c r="G101" s="151">
        <f t="shared" si="13"/>
        <v>0.79375650247091123</v>
      </c>
      <c r="H101" s="15">
        <f t="shared" si="23"/>
        <v>44152.350713333115</v>
      </c>
      <c r="I101" s="10">
        <f t="shared" si="24"/>
        <v>44152.350713333115</v>
      </c>
      <c r="J101" s="15">
        <f t="shared" si="20"/>
        <v>468456.36147933267</v>
      </c>
      <c r="K101" s="15">
        <f t="shared" si="16"/>
        <v>468456.36147933267</v>
      </c>
      <c r="L101" s="15">
        <f t="shared" si="21"/>
        <v>822043.03711766656</v>
      </c>
      <c r="M101" s="15">
        <f t="shared" si="17"/>
        <v>822043.03711766656</v>
      </c>
      <c r="N101" s="58">
        <f t="shared" si="22"/>
        <v>1175629.7127559986</v>
      </c>
      <c r="O101" s="15">
        <f t="shared" si="17"/>
        <v>1175629.7127559986</v>
      </c>
      <c r="P101" s="12">
        <f t="shared" si="25"/>
        <v>1458499.0532666659</v>
      </c>
      <c r="Q101" s="10">
        <f t="shared" si="19"/>
        <v>1458499.0532666659</v>
      </c>
    </row>
    <row r="102" spans="1:17" x14ac:dyDescent="0.25">
      <c r="A102" s="1">
        <v>99</v>
      </c>
      <c r="B102" s="2" t="s">
        <v>118</v>
      </c>
      <c r="C102" s="155" t="s">
        <v>108</v>
      </c>
      <c r="D102" s="29" t="s">
        <v>108</v>
      </c>
      <c r="E102" s="145">
        <v>7499992.2743904758</v>
      </c>
      <c r="F102" s="15">
        <v>4945761.479700001</v>
      </c>
      <c r="G102" s="151">
        <f t="shared" si="13"/>
        <v>0.65943554323220188</v>
      </c>
      <c r="H102" s="15">
        <f t="shared" si="23"/>
        <v>1054232.3398123803</v>
      </c>
      <c r="I102" s="10">
        <f t="shared" si="24"/>
        <v>1054232.3398123803</v>
      </c>
      <c r="J102" s="15">
        <f t="shared" si="20"/>
        <v>1504231.8762758086</v>
      </c>
      <c r="K102" s="15">
        <f t="shared" si="16"/>
        <v>1504231.8762758086</v>
      </c>
      <c r="L102" s="15">
        <f t="shared" si="21"/>
        <v>1879231.4899953324</v>
      </c>
      <c r="M102" s="15">
        <f t="shared" si="17"/>
        <v>1879231.4899953324</v>
      </c>
      <c r="N102" s="58">
        <f t="shared" si="22"/>
        <v>2254231.1037148554</v>
      </c>
      <c r="O102" s="15">
        <f t="shared" si="17"/>
        <v>2254231.1037148554</v>
      </c>
      <c r="P102" s="12">
        <f t="shared" si="25"/>
        <v>2554230.7946904749</v>
      </c>
      <c r="Q102" s="10">
        <f t="shared" si="19"/>
        <v>2554230.7946904749</v>
      </c>
    </row>
    <row r="103" spans="1:17" x14ac:dyDescent="0.25">
      <c r="A103" s="13">
        <v>100</v>
      </c>
      <c r="B103" s="2" t="s">
        <v>119</v>
      </c>
      <c r="C103" s="155" t="s">
        <v>108</v>
      </c>
      <c r="D103" s="29" t="s">
        <v>117</v>
      </c>
      <c r="E103" s="145">
        <v>7373300.8014523806</v>
      </c>
      <c r="F103" s="15">
        <v>4049113.6251000008</v>
      </c>
      <c r="G103" s="151">
        <f t="shared" si="13"/>
        <v>0.54915888204403829</v>
      </c>
      <c r="H103" s="15">
        <f t="shared" si="23"/>
        <v>1849527.0160619039</v>
      </c>
      <c r="I103" s="10">
        <f t="shared" si="24"/>
        <v>1849527.0160619039</v>
      </c>
      <c r="J103" s="15">
        <f t="shared" si="20"/>
        <v>2291925.0641490463</v>
      </c>
      <c r="K103" s="15">
        <f t="shared" si="16"/>
        <v>2291925.0641490463</v>
      </c>
      <c r="L103" s="15">
        <f t="shared" si="21"/>
        <v>2660590.1042216662</v>
      </c>
      <c r="M103" s="15">
        <f t="shared" si="17"/>
        <v>2660590.1042216662</v>
      </c>
      <c r="N103" s="58">
        <f t="shared" si="22"/>
        <v>3029255.1442942843</v>
      </c>
      <c r="O103" s="15">
        <f t="shared" si="17"/>
        <v>3029255.1442942843</v>
      </c>
      <c r="P103" s="12">
        <f t="shared" si="25"/>
        <v>3324187.1763523798</v>
      </c>
      <c r="Q103" s="10">
        <f t="shared" si="19"/>
        <v>3324187.1763523798</v>
      </c>
    </row>
    <row r="104" spans="1:17" x14ac:dyDescent="0.25">
      <c r="A104" s="1">
        <v>101</v>
      </c>
      <c r="B104" s="2" t="s">
        <v>110</v>
      </c>
      <c r="C104" s="155" t="s">
        <v>108</v>
      </c>
      <c r="D104" s="29" t="s">
        <v>111</v>
      </c>
      <c r="E104" s="145">
        <v>8890330.0991142876</v>
      </c>
      <c r="F104" s="15">
        <v>5909097.5542000039</v>
      </c>
      <c r="G104" s="151">
        <f t="shared" si="13"/>
        <v>0.66466570850824835</v>
      </c>
      <c r="H104" s="15">
        <f t="shared" si="23"/>
        <v>1203166.5250914264</v>
      </c>
      <c r="I104" s="10">
        <f t="shared" si="24"/>
        <v>1203166.5250914264</v>
      </c>
      <c r="J104" s="15">
        <f t="shared" si="20"/>
        <v>1736586.3310382832</v>
      </c>
      <c r="K104" s="15">
        <f t="shared" si="16"/>
        <v>1736586.3310382832</v>
      </c>
      <c r="L104" s="15">
        <f t="shared" si="21"/>
        <v>2181102.8359939978</v>
      </c>
      <c r="M104" s="15">
        <f t="shared" si="17"/>
        <v>2181102.8359939978</v>
      </c>
      <c r="N104" s="58">
        <f t="shared" si="22"/>
        <v>2625619.3409497114</v>
      </c>
      <c r="O104" s="15">
        <f t="shared" si="17"/>
        <v>2625619.3409497114</v>
      </c>
      <c r="P104" s="12">
        <f t="shared" si="25"/>
        <v>2981232.5449142838</v>
      </c>
      <c r="Q104" s="10">
        <f t="shared" si="19"/>
        <v>2981232.5449142838</v>
      </c>
    </row>
    <row r="105" spans="1:17" x14ac:dyDescent="0.25">
      <c r="A105" s="1">
        <v>102</v>
      </c>
      <c r="B105" s="2" t="s">
        <v>107</v>
      </c>
      <c r="C105" s="155" t="s">
        <v>108</v>
      </c>
      <c r="D105" s="29" t="s">
        <v>108</v>
      </c>
      <c r="E105" s="145">
        <v>9030809.7677380946</v>
      </c>
      <c r="F105" s="15">
        <v>6412775.5760000013</v>
      </c>
      <c r="G105" s="151">
        <f t="shared" si="13"/>
        <v>0.71009972980597724</v>
      </c>
      <c r="H105" s="15">
        <f t="shared" si="23"/>
        <v>811872.23819047492</v>
      </c>
      <c r="I105" s="10">
        <f t="shared" si="24"/>
        <v>811872.23819047492</v>
      </c>
      <c r="J105" s="15">
        <f t="shared" si="20"/>
        <v>1353720.8242547596</v>
      </c>
      <c r="K105" s="15">
        <f t="shared" si="16"/>
        <v>1353720.8242547596</v>
      </c>
      <c r="L105" s="15">
        <f t="shared" si="21"/>
        <v>1805261.3126416653</v>
      </c>
      <c r="M105" s="15">
        <f t="shared" si="17"/>
        <v>1805261.3126416653</v>
      </c>
      <c r="N105" s="58">
        <f t="shared" si="22"/>
        <v>2256801.8010285683</v>
      </c>
      <c r="O105" s="15">
        <f t="shared" si="17"/>
        <v>2256801.8010285683</v>
      </c>
      <c r="P105" s="12">
        <f t="shared" si="25"/>
        <v>2618034.1917380933</v>
      </c>
      <c r="Q105" s="10">
        <f t="shared" si="19"/>
        <v>2618034.1917380933</v>
      </c>
    </row>
    <row r="106" spans="1:17" s="61" customFormat="1" x14ac:dyDescent="0.25">
      <c r="A106" s="13">
        <v>103</v>
      </c>
      <c r="B106" s="29" t="s">
        <v>112</v>
      </c>
      <c r="C106" s="155" t="s">
        <v>108</v>
      </c>
      <c r="D106" s="29" t="s">
        <v>111</v>
      </c>
      <c r="E106" s="145">
        <v>9680405.6491380949</v>
      </c>
      <c r="F106" s="15">
        <v>8046277.5647</v>
      </c>
      <c r="G106" s="151">
        <f t="shared" si="13"/>
        <v>0.83119218928768845</v>
      </c>
      <c r="H106" s="15">
        <f t="shared" si="23"/>
        <v>-301953.04538952373</v>
      </c>
      <c r="I106" s="10">
        <f t="shared" si="24"/>
        <v>-301953.04538952373</v>
      </c>
      <c r="J106" s="15">
        <f t="shared" si="20"/>
        <v>278871.29355876148</v>
      </c>
      <c r="K106" s="15">
        <f t="shared" si="16"/>
        <v>278871.29355876148</v>
      </c>
      <c r="L106" s="15">
        <f t="shared" si="21"/>
        <v>762891.57601566613</v>
      </c>
      <c r="M106" s="15">
        <f t="shared" si="17"/>
        <v>762891.57601566613</v>
      </c>
      <c r="N106" s="58">
        <f t="shared" si="22"/>
        <v>1246911.8584725708</v>
      </c>
      <c r="O106" s="15">
        <f t="shared" si="17"/>
        <v>1246911.8584725708</v>
      </c>
      <c r="P106" s="12">
        <f t="shared" si="25"/>
        <v>1634128.0844380949</v>
      </c>
      <c r="Q106" s="10">
        <f t="shared" si="19"/>
        <v>1634128.0844380949</v>
      </c>
    </row>
    <row r="107" spans="1:17" x14ac:dyDescent="0.25">
      <c r="A107" s="1">
        <v>104</v>
      </c>
      <c r="B107" s="2" t="s">
        <v>109</v>
      </c>
      <c r="C107" s="155" t="s">
        <v>108</v>
      </c>
      <c r="D107" s="29" t="s">
        <v>108</v>
      </c>
      <c r="E107" s="145">
        <v>11058913.017061904</v>
      </c>
      <c r="F107" s="15">
        <v>10105195.814000005</v>
      </c>
      <c r="G107" s="151">
        <f t="shared" si="13"/>
        <v>0.91376031246556633</v>
      </c>
      <c r="H107" s="15">
        <f t="shared" si="23"/>
        <v>-1258065.4003504813</v>
      </c>
      <c r="I107" s="10">
        <f t="shared" si="24"/>
        <v>-1258065.4003504813</v>
      </c>
      <c r="J107" s="15">
        <f t="shared" si="20"/>
        <v>-594530.61932676844</v>
      </c>
      <c r="K107" s="15">
        <f t="shared" si="16"/>
        <v>-594530.61932676844</v>
      </c>
      <c r="L107" s="15">
        <f t="shared" si="21"/>
        <v>-41584.968473671004</v>
      </c>
      <c r="M107" s="15">
        <f t="shared" si="17"/>
        <v>-41584.968473671004</v>
      </c>
      <c r="N107" s="58">
        <f t="shared" si="22"/>
        <v>511360.68237942271</v>
      </c>
      <c r="O107" s="15">
        <f t="shared" si="17"/>
        <v>511360.68237942271</v>
      </c>
      <c r="P107" s="12">
        <f t="shared" si="25"/>
        <v>953717.20306189917</v>
      </c>
      <c r="Q107" s="10">
        <f t="shared" si="19"/>
        <v>953717.20306189917</v>
      </c>
    </row>
    <row r="108" spans="1:17" x14ac:dyDescent="0.25">
      <c r="A108" s="1">
        <v>105</v>
      </c>
      <c r="B108" s="2" t="s">
        <v>113</v>
      </c>
      <c r="C108" s="155" t="s">
        <v>108</v>
      </c>
      <c r="D108" s="29" t="s">
        <v>108</v>
      </c>
      <c r="E108" s="145">
        <v>11590299.17133333</v>
      </c>
      <c r="F108" s="15">
        <v>7876365.7087999992</v>
      </c>
      <c r="G108" s="151">
        <f t="shared" si="13"/>
        <v>0.67956534964005721</v>
      </c>
      <c r="H108" s="15">
        <f t="shared" si="23"/>
        <v>1395873.6282666642</v>
      </c>
      <c r="I108" s="10">
        <f t="shared" si="24"/>
        <v>1395873.6282666642</v>
      </c>
      <c r="J108" s="15">
        <f t="shared" si="20"/>
        <v>2091291.5785466637</v>
      </c>
      <c r="K108" s="15">
        <f t="shared" si="16"/>
        <v>2091291.5785466637</v>
      </c>
      <c r="L108" s="15">
        <f t="shared" si="21"/>
        <v>2670806.5371133313</v>
      </c>
      <c r="M108" s="15">
        <f t="shared" si="17"/>
        <v>2670806.5371133313</v>
      </c>
      <c r="N108" s="58">
        <f t="shared" si="22"/>
        <v>3250321.4956799969</v>
      </c>
      <c r="O108" s="15">
        <f t="shared" si="17"/>
        <v>3250321.4956799969</v>
      </c>
      <c r="P108" s="12">
        <f t="shared" si="25"/>
        <v>3713933.4625333305</v>
      </c>
      <c r="Q108" s="10">
        <f t="shared" si="19"/>
        <v>3713933.4625333305</v>
      </c>
    </row>
    <row r="109" spans="1:17" x14ac:dyDescent="0.25">
      <c r="A109" s="13">
        <v>106</v>
      </c>
      <c r="B109" s="158" t="s">
        <v>1398</v>
      </c>
      <c r="C109" s="155" t="s">
        <v>108</v>
      </c>
      <c r="D109" s="29" t="s">
        <v>121</v>
      </c>
      <c r="E109" s="145">
        <v>11921285.024609525</v>
      </c>
      <c r="F109" s="15">
        <v>9180345.145100005</v>
      </c>
      <c r="G109" s="151">
        <f t="shared" si="13"/>
        <v>0.77008016553154279</v>
      </c>
      <c r="H109" s="15">
        <f t="shared" si="23"/>
        <v>356682.87458761595</v>
      </c>
      <c r="I109" s="10">
        <f t="shared" si="24"/>
        <v>356682.87458761595</v>
      </c>
      <c r="J109" s="15">
        <f t="shared" si="20"/>
        <v>1071959.9760641865</v>
      </c>
      <c r="K109" s="15">
        <f t="shared" si="16"/>
        <v>1071959.9760641865</v>
      </c>
      <c r="L109" s="15">
        <f t="shared" si="21"/>
        <v>1668024.227294663</v>
      </c>
      <c r="M109" s="15">
        <f t="shared" si="17"/>
        <v>1668024.227294663</v>
      </c>
      <c r="N109" s="58">
        <f t="shared" si="22"/>
        <v>2264088.4785251375</v>
      </c>
      <c r="O109" s="15">
        <f t="shared" si="17"/>
        <v>2264088.4785251375</v>
      </c>
      <c r="P109" s="12">
        <f t="shared" si="25"/>
        <v>2740939.8795095198</v>
      </c>
      <c r="Q109" s="10">
        <f t="shared" si="19"/>
        <v>2740939.8795095198</v>
      </c>
    </row>
    <row r="110" spans="1:17" x14ac:dyDescent="0.25">
      <c r="A110" s="1">
        <v>107</v>
      </c>
      <c r="B110" s="2" t="s">
        <v>116</v>
      </c>
      <c r="C110" s="155" t="s">
        <v>108</v>
      </c>
      <c r="D110" s="29" t="s">
        <v>117</v>
      </c>
      <c r="E110" s="145">
        <v>10699209.339999998</v>
      </c>
      <c r="F110" s="15">
        <v>7469832.2470000014</v>
      </c>
      <c r="G110" s="151">
        <f t="shared" si="13"/>
        <v>0.69816675322664568</v>
      </c>
      <c r="H110" s="15">
        <f t="shared" si="23"/>
        <v>1089535.2249999978</v>
      </c>
      <c r="I110" s="10">
        <f t="shared" si="24"/>
        <v>1089535.2249999978</v>
      </c>
      <c r="J110" s="15">
        <f t="shared" si="20"/>
        <v>1731487.7853999976</v>
      </c>
      <c r="K110" s="15">
        <f t="shared" si="16"/>
        <v>1731487.7853999976</v>
      </c>
      <c r="L110" s="15">
        <f t="shared" si="21"/>
        <v>2266448.2523999978</v>
      </c>
      <c r="M110" s="15">
        <f t="shared" si="17"/>
        <v>2266448.2523999978</v>
      </c>
      <c r="N110" s="58">
        <f t="shared" si="22"/>
        <v>2801408.7193999961</v>
      </c>
      <c r="O110" s="15">
        <f t="shared" si="17"/>
        <v>2801408.7193999961</v>
      </c>
      <c r="P110" s="12">
        <f t="shared" si="25"/>
        <v>3229377.0929999966</v>
      </c>
      <c r="Q110" s="10">
        <f t="shared" si="19"/>
        <v>3229377.0929999966</v>
      </c>
    </row>
    <row r="111" spans="1:17" x14ac:dyDescent="0.25">
      <c r="A111" s="1">
        <v>108</v>
      </c>
      <c r="B111" s="2" t="s">
        <v>115</v>
      </c>
      <c r="C111" s="155" t="s">
        <v>108</v>
      </c>
      <c r="D111" s="29" t="s">
        <v>1302</v>
      </c>
      <c r="E111" s="145">
        <v>14684329.754347617</v>
      </c>
      <c r="F111" s="15">
        <v>13841177.459000003</v>
      </c>
      <c r="G111" s="151">
        <f t="shared" si="13"/>
        <v>0.94258149268964897</v>
      </c>
      <c r="H111" s="15">
        <f t="shared" si="23"/>
        <v>-2093713.6555219088</v>
      </c>
      <c r="I111" s="10">
        <f t="shared" si="24"/>
        <v>-2093713.6555219088</v>
      </c>
      <c r="J111" s="15">
        <f t="shared" si="20"/>
        <v>-1212653.8702610526</v>
      </c>
      <c r="K111" s="15">
        <f t="shared" si="16"/>
        <v>-1212653.8702610526</v>
      </c>
      <c r="L111" s="15">
        <f t="shared" si="21"/>
        <v>-478437.38254367001</v>
      </c>
      <c r="M111" s="15">
        <f t="shared" si="17"/>
        <v>-478437.38254367001</v>
      </c>
      <c r="N111" s="58">
        <f t="shared" si="22"/>
        <v>255779.10517370887</v>
      </c>
      <c r="O111" s="15">
        <f t="shared" si="17"/>
        <v>255779.10517370887</v>
      </c>
      <c r="P111" s="12">
        <f t="shared" si="25"/>
        <v>843152.29534761421</v>
      </c>
      <c r="Q111" s="10">
        <f t="shared" si="19"/>
        <v>843152.29534761421</v>
      </c>
    </row>
    <row r="112" spans="1:17" x14ac:dyDescent="0.25">
      <c r="A112" s="13">
        <v>109</v>
      </c>
      <c r="B112" s="2" t="s">
        <v>126</v>
      </c>
      <c r="C112" s="2" t="s">
        <v>124</v>
      </c>
      <c r="D112" s="29" t="s">
        <v>131</v>
      </c>
      <c r="E112" s="145">
        <v>4176367.522719047</v>
      </c>
      <c r="F112" s="15">
        <v>2499654.0554000009</v>
      </c>
      <c r="G112" s="151">
        <f t="shared" si="13"/>
        <v>0.59852348764856489</v>
      </c>
      <c r="H112" s="15">
        <f t="shared" si="23"/>
        <v>841439.96277523693</v>
      </c>
      <c r="I112" s="10">
        <f t="shared" si="24"/>
        <v>841439.96277523693</v>
      </c>
      <c r="J112" s="15">
        <f t="shared" si="20"/>
        <v>1092022.0141383796</v>
      </c>
      <c r="K112" s="15">
        <f t="shared" si="16"/>
        <v>1092022.0141383796</v>
      </c>
      <c r="L112" s="15">
        <f t="shared" si="21"/>
        <v>1300840.3902743319</v>
      </c>
      <c r="M112" s="15">
        <f t="shared" si="17"/>
        <v>1300840.3902743319</v>
      </c>
      <c r="N112" s="58">
        <f t="shared" si="22"/>
        <v>1509658.7664102842</v>
      </c>
      <c r="O112" s="15">
        <f t="shared" si="17"/>
        <v>1509658.7664102842</v>
      </c>
      <c r="P112" s="12">
        <f t="shared" si="25"/>
        <v>1676713.4673190461</v>
      </c>
      <c r="Q112" s="10">
        <f t="shared" si="19"/>
        <v>1676713.4673190461</v>
      </c>
    </row>
    <row r="113" spans="1:17" x14ac:dyDescent="0.25">
      <c r="A113" s="1">
        <v>110</v>
      </c>
      <c r="B113" s="2" t="s">
        <v>140</v>
      </c>
      <c r="C113" s="2" t="s">
        <v>124</v>
      </c>
      <c r="D113" s="29" t="s">
        <v>124</v>
      </c>
      <c r="E113" s="145">
        <v>6362756.8283380959</v>
      </c>
      <c r="F113" s="15">
        <v>2288468.8154999996</v>
      </c>
      <c r="G113" s="151">
        <f t="shared" si="13"/>
        <v>0.35966623858823948</v>
      </c>
      <c r="H113" s="15">
        <f t="shared" si="23"/>
        <v>2801736.6471704775</v>
      </c>
      <c r="I113" s="10">
        <f t="shared" si="24"/>
        <v>2801736.6471704775</v>
      </c>
      <c r="J113" s="15">
        <f t="shared" si="20"/>
        <v>3183502.0568707632</v>
      </c>
      <c r="K113" s="15">
        <f t="shared" si="16"/>
        <v>3183502.0568707632</v>
      </c>
      <c r="L113" s="15">
        <f t="shared" si="21"/>
        <v>3501639.8982876679</v>
      </c>
      <c r="M113" s="15">
        <f t="shared" si="17"/>
        <v>3501639.8982876679</v>
      </c>
      <c r="N113" s="58">
        <f t="shared" si="22"/>
        <v>3819777.7397045726</v>
      </c>
      <c r="O113" s="15">
        <f t="shared" si="17"/>
        <v>3819777.7397045726</v>
      </c>
      <c r="P113" s="12">
        <f t="shared" si="25"/>
        <v>4074288.0128380964</v>
      </c>
      <c r="Q113" s="10">
        <f t="shared" si="19"/>
        <v>4074288.0128380964</v>
      </c>
    </row>
    <row r="114" spans="1:17" x14ac:dyDescent="0.25">
      <c r="A114" s="1">
        <v>111</v>
      </c>
      <c r="B114" s="2" t="s">
        <v>129</v>
      </c>
      <c r="C114" s="2" t="s">
        <v>124</v>
      </c>
      <c r="D114" s="29" t="s">
        <v>128</v>
      </c>
      <c r="E114" s="145">
        <v>6208696.38172381</v>
      </c>
      <c r="F114" s="15">
        <v>4661591.3157000011</v>
      </c>
      <c r="G114" s="151">
        <f t="shared" si="13"/>
        <v>0.75081644021473892</v>
      </c>
      <c r="H114" s="15">
        <f t="shared" si="23"/>
        <v>305365.78967904672</v>
      </c>
      <c r="I114" s="10">
        <f t="shared" si="24"/>
        <v>305365.78967904672</v>
      </c>
      <c r="J114" s="15">
        <f t="shared" si="20"/>
        <v>677887.57258247584</v>
      </c>
      <c r="K114" s="15">
        <f t="shared" si="16"/>
        <v>677887.57258247584</v>
      </c>
      <c r="L114" s="15">
        <f t="shared" si="21"/>
        <v>988322.39166866615</v>
      </c>
      <c r="M114" s="15">
        <f t="shared" si="17"/>
        <v>988322.39166866615</v>
      </c>
      <c r="N114" s="58">
        <f t="shared" si="22"/>
        <v>1298757.2107548565</v>
      </c>
      <c r="O114" s="15">
        <f t="shared" si="17"/>
        <v>1298757.2107548565</v>
      </c>
      <c r="P114" s="12">
        <f t="shared" si="25"/>
        <v>1547105.0660238089</v>
      </c>
      <c r="Q114" s="10">
        <f t="shared" si="19"/>
        <v>1547105.0660238089</v>
      </c>
    </row>
    <row r="115" spans="1:17" x14ac:dyDescent="0.25">
      <c r="A115" s="13">
        <v>112</v>
      </c>
      <c r="B115" s="2" t="s">
        <v>132</v>
      </c>
      <c r="C115" s="2" t="s">
        <v>124</v>
      </c>
      <c r="D115" s="49" t="s">
        <v>133</v>
      </c>
      <c r="E115" s="145">
        <v>8219952.7176904771</v>
      </c>
      <c r="F115" s="15">
        <v>7494530.9802000001</v>
      </c>
      <c r="G115" s="151">
        <f t="shared" si="13"/>
        <v>0.91174867272298676</v>
      </c>
      <c r="H115" s="15">
        <f t="shared" si="23"/>
        <v>-918568.80604761839</v>
      </c>
      <c r="I115" s="10">
        <f t="shared" si="24"/>
        <v>-918568.80604761839</v>
      </c>
      <c r="J115" s="15">
        <f t="shared" si="20"/>
        <v>-425371.64298618957</v>
      </c>
      <c r="K115" s="15">
        <f t="shared" si="16"/>
        <v>-425371.64298618957</v>
      </c>
      <c r="L115" s="15">
        <f t="shared" si="21"/>
        <v>-14374.007101665251</v>
      </c>
      <c r="M115" s="15">
        <f t="shared" si="17"/>
        <v>-14374.007101665251</v>
      </c>
      <c r="N115" s="58">
        <f t="shared" si="22"/>
        <v>396623.62878285721</v>
      </c>
      <c r="O115" s="15">
        <f t="shared" si="17"/>
        <v>396623.62878285721</v>
      </c>
      <c r="P115" s="12">
        <f t="shared" si="25"/>
        <v>725421.73749047704</v>
      </c>
      <c r="Q115" s="10">
        <f t="shared" si="19"/>
        <v>725421.73749047704</v>
      </c>
    </row>
    <row r="116" spans="1:17" x14ac:dyDescent="0.25">
      <c r="A116" s="1">
        <v>113</v>
      </c>
      <c r="B116" s="2" t="s">
        <v>130</v>
      </c>
      <c r="C116" s="2" t="s">
        <v>124</v>
      </c>
      <c r="D116" s="29" t="s">
        <v>131</v>
      </c>
      <c r="E116" s="145">
        <v>8237351.8294904772</v>
      </c>
      <c r="F116" s="15">
        <v>5536907.9495000001</v>
      </c>
      <c r="G116" s="151">
        <f t="shared" si="13"/>
        <v>0.67217087045831414</v>
      </c>
      <c r="H116" s="15">
        <f t="shared" si="23"/>
        <v>1052973.514092382</v>
      </c>
      <c r="I116" s="10">
        <f t="shared" si="24"/>
        <v>1052973.514092382</v>
      </c>
      <c r="J116" s="15">
        <f t="shared" si="20"/>
        <v>1547214.6238618102</v>
      </c>
      <c r="K116" s="15">
        <f t="shared" si="16"/>
        <v>1547214.6238618102</v>
      </c>
      <c r="L116" s="15">
        <f t="shared" si="21"/>
        <v>1959082.215336334</v>
      </c>
      <c r="M116" s="15">
        <f t="shared" si="17"/>
        <v>1959082.215336334</v>
      </c>
      <c r="N116" s="58">
        <f t="shared" si="22"/>
        <v>2370949.8068108577</v>
      </c>
      <c r="O116" s="15">
        <f t="shared" si="17"/>
        <v>2370949.8068108577</v>
      </c>
      <c r="P116" s="12">
        <f t="shared" si="25"/>
        <v>2700443.8799904771</v>
      </c>
      <c r="Q116" s="10">
        <f t="shared" si="19"/>
        <v>2700443.8799904771</v>
      </c>
    </row>
    <row r="117" spans="1:17" x14ac:dyDescent="0.25">
      <c r="A117" s="1">
        <v>114</v>
      </c>
      <c r="B117" s="2" t="s">
        <v>123</v>
      </c>
      <c r="C117" s="2" t="s">
        <v>124</v>
      </c>
      <c r="D117" s="29" t="s">
        <v>125</v>
      </c>
      <c r="E117" s="145">
        <v>9088221.7458619047</v>
      </c>
      <c r="F117" s="15">
        <v>5174403.8188999994</v>
      </c>
      <c r="G117" s="151">
        <f t="shared" si="13"/>
        <v>0.56935272527390024</v>
      </c>
      <c r="H117" s="15">
        <f t="shared" si="23"/>
        <v>2096173.5777895246</v>
      </c>
      <c r="I117" s="10">
        <f t="shared" si="24"/>
        <v>2096173.5777895246</v>
      </c>
      <c r="J117" s="15">
        <f t="shared" si="20"/>
        <v>2641466.8825412383</v>
      </c>
      <c r="K117" s="15">
        <f t="shared" si="16"/>
        <v>2641466.8825412383</v>
      </c>
      <c r="L117" s="15">
        <f t="shared" si="21"/>
        <v>3095877.9698343342</v>
      </c>
      <c r="M117" s="15">
        <f t="shared" si="17"/>
        <v>3095877.9698343342</v>
      </c>
      <c r="N117" s="58">
        <f t="shared" si="22"/>
        <v>3550289.0571274282</v>
      </c>
      <c r="O117" s="15">
        <f t="shared" si="17"/>
        <v>3550289.0571274282</v>
      </c>
      <c r="P117" s="12">
        <f t="shared" si="25"/>
        <v>3913817.9269619053</v>
      </c>
      <c r="Q117" s="10">
        <f t="shared" si="19"/>
        <v>3913817.9269619053</v>
      </c>
    </row>
    <row r="118" spans="1:17" x14ac:dyDescent="0.25">
      <c r="A118" s="13">
        <v>115</v>
      </c>
      <c r="B118" s="2" t="s">
        <v>134</v>
      </c>
      <c r="C118" s="2" t="s">
        <v>124</v>
      </c>
      <c r="D118" s="29" t="s">
        <v>133</v>
      </c>
      <c r="E118" s="145">
        <v>7975294.158180953</v>
      </c>
      <c r="F118" s="15">
        <v>5115764.6360999998</v>
      </c>
      <c r="G118" s="151">
        <f t="shared" si="13"/>
        <v>0.64145152951534901</v>
      </c>
      <c r="H118" s="15">
        <f t="shared" si="23"/>
        <v>1264470.6904447628</v>
      </c>
      <c r="I118" s="10">
        <f t="shared" si="24"/>
        <v>1264470.6904447628</v>
      </c>
      <c r="J118" s="15">
        <f t="shared" si="20"/>
        <v>1742988.3399356194</v>
      </c>
      <c r="K118" s="15">
        <f t="shared" si="16"/>
        <v>1742988.3399356194</v>
      </c>
      <c r="L118" s="15">
        <f t="shared" si="21"/>
        <v>2141753.0478446679</v>
      </c>
      <c r="M118" s="15">
        <f t="shared" si="17"/>
        <v>2141753.0478446679</v>
      </c>
      <c r="N118" s="58">
        <f t="shared" si="22"/>
        <v>2540517.7557537146</v>
      </c>
      <c r="O118" s="15">
        <f t="shared" si="17"/>
        <v>2540517.7557537146</v>
      </c>
      <c r="P118" s="12">
        <f t="shared" si="25"/>
        <v>2859529.5220809532</v>
      </c>
      <c r="Q118" s="10">
        <f t="shared" si="19"/>
        <v>2859529.5220809532</v>
      </c>
    </row>
    <row r="119" spans="1:17" x14ac:dyDescent="0.25">
      <c r="A119" s="1">
        <v>116</v>
      </c>
      <c r="B119" s="2" t="s">
        <v>135</v>
      </c>
      <c r="C119" s="2" t="s">
        <v>124</v>
      </c>
      <c r="D119" s="29" t="s">
        <v>124</v>
      </c>
      <c r="E119" s="145">
        <v>9476878.7344666645</v>
      </c>
      <c r="F119" s="15">
        <v>7299138.7567999996</v>
      </c>
      <c r="G119" s="151">
        <f t="shared" si="13"/>
        <v>0.77020493364060938</v>
      </c>
      <c r="H119" s="15">
        <f t="shared" si="23"/>
        <v>282364.23077333253</v>
      </c>
      <c r="I119" s="10">
        <f t="shared" si="24"/>
        <v>282364.23077333253</v>
      </c>
      <c r="J119" s="15">
        <f t="shared" si="20"/>
        <v>850976.95484133158</v>
      </c>
      <c r="K119" s="15">
        <f t="shared" si="16"/>
        <v>850976.95484133158</v>
      </c>
      <c r="L119" s="15">
        <f t="shared" si="21"/>
        <v>1324820.8915646654</v>
      </c>
      <c r="M119" s="15">
        <f t="shared" si="17"/>
        <v>1324820.8915646654</v>
      </c>
      <c r="N119" s="58">
        <f t="shared" si="22"/>
        <v>1798664.8282879982</v>
      </c>
      <c r="O119" s="15">
        <f t="shared" si="17"/>
        <v>1798664.8282879982</v>
      </c>
      <c r="P119" s="12">
        <f t="shared" si="25"/>
        <v>2177739.9776666649</v>
      </c>
      <c r="Q119" s="10">
        <f t="shared" si="19"/>
        <v>2177739.9776666649</v>
      </c>
    </row>
    <row r="120" spans="1:17" x14ac:dyDescent="0.25">
      <c r="A120" s="1">
        <v>117</v>
      </c>
      <c r="B120" s="2" t="s">
        <v>139</v>
      </c>
      <c r="C120" s="2" t="s">
        <v>124</v>
      </c>
      <c r="D120" s="29" t="s">
        <v>128</v>
      </c>
      <c r="E120" s="145">
        <v>12754674.660895243</v>
      </c>
      <c r="F120" s="15">
        <v>5346201.1504999995</v>
      </c>
      <c r="G120" s="151">
        <f t="shared" si="13"/>
        <v>0.41915621469287662</v>
      </c>
      <c r="H120" s="15">
        <f t="shared" si="23"/>
        <v>4857538.5782161951</v>
      </c>
      <c r="I120" s="10">
        <f t="shared" si="24"/>
        <v>4857538.5782161951</v>
      </c>
      <c r="J120" s="15">
        <f t="shared" si="20"/>
        <v>5622819.0578699093</v>
      </c>
      <c r="K120" s="15">
        <f t="shared" si="16"/>
        <v>5622819.0578699093</v>
      </c>
      <c r="L120" s="15">
        <f t="shared" si="21"/>
        <v>6260552.7909146715</v>
      </c>
      <c r="M120" s="15">
        <f t="shared" si="17"/>
        <v>6260552.7909146715</v>
      </c>
      <c r="N120" s="58">
        <f t="shared" si="22"/>
        <v>6898286.5239594337</v>
      </c>
      <c r="O120" s="15">
        <f t="shared" si="17"/>
        <v>6898286.5239594337</v>
      </c>
      <c r="P120" s="12">
        <f t="shared" si="25"/>
        <v>7408473.5103952438</v>
      </c>
      <c r="Q120" s="10">
        <f t="shared" si="19"/>
        <v>7408473.5103952438</v>
      </c>
    </row>
    <row r="121" spans="1:17" x14ac:dyDescent="0.25">
      <c r="A121" s="13">
        <v>118</v>
      </c>
      <c r="B121" s="2" t="s">
        <v>127</v>
      </c>
      <c r="C121" s="2" t="s">
        <v>124</v>
      </c>
      <c r="D121" s="29" t="s">
        <v>125</v>
      </c>
      <c r="E121" s="145">
        <v>13556079.639038095</v>
      </c>
      <c r="F121" s="15">
        <v>9521342.9865000006</v>
      </c>
      <c r="G121" s="151">
        <f t="shared" si="13"/>
        <v>0.70236699990172169</v>
      </c>
      <c r="H121" s="15">
        <f t="shared" si="23"/>
        <v>1323520.7247304767</v>
      </c>
      <c r="I121" s="10">
        <f t="shared" si="24"/>
        <v>1323520.7247304767</v>
      </c>
      <c r="J121" s="15">
        <f t="shared" si="20"/>
        <v>2136885.503072761</v>
      </c>
      <c r="K121" s="15">
        <f t="shared" si="16"/>
        <v>2136885.503072761</v>
      </c>
      <c r="L121" s="15">
        <f t="shared" si="21"/>
        <v>2814689.4850246664</v>
      </c>
      <c r="M121" s="15">
        <f t="shared" si="17"/>
        <v>2814689.4850246664</v>
      </c>
      <c r="N121" s="58">
        <f t="shared" si="22"/>
        <v>3492493.46697657</v>
      </c>
      <c r="O121" s="15">
        <f t="shared" si="17"/>
        <v>3492493.46697657</v>
      </c>
      <c r="P121" s="12">
        <f t="shared" si="25"/>
        <v>4034736.6525380947</v>
      </c>
      <c r="Q121" s="10">
        <f t="shared" si="19"/>
        <v>4034736.6525380947</v>
      </c>
    </row>
    <row r="122" spans="1:17" x14ac:dyDescent="0.25">
      <c r="A122" s="1">
        <v>119</v>
      </c>
      <c r="B122" s="2" t="s">
        <v>141</v>
      </c>
      <c r="C122" s="2" t="s">
        <v>124</v>
      </c>
      <c r="D122" s="29" t="s">
        <v>125</v>
      </c>
      <c r="E122" s="145">
        <v>6066997.3605523808</v>
      </c>
      <c r="F122" s="15">
        <v>4738224.5700999992</v>
      </c>
      <c r="G122" s="151">
        <f t="shared" si="13"/>
        <v>0.78098345664495217</v>
      </c>
      <c r="H122" s="15">
        <f t="shared" si="23"/>
        <v>115373.31834190525</v>
      </c>
      <c r="I122" s="10">
        <f t="shared" si="24"/>
        <v>115373.31834190525</v>
      </c>
      <c r="J122" s="15">
        <f t="shared" si="20"/>
        <v>479393.15997504815</v>
      </c>
      <c r="K122" s="15">
        <f t="shared" si="16"/>
        <v>479393.15997504815</v>
      </c>
      <c r="L122" s="15">
        <f t="shared" si="21"/>
        <v>782743.02800266724</v>
      </c>
      <c r="M122" s="15">
        <f t="shared" si="17"/>
        <v>782743.02800266724</v>
      </c>
      <c r="N122" s="58">
        <f t="shared" si="22"/>
        <v>1086092.8960302863</v>
      </c>
      <c r="O122" s="15">
        <f t="shared" si="17"/>
        <v>1086092.8960302863</v>
      </c>
      <c r="P122" s="12">
        <f t="shared" si="25"/>
        <v>1328772.7904523816</v>
      </c>
      <c r="Q122" s="10">
        <f t="shared" si="19"/>
        <v>1328772.7904523816</v>
      </c>
    </row>
    <row r="123" spans="1:17" x14ac:dyDescent="0.25">
      <c r="A123" s="1">
        <v>120</v>
      </c>
      <c r="B123" s="2" t="s">
        <v>77</v>
      </c>
      <c r="C123" s="2" t="s">
        <v>124</v>
      </c>
      <c r="D123" s="29" t="s">
        <v>128</v>
      </c>
      <c r="E123" s="145">
        <v>3541409.380876191</v>
      </c>
      <c r="F123" s="15">
        <v>2665380.3879</v>
      </c>
      <c r="G123" s="151">
        <f t="shared" si="13"/>
        <v>0.75263266717855426</v>
      </c>
      <c r="H123" s="15">
        <f t="shared" si="23"/>
        <v>167747.11680095317</v>
      </c>
      <c r="I123" s="10">
        <f t="shared" si="24"/>
        <v>167747.11680095317</v>
      </c>
      <c r="J123" s="15">
        <f t="shared" si="20"/>
        <v>380231.67965352442</v>
      </c>
      <c r="K123" s="15">
        <f t="shared" si="16"/>
        <v>380231.67965352442</v>
      </c>
      <c r="L123" s="15">
        <f t="shared" si="21"/>
        <v>557302.14869733388</v>
      </c>
      <c r="M123" s="15">
        <f t="shared" si="17"/>
        <v>557302.14869733388</v>
      </c>
      <c r="N123" s="58">
        <f t="shared" si="22"/>
        <v>734372.61774114333</v>
      </c>
      <c r="O123" s="15">
        <f t="shared" si="17"/>
        <v>734372.61774114333</v>
      </c>
      <c r="P123" s="12">
        <f t="shared" si="25"/>
        <v>876028.99297619099</v>
      </c>
      <c r="Q123" s="10">
        <f t="shared" si="19"/>
        <v>876028.99297619099</v>
      </c>
    </row>
    <row r="124" spans="1:17" x14ac:dyDescent="0.25">
      <c r="A124" s="13">
        <v>121</v>
      </c>
      <c r="B124" s="2" t="s">
        <v>136</v>
      </c>
      <c r="C124" s="2" t="s">
        <v>124</v>
      </c>
      <c r="D124" s="29" t="s">
        <v>124</v>
      </c>
      <c r="E124" s="145">
        <v>11936119.297909524</v>
      </c>
      <c r="F124" s="15">
        <v>11121623.447700001</v>
      </c>
      <c r="G124" s="151">
        <f t="shared" si="13"/>
        <v>0.93176208867548993</v>
      </c>
      <c r="H124" s="15">
        <f t="shared" si="23"/>
        <v>-1572728.0093723815</v>
      </c>
      <c r="I124" s="10">
        <f t="shared" si="24"/>
        <v>-1572728.0093723815</v>
      </c>
      <c r="J124" s="15">
        <f t="shared" si="20"/>
        <v>-856560.85149781033</v>
      </c>
      <c r="K124" s="15">
        <f t="shared" si="16"/>
        <v>-856560.85149781033</v>
      </c>
      <c r="L124" s="15">
        <f t="shared" si="21"/>
        <v>-259754.88660233468</v>
      </c>
      <c r="M124" s="15">
        <f t="shared" si="17"/>
        <v>-259754.88660233468</v>
      </c>
      <c r="N124" s="58">
        <f t="shared" si="22"/>
        <v>337051.07829314098</v>
      </c>
      <c r="O124" s="15">
        <f t="shared" si="17"/>
        <v>337051.07829314098</v>
      </c>
      <c r="P124" s="12">
        <f t="shared" si="25"/>
        <v>814495.85020952299</v>
      </c>
      <c r="Q124" s="10">
        <f t="shared" si="19"/>
        <v>814495.85020952299</v>
      </c>
    </row>
    <row r="125" spans="1:17" s="61" customFormat="1" x14ac:dyDescent="0.25">
      <c r="A125" s="1">
        <v>122</v>
      </c>
      <c r="B125" s="62" t="s">
        <v>180</v>
      </c>
      <c r="C125" s="29" t="s">
        <v>181</v>
      </c>
      <c r="D125" s="29" t="s">
        <v>181</v>
      </c>
      <c r="E125" s="145">
        <v>20449572.09765714</v>
      </c>
      <c r="F125" s="15">
        <v>19534872</v>
      </c>
      <c r="G125" s="151">
        <f t="shared" si="13"/>
        <v>0.95527045293226764</v>
      </c>
      <c r="H125" s="15">
        <f t="shared" si="23"/>
        <v>-3175214.321874287</v>
      </c>
      <c r="I125" s="10">
        <f t="shared" si="24"/>
        <v>-3175214.321874287</v>
      </c>
      <c r="J125" s="15">
        <f t="shared" si="20"/>
        <v>-1948239.9960148595</v>
      </c>
      <c r="K125" s="15">
        <f t="shared" si="16"/>
        <v>-1948239.9960148595</v>
      </c>
      <c r="L125" s="15">
        <f t="shared" si="21"/>
        <v>-925761.39113200083</v>
      </c>
      <c r="M125" s="15">
        <f t="shared" si="17"/>
        <v>-925761.39113200083</v>
      </c>
      <c r="N125" s="58">
        <f t="shared" si="22"/>
        <v>96717.213750854135</v>
      </c>
      <c r="O125" s="15">
        <f t="shared" si="17"/>
        <v>96717.213750854135</v>
      </c>
      <c r="P125" s="12">
        <f t="shared" si="25"/>
        <v>914700.09765714034</v>
      </c>
      <c r="Q125" s="10">
        <f t="shared" si="19"/>
        <v>914700.09765714034</v>
      </c>
    </row>
    <row r="126" spans="1:17" s="4" customFormat="1" x14ac:dyDescent="0.25">
      <c r="A126" s="219" t="s">
        <v>174</v>
      </c>
      <c r="B126" s="220"/>
      <c r="C126" s="220"/>
      <c r="D126" s="220"/>
      <c r="E126" s="19">
        <f>SUM(E4:E125)</f>
        <v>1128192620.5714912</v>
      </c>
      <c r="F126" s="19">
        <f>SUM(F4:F125)</f>
        <v>878373444.44930029</v>
      </c>
      <c r="G126" s="218">
        <f t="shared" ref="G126" si="26">IFERROR(F126/E126,0)</f>
        <v>0.77856691174274484</v>
      </c>
      <c r="H126" s="19">
        <f>(E126*0.9)-F126</f>
        <v>136999914.0650419</v>
      </c>
      <c r="I126" s="19">
        <f t="shared" si="24"/>
        <v>136999914.0650419</v>
      </c>
      <c r="J126" s="19">
        <f t="shared" ref="J126" si="27">(E126*0.85)-F126</f>
        <v>80590283.036467195</v>
      </c>
      <c r="K126" s="19">
        <f t="shared" si="16"/>
        <v>80590283.036467195</v>
      </c>
      <c r="L126" s="19">
        <f t="shared" ref="L126:N126" si="28">(E126*0.9)-F126</f>
        <v>136999914.0650419</v>
      </c>
      <c r="M126" s="19">
        <f t="shared" si="17"/>
        <v>136999914.0650419</v>
      </c>
      <c r="N126" s="19">
        <f t="shared" si="28"/>
        <v>-136999913.36433169</v>
      </c>
      <c r="O126" s="19">
        <f t="shared" si="17"/>
        <v>-136999913.36433169</v>
      </c>
      <c r="P126" s="21">
        <f t="shared" si="25"/>
        <v>249819176.12219095</v>
      </c>
      <c r="Q126" s="26">
        <f t="shared" si="19"/>
        <v>249819176.12219095</v>
      </c>
    </row>
    <row r="128" spans="1:17" x14ac:dyDescent="0.25">
      <c r="E128" s="27"/>
    </row>
    <row r="130" spans="5:6" x14ac:dyDescent="0.25">
      <c r="F130" s="27"/>
    </row>
    <row r="131" spans="5:6" x14ac:dyDescent="0.25">
      <c r="E131" s="27"/>
    </row>
    <row r="133" spans="5:6" x14ac:dyDescent="0.25">
      <c r="F133" s="55"/>
    </row>
  </sheetData>
  <mergeCells count="2">
    <mergeCell ref="A126:D126"/>
    <mergeCell ref="A2:O2"/>
  </mergeCells>
  <conditionalFormatting sqref="G4:G126">
    <cfRule type="cellIs" dxfId="57" priority="1" operator="greaterThan">
      <formula>0.795</formula>
    </cfRule>
    <cfRule type="cellIs" dxfId="56" priority="2" operator="lessThan">
      <formula>10%</formula>
    </cfRule>
  </conditionalFormatting>
  <pageMargins left="0.7" right="0.7" top="0.75" bottom="0.75" header="0.3" footer="0.3"/>
  <pageSetup orientation="portrait" r:id="rId1"/>
  <ignoredErrors>
    <ignoredError sqref="P4:P38 P67:P73 J4:J38 L86 L4:L38 L87:L90 M4:M38 N126 N4:N38 P39:P66 J39:J73 L39:L73 M39:M73 N39:N73 P74:P90 J74:J90 L74:L85 M74:M90 N74:N90 L91:L125 P91:P126 J91:J125 M91:M126 N91:N12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workbookViewId="0">
      <selection sqref="A1:XFD1048576"/>
    </sheetView>
  </sheetViews>
  <sheetFormatPr defaultRowHeight="15" x14ac:dyDescent="0.25"/>
  <cols>
    <col min="1" max="1" width="21.5703125" customWidth="1"/>
  </cols>
  <sheetData>
    <row r="1" spans="1:2" x14ac:dyDescent="0.25">
      <c r="A1" t="s">
        <v>1304</v>
      </c>
      <c r="B1" t="s">
        <v>3</v>
      </c>
    </row>
    <row r="2" spans="1:2" x14ac:dyDescent="0.25">
      <c r="A2" t="s">
        <v>6</v>
      </c>
      <c r="B2" t="s">
        <v>3</v>
      </c>
    </row>
    <row r="3" spans="1:2" x14ac:dyDescent="0.25">
      <c r="A3" t="s">
        <v>1261</v>
      </c>
      <c r="B3" t="s">
        <v>3</v>
      </c>
    </row>
    <row r="4" spans="1:2" x14ac:dyDescent="0.25">
      <c r="A4" t="s">
        <v>9</v>
      </c>
      <c r="B4" t="s">
        <v>3</v>
      </c>
    </row>
    <row r="5" spans="1:2" x14ac:dyDescent="0.25">
      <c r="A5" t="s">
        <v>14</v>
      </c>
      <c r="B5" t="s">
        <v>3</v>
      </c>
    </row>
    <row r="6" spans="1:2" x14ac:dyDescent="0.25">
      <c r="A6" t="s">
        <v>10</v>
      </c>
      <c r="B6" t="s">
        <v>3</v>
      </c>
    </row>
    <row r="7" spans="1:2" x14ac:dyDescent="0.25">
      <c r="A7" t="s">
        <v>15</v>
      </c>
      <c r="B7" t="s">
        <v>3</v>
      </c>
    </row>
    <row r="8" spans="1:2" x14ac:dyDescent="0.25">
      <c r="A8" t="s">
        <v>16</v>
      </c>
      <c r="B8" t="s">
        <v>3</v>
      </c>
    </row>
    <row r="9" spans="1:2" x14ac:dyDescent="0.25">
      <c r="A9" t="s">
        <v>11</v>
      </c>
      <c r="B9" t="s">
        <v>3</v>
      </c>
    </row>
    <row r="10" spans="1:2" x14ac:dyDescent="0.25">
      <c r="A10" t="s">
        <v>7</v>
      </c>
      <c r="B10" t="s">
        <v>3</v>
      </c>
    </row>
    <row r="11" spans="1:2" x14ac:dyDescent="0.25">
      <c r="A11" t="s">
        <v>4</v>
      </c>
      <c r="B11" t="s">
        <v>3</v>
      </c>
    </row>
    <row r="12" spans="1:2" x14ac:dyDescent="0.25">
      <c r="A12" t="s">
        <v>2</v>
      </c>
      <c r="B12" t="s">
        <v>3</v>
      </c>
    </row>
    <row r="13" spans="1:2" x14ac:dyDescent="0.25">
      <c r="A13" t="s">
        <v>12</v>
      </c>
      <c r="B13" t="s">
        <v>3</v>
      </c>
    </row>
    <row r="14" spans="1:2" x14ac:dyDescent="0.25">
      <c r="A14" t="s">
        <v>17</v>
      </c>
      <c r="B14" t="s">
        <v>3</v>
      </c>
    </row>
    <row r="15" spans="1:2" x14ac:dyDescent="0.25">
      <c r="A15" t="s">
        <v>1162</v>
      </c>
      <c r="B15" t="s">
        <v>173</v>
      </c>
    </row>
    <row r="16" spans="1:2" x14ac:dyDescent="0.25">
      <c r="A16" t="s">
        <v>1082</v>
      </c>
      <c r="B16" t="s">
        <v>173</v>
      </c>
    </row>
    <row r="17" spans="1:2" x14ac:dyDescent="0.25">
      <c r="A17" t="s">
        <v>146</v>
      </c>
      <c r="B17" t="s">
        <v>173</v>
      </c>
    </row>
    <row r="18" spans="1:2" x14ac:dyDescent="0.25">
      <c r="A18" t="s">
        <v>147</v>
      </c>
      <c r="B18" t="s">
        <v>173</v>
      </c>
    </row>
    <row r="19" spans="1:2" x14ac:dyDescent="0.25">
      <c r="A19" t="s">
        <v>144</v>
      </c>
      <c r="B19" t="s">
        <v>173</v>
      </c>
    </row>
    <row r="20" spans="1:2" x14ac:dyDescent="0.25">
      <c r="A20" t="s">
        <v>152</v>
      </c>
      <c r="B20" t="s">
        <v>173</v>
      </c>
    </row>
    <row r="21" spans="1:2" x14ac:dyDescent="0.25">
      <c r="A21" t="s">
        <v>142</v>
      </c>
      <c r="B21" t="s">
        <v>173</v>
      </c>
    </row>
    <row r="22" spans="1:2" x14ac:dyDescent="0.25">
      <c r="A22" t="s">
        <v>148</v>
      </c>
      <c r="B22" t="s">
        <v>173</v>
      </c>
    </row>
    <row r="23" spans="1:2" x14ac:dyDescent="0.25">
      <c r="A23" t="s">
        <v>155</v>
      </c>
      <c r="B23" t="s">
        <v>173</v>
      </c>
    </row>
    <row r="24" spans="1:2" x14ac:dyDescent="0.25">
      <c r="A24" t="s">
        <v>154</v>
      </c>
      <c r="B24" t="s">
        <v>173</v>
      </c>
    </row>
    <row r="25" spans="1:2" x14ac:dyDescent="0.25">
      <c r="A25" t="s">
        <v>153</v>
      </c>
      <c r="B25" t="s">
        <v>173</v>
      </c>
    </row>
    <row r="26" spans="1:2" x14ac:dyDescent="0.25">
      <c r="A26" t="s">
        <v>149</v>
      </c>
      <c r="B26" t="s">
        <v>173</v>
      </c>
    </row>
    <row r="27" spans="1:2" x14ac:dyDescent="0.25">
      <c r="A27" t="s">
        <v>156</v>
      </c>
      <c r="B27" t="s">
        <v>173</v>
      </c>
    </row>
    <row r="28" spans="1:2" x14ac:dyDescent="0.25">
      <c r="A28" t="s">
        <v>157</v>
      </c>
      <c r="B28" t="s">
        <v>173</v>
      </c>
    </row>
    <row r="29" spans="1:2" x14ac:dyDescent="0.25">
      <c r="A29" t="s">
        <v>150</v>
      </c>
      <c r="B29" t="s">
        <v>173</v>
      </c>
    </row>
    <row r="30" spans="1:2" x14ac:dyDescent="0.25">
      <c r="A30" t="s">
        <v>1329</v>
      </c>
      <c r="B30" t="s">
        <v>173</v>
      </c>
    </row>
    <row r="31" spans="1:2" x14ac:dyDescent="0.25">
      <c r="A31" t="s">
        <v>151</v>
      </c>
      <c r="B31" t="s">
        <v>173</v>
      </c>
    </row>
    <row r="32" spans="1:2" x14ac:dyDescent="0.25">
      <c r="A32" t="s">
        <v>145</v>
      </c>
      <c r="B32" t="s">
        <v>173</v>
      </c>
    </row>
    <row r="33" spans="1:2" x14ac:dyDescent="0.25">
      <c r="A33" t="s">
        <v>159</v>
      </c>
      <c r="B33" t="s">
        <v>173</v>
      </c>
    </row>
    <row r="34" spans="1:2" x14ac:dyDescent="0.25">
      <c r="A34" t="s">
        <v>158</v>
      </c>
      <c r="B34" t="s">
        <v>173</v>
      </c>
    </row>
    <row r="35" spans="1:2" x14ac:dyDescent="0.25">
      <c r="A35" t="s">
        <v>38</v>
      </c>
      <c r="B35" t="s">
        <v>26</v>
      </c>
    </row>
    <row r="36" spans="1:2" x14ac:dyDescent="0.25">
      <c r="A36" t="s">
        <v>29</v>
      </c>
      <c r="B36" t="s">
        <v>26</v>
      </c>
    </row>
    <row r="37" spans="1:2" x14ac:dyDescent="0.25">
      <c r="A37" t="s">
        <v>39</v>
      </c>
      <c r="B37" t="s">
        <v>26</v>
      </c>
    </row>
    <row r="38" spans="1:2" x14ac:dyDescent="0.25">
      <c r="A38" t="s">
        <v>27</v>
      </c>
      <c r="B38" t="s">
        <v>26</v>
      </c>
    </row>
    <row r="39" spans="1:2" x14ac:dyDescent="0.25">
      <c r="A39" t="s">
        <v>25</v>
      </c>
      <c r="B39" t="s">
        <v>26</v>
      </c>
    </row>
    <row r="40" spans="1:2" x14ac:dyDescent="0.25">
      <c r="A40" t="s">
        <v>36</v>
      </c>
      <c r="B40" t="s">
        <v>26</v>
      </c>
    </row>
    <row r="41" spans="1:2" x14ac:dyDescent="0.25">
      <c r="A41" t="s">
        <v>34</v>
      </c>
      <c r="B41" t="s">
        <v>26</v>
      </c>
    </row>
    <row r="42" spans="1:2" x14ac:dyDescent="0.25">
      <c r="A42" t="s">
        <v>32</v>
      </c>
      <c r="B42" t="s">
        <v>26</v>
      </c>
    </row>
    <row r="43" spans="1:2" x14ac:dyDescent="0.25">
      <c r="A43" t="s">
        <v>30</v>
      </c>
      <c r="B43" t="s">
        <v>26</v>
      </c>
    </row>
    <row r="44" spans="1:2" x14ac:dyDescent="0.25">
      <c r="A44" t="s">
        <v>179</v>
      </c>
      <c r="B44" t="s">
        <v>41</v>
      </c>
    </row>
    <row r="45" spans="1:2" x14ac:dyDescent="0.25">
      <c r="A45" t="s">
        <v>48</v>
      </c>
      <c r="B45" t="s">
        <v>41</v>
      </c>
    </row>
    <row r="46" spans="1:2" x14ac:dyDescent="0.25">
      <c r="A46" t="s">
        <v>57</v>
      </c>
      <c r="B46" t="s">
        <v>41</v>
      </c>
    </row>
    <row r="47" spans="1:2" x14ac:dyDescent="0.25">
      <c r="A47" t="s">
        <v>59</v>
      </c>
      <c r="B47" t="s">
        <v>41</v>
      </c>
    </row>
    <row r="48" spans="1:2" x14ac:dyDescent="0.25">
      <c r="A48" t="s">
        <v>52</v>
      </c>
      <c r="B48" t="s">
        <v>41</v>
      </c>
    </row>
    <row r="49" spans="1:2" x14ac:dyDescent="0.25">
      <c r="A49" t="s">
        <v>58</v>
      </c>
      <c r="B49" t="s">
        <v>41</v>
      </c>
    </row>
    <row r="50" spans="1:2" x14ac:dyDescent="0.25">
      <c r="A50" t="s">
        <v>1365</v>
      </c>
      <c r="B50" t="s">
        <v>41</v>
      </c>
    </row>
    <row r="51" spans="1:2" x14ac:dyDescent="0.25">
      <c r="A51" t="s">
        <v>47</v>
      </c>
      <c r="B51" t="s">
        <v>41</v>
      </c>
    </row>
    <row r="52" spans="1:2" x14ac:dyDescent="0.25">
      <c r="A52" t="s">
        <v>50</v>
      </c>
      <c r="B52" t="s">
        <v>41</v>
      </c>
    </row>
    <row r="53" spans="1:2" x14ac:dyDescent="0.25">
      <c r="A53" t="s">
        <v>43</v>
      </c>
      <c r="B53" t="s">
        <v>41</v>
      </c>
    </row>
    <row r="54" spans="1:2" x14ac:dyDescent="0.25">
      <c r="A54" t="s">
        <v>53</v>
      </c>
      <c r="B54" t="s">
        <v>41</v>
      </c>
    </row>
    <row r="55" spans="1:2" x14ac:dyDescent="0.25">
      <c r="A55" t="s">
        <v>55</v>
      </c>
      <c r="B55" t="s">
        <v>41</v>
      </c>
    </row>
    <row r="56" spans="1:2" x14ac:dyDescent="0.25">
      <c r="A56" t="s">
        <v>40</v>
      </c>
      <c r="B56" t="s">
        <v>41</v>
      </c>
    </row>
    <row r="57" spans="1:2" x14ac:dyDescent="0.25">
      <c r="A57" t="s">
        <v>166</v>
      </c>
      <c r="B57" t="s">
        <v>172</v>
      </c>
    </row>
    <row r="58" spans="1:2" x14ac:dyDescent="0.25">
      <c r="A58" t="s">
        <v>160</v>
      </c>
      <c r="B58" t="s">
        <v>172</v>
      </c>
    </row>
    <row r="59" spans="1:2" x14ac:dyDescent="0.25">
      <c r="A59" t="s">
        <v>163</v>
      </c>
      <c r="B59" t="s">
        <v>172</v>
      </c>
    </row>
    <row r="60" spans="1:2" x14ac:dyDescent="0.25">
      <c r="A60" t="s">
        <v>169</v>
      </c>
      <c r="B60" t="s">
        <v>172</v>
      </c>
    </row>
    <row r="61" spans="1:2" x14ac:dyDescent="0.25">
      <c r="A61" t="s">
        <v>170</v>
      </c>
      <c r="B61" t="s">
        <v>172</v>
      </c>
    </row>
    <row r="62" spans="1:2" x14ac:dyDescent="0.25">
      <c r="A62" t="s">
        <v>168</v>
      </c>
      <c r="B62" t="s">
        <v>172</v>
      </c>
    </row>
    <row r="63" spans="1:2" x14ac:dyDescent="0.25">
      <c r="A63" t="s">
        <v>167</v>
      </c>
      <c r="B63" t="s">
        <v>172</v>
      </c>
    </row>
    <row r="64" spans="1:2" x14ac:dyDescent="0.25">
      <c r="A64" t="s">
        <v>165</v>
      </c>
      <c r="B64" t="s">
        <v>172</v>
      </c>
    </row>
    <row r="65" spans="1:2" x14ac:dyDescent="0.25">
      <c r="A65" t="s">
        <v>162</v>
      </c>
      <c r="B65" t="s">
        <v>172</v>
      </c>
    </row>
    <row r="66" spans="1:2" x14ac:dyDescent="0.25">
      <c r="A66" t="s">
        <v>164</v>
      </c>
      <c r="B66" t="s">
        <v>172</v>
      </c>
    </row>
    <row r="67" spans="1:2" x14ac:dyDescent="0.25">
      <c r="A67" t="s">
        <v>161</v>
      </c>
      <c r="B67" t="s">
        <v>172</v>
      </c>
    </row>
    <row r="68" spans="1:2" x14ac:dyDescent="0.25">
      <c r="A68" t="s">
        <v>68</v>
      </c>
      <c r="B68" t="s">
        <v>66</v>
      </c>
    </row>
    <row r="69" spans="1:2" x14ac:dyDescent="0.25">
      <c r="A69" t="s">
        <v>81</v>
      </c>
      <c r="B69" t="s">
        <v>66</v>
      </c>
    </row>
    <row r="70" spans="1:2" x14ac:dyDescent="0.25">
      <c r="A70" t="s">
        <v>86</v>
      </c>
      <c r="B70" t="s">
        <v>66</v>
      </c>
    </row>
    <row r="71" spans="1:2" x14ac:dyDescent="0.25">
      <c r="A71" t="s">
        <v>79</v>
      </c>
      <c r="B71" t="s">
        <v>66</v>
      </c>
    </row>
    <row r="72" spans="1:2" x14ac:dyDescent="0.25">
      <c r="A72" t="s">
        <v>80</v>
      </c>
      <c r="B72" t="s">
        <v>66</v>
      </c>
    </row>
    <row r="73" spans="1:2" x14ac:dyDescent="0.25">
      <c r="A73" t="s">
        <v>76</v>
      </c>
      <c r="B73" t="s">
        <v>66</v>
      </c>
    </row>
    <row r="74" spans="1:2" x14ac:dyDescent="0.25">
      <c r="A74" t="s">
        <v>70</v>
      </c>
      <c r="B74" t="s">
        <v>66</v>
      </c>
    </row>
    <row r="75" spans="1:2" x14ac:dyDescent="0.25">
      <c r="A75" t="s">
        <v>65</v>
      </c>
      <c r="B75" t="s">
        <v>66</v>
      </c>
    </row>
    <row r="76" spans="1:2" x14ac:dyDescent="0.25">
      <c r="A76" t="s">
        <v>73</v>
      </c>
      <c r="B76" t="s">
        <v>66</v>
      </c>
    </row>
    <row r="77" spans="1:2" x14ac:dyDescent="0.25">
      <c r="A77" t="s">
        <v>85</v>
      </c>
      <c r="B77" t="s">
        <v>66</v>
      </c>
    </row>
    <row r="78" spans="1:2" x14ac:dyDescent="0.25">
      <c r="A78" t="s">
        <v>83</v>
      </c>
      <c r="B78" t="s">
        <v>66</v>
      </c>
    </row>
    <row r="79" spans="1:2" x14ac:dyDescent="0.25">
      <c r="A79" t="s">
        <v>78</v>
      </c>
      <c r="B79" t="s">
        <v>66</v>
      </c>
    </row>
    <row r="80" spans="1:2" x14ac:dyDescent="0.25">
      <c r="A80" t="s">
        <v>84</v>
      </c>
      <c r="B80" t="s">
        <v>66</v>
      </c>
    </row>
    <row r="81" spans="1:2" x14ac:dyDescent="0.25">
      <c r="A81" t="s">
        <v>74</v>
      </c>
      <c r="B81" t="s">
        <v>66</v>
      </c>
    </row>
    <row r="82" spans="1:2" x14ac:dyDescent="0.25">
      <c r="A82" t="s">
        <v>88</v>
      </c>
      <c r="B82" t="s">
        <v>66</v>
      </c>
    </row>
    <row r="83" spans="1:2" x14ac:dyDescent="0.25">
      <c r="A83" t="s">
        <v>72</v>
      </c>
      <c r="B83" t="s">
        <v>66</v>
      </c>
    </row>
    <row r="84" spans="1:2" x14ac:dyDescent="0.25">
      <c r="A84" t="s">
        <v>100</v>
      </c>
      <c r="B84" t="s">
        <v>90</v>
      </c>
    </row>
    <row r="85" spans="1:2" x14ac:dyDescent="0.25">
      <c r="A85" t="s">
        <v>1303</v>
      </c>
      <c r="B85" t="s">
        <v>90</v>
      </c>
    </row>
    <row r="86" spans="1:2" x14ac:dyDescent="0.25">
      <c r="A86" t="s">
        <v>97</v>
      </c>
      <c r="B86" t="s">
        <v>90</v>
      </c>
    </row>
    <row r="87" spans="1:2" x14ac:dyDescent="0.25">
      <c r="A87" t="s">
        <v>171</v>
      </c>
      <c r="B87" t="s">
        <v>90</v>
      </c>
    </row>
    <row r="88" spans="1:2" x14ac:dyDescent="0.25">
      <c r="A88" t="s">
        <v>92</v>
      </c>
      <c r="B88" t="s">
        <v>90</v>
      </c>
    </row>
    <row r="89" spans="1:2" x14ac:dyDescent="0.25">
      <c r="A89" t="s">
        <v>98</v>
      </c>
      <c r="B89" t="s">
        <v>90</v>
      </c>
    </row>
    <row r="90" spans="1:2" x14ac:dyDescent="0.25">
      <c r="A90" t="s">
        <v>103</v>
      </c>
      <c r="B90" t="s">
        <v>90</v>
      </c>
    </row>
    <row r="91" spans="1:2" x14ac:dyDescent="0.25">
      <c r="A91" t="s">
        <v>101</v>
      </c>
      <c r="B91" t="s">
        <v>90</v>
      </c>
    </row>
    <row r="92" spans="1:2" x14ac:dyDescent="0.25">
      <c r="A92" t="s">
        <v>93</v>
      </c>
      <c r="B92" t="s">
        <v>90</v>
      </c>
    </row>
    <row r="93" spans="1:2" x14ac:dyDescent="0.25">
      <c r="A93" t="s">
        <v>95</v>
      </c>
      <c r="B93" t="s">
        <v>90</v>
      </c>
    </row>
    <row r="94" spans="1:2" x14ac:dyDescent="0.25">
      <c r="A94" t="s">
        <v>99</v>
      </c>
      <c r="B94" t="s">
        <v>90</v>
      </c>
    </row>
    <row r="95" spans="1:2" x14ac:dyDescent="0.25">
      <c r="A95" t="s">
        <v>104</v>
      </c>
      <c r="B95" t="s">
        <v>90</v>
      </c>
    </row>
    <row r="96" spans="1:2" x14ac:dyDescent="0.25">
      <c r="A96" t="s">
        <v>89</v>
      </c>
      <c r="B96" t="s">
        <v>90</v>
      </c>
    </row>
    <row r="97" spans="1:2" x14ac:dyDescent="0.25">
      <c r="A97" t="s">
        <v>114</v>
      </c>
      <c r="B97" t="s">
        <v>108</v>
      </c>
    </row>
    <row r="98" spans="1:2" x14ac:dyDescent="0.25">
      <c r="A98" t="s">
        <v>120</v>
      </c>
      <c r="B98" t="s">
        <v>108</v>
      </c>
    </row>
    <row r="99" spans="1:2" x14ac:dyDescent="0.25">
      <c r="A99" t="s">
        <v>118</v>
      </c>
      <c r="B99" t="s">
        <v>108</v>
      </c>
    </row>
    <row r="100" spans="1:2" x14ac:dyDescent="0.25">
      <c r="A100" t="s">
        <v>119</v>
      </c>
      <c r="B100" t="s">
        <v>108</v>
      </c>
    </row>
    <row r="101" spans="1:2" x14ac:dyDescent="0.25">
      <c r="A101" t="s">
        <v>110</v>
      </c>
      <c r="B101" t="s">
        <v>108</v>
      </c>
    </row>
    <row r="102" spans="1:2" x14ac:dyDescent="0.25">
      <c r="A102" t="s">
        <v>107</v>
      </c>
      <c r="B102" t="s">
        <v>108</v>
      </c>
    </row>
    <row r="103" spans="1:2" x14ac:dyDescent="0.25">
      <c r="A103" t="s">
        <v>112</v>
      </c>
      <c r="B103" t="s">
        <v>108</v>
      </c>
    </row>
    <row r="104" spans="1:2" x14ac:dyDescent="0.25">
      <c r="A104" t="s">
        <v>109</v>
      </c>
      <c r="B104" t="s">
        <v>108</v>
      </c>
    </row>
    <row r="105" spans="1:2" x14ac:dyDescent="0.25">
      <c r="A105" t="s">
        <v>113</v>
      </c>
      <c r="B105" t="s">
        <v>108</v>
      </c>
    </row>
    <row r="106" spans="1:2" x14ac:dyDescent="0.25">
      <c r="A106" t="s">
        <v>122</v>
      </c>
      <c r="B106" t="s">
        <v>108</v>
      </c>
    </row>
    <row r="107" spans="1:2" x14ac:dyDescent="0.25">
      <c r="A107" t="s">
        <v>116</v>
      </c>
      <c r="B107" t="s">
        <v>108</v>
      </c>
    </row>
    <row r="108" spans="1:2" x14ac:dyDescent="0.25">
      <c r="A108" t="s">
        <v>115</v>
      </c>
      <c r="B108" t="s">
        <v>108</v>
      </c>
    </row>
    <row r="109" spans="1:2" x14ac:dyDescent="0.25">
      <c r="A109" t="s">
        <v>126</v>
      </c>
      <c r="B109" t="s">
        <v>124</v>
      </c>
    </row>
    <row r="110" spans="1:2" x14ac:dyDescent="0.25">
      <c r="A110" t="s">
        <v>140</v>
      </c>
      <c r="B110" t="s">
        <v>124</v>
      </c>
    </row>
    <row r="111" spans="1:2" x14ac:dyDescent="0.25">
      <c r="A111" t="s">
        <v>129</v>
      </c>
      <c r="B111" t="s">
        <v>124</v>
      </c>
    </row>
    <row r="112" spans="1:2" x14ac:dyDescent="0.25">
      <c r="A112" t="s">
        <v>132</v>
      </c>
      <c r="B112" t="s">
        <v>124</v>
      </c>
    </row>
    <row r="113" spans="1:2" x14ac:dyDescent="0.25">
      <c r="A113" t="s">
        <v>130</v>
      </c>
      <c r="B113" t="s">
        <v>124</v>
      </c>
    </row>
    <row r="114" spans="1:2" x14ac:dyDescent="0.25">
      <c r="A114" t="s">
        <v>123</v>
      </c>
      <c r="B114" t="s">
        <v>124</v>
      </c>
    </row>
    <row r="115" spans="1:2" x14ac:dyDescent="0.25">
      <c r="A115" t="s">
        <v>134</v>
      </c>
      <c r="B115" t="s">
        <v>124</v>
      </c>
    </row>
    <row r="116" spans="1:2" x14ac:dyDescent="0.25">
      <c r="A116" t="s">
        <v>135</v>
      </c>
      <c r="B116" t="s">
        <v>124</v>
      </c>
    </row>
    <row r="117" spans="1:2" x14ac:dyDescent="0.25">
      <c r="A117" t="s">
        <v>139</v>
      </c>
      <c r="B117" t="s">
        <v>124</v>
      </c>
    </row>
    <row r="118" spans="1:2" x14ac:dyDescent="0.25">
      <c r="A118" t="s">
        <v>127</v>
      </c>
      <c r="B118" t="s">
        <v>124</v>
      </c>
    </row>
    <row r="119" spans="1:2" x14ac:dyDescent="0.25">
      <c r="A119" t="s">
        <v>141</v>
      </c>
      <c r="B119" t="s">
        <v>124</v>
      </c>
    </row>
    <row r="120" spans="1:2" x14ac:dyDescent="0.25">
      <c r="A120" t="s">
        <v>77</v>
      </c>
      <c r="B120" t="s">
        <v>124</v>
      </c>
    </row>
    <row r="121" spans="1:2" x14ac:dyDescent="0.25">
      <c r="A121" t="s">
        <v>136</v>
      </c>
      <c r="B121" t="s">
        <v>124</v>
      </c>
    </row>
    <row r="122" spans="1:2" x14ac:dyDescent="0.25">
      <c r="A122" t="s">
        <v>180</v>
      </c>
      <c r="B122" t="s">
        <v>181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6"/>
  <sheetViews>
    <sheetView showGridLines="0" zoomScale="90" zoomScaleNormal="90" workbookViewId="0">
      <selection activeCell="A23" sqref="A23:A24"/>
    </sheetView>
  </sheetViews>
  <sheetFormatPr defaultRowHeight="15" x14ac:dyDescent="0.25"/>
  <cols>
    <col min="1" max="1" width="18.42578125" customWidth="1"/>
    <col min="2" max="2" width="15.28515625" bestFit="1" customWidth="1"/>
    <col min="3" max="3" width="14.28515625" bestFit="1" customWidth="1"/>
    <col min="4" max="4" width="16.42578125" customWidth="1"/>
    <col min="5" max="5" width="13.42578125" customWidth="1"/>
    <col min="6" max="10" width="15.28515625" customWidth="1"/>
    <col min="11" max="11" width="16.140625" bestFit="1" customWidth="1"/>
    <col min="12" max="12" width="15.28515625" customWidth="1"/>
    <col min="13" max="13" width="15.140625" bestFit="1" customWidth="1"/>
    <col min="14" max="14" width="14.7109375" customWidth="1"/>
  </cols>
  <sheetData>
    <row r="1" spans="1:14" ht="32.25" customHeight="1" x14ac:dyDescent="0.25">
      <c r="A1" s="40" t="str">
        <f>'Dealer Wise'!B1</f>
        <v xml:space="preserve">Up to 26.02.2020 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</row>
    <row r="2" spans="1:14" ht="32.25" customHeight="1" x14ac:dyDescent="0.25">
      <c r="A2" s="225" t="s">
        <v>1443</v>
      </c>
      <c r="B2" s="226"/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6" t="s">
        <v>185</v>
      </c>
      <c r="N2" s="6">
        <f>'Dealer Wise'!Q2</f>
        <v>1</v>
      </c>
    </row>
    <row r="3" spans="1:14" ht="36.75" customHeight="1" x14ac:dyDescent="0.25">
      <c r="A3" s="22" t="s">
        <v>0</v>
      </c>
      <c r="B3" s="23" t="s">
        <v>1440</v>
      </c>
      <c r="C3" s="23" t="s">
        <v>1441</v>
      </c>
      <c r="D3" s="23" t="s">
        <v>1442</v>
      </c>
      <c r="E3" s="23" t="s">
        <v>182</v>
      </c>
      <c r="F3" s="23" t="s">
        <v>184</v>
      </c>
      <c r="G3" s="23" t="s">
        <v>1093</v>
      </c>
      <c r="H3" s="23" t="s">
        <v>1097</v>
      </c>
      <c r="I3" s="23" t="s">
        <v>1095</v>
      </c>
      <c r="J3" s="23" t="s">
        <v>1098</v>
      </c>
      <c r="K3" s="23" t="s">
        <v>1117</v>
      </c>
      <c r="L3" s="23" t="s">
        <v>1119</v>
      </c>
      <c r="M3" s="23" t="s">
        <v>175</v>
      </c>
      <c r="N3" s="24" t="s">
        <v>177</v>
      </c>
    </row>
    <row r="4" spans="1:14" x14ac:dyDescent="0.25">
      <c r="A4" s="2" t="s">
        <v>3</v>
      </c>
      <c r="B4" s="10">
        <f>SUMIFS('Dealer Wise'!E$4:E$124,'Dealer Wise'!$C$4:$C$124,'Region Wise'!$A4)</f>
        <v>81981839.379114285</v>
      </c>
      <c r="C4" s="10">
        <f>SUMIFS('Dealer Wise'!F$4:F$124,'Dealer Wise'!$C$4:$C$124,'Region Wise'!$A4)</f>
        <v>75476970.418899998</v>
      </c>
      <c r="D4" s="11">
        <f t="shared" ref="D4:D14" si="0">C4/B4</f>
        <v>0.92065475708426869</v>
      </c>
      <c r="E4" s="10">
        <f>(B4*0.8)-C4</f>
        <v>-9891498.91560857</v>
      </c>
      <c r="F4" s="10">
        <f>E4/$N$2</f>
        <v>-9891498.91560857</v>
      </c>
      <c r="G4" s="10">
        <f>(B4*0.86)-C4</f>
        <v>-4972588.5528617203</v>
      </c>
      <c r="H4" s="10">
        <f>G4/$N$2</f>
        <v>-4972588.5528617203</v>
      </c>
      <c r="I4" s="10">
        <f>(B4*0.91)-C4</f>
        <v>-873496.58390599489</v>
      </c>
      <c r="J4" s="10">
        <f>I4/$N$2</f>
        <v>-873496.58390599489</v>
      </c>
      <c r="K4" s="59">
        <f>(B4*0.96)-C4</f>
        <v>3225595.3850497156</v>
      </c>
      <c r="L4" s="10">
        <f>K4/$N$2</f>
        <v>3225595.3850497156</v>
      </c>
      <c r="M4" s="10">
        <f t="shared" ref="M4:M13" si="1">B4-C4</f>
        <v>6504868.960214287</v>
      </c>
      <c r="N4" s="10">
        <f>M4/$N$2</f>
        <v>6504868.960214287</v>
      </c>
    </row>
    <row r="5" spans="1:14" x14ac:dyDescent="0.25">
      <c r="A5" s="2" t="s">
        <v>173</v>
      </c>
      <c r="B5" s="10">
        <f>SUMIFS('Dealer Wise'!E$4:E$124,'Dealer Wise'!$C$4:$C$124,'Region Wise'!$A5)</f>
        <v>153857270.99606666</v>
      </c>
      <c r="C5" s="10">
        <f>SUMIFS('Dealer Wise'!F$4:F$124,'Dealer Wise'!$C$4:$C$124,'Region Wise'!$A5)</f>
        <v>116432312.37460002</v>
      </c>
      <c r="D5" s="11">
        <f t="shared" si="0"/>
        <v>0.75675534617780005</v>
      </c>
      <c r="E5" s="10">
        <f t="shared" ref="E5:E13" si="2">(B5*0.8)-C5</f>
        <v>6653504.4222533107</v>
      </c>
      <c r="F5" s="10">
        <f t="shared" ref="F5:F13" si="3">E5/$N$2</f>
        <v>6653504.4222533107</v>
      </c>
      <c r="G5" s="10">
        <f t="shared" ref="G5:G13" si="4">(B5*0.86)-C5</f>
        <v>15884940.682017297</v>
      </c>
      <c r="H5" s="10">
        <f t="shared" ref="H5:H13" si="5">G5/$N$2</f>
        <v>15884940.682017297</v>
      </c>
      <c r="I5" s="10">
        <f t="shared" ref="I5:I13" si="6">(B5*0.91)-C5</f>
        <v>23577804.231820643</v>
      </c>
      <c r="J5" s="10">
        <f t="shared" ref="J5:J14" si="7">I5/$N$2</f>
        <v>23577804.231820643</v>
      </c>
      <c r="K5" s="59">
        <f t="shared" ref="K5:K13" si="8">(B5*0.96)-C5</f>
        <v>31270667.78162396</v>
      </c>
      <c r="L5" s="10">
        <f t="shared" ref="L5:L14" si="9">K5/$N$2</f>
        <v>31270667.78162396</v>
      </c>
      <c r="M5" s="10">
        <f t="shared" si="1"/>
        <v>37424958.621466637</v>
      </c>
      <c r="N5" s="10">
        <f t="shared" ref="N5:N13" si="10">M5/$N$2</f>
        <v>37424958.621466637</v>
      </c>
    </row>
    <row r="6" spans="1:14" x14ac:dyDescent="0.25">
      <c r="A6" s="2" t="s">
        <v>26</v>
      </c>
      <c r="B6" s="10">
        <f>SUMIFS('Dealer Wise'!E$4:E$124,'Dealer Wise'!$C$4:$C$124,'Region Wise'!$A6)</f>
        <v>134548890.72690475</v>
      </c>
      <c r="C6" s="10">
        <f>SUMIFS('Dealer Wise'!F$4:F$124,'Dealer Wise'!$C$4:$C$124,'Region Wise'!$A6)</f>
        <v>110914445.98950002</v>
      </c>
      <c r="D6" s="11">
        <f t="shared" si="0"/>
        <v>0.8243430725462032</v>
      </c>
      <c r="E6" s="10">
        <f t="shared" si="2"/>
        <v>-3275333.4079762101</v>
      </c>
      <c r="F6" s="10">
        <f t="shared" si="3"/>
        <v>-3275333.4079762101</v>
      </c>
      <c r="G6" s="10">
        <f t="shared" si="4"/>
        <v>4797600.0356380641</v>
      </c>
      <c r="H6" s="10">
        <f t="shared" si="5"/>
        <v>4797600.0356380641</v>
      </c>
      <c r="I6" s="10">
        <f t="shared" si="6"/>
        <v>11525044.571983308</v>
      </c>
      <c r="J6" s="10">
        <f t="shared" si="7"/>
        <v>11525044.571983308</v>
      </c>
      <c r="K6" s="59">
        <f t="shared" si="8"/>
        <v>18252489.108328536</v>
      </c>
      <c r="L6" s="10">
        <f t="shared" si="9"/>
        <v>18252489.108328536</v>
      </c>
      <c r="M6" s="10">
        <f t="shared" si="1"/>
        <v>23634444.737404734</v>
      </c>
      <c r="N6" s="10">
        <f t="shared" si="10"/>
        <v>23634444.737404734</v>
      </c>
    </row>
    <row r="7" spans="1:14" x14ac:dyDescent="0.25">
      <c r="A7" s="2" t="s">
        <v>41</v>
      </c>
      <c r="B7" s="10">
        <f>SUMIFS('Dealer Wise'!E$4:E$124,'Dealer Wise'!$C$4:$C$124,'Region Wise'!$A7)</f>
        <v>122047364.37657619</v>
      </c>
      <c r="C7" s="10">
        <f>SUMIFS('Dealer Wise'!F$4:F$124,'Dealer Wise'!$C$4:$C$124,'Region Wise'!$A7)</f>
        <v>76998313.49620001</v>
      </c>
      <c r="D7" s="11">
        <f t="shared" si="0"/>
        <v>0.63088878559165207</v>
      </c>
      <c r="E7" s="10">
        <f t="shared" si="2"/>
        <v>20639578.005060941</v>
      </c>
      <c r="F7" s="10">
        <f t="shared" si="3"/>
        <v>20639578.005060941</v>
      </c>
      <c r="G7" s="10">
        <f t="shared" si="4"/>
        <v>27962419.867655501</v>
      </c>
      <c r="H7" s="10">
        <f t="shared" si="5"/>
        <v>27962419.867655501</v>
      </c>
      <c r="I7" s="10">
        <f t="shared" si="6"/>
        <v>34064788.086484328</v>
      </c>
      <c r="J7" s="10">
        <f t="shared" si="7"/>
        <v>34064788.086484328</v>
      </c>
      <c r="K7" s="59">
        <f t="shared" si="8"/>
        <v>40167156.305313125</v>
      </c>
      <c r="L7" s="10">
        <f t="shared" si="9"/>
        <v>40167156.305313125</v>
      </c>
      <c r="M7" s="10">
        <f t="shared" si="1"/>
        <v>45049050.880376175</v>
      </c>
      <c r="N7" s="10">
        <f t="shared" si="10"/>
        <v>45049050.880376175</v>
      </c>
    </row>
    <row r="8" spans="1:14" x14ac:dyDescent="0.25">
      <c r="A8" s="2" t="s">
        <v>172</v>
      </c>
      <c r="B8" s="10">
        <f>SUMIFS('Dealer Wise'!E$4:E$124,'Dealer Wise'!$C$4:$C$124,'Region Wise'!$A8)</f>
        <v>125742333.85209046</v>
      </c>
      <c r="C8" s="10">
        <f>SUMIFS('Dealer Wise'!F$4:F$124,'Dealer Wise'!$C$4:$C$124,'Region Wise'!$A8)</f>
        <v>100613809.49290001</v>
      </c>
      <c r="D8" s="11">
        <f t="shared" si="0"/>
        <v>0.80015859743188078</v>
      </c>
      <c r="E8" s="10">
        <f t="shared" si="2"/>
        <v>-19942.41122764349</v>
      </c>
      <c r="F8" s="10">
        <f t="shared" si="3"/>
        <v>-19942.41122764349</v>
      </c>
      <c r="G8" s="10">
        <f t="shared" si="4"/>
        <v>7524597.6198977828</v>
      </c>
      <c r="H8" s="10">
        <f t="shared" si="5"/>
        <v>7524597.6198977828</v>
      </c>
      <c r="I8" s="10">
        <f t="shared" si="6"/>
        <v>13811714.31250231</v>
      </c>
      <c r="J8" s="10">
        <f t="shared" si="7"/>
        <v>13811714.31250231</v>
      </c>
      <c r="K8" s="59">
        <f t="shared" si="8"/>
        <v>20098831.005106822</v>
      </c>
      <c r="L8" s="10">
        <f t="shared" si="9"/>
        <v>20098831.005106822</v>
      </c>
      <c r="M8" s="10">
        <f t="shared" si="1"/>
        <v>25128524.359190449</v>
      </c>
      <c r="N8" s="10">
        <f t="shared" si="10"/>
        <v>25128524.359190449</v>
      </c>
    </row>
    <row r="9" spans="1:14" x14ac:dyDescent="0.25">
      <c r="A9" s="2" t="s">
        <v>66</v>
      </c>
      <c r="B9" s="10">
        <f>SUMIFS('Dealer Wise'!E$4:E$124,'Dealer Wise'!$C$4:$C$124,'Region Wise'!$A9)</f>
        <v>165943342.46452859</v>
      </c>
      <c r="C9" s="10">
        <f>SUMIFS('Dealer Wise'!F$4:F$124,'Dealer Wise'!$C$4:$C$124,'Region Wise'!$A9)</f>
        <v>144117164.86980003</v>
      </c>
      <c r="D9" s="11">
        <f t="shared" si="0"/>
        <v>0.86847211059766349</v>
      </c>
      <c r="E9" s="10">
        <f t="shared" si="2"/>
        <v>-11362490.898177147</v>
      </c>
      <c r="F9" s="10">
        <f t="shared" si="3"/>
        <v>-11362490.898177147</v>
      </c>
      <c r="G9" s="10">
        <f t="shared" si="4"/>
        <v>-1405890.350305438</v>
      </c>
      <c r="H9" s="10">
        <f t="shared" si="5"/>
        <v>-1405890.350305438</v>
      </c>
      <c r="I9" s="10">
        <f t="shared" si="6"/>
        <v>6891276.772920996</v>
      </c>
      <c r="J9" s="10">
        <f t="shared" si="7"/>
        <v>6891276.772920996</v>
      </c>
      <c r="K9" s="59">
        <f t="shared" si="8"/>
        <v>15188443.8961474</v>
      </c>
      <c r="L9" s="10">
        <f t="shared" si="9"/>
        <v>15188443.8961474</v>
      </c>
      <c r="M9" s="10">
        <f t="shared" si="1"/>
        <v>21826177.594728559</v>
      </c>
      <c r="N9" s="10">
        <f t="shared" si="10"/>
        <v>21826177.594728559</v>
      </c>
    </row>
    <row r="10" spans="1:14" x14ac:dyDescent="0.25">
      <c r="A10" s="2" t="s">
        <v>90</v>
      </c>
      <c r="B10" s="10">
        <f>SUMIFS('Dealer Wise'!E$4:E$124,'Dealer Wise'!$C$4:$C$124,'Region Wise'!$A10)</f>
        <v>103613966.56454763</v>
      </c>
      <c r="C10" s="10">
        <f>SUMIFS('Dealer Wise'!F$4:F$124,'Dealer Wise'!$C$4:$C$124,'Region Wise'!$A10)</f>
        <v>74876997.516900018</v>
      </c>
      <c r="D10" s="11">
        <f t="shared" si="0"/>
        <v>0.72265351862824834</v>
      </c>
      <c r="E10" s="10">
        <f t="shared" si="2"/>
        <v>8014175.7347380966</v>
      </c>
      <c r="F10" s="10">
        <f t="shared" si="3"/>
        <v>8014175.7347380966</v>
      </c>
      <c r="G10" s="10">
        <f t="shared" si="4"/>
        <v>14231013.728610948</v>
      </c>
      <c r="H10" s="10">
        <f t="shared" si="5"/>
        <v>14231013.728610948</v>
      </c>
      <c r="I10" s="10">
        <f t="shared" si="6"/>
        <v>19411712.056838334</v>
      </c>
      <c r="J10" s="10">
        <f t="shared" si="7"/>
        <v>19411712.056838334</v>
      </c>
      <c r="K10" s="59">
        <f t="shared" si="8"/>
        <v>24592410.385065705</v>
      </c>
      <c r="L10" s="10">
        <f t="shared" si="9"/>
        <v>24592410.385065705</v>
      </c>
      <c r="M10" s="10">
        <f t="shared" si="1"/>
        <v>28736969.04764761</v>
      </c>
      <c r="N10" s="10">
        <f t="shared" si="10"/>
        <v>28736969.04764761</v>
      </c>
    </row>
    <row r="11" spans="1:14" x14ac:dyDescent="0.25">
      <c r="A11" s="2" t="s">
        <v>108</v>
      </c>
      <c r="B11" s="10">
        <f>SUMIFS('Dealer Wise'!E$4:E$124,'Dealer Wise'!$C$4:$C$124,'Region Wise'!$A11)</f>
        <v>112407239.85626191</v>
      </c>
      <c r="C11" s="10">
        <f>SUMIFS('Dealer Wise'!F$4:F$124,'Dealer Wise'!$C$4:$C$124,'Region Wise'!$A11)</f>
        <v>85945325.419700027</v>
      </c>
      <c r="D11" s="11">
        <f t="shared" si="0"/>
        <v>0.76458887816835086</v>
      </c>
      <c r="E11" s="10">
        <f t="shared" si="2"/>
        <v>3980466.4653095007</v>
      </c>
      <c r="F11" s="10">
        <f t="shared" si="3"/>
        <v>3980466.4653095007</v>
      </c>
      <c r="G11" s="10">
        <f t="shared" si="4"/>
        <v>10724900.856685206</v>
      </c>
      <c r="H11" s="10">
        <f t="shared" si="5"/>
        <v>10724900.856685206</v>
      </c>
      <c r="I11" s="10">
        <f t="shared" si="6"/>
        <v>16345262.849498317</v>
      </c>
      <c r="J11" s="10">
        <f t="shared" si="7"/>
        <v>16345262.849498317</v>
      </c>
      <c r="K11" s="59">
        <f t="shared" si="8"/>
        <v>21965624.842311397</v>
      </c>
      <c r="L11" s="10">
        <f t="shared" si="9"/>
        <v>21965624.842311397</v>
      </c>
      <c r="M11" s="10">
        <f t="shared" si="1"/>
        <v>26461914.436561882</v>
      </c>
      <c r="N11" s="10">
        <f t="shared" si="10"/>
        <v>26461914.436561882</v>
      </c>
    </row>
    <row r="12" spans="1:14" x14ac:dyDescent="0.25">
      <c r="A12" s="2" t="s">
        <v>124</v>
      </c>
      <c r="B12" s="10">
        <f>SUMIFS('Dealer Wise'!E$4:E$124,'Dealer Wise'!$C$4:$C$124,'Region Wise'!$A12)</f>
        <v>107600800.25774288</v>
      </c>
      <c r="C12" s="10">
        <f>SUMIFS('Dealer Wise'!F$4:F$124,'Dealer Wise'!$C$4:$C$124,'Region Wise'!$A12)</f>
        <v>73463232.870800003</v>
      </c>
      <c r="D12" s="11">
        <f t="shared" si="0"/>
        <v>0.68273872215475129</v>
      </c>
      <c r="E12" s="10">
        <f t="shared" si="2"/>
        <v>12617407.335394308</v>
      </c>
      <c r="F12" s="10">
        <f t="shared" si="3"/>
        <v>12617407.335394308</v>
      </c>
      <c r="G12" s="10">
        <f t="shared" si="4"/>
        <v>19073455.350858867</v>
      </c>
      <c r="H12" s="10">
        <f t="shared" si="5"/>
        <v>19073455.350858867</v>
      </c>
      <c r="I12" s="10">
        <f t="shared" si="6"/>
        <v>24453495.363746017</v>
      </c>
      <c r="J12" s="10">
        <f t="shared" si="7"/>
        <v>24453495.363746017</v>
      </c>
      <c r="K12" s="59">
        <f t="shared" si="8"/>
        <v>29833535.376633152</v>
      </c>
      <c r="L12" s="10">
        <f t="shared" si="9"/>
        <v>29833535.376633152</v>
      </c>
      <c r="M12" s="10">
        <f t="shared" si="1"/>
        <v>34137567.386942878</v>
      </c>
      <c r="N12" s="10">
        <f t="shared" si="10"/>
        <v>34137567.386942878</v>
      </c>
    </row>
    <row r="13" spans="1:14" x14ac:dyDescent="0.25">
      <c r="A13" s="46" t="s">
        <v>180</v>
      </c>
      <c r="B13" s="47">
        <f>SUMIF('Dealer Wise'!B125,'Region Wise'!A13,'Dealer Wise'!E125)</f>
        <v>20449572.09765714</v>
      </c>
      <c r="C13" s="47">
        <f>SUMIF('Dealer Wise'!B125,'Region Wise'!A13,'Dealer Wise'!F125)</f>
        <v>19534872</v>
      </c>
      <c r="D13" s="48">
        <f t="shared" si="0"/>
        <v>0.95527045293226764</v>
      </c>
      <c r="E13" s="47">
        <f t="shared" si="2"/>
        <v>-3175214.321874287</v>
      </c>
      <c r="F13" s="47">
        <f t="shared" si="3"/>
        <v>-3175214.321874287</v>
      </c>
      <c r="G13" s="47">
        <f t="shared" si="4"/>
        <v>-1948239.9960148595</v>
      </c>
      <c r="H13" s="47">
        <f t="shared" si="5"/>
        <v>-1948239.9960148595</v>
      </c>
      <c r="I13" s="47">
        <f t="shared" si="6"/>
        <v>-925761.39113200083</v>
      </c>
      <c r="J13" s="47">
        <f t="shared" si="7"/>
        <v>-925761.39113200083</v>
      </c>
      <c r="K13" s="59">
        <f t="shared" si="8"/>
        <v>96717.213750854135</v>
      </c>
      <c r="L13" s="47">
        <f t="shared" si="9"/>
        <v>96717.213750854135</v>
      </c>
      <c r="M13" s="47">
        <f t="shared" si="1"/>
        <v>914700.09765714034</v>
      </c>
      <c r="N13" s="47">
        <f t="shared" si="10"/>
        <v>914700.09765714034</v>
      </c>
    </row>
    <row r="14" spans="1:14" x14ac:dyDescent="0.25">
      <c r="A14" s="25" t="s">
        <v>174</v>
      </c>
      <c r="B14" s="30">
        <f>SUM(B4:B13)</f>
        <v>1128192620.5714905</v>
      </c>
      <c r="C14" s="30">
        <f>SUM(C4:C13)</f>
        <v>878373444.44930017</v>
      </c>
      <c r="D14" s="31">
        <f t="shared" si="0"/>
        <v>0.77856691174274528</v>
      </c>
      <c r="E14" s="32">
        <f>SUM(E4:E13)</f>
        <v>24180652.007892299</v>
      </c>
      <c r="F14" s="32">
        <f>SUM(F4:F13)</f>
        <v>24180652.007892299</v>
      </c>
      <c r="G14" s="32">
        <f>SUM(G4:G13)</f>
        <v>91872209.242181644</v>
      </c>
      <c r="H14" s="32">
        <f>SUM(H4:H13)</f>
        <v>91872209.242181644</v>
      </c>
      <c r="I14" s="32">
        <f>SUM(I4:I13)</f>
        <v>148281840.27075624</v>
      </c>
      <c r="J14" s="32">
        <f t="shared" si="7"/>
        <v>148281840.27075624</v>
      </c>
      <c r="K14" s="32">
        <f>SUM(K4:K13)</f>
        <v>204691471.29933065</v>
      </c>
      <c r="L14" s="32">
        <f t="shared" si="9"/>
        <v>204691471.29933065</v>
      </c>
      <c r="M14" s="30">
        <f>SUM(M4:M13)</f>
        <v>249819176.12219036</v>
      </c>
      <c r="N14" s="33">
        <f>M14/N2</f>
        <v>249819176.12219036</v>
      </c>
    </row>
    <row r="15" spans="1:14" x14ac:dyDescent="0.25">
      <c r="N15" s="27"/>
    </row>
    <row r="16" spans="1:14" x14ac:dyDescent="0.25">
      <c r="B16" s="27"/>
      <c r="C16" s="27"/>
      <c r="F16" s="28"/>
      <c r="G16" s="28"/>
      <c r="H16" s="28"/>
      <c r="I16" s="28"/>
      <c r="J16" s="28"/>
      <c r="K16" s="28"/>
      <c r="L16" s="28"/>
    </row>
  </sheetData>
  <mergeCells count="1">
    <mergeCell ref="A2:L2"/>
  </mergeCells>
  <pageMargins left="0.7" right="0.7" top="0.75" bottom="0.75" header="0.3" footer="0.3"/>
  <pageSetup scale="57" orientation="landscape" r:id="rId1"/>
  <ignoredErrors>
    <ignoredError sqref="M4:M13 G4:G13 I5:I13 K4:K13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showGridLines="0" zoomScale="80" zoomScaleNormal="80" workbookViewId="0">
      <pane ySplit="3" topLeftCell="A4" activePane="bottomLeft" state="frozen"/>
      <selection activeCell="C1" sqref="C1"/>
      <selection pane="bottomLeft" activeCell="B1" sqref="B1"/>
    </sheetView>
  </sheetViews>
  <sheetFormatPr defaultRowHeight="15" x14ac:dyDescent="0.25"/>
  <cols>
    <col min="1" max="1" width="3" bestFit="1" customWidth="1"/>
    <col min="2" max="2" width="16.42578125" bestFit="1" customWidth="1"/>
    <col min="3" max="3" width="15.85546875" bestFit="1" customWidth="1"/>
    <col min="4" max="4" width="13.7109375" bestFit="1" customWidth="1"/>
    <col min="5" max="5" width="13.42578125" bestFit="1" customWidth="1"/>
    <col min="6" max="6" width="13.28515625" bestFit="1" customWidth="1"/>
    <col min="7" max="7" width="15.85546875" bestFit="1" customWidth="1"/>
    <col min="8" max="8" width="16.85546875" bestFit="1" customWidth="1"/>
    <col min="9" max="9" width="15.85546875" bestFit="1" customWidth="1"/>
    <col min="10" max="10" width="16.85546875" bestFit="1" customWidth="1"/>
    <col min="11" max="11" width="15.85546875" bestFit="1" customWidth="1"/>
    <col min="12" max="12" width="12.5703125" customWidth="1"/>
    <col min="13" max="13" width="15.85546875" bestFit="1" customWidth="1"/>
    <col min="14" max="14" width="12.5703125" customWidth="1"/>
    <col min="15" max="15" width="17" bestFit="1" customWidth="1"/>
    <col min="16" max="16" width="12.5703125" customWidth="1"/>
  </cols>
  <sheetData>
    <row r="1" spans="1:16" ht="32.25" customHeight="1" x14ac:dyDescent="0.25">
      <c r="B1" s="45" t="str">
        <f>'Dealer Wise'!B1</f>
        <v xml:space="preserve">Up to 26.02.2020 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0"/>
      <c r="P1" s="40"/>
    </row>
    <row r="2" spans="1:16" ht="32.25" customHeight="1" x14ac:dyDescent="0.25">
      <c r="A2" s="229" t="s">
        <v>1445</v>
      </c>
      <c r="B2" s="230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6" t="s">
        <v>185</v>
      </c>
      <c r="P2" s="6">
        <f>'Dealer Wise'!Q2</f>
        <v>1</v>
      </c>
    </row>
    <row r="3" spans="1:16" ht="44.25" customHeight="1" x14ac:dyDescent="0.25">
      <c r="A3" s="37" t="s">
        <v>1262</v>
      </c>
      <c r="B3" s="37" t="s">
        <v>0</v>
      </c>
      <c r="C3" s="38" t="s">
        <v>1</v>
      </c>
      <c r="D3" s="39" t="s">
        <v>1438</v>
      </c>
      <c r="E3" s="39" t="s">
        <v>1439</v>
      </c>
      <c r="F3" s="39" t="s">
        <v>1442</v>
      </c>
      <c r="G3" s="39" t="s">
        <v>182</v>
      </c>
      <c r="H3" s="39" t="s">
        <v>184</v>
      </c>
      <c r="I3" s="39" t="s">
        <v>1093</v>
      </c>
      <c r="J3" s="39" t="s">
        <v>1097</v>
      </c>
      <c r="K3" s="39" t="s">
        <v>1095</v>
      </c>
      <c r="L3" s="39" t="s">
        <v>1098</v>
      </c>
      <c r="M3" s="39" t="s">
        <v>1117</v>
      </c>
      <c r="N3" s="39" t="s">
        <v>1119</v>
      </c>
      <c r="O3" s="23" t="s">
        <v>175</v>
      </c>
      <c r="P3" s="24" t="s">
        <v>177</v>
      </c>
    </row>
    <row r="4" spans="1:16" x14ac:dyDescent="0.25">
      <c r="A4" s="73">
        <v>1</v>
      </c>
      <c r="B4" s="2" t="s">
        <v>3</v>
      </c>
      <c r="C4" s="2" t="s">
        <v>3</v>
      </c>
      <c r="D4" s="8">
        <f>SUMIFS('Dealer Wise'!E$4:E$124,'Dealer Wise'!$D$4:$D$124,'Zone Wise'!$C4)</f>
        <v>15459820.422928572</v>
      </c>
      <c r="E4" s="8">
        <f>SUMIFS('Dealer Wise'!F$4:F$124,'Dealer Wise'!$D$4:$D$124,'Zone Wise'!$C4)</f>
        <v>14908759.470100004</v>
      </c>
      <c r="F4" s="9">
        <f t="shared" ref="F4:F34" si="0">E4/D4</f>
        <v>0.96435528112530433</v>
      </c>
      <c r="G4" s="50">
        <f>(D4*0.8)-E4</f>
        <v>-2540903.1317571457</v>
      </c>
      <c r="H4" s="8">
        <f t="shared" ref="H4:H35" si="1">G4/$P$2</f>
        <v>-2540903.1317571457</v>
      </c>
      <c r="I4" s="50">
        <f>(D4*0.86)-E4</f>
        <v>-1613313.906381432</v>
      </c>
      <c r="J4" s="8">
        <f t="shared" ref="J4:J35" si="2">I4/$P$2</f>
        <v>-1613313.906381432</v>
      </c>
      <c r="K4" s="8">
        <f>(D4*0.91)-E4</f>
        <v>-840322.88523500413</v>
      </c>
      <c r="L4" s="8">
        <f t="shared" ref="L4:L34" si="3">K4/$P$2</f>
        <v>-840322.88523500413</v>
      </c>
      <c r="M4" s="60">
        <f>(D4*0.96)-E4</f>
        <v>-67331.864088576287</v>
      </c>
      <c r="N4" s="8">
        <f t="shared" ref="N4:N35" si="4">M4/$P$2</f>
        <v>-67331.864088576287</v>
      </c>
      <c r="O4" s="8">
        <f t="shared" ref="O4:O34" si="5">D4-E4</f>
        <v>551060.95282856748</v>
      </c>
      <c r="P4" s="35">
        <f t="shared" ref="P4:P35" si="6">O4/$P$2</f>
        <v>551060.95282856748</v>
      </c>
    </row>
    <row r="5" spans="1:16" x14ac:dyDescent="0.25">
      <c r="A5" s="73">
        <v>2</v>
      </c>
      <c r="B5" s="2" t="s">
        <v>3</v>
      </c>
      <c r="C5" s="2" t="s">
        <v>5</v>
      </c>
      <c r="D5" s="8">
        <f>SUMIFS('Dealer Wise'!E$4:E$124,'Dealer Wise'!$D$4:$D$124,'Zone Wise'!$C5)</f>
        <v>24657330.54195714</v>
      </c>
      <c r="E5" s="8">
        <f>SUMIFS('Dealer Wise'!F$4:F$124,'Dealer Wise'!$D$4:$D$124,'Zone Wise'!$C5)</f>
        <v>23367356.880199999</v>
      </c>
      <c r="F5" s="9">
        <f t="shared" si="0"/>
        <v>0.94768396929415732</v>
      </c>
      <c r="G5" s="50">
        <f t="shared" ref="G5:G53" si="7">(D5*0.8)-E5</f>
        <v>-3641492.4466342852</v>
      </c>
      <c r="H5" s="8">
        <f t="shared" si="1"/>
        <v>-3641492.4466342852</v>
      </c>
      <c r="I5" s="50">
        <f t="shared" ref="I5:I53" si="8">(D5*0.86)-E5</f>
        <v>-2162052.6141168587</v>
      </c>
      <c r="J5" s="8">
        <f t="shared" si="2"/>
        <v>-2162052.6141168587</v>
      </c>
      <c r="K5" s="8">
        <f t="shared" ref="K5:K53" si="9">(D5*0.91)-E5</f>
        <v>-929186.0870190002</v>
      </c>
      <c r="L5" s="8">
        <f t="shared" si="3"/>
        <v>-929186.0870190002</v>
      </c>
      <c r="M5" s="60">
        <f t="shared" ref="M5:M53" si="10">(D5*0.96)-E5</f>
        <v>303680.44007885456</v>
      </c>
      <c r="N5" s="8">
        <f t="shared" si="4"/>
        <v>303680.44007885456</v>
      </c>
      <c r="O5" s="34">
        <f t="shared" si="5"/>
        <v>1289973.6617571414</v>
      </c>
      <c r="P5" s="8">
        <f t="shared" si="6"/>
        <v>1289973.6617571414</v>
      </c>
    </row>
    <row r="6" spans="1:16" x14ac:dyDescent="0.25">
      <c r="A6" s="73">
        <v>3</v>
      </c>
      <c r="B6" s="2" t="s">
        <v>3</v>
      </c>
      <c r="C6" s="2" t="s">
        <v>8</v>
      </c>
      <c r="D6" s="8">
        <f>SUMIFS('Dealer Wise'!E$4:E$124,'Dealer Wise'!$D$4:$D$124,'Zone Wise'!$C6)</f>
        <v>19716217.076838095</v>
      </c>
      <c r="E6" s="8">
        <f>SUMIFS('Dealer Wise'!F$4:F$124,'Dealer Wise'!$D$4:$D$124,'Zone Wise'!$C6)</f>
        <v>14832177.798199996</v>
      </c>
      <c r="F6" s="9">
        <f t="shared" si="0"/>
        <v>0.75228314541252983</v>
      </c>
      <c r="G6" s="50">
        <f t="shared" si="7"/>
        <v>940795.86327048019</v>
      </c>
      <c r="H6" s="8">
        <f t="shared" si="1"/>
        <v>940795.86327048019</v>
      </c>
      <c r="I6" s="50">
        <f t="shared" si="8"/>
        <v>2123768.8878807649</v>
      </c>
      <c r="J6" s="8">
        <f t="shared" si="2"/>
        <v>2123768.8878807649</v>
      </c>
      <c r="K6" s="8">
        <f t="shared" si="9"/>
        <v>3109579.7417226695</v>
      </c>
      <c r="L6" s="8">
        <f t="shared" si="3"/>
        <v>3109579.7417226695</v>
      </c>
      <c r="M6" s="60">
        <f t="shared" si="10"/>
        <v>4095390.595564574</v>
      </c>
      <c r="N6" s="8">
        <f t="shared" si="4"/>
        <v>4095390.595564574</v>
      </c>
      <c r="O6" s="8">
        <f t="shared" si="5"/>
        <v>4884039.2786380984</v>
      </c>
      <c r="P6" s="36">
        <f t="shared" si="6"/>
        <v>4884039.2786380984</v>
      </c>
    </row>
    <row r="7" spans="1:16" x14ac:dyDescent="0.25">
      <c r="A7" s="73">
        <v>4</v>
      </c>
      <c r="B7" s="2" t="s">
        <v>3</v>
      </c>
      <c r="C7" s="2" t="s">
        <v>13</v>
      </c>
      <c r="D7" s="8">
        <f>SUMIFS('Dealer Wise'!E$4:E$124,'Dealer Wise'!$D$4:$D$124,'Zone Wise'!$C7)</f>
        <v>22148471.337390475</v>
      </c>
      <c r="E7" s="8">
        <f>SUMIFS('Dealer Wise'!F$4:F$124,'Dealer Wise'!$D$4:$D$124,'Zone Wise'!$C7)</f>
        <v>22368676.270400006</v>
      </c>
      <c r="F7" s="9">
        <f t="shared" si="0"/>
        <v>1.0099422181176805</v>
      </c>
      <c r="G7" s="50">
        <f t="shared" si="7"/>
        <v>-4649899.2004876249</v>
      </c>
      <c r="H7" s="8">
        <f t="shared" si="1"/>
        <v>-4649899.2004876249</v>
      </c>
      <c r="I7" s="50">
        <f t="shared" si="8"/>
        <v>-3320990.9202441983</v>
      </c>
      <c r="J7" s="8">
        <f t="shared" si="2"/>
        <v>-3320990.9202441983</v>
      </c>
      <c r="K7" s="8">
        <f t="shared" si="9"/>
        <v>-2213567.3533746749</v>
      </c>
      <c r="L7" s="8">
        <f t="shared" si="3"/>
        <v>-2213567.3533746749</v>
      </c>
      <c r="M7" s="60">
        <f t="shared" si="10"/>
        <v>-1106143.7865051515</v>
      </c>
      <c r="N7" s="8">
        <f t="shared" si="4"/>
        <v>-1106143.7865051515</v>
      </c>
      <c r="O7" s="8">
        <f t="shared" si="5"/>
        <v>-220204.93300953135</v>
      </c>
      <c r="P7" s="8">
        <f t="shared" si="6"/>
        <v>-220204.93300953135</v>
      </c>
    </row>
    <row r="8" spans="1:16" x14ac:dyDescent="0.25">
      <c r="A8" s="73">
        <v>5</v>
      </c>
      <c r="B8" s="2" t="s">
        <v>173</v>
      </c>
      <c r="C8" s="2" t="s">
        <v>19</v>
      </c>
      <c r="D8" s="8">
        <f>SUMIFS('Dealer Wise'!E$4:E$124,'Dealer Wise'!$D$4:$D$124,'Zone Wise'!$C8)</f>
        <v>25425955.229357146</v>
      </c>
      <c r="E8" s="8">
        <f>SUMIFS('Dealer Wise'!F$4:F$124,'Dealer Wise'!$D$4:$D$124,'Zone Wise'!$C8)</f>
        <v>9301244.0923999995</v>
      </c>
      <c r="F8" s="9">
        <f t="shared" si="0"/>
        <v>0.36581689885383972</v>
      </c>
      <c r="G8" s="50">
        <f t="shared" si="7"/>
        <v>11039520.091085717</v>
      </c>
      <c r="H8" s="8">
        <f t="shared" si="1"/>
        <v>11039520.091085717</v>
      </c>
      <c r="I8" s="50">
        <f t="shared" si="8"/>
        <v>12565077.404847145</v>
      </c>
      <c r="J8" s="8">
        <f t="shared" si="2"/>
        <v>12565077.404847145</v>
      </c>
      <c r="K8" s="8">
        <f t="shared" si="9"/>
        <v>13836375.166315004</v>
      </c>
      <c r="L8" s="8">
        <f t="shared" si="3"/>
        <v>13836375.166315004</v>
      </c>
      <c r="M8" s="60">
        <f t="shared" si="10"/>
        <v>15107672.92778286</v>
      </c>
      <c r="N8" s="8">
        <f t="shared" si="4"/>
        <v>15107672.92778286</v>
      </c>
      <c r="O8" s="8">
        <f t="shared" si="5"/>
        <v>16124711.136957146</v>
      </c>
      <c r="P8" s="8">
        <f t="shared" si="6"/>
        <v>16124711.136957146</v>
      </c>
    </row>
    <row r="9" spans="1:16" x14ac:dyDescent="0.25">
      <c r="A9" s="73">
        <v>6</v>
      </c>
      <c r="B9" s="2" t="s">
        <v>173</v>
      </c>
      <c r="C9" s="2" t="s">
        <v>24</v>
      </c>
      <c r="D9" s="8">
        <f>SUMIFS('Dealer Wise'!E$4:E$124,'Dealer Wise'!$D$4:$D$124,'Zone Wise'!$C9)</f>
        <v>20757514.347966664</v>
      </c>
      <c r="E9" s="8">
        <f>SUMIFS('Dealer Wise'!F$4:F$124,'Dealer Wise'!$D$4:$D$124,'Zone Wise'!$C9)</f>
        <v>18852019.400200006</v>
      </c>
      <c r="F9" s="9">
        <f t="shared" si="0"/>
        <v>0.90820216159680445</v>
      </c>
      <c r="G9" s="50">
        <f t="shared" si="7"/>
        <v>-2246007.9218266737</v>
      </c>
      <c r="H9" s="8">
        <f t="shared" si="1"/>
        <v>-2246007.9218266737</v>
      </c>
      <c r="I9" s="50">
        <f t="shared" si="8"/>
        <v>-1000557.0609486736</v>
      </c>
      <c r="J9" s="8">
        <f t="shared" si="2"/>
        <v>-1000557.0609486736</v>
      </c>
      <c r="K9" s="8">
        <f t="shared" si="9"/>
        <v>37318.656449660659</v>
      </c>
      <c r="L9" s="8">
        <f t="shared" si="3"/>
        <v>37318.656449660659</v>
      </c>
      <c r="M9" s="60">
        <f t="shared" si="10"/>
        <v>1075194.3738479912</v>
      </c>
      <c r="N9" s="8">
        <f t="shared" si="4"/>
        <v>1075194.3738479912</v>
      </c>
      <c r="O9" s="8">
        <f t="shared" si="5"/>
        <v>1905494.9477666579</v>
      </c>
      <c r="P9" s="8">
        <f t="shared" si="6"/>
        <v>1905494.9477666579</v>
      </c>
    </row>
    <row r="10" spans="1:16" x14ac:dyDescent="0.25">
      <c r="A10" s="73">
        <v>7</v>
      </c>
      <c r="B10" s="2" t="s">
        <v>173</v>
      </c>
      <c r="C10" s="2" t="s">
        <v>23</v>
      </c>
      <c r="D10" s="8">
        <f>SUMIFS('Dealer Wise'!E$4:E$124,'Dealer Wise'!$D$4:$D$124,'Zone Wise'!$C10)</f>
        <v>34284676.609490484</v>
      </c>
      <c r="E10" s="8">
        <f>SUMIFS('Dealer Wise'!F$4:F$124,'Dealer Wise'!$D$4:$D$124,'Zone Wise'!$C10)</f>
        <v>37143552.026000008</v>
      </c>
      <c r="F10" s="9">
        <f t="shared" si="0"/>
        <v>1.0833863900503629</v>
      </c>
      <c r="G10" s="50">
        <f t="shared" si="7"/>
        <v>-9715810.7384076193</v>
      </c>
      <c r="H10" s="8">
        <f t="shared" si="1"/>
        <v>-9715810.7384076193</v>
      </c>
      <c r="I10" s="50">
        <f t="shared" si="8"/>
        <v>-7658730.1418381929</v>
      </c>
      <c r="J10" s="8">
        <f t="shared" si="2"/>
        <v>-7658730.1418381929</v>
      </c>
      <c r="K10" s="8">
        <f t="shared" si="9"/>
        <v>-5944496.3113636672</v>
      </c>
      <c r="L10" s="8">
        <f t="shared" si="3"/>
        <v>-5944496.3113636672</v>
      </c>
      <c r="M10" s="60">
        <f t="shared" si="10"/>
        <v>-4230262.4808891453</v>
      </c>
      <c r="N10" s="8">
        <f t="shared" si="4"/>
        <v>-4230262.4808891453</v>
      </c>
      <c r="O10" s="8">
        <f t="shared" si="5"/>
        <v>-2858875.416509524</v>
      </c>
      <c r="P10" s="8">
        <f t="shared" si="6"/>
        <v>-2858875.416509524</v>
      </c>
    </row>
    <row r="11" spans="1:16" x14ac:dyDescent="0.25">
      <c r="A11" s="73">
        <v>8</v>
      </c>
      <c r="B11" s="2" t="s">
        <v>173</v>
      </c>
      <c r="C11" s="2" t="s">
        <v>20</v>
      </c>
      <c r="D11" s="8">
        <f>SUMIFS('Dealer Wise'!E$4:E$124,'Dealer Wise'!$D$4:$D$124,'Zone Wise'!$C11)</f>
        <v>23084525.453666665</v>
      </c>
      <c r="E11" s="8">
        <f>SUMIFS('Dealer Wise'!F$4:F$124,'Dealer Wise'!$D$4:$D$124,'Zone Wise'!$C11)</f>
        <v>17649589.652199998</v>
      </c>
      <c r="F11" s="9">
        <f t="shared" si="0"/>
        <v>0.76456367654707846</v>
      </c>
      <c r="G11" s="50">
        <f t="shared" si="7"/>
        <v>818030.71073333547</v>
      </c>
      <c r="H11" s="8">
        <f t="shared" si="1"/>
        <v>818030.71073333547</v>
      </c>
      <c r="I11" s="50">
        <f t="shared" si="8"/>
        <v>2203102.2379533313</v>
      </c>
      <c r="J11" s="8">
        <f t="shared" si="2"/>
        <v>2203102.2379533313</v>
      </c>
      <c r="K11" s="8">
        <f t="shared" si="9"/>
        <v>3357328.5106366687</v>
      </c>
      <c r="L11" s="8">
        <f t="shared" si="3"/>
        <v>3357328.5106366687</v>
      </c>
      <c r="M11" s="60">
        <f t="shared" si="10"/>
        <v>4511554.7833199985</v>
      </c>
      <c r="N11" s="8">
        <f t="shared" si="4"/>
        <v>4511554.7833199985</v>
      </c>
      <c r="O11" s="8">
        <f t="shared" si="5"/>
        <v>5434935.8014666662</v>
      </c>
      <c r="P11" s="8">
        <f t="shared" si="6"/>
        <v>5434935.8014666662</v>
      </c>
    </row>
    <row r="12" spans="1:16" x14ac:dyDescent="0.25">
      <c r="A12" s="73">
        <v>9</v>
      </c>
      <c r="B12" s="2" t="s">
        <v>173</v>
      </c>
      <c r="C12" s="2" t="s">
        <v>21</v>
      </c>
      <c r="D12" s="8">
        <f>SUMIFS('Dealer Wise'!E$4:E$124,'Dealer Wise'!$D$4:$D$124,'Zone Wise'!$C12)</f>
        <v>33064797.823909521</v>
      </c>
      <c r="E12" s="8">
        <f>SUMIFS('Dealer Wise'!F$4:F$124,'Dealer Wise'!$D$4:$D$124,'Zone Wise'!$C12)</f>
        <v>21160412.385200005</v>
      </c>
      <c r="F12" s="9">
        <f t="shared" si="0"/>
        <v>0.63996799550664962</v>
      </c>
      <c r="G12" s="50">
        <f t="shared" si="7"/>
        <v>5291425.8739276119</v>
      </c>
      <c r="H12" s="8">
        <f t="shared" si="1"/>
        <v>5291425.8739276119</v>
      </c>
      <c r="I12" s="50">
        <f t="shared" si="8"/>
        <v>7275313.7433621809</v>
      </c>
      <c r="J12" s="8">
        <f t="shared" si="2"/>
        <v>7275313.7433621809</v>
      </c>
      <c r="K12" s="8">
        <f t="shared" si="9"/>
        <v>8928553.6345576607</v>
      </c>
      <c r="L12" s="8">
        <f t="shared" si="3"/>
        <v>8928553.6345576607</v>
      </c>
      <c r="M12" s="60">
        <f t="shared" si="10"/>
        <v>10581793.525753133</v>
      </c>
      <c r="N12" s="8">
        <f t="shared" si="4"/>
        <v>10581793.525753133</v>
      </c>
      <c r="O12" s="8">
        <f t="shared" si="5"/>
        <v>11904385.438709516</v>
      </c>
      <c r="P12" s="8">
        <f t="shared" si="6"/>
        <v>11904385.438709516</v>
      </c>
    </row>
    <row r="13" spans="1:16" x14ac:dyDescent="0.25">
      <c r="A13" s="73">
        <v>10</v>
      </c>
      <c r="B13" s="2" t="s">
        <v>173</v>
      </c>
      <c r="C13" s="2" t="s">
        <v>22</v>
      </c>
      <c r="D13" s="8">
        <f>SUMIFS('Dealer Wise'!E$4:E$124,'Dealer Wise'!$D$4:$D$124,'Zone Wise'!$C13)</f>
        <v>17239801.531676196</v>
      </c>
      <c r="E13" s="8">
        <f>SUMIFS('Dealer Wise'!F$4:F$124,'Dealer Wise'!$D$4:$D$124,'Zone Wise'!$C13)</f>
        <v>12325494.818600003</v>
      </c>
      <c r="F13" s="9">
        <f t="shared" si="0"/>
        <v>0.7149441248469881</v>
      </c>
      <c r="G13" s="50">
        <f t="shared" si="7"/>
        <v>1466346.4067409541</v>
      </c>
      <c r="H13" s="8">
        <f t="shared" si="1"/>
        <v>1466346.4067409541</v>
      </c>
      <c r="I13" s="50">
        <f t="shared" si="8"/>
        <v>2500734.4986415245</v>
      </c>
      <c r="J13" s="8">
        <f t="shared" si="2"/>
        <v>2500734.4986415245</v>
      </c>
      <c r="K13" s="8">
        <f t="shared" si="9"/>
        <v>3362724.5752253365</v>
      </c>
      <c r="L13" s="8">
        <f t="shared" si="3"/>
        <v>3362724.5752253365</v>
      </c>
      <c r="M13" s="60">
        <f t="shared" si="10"/>
        <v>4224714.6518091448</v>
      </c>
      <c r="N13" s="8">
        <f t="shared" si="4"/>
        <v>4224714.6518091448</v>
      </c>
      <c r="O13" s="8">
        <f t="shared" si="5"/>
        <v>4914306.7130761929</v>
      </c>
      <c r="P13" s="8">
        <f t="shared" si="6"/>
        <v>4914306.7130761929</v>
      </c>
    </row>
    <row r="14" spans="1:16" x14ac:dyDescent="0.25">
      <c r="A14" s="73">
        <v>11</v>
      </c>
      <c r="B14" s="2" t="s">
        <v>26</v>
      </c>
      <c r="C14" s="2" t="s">
        <v>28</v>
      </c>
      <c r="D14" s="8">
        <f>SUMIFS('Dealer Wise'!E$4:E$124,'Dealer Wise'!$D$4:$D$124,'Zone Wise'!$C14)</f>
        <v>19945423.849390477</v>
      </c>
      <c r="E14" s="8">
        <f>SUMIFS('Dealer Wise'!F$4:F$124,'Dealer Wise'!$D$4:$D$124,'Zone Wise'!$C14)</f>
        <v>15489998.809000004</v>
      </c>
      <c r="F14" s="9">
        <f t="shared" si="0"/>
        <v>0.77661918472960256</v>
      </c>
      <c r="G14" s="50">
        <f t="shared" si="7"/>
        <v>466340.27051237784</v>
      </c>
      <c r="H14" s="8">
        <f t="shared" si="1"/>
        <v>466340.27051237784</v>
      </c>
      <c r="I14" s="50">
        <f t="shared" si="8"/>
        <v>1663065.7014758065</v>
      </c>
      <c r="J14" s="8">
        <f t="shared" si="2"/>
        <v>1663065.7014758065</v>
      </c>
      <c r="K14" s="8">
        <f t="shared" si="9"/>
        <v>2660336.8939453289</v>
      </c>
      <c r="L14" s="8">
        <f t="shared" si="3"/>
        <v>2660336.8939453289</v>
      </c>
      <c r="M14" s="60">
        <f t="shared" si="10"/>
        <v>3657608.0864148512</v>
      </c>
      <c r="N14" s="8">
        <f t="shared" si="4"/>
        <v>3657608.0864148512</v>
      </c>
      <c r="O14" s="8">
        <f t="shared" si="5"/>
        <v>4455425.0403904729</v>
      </c>
      <c r="P14" s="8">
        <f t="shared" si="6"/>
        <v>4455425.0403904729</v>
      </c>
    </row>
    <row r="15" spans="1:16" x14ac:dyDescent="0.25">
      <c r="A15" s="73">
        <v>12</v>
      </c>
      <c r="B15" s="2" t="s">
        <v>26</v>
      </c>
      <c r="C15" s="2" t="s">
        <v>31</v>
      </c>
      <c r="D15" s="8">
        <f>SUMIFS('Dealer Wise'!E$4:E$124,'Dealer Wise'!$D$4:$D$124,'Zone Wise'!$C15)</f>
        <v>25762885.098033324</v>
      </c>
      <c r="E15" s="8">
        <f>SUMIFS('Dealer Wise'!F$4:F$124,'Dealer Wise'!$D$4:$D$124,'Zone Wise'!$C15)</f>
        <v>24568952.621999998</v>
      </c>
      <c r="F15" s="9">
        <f t="shared" si="0"/>
        <v>0.95365687998490245</v>
      </c>
      <c r="G15" s="50">
        <f t="shared" si="7"/>
        <v>-3958644.5435733385</v>
      </c>
      <c r="H15" s="8">
        <f t="shared" si="1"/>
        <v>-3958644.5435733385</v>
      </c>
      <c r="I15" s="50">
        <f t="shared" si="8"/>
        <v>-2412871.4376913384</v>
      </c>
      <c r="J15" s="8">
        <f t="shared" si="2"/>
        <v>-2412871.4376913384</v>
      </c>
      <c r="K15" s="8">
        <f t="shared" si="9"/>
        <v>-1124727.1827896722</v>
      </c>
      <c r="L15" s="8">
        <f t="shared" si="3"/>
        <v>-1124727.1827896722</v>
      </c>
      <c r="M15" s="60">
        <f t="shared" si="10"/>
        <v>163417.07211199403</v>
      </c>
      <c r="N15" s="8">
        <f t="shared" si="4"/>
        <v>163417.07211199403</v>
      </c>
      <c r="O15" s="8">
        <f t="shared" si="5"/>
        <v>1193932.4760333262</v>
      </c>
      <c r="P15" s="8">
        <f t="shared" si="6"/>
        <v>1193932.4760333262</v>
      </c>
    </row>
    <row r="16" spans="1:16" x14ac:dyDescent="0.25">
      <c r="A16" s="73">
        <v>13</v>
      </c>
      <c r="B16" s="2" t="s">
        <v>26</v>
      </c>
      <c r="C16" s="2" t="s">
        <v>33</v>
      </c>
      <c r="D16" s="8">
        <f>SUMIFS('Dealer Wise'!E$4:E$124,'Dealer Wise'!$D$4:$D$124,'Zone Wise'!$C16)</f>
        <v>25134353.601466656</v>
      </c>
      <c r="E16" s="8">
        <f>SUMIFS('Dealer Wise'!F$4:F$124,'Dealer Wise'!$D$4:$D$124,'Zone Wise'!$C16)</f>
        <v>20232060.24950001</v>
      </c>
      <c r="F16" s="9">
        <f t="shared" si="0"/>
        <v>0.80495645801368121</v>
      </c>
      <c r="G16" s="50">
        <f t="shared" si="7"/>
        <v>-124577.36832668632</v>
      </c>
      <c r="H16" s="8">
        <f t="shared" si="1"/>
        <v>-124577.36832668632</v>
      </c>
      <c r="I16" s="50">
        <f t="shared" si="8"/>
        <v>1383483.8477613144</v>
      </c>
      <c r="J16" s="8">
        <f t="shared" si="2"/>
        <v>1383483.8477613144</v>
      </c>
      <c r="K16" s="8">
        <f t="shared" si="9"/>
        <v>2640201.5278346464</v>
      </c>
      <c r="L16" s="8">
        <f t="shared" si="3"/>
        <v>2640201.5278346464</v>
      </c>
      <c r="M16" s="60">
        <f t="shared" si="10"/>
        <v>3896919.2079079784</v>
      </c>
      <c r="N16" s="8">
        <f t="shared" si="4"/>
        <v>3896919.2079079784</v>
      </c>
      <c r="O16" s="8">
        <f t="shared" si="5"/>
        <v>4902293.3519666456</v>
      </c>
      <c r="P16" s="8">
        <f t="shared" si="6"/>
        <v>4902293.3519666456</v>
      </c>
    </row>
    <row r="17" spans="1:16" x14ac:dyDescent="0.25">
      <c r="A17" s="73">
        <v>14</v>
      </c>
      <c r="B17" s="2" t="s">
        <v>26</v>
      </c>
      <c r="C17" s="2" t="s">
        <v>35</v>
      </c>
      <c r="D17" s="8">
        <f>SUMIFS('Dealer Wise'!E$4:E$124,'Dealer Wise'!$D$4:$D$124,'Zone Wise'!$C17)</f>
        <v>22771796.758209523</v>
      </c>
      <c r="E17" s="8">
        <f>SUMIFS('Dealer Wise'!F$4:F$124,'Dealer Wise'!$D$4:$D$124,'Zone Wise'!$C17)</f>
        <v>21284894.936500005</v>
      </c>
      <c r="F17" s="9">
        <f t="shared" si="0"/>
        <v>0.93470423798800728</v>
      </c>
      <c r="G17" s="50">
        <f t="shared" si="7"/>
        <v>-3067457.5299323872</v>
      </c>
      <c r="H17" s="8">
        <f t="shared" si="1"/>
        <v>-3067457.5299323872</v>
      </c>
      <c r="I17" s="50">
        <f t="shared" si="8"/>
        <v>-1701149.7244398147</v>
      </c>
      <c r="J17" s="8">
        <f t="shared" si="2"/>
        <v>-1701149.7244398147</v>
      </c>
      <c r="K17" s="8">
        <f t="shared" si="9"/>
        <v>-562559.88652933761</v>
      </c>
      <c r="L17" s="8">
        <f t="shared" si="3"/>
        <v>-562559.88652933761</v>
      </c>
      <c r="M17" s="60">
        <f t="shared" si="10"/>
        <v>576029.95138113573</v>
      </c>
      <c r="N17" s="8">
        <f t="shared" si="4"/>
        <v>576029.95138113573</v>
      </c>
      <c r="O17" s="8">
        <f t="shared" si="5"/>
        <v>1486901.8217095174</v>
      </c>
      <c r="P17" s="8">
        <f t="shared" si="6"/>
        <v>1486901.8217095174</v>
      </c>
    </row>
    <row r="18" spans="1:16" x14ac:dyDescent="0.25">
      <c r="A18" s="73">
        <v>15</v>
      </c>
      <c r="B18" s="2" t="s">
        <v>26</v>
      </c>
      <c r="C18" s="2" t="s">
        <v>37</v>
      </c>
      <c r="D18" s="8">
        <f>SUMIFS('Dealer Wise'!E$4:E$124,'Dealer Wise'!$D$4:$D$124,'Zone Wise'!$C18)</f>
        <v>40934431.419804767</v>
      </c>
      <c r="E18" s="8">
        <f>SUMIFS('Dealer Wise'!F$4:F$124,'Dealer Wise'!$D$4:$D$124,'Zone Wise'!$C18)</f>
        <v>29338539.372499999</v>
      </c>
      <c r="F18" s="9">
        <f t="shared" si="0"/>
        <v>0.71672033432240423</v>
      </c>
      <c r="G18" s="50">
        <f t="shared" si="7"/>
        <v>3409005.7633438148</v>
      </c>
      <c r="H18" s="8">
        <f t="shared" si="1"/>
        <v>3409005.7633438148</v>
      </c>
      <c r="I18" s="50">
        <f t="shared" si="8"/>
        <v>5865071.6485321037</v>
      </c>
      <c r="J18" s="8">
        <f t="shared" si="2"/>
        <v>5865071.6485321037</v>
      </c>
      <c r="K18" s="8">
        <f t="shared" si="9"/>
        <v>7911793.2195223384</v>
      </c>
      <c r="L18" s="8">
        <f t="shared" si="3"/>
        <v>7911793.2195223384</v>
      </c>
      <c r="M18" s="60">
        <f t="shared" si="10"/>
        <v>9958514.790512573</v>
      </c>
      <c r="N18" s="8">
        <f t="shared" si="4"/>
        <v>9958514.790512573</v>
      </c>
      <c r="O18" s="8">
        <f t="shared" si="5"/>
        <v>11595892.047304768</v>
      </c>
      <c r="P18" s="8">
        <f t="shared" si="6"/>
        <v>11595892.047304768</v>
      </c>
    </row>
    <row r="19" spans="1:16" x14ac:dyDescent="0.25">
      <c r="A19" s="73">
        <v>16</v>
      </c>
      <c r="B19" s="2" t="s">
        <v>41</v>
      </c>
      <c r="C19" s="2" t="s">
        <v>42</v>
      </c>
      <c r="D19" s="8">
        <f>SUMIFS('Dealer Wise'!E$4:E$124,'Dealer Wise'!$D$4:$D$124,'Zone Wise'!$C19)</f>
        <v>23080163.673757143</v>
      </c>
      <c r="E19" s="8">
        <f>SUMIFS('Dealer Wise'!F$4:F$124,'Dealer Wise'!$D$4:$D$124,'Zone Wise'!$C19)</f>
        <v>13009379.1592</v>
      </c>
      <c r="F19" s="9">
        <f t="shared" si="0"/>
        <v>0.5636606110376966</v>
      </c>
      <c r="G19" s="50">
        <f t="shared" si="7"/>
        <v>5454751.7798057143</v>
      </c>
      <c r="H19" s="8">
        <f t="shared" si="1"/>
        <v>5454751.7798057143</v>
      </c>
      <c r="I19" s="50">
        <f t="shared" si="8"/>
        <v>6839561.6002311427</v>
      </c>
      <c r="J19" s="8">
        <f t="shared" si="2"/>
        <v>6839561.6002311427</v>
      </c>
      <c r="K19" s="8">
        <f t="shared" si="9"/>
        <v>7993569.783919001</v>
      </c>
      <c r="L19" s="8">
        <f t="shared" si="3"/>
        <v>7993569.783919001</v>
      </c>
      <c r="M19" s="60">
        <f t="shared" si="10"/>
        <v>9147577.9676068556</v>
      </c>
      <c r="N19" s="8">
        <f t="shared" si="4"/>
        <v>9147577.9676068556</v>
      </c>
      <c r="O19" s="8">
        <f t="shared" si="5"/>
        <v>10070784.514557144</v>
      </c>
      <c r="P19" s="8">
        <f t="shared" si="6"/>
        <v>10070784.514557144</v>
      </c>
    </row>
    <row r="20" spans="1:16" x14ac:dyDescent="0.25">
      <c r="A20" s="73">
        <v>17</v>
      </c>
      <c r="B20" s="2" t="s">
        <v>41</v>
      </c>
      <c r="C20" s="2" t="s">
        <v>44</v>
      </c>
      <c r="D20" s="8">
        <f>SUMIFS('Dealer Wise'!E$4:E$124,'Dealer Wise'!$D$4:$D$124,'Zone Wise'!$C20)</f>
        <v>13170201.478923811</v>
      </c>
      <c r="E20" s="8">
        <f>SUMIFS('Dealer Wise'!F$4:F$124,'Dealer Wise'!$D$4:$D$124,'Zone Wise'!$C20)</f>
        <v>6855579.3015999999</v>
      </c>
      <c r="F20" s="9">
        <f t="shared" si="0"/>
        <v>0.52053716206019629</v>
      </c>
      <c r="G20" s="50">
        <f t="shared" si="7"/>
        <v>3680581.8815390486</v>
      </c>
      <c r="H20" s="8">
        <f t="shared" si="1"/>
        <v>3680581.8815390486</v>
      </c>
      <c r="I20" s="50">
        <f t="shared" si="8"/>
        <v>4470793.9702744763</v>
      </c>
      <c r="J20" s="8">
        <f t="shared" si="2"/>
        <v>4470793.9702744763</v>
      </c>
      <c r="K20" s="8">
        <f t="shared" si="9"/>
        <v>5129304.0442206673</v>
      </c>
      <c r="L20" s="8">
        <f t="shared" si="3"/>
        <v>5129304.0442206673</v>
      </c>
      <c r="M20" s="60">
        <f t="shared" si="10"/>
        <v>5787814.1181668583</v>
      </c>
      <c r="N20" s="8">
        <f t="shared" si="4"/>
        <v>5787814.1181668583</v>
      </c>
      <c r="O20" s="8">
        <f t="shared" si="5"/>
        <v>6314622.1773238108</v>
      </c>
      <c r="P20" s="8">
        <f t="shared" si="6"/>
        <v>6314622.1773238108</v>
      </c>
    </row>
    <row r="21" spans="1:16" x14ac:dyDescent="0.25">
      <c r="A21" s="73">
        <v>18</v>
      </c>
      <c r="B21" s="2" t="s">
        <v>41</v>
      </c>
      <c r="C21" s="2" t="s">
        <v>46</v>
      </c>
      <c r="D21" s="8">
        <f>SUMIFS('Dealer Wise'!E$4:E$124,'Dealer Wise'!$D$4:$D$124,'Zone Wise'!$C21)</f>
        <v>16048974.996009527</v>
      </c>
      <c r="E21" s="8">
        <f>SUMIFS('Dealer Wise'!F$4:F$124,'Dealer Wise'!$D$4:$D$124,'Zone Wise'!$C21)</f>
        <v>12646666.712300003</v>
      </c>
      <c r="F21" s="9">
        <f t="shared" si="0"/>
        <v>0.78800463677241162</v>
      </c>
      <c r="G21" s="50">
        <f t="shared" si="7"/>
        <v>192513.28450761922</v>
      </c>
      <c r="H21" s="8">
        <f t="shared" si="1"/>
        <v>192513.28450761922</v>
      </c>
      <c r="I21" s="50">
        <f t="shared" si="8"/>
        <v>1155451.7842681911</v>
      </c>
      <c r="J21" s="8">
        <f t="shared" si="2"/>
        <v>1155451.7842681911</v>
      </c>
      <c r="K21" s="8">
        <f t="shared" si="9"/>
        <v>1957900.5340686664</v>
      </c>
      <c r="L21" s="8">
        <f t="shared" si="3"/>
        <v>1957900.5340686664</v>
      </c>
      <c r="M21" s="60">
        <f t="shared" si="10"/>
        <v>2760349.2838691417</v>
      </c>
      <c r="N21" s="8">
        <f t="shared" si="4"/>
        <v>2760349.2838691417</v>
      </c>
      <c r="O21" s="8">
        <f t="shared" si="5"/>
        <v>3402308.2837095242</v>
      </c>
      <c r="P21" s="8">
        <f t="shared" si="6"/>
        <v>3402308.2837095242</v>
      </c>
    </row>
    <row r="22" spans="1:16" x14ac:dyDescent="0.25">
      <c r="A22" s="73">
        <v>19</v>
      </c>
      <c r="B22" s="2" t="s">
        <v>41</v>
      </c>
      <c r="C22" s="2" t="s">
        <v>51</v>
      </c>
      <c r="D22" s="8">
        <f>SUMIFS('Dealer Wise'!E$4:E$124,'Dealer Wise'!$D$4:$D$124,'Zone Wise'!$C22)</f>
        <v>11059255.570685714</v>
      </c>
      <c r="E22" s="8">
        <f>SUMIFS('Dealer Wise'!F$4:F$124,'Dealer Wise'!$D$4:$D$124,'Zone Wise'!$C22)</f>
        <v>5267034.0301999999</v>
      </c>
      <c r="F22" s="9">
        <f t="shared" si="0"/>
        <v>0.47625574764372902</v>
      </c>
      <c r="G22" s="50">
        <f t="shared" si="7"/>
        <v>3580370.4263485717</v>
      </c>
      <c r="H22" s="8">
        <f t="shared" si="1"/>
        <v>3580370.4263485717</v>
      </c>
      <c r="I22" s="50">
        <f t="shared" si="8"/>
        <v>4243925.7605897142</v>
      </c>
      <c r="J22" s="8">
        <f t="shared" si="2"/>
        <v>4243925.7605897142</v>
      </c>
      <c r="K22" s="8">
        <f t="shared" si="9"/>
        <v>4796888.5391239999</v>
      </c>
      <c r="L22" s="8">
        <f t="shared" si="3"/>
        <v>4796888.5391239999</v>
      </c>
      <c r="M22" s="60">
        <f t="shared" si="10"/>
        <v>5349851.3176582856</v>
      </c>
      <c r="N22" s="8">
        <f t="shared" si="4"/>
        <v>5349851.3176582856</v>
      </c>
      <c r="O22" s="8">
        <f t="shared" si="5"/>
        <v>5792221.5404857146</v>
      </c>
      <c r="P22" s="8">
        <f t="shared" si="6"/>
        <v>5792221.5404857146</v>
      </c>
    </row>
    <row r="23" spans="1:16" x14ac:dyDescent="0.25">
      <c r="A23" s="73">
        <v>20</v>
      </c>
      <c r="B23" s="2" t="s">
        <v>41</v>
      </c>
      <c r="C23" s="2" t="s">
        <v>49</v>
      </c>
      <c r="D23" s="8">
        <f>SUMIFS('Dealer Wise'!E$4:E$124,'Dealer Wise'!$D$4:$D$124,'Zone Wise'!$C23)</f>
        <v>12336360.363919048</v>
      </c>
      <c r="E23" s="8">
        <f>SUMIFS('Dealer Wise'!F$4:F$124,'Dealer Wise'!$D$4:$D$124,'Zone Wise'!$C23)</f>
        <v>5653335.6192000005</v>
      </c>
      <c r="F23" s="9">
        <f t="shared" si="0"/>
        <v>0.45826608922147555</v>
      </c>
      <c r="G23" s="50">
        <f t="shared" si="7"/>
        <v>4215752.6719352379</v>
      </c>
      <c r="H23" s="8">
        <f t="shared" si="1"/>
        <v>4215752.6719352379</v>
      </c>
      <c r="I23" s="50">
        <f t="shared" si="8"/>
        <v>4955934.2937703803</v>
      </c>
      <c r="J23" s="8">
        <f t="shared" si="2"/>
        <v>4955934.2937703803</v>
      </c>
      <c r="K23" s="8">
        <f t="shared" si="9"/>
        <v>5572752.3119663335</v>
      </c>
      <c r="L23" s="8">
        <f t="shared" si="3"/>
        <v>5572752.3119663335</v>
      </c>
      <c r="M23" s="60">
        <f t="shared" si="10"/>
        <v>6189570.3301622849</v>
      </c>
      <c r="N23" s="8">
        <f t="shared" si="4"/>
        <v>6189570.3301622849</v>
      </c>
      <c r="O23" s="8">
        <f t="shared" si="5"/>
        <v>6683024.7447190471</v>
      </c>
      <c r="P23" s="8">
        <f t="shared" si="6"/>
        <v>6683024.7447190471</v>
      </c>
    </row>
    <row r="24" spans="1:16" x14ac:dyDescent="0.25">
      <c r="A24" s="73">
        <v>21</v>
      </c>
      <c r="B24" s="2" t="s">
        <v>41</v>
      </c>
      <c r="C24" s="2" t="s">
        <v>54</v>
      </c>
      <c r="D24" s="8">
        <f>SUMIFS('Dealer Wise'!E$4:E$124,'Dealer Wise'!$D$4:$D$124,'Zone Wise'!$C24)</f>
        <v>20404787.442304764</v>
      </c>
      <c r="E24" s="8">
        <f>SUMIFS('Dealer Wise'!F$4:F$124,'Dealer Wise'!$D$4:$D$124,'Zone Wise'!$C24)</f>
        <v>13411730.911399998</v>
      </c>
      <c r="F24" s="9">
        <f t="shared" si="0"/>
        <v>0.6572835394302502</v>
      </c>
      <c r="G24" s="50">
        <f t="shared" si="7"/>
        <v>2912099.0424438138</v>
      </c>
      <c r="H24" s="8">
        <f t="shared" si="1"/>
        <v>2912099.0424438138</v>
      </c>
      <c r="I24" s="50">
        <f t="shared" si="8"/>
        <v>4136386.2889821008</v>
      </c>
      <c r="J24" s="8">
        <f t="shared" si="2"/>
        <v>4136386.2889821008</v>
      </c>
      <c r="K24" s="8">
        <f t="shared" si="9"/>
        <v>5156625.6610973366</v>
      </c>
      <c r="L24" s="8">
        <f t="shared" si="3"/>
        <v>5156625.6610973366</v>
      </c>
      <c r="M24" s="60">
        <f t="shared" si="10"/>
        <v>6176865.0332125761</v>
      </c>
      <c r="N24" s="8">
        <f t="shared" si="4"/>
        <v>6176865.0332125761</v>
      </c>
      <c r="O24" s="8">
        <f t="shared" si="5"/>
        <v>6993056.5309047662</v>
      </c>
      <c r="P24" s="8">
        <f t="shared" si="6"/>
        <v>6993056.5309047662</v>
      </c>
    </row>
    <row r="25" spans="1:16" x14ac:dyDescent="0.25">
      <c r="A25" s="73">
        <v>22</v>
      </c>
      <c r="B25" s="2" t="s">
        <v>41</v>
      </c>
      <c r="C25" s="2" t="s">
        <v>56</v>
      </c>
      <c r="D25" s="8">
        <f>SUMIFS('Dealer Wise'!E$4:E$124,'Dealer Wise'!$D$4:$D$124,'Zone Wise'!$C25)</f>
        <v>25947620.850976188</v>
      </c>
      <c r="E25" s="8">
        <f>SUMIFS('Dealer Wise'!F$4:F$124,'Dealer Wise'!$D$4:$D$124,'Zone Wise'!$C25)</f>
        <v>20154587.762300007</v>
      </c>
      <c r="F25" s="9">
        <f t="shared" si="0"/>
        <v>0.7767412618695545</v>
      </c>
      <c r="G25" s="50">
        <f t="shared" si="7"/>
        <v>603508.91848094389</v>
      </c>
      <c r="H25" s="8">
        <f t="shared" si="1"/>
        <v>603508.91848094389</v>
      </c>
      <c r="I25" s="50">
        <f t="shared" si="8"/>
        <v>2160366.1695395149</v>
      </c>
      <c r="J25" s="8">
        <f t="shared" si="2"/>
        <v>2160366.1695395149</v>
      </c>
      <c r="K25" s="8">
        <f t="shared" si="9"/>
        <v>3457747.2120883241</v>
      </c>
      <c r="L25" s="8">
        <f t="shared" si="3"/>
        <v>3457747.2120883241</v>
      </c>
      <c r="M25" s="60">
        <f t="shared" si="10"/>
        <v>4755128.2546371333</v>
      </c>
      <c r="N25" s="8">
        <f t="shared" si="4"/>
        <v>4755128.2546371333</v>
      </c>
      <c r="O25" s="8">
        <f t="shared" si="5"/>
        <v>5793033.0886761807</v>
      </c>
      <c r="P25" s="8">
        <f t="shared" si="6"/>
        <v>5793033.0886761807</v>
      </c>
    </row>
    <row r="26" spans="1:16" x14ac:dyDescent="0.25">
      <c r="A26" s="73">
        <v>23</v>
      </c>
      <c r="B26" s="2" t="s">
        <v>172</v>
      </c>
      <c r="C26" s="2" t="s">
        <v>61</v>
      </c>
      <c r="D26" s="8">
        <f>SUMIFS('Dealer Wise'!E$4:E$124,'Dealer Wise'!$D$4:$D$124,'Zone Wise'!$C26)</f>
        <v>27029543.949414276</v>
      </c>
      <c r="E26" s="8">
        <f>SUMIFS('Dealer Wise'!F$4:F$124,'Dealer Wise'!$D$4:$D$124,'Zone Wise'!$C26)</f>
        <v>24497679.984299999</v>
      </c>
      <c r="F26" s="9">
        <f t="shared" si="0"/>
        <v>0.90632975643789426</v>
      </c>
      <c r="G26" s="50">
        <f t="shared" si="7"/>
        <v>-2874044.8247685768</v>
      </c>
      <c r="H26" s="8">
        <f t="shared" si="1"/>
        <v>-2874044.8247685768</v>
      </c>
      <c r="I26" s="50">
        <f t="shared" si="8"/>
        <v>-1252272.1878037229</v>
      </c>
      <c r="J26" s="8">
        <f t="shared" si="2"/>
        <v>-1252272.1878037229</v>
      </c>
      <c r="K26" s="8">
        <f t="shared" si="9"/>
        <v>99205.009666994214</v>
      </c>
      <c r="L26" s="8">
        <f t="shared" si="3"/>
        <v>99205.009666994214</v>
      </c>
      <c r="M26" s="60">
        <f t="shared" si="10"/>
        <v>1450682.2071377039</v>
      </c>
      <c r="N26" s="8">
        <f t="shared" si="4"/>
        <v>1450682.2071377039</v>
      </c>
      <c r="O26" s="8">
        <f t="shared" si="5"/>
        <v>2531863.9651142769</v>
      </c>
      <c r="P26" s="8">
        <f t="shared" si="6"/>
        <v>2531863.9651142769</v>
      </c>
    </row>
    <row r="27" spans="1:16" x14ac:dyDescent="0.25">
      <c r="A27" s="73">
        <v>24</v>
      </c>
      <c r="B27" s="2" t="s">
        <v>172</v>
      </c>
      <c r="C27" s="2" t="s">
        <v>62</v>
      </c>
      <c r="D27" s="8">
        <f>SUMIFS('Dealer Wise'!E$4:E$124,'Dealer Wise'!$D$4:$D$124,'Zone Wise'!$C27)</f>
        <v>23025374.18341428</v>
      </c>
      <c r="E27" s="8">
        <f>SUMIFS('Dealer Wise'!F$4:F$124,'Dealer Wise'!$D$4:$D$124,'Zone Wise'!$C27)</f>
        <v>21194522.489599999</v>
      </c>
      <c r="F27" s="9">
        <f t="shared" si="0"/>
        <v>0.92048547488391796</v>
      </c>
      <c r="G27" s="50">
        <f t="shared" si="7"/>
        <v>-2774223.1428685747</v>
      </c>
      <c r="H27" s="8">
        <f t="shared" si="1"/>
        <v>-2774223.1428685747</v>
      </c>
      <c r="I27" s="50">
        <f t="shared" si="8"/>
        <v>-1392700.6918637194</v>
      </c>
      <c r="J27" s="8">
        <f t="shared" si="2"/>
        <v>-1392700.6918637194</v>
      </c>
      <c r="K27" s="8">
        <f t="shared" si="9"/>
        <v>-241431.98269300163</v>
      </c>
      <c r="L27" s="8">
        <f t="shared" si="3"/>
        <v>-241431.98269300163</v>
      </c>
      <c r="M27" s="60">
        <f t="shared" si="10"/>
        <v>909836.72647770867</v>
      </c>
      <c r="N27" s="8">
        <f t="shared" si="4"/>
        <v>909836.72647770867</v>
      </c>
      <c r="O27" s="8">
        <f t="shared" si="5"/>
        <v>1830851.6938142814</v>
      </c>
      <c r="P27" s="8">
        <f t="shared" si="6"/>
        <v>1830851.6938142814</v>
      </c>
    </row>
    <row r="28" spans="1:16" x14ac:dyDescent="0.25">
      <c r="A28" s="73">
        <v>25</v>
      </c>
      <c r="B28" s="2" t="s">
        <v>172</v>
      </c>
      <c r="C28" s="2" t="s">
        <v>60</v>
      </c>
      <c r="D28" s="8">
        <f>SUMIFS('Dealer Wise'!E$4:E$124,'Dealer Wise'!$D$4:$D$124,'Zone Wise'!$C28)</f>
        <v>19984123.291090477</v>
      </c>
      <c r="E28" s="8">
        <f>SUMIFS('Dealer Wise'!F$4:F$124,'Dealer Wise'!$D$4:$D$124,'Zone Wise'!$C28)</f>
        <v>12595869.062599998</v>
      </c>
      <c r="F28" s="9">
        <f t="shared" si="0"/>
        <v>0.63029380269164048</v>
      </c>
      <c r="G28" s="50">
        <f t="shared" si="7"/>
        <v>3391429.5702723842</v>
      </c>
      <c r="H28" s="8">
        <f t="shared" si="1"/>
        <v>3391429.5702723842</v>
      </c>
      <c r="I28" s="50">
        <f t="shared" si="8"/>
        <v>4590476.9677378125</v>
      </c>
      <c r="J28" s="8">
        <f t="shared" si="2"/>
        <v>4590476.9677378125</v>
      </c>
      <c r="K28" s="8">
        <f t="shared" si="9"/>
        <v>5589683.1322923377</v>
      </c>
      <c r="L28" s="8">
        <f t="shared" si="3"/>
        <v>5589683.1322923377</v>
      </c>
      <c r="M28" s="60">
        <f t="shared" si="10"/>
        <v>6588889.2968468592</v>
      </c>
      <c r="N28" s="8">
        <f t="shared" si="4"/>
        <v>6588889.2968468592</v>
      </c>
      <c r="O28" s="8">
        <f t="shared" si="5"/>
        <v>7388254.2284904793</v>
      </c>
      <c r="P28" s="8">
        <f t="shared" si="6"/>
        <v>7388254.2284904793</v>
      </c>
    </row>
    <row r="29" spans="1:16" x14ac:dyDescent="0.25">
      <c r="A29" s="73">
        <v>26</v>
      </c>
      <c r="B29" s="2" t="s">
        <v>172</v>
      </c>
      <c r="C29" s="2" t="s">
        <v>63</v>
      </c>
      <c r="D29" s="8">
        <f>SUMIFS('Dealer Wise'!E$4:E$124,'Dealer Wise'!$D$4:$D$124,'Zone Wise'!$C29)</f>
        <v>22585854.425657146</v>
      </c>
      <c r="E29" s="8">
        <f>SUMIFS('Dealer Wise'!F$4:F$124,'Dealer Wise'!$D$4:$D$124,'Zone Wise'!$C29)</f>
        <v>19325514.563700002</v>
      </c>
      <c r="F29" s="9">
        <f t="shared" si="0"/>
        <v>0.85564682209881537</v>
      </c>
      <c r="G29" s="50">
        <f t="shared" si="7"/>
        <v>-1256831.0231742859</v>
      </c>
      <c r="H29" s="8">
        <f t="shared" si="1"/>
        <v>-1256831.0231742859</v>
      </c>
      <c r="I29" s="50">
        <f t="shared" si="8"/>
        <v>98320.242365144193</v>
      </c>
      <c r="J29" s="8">
        <f t="shared" si="2"/>
        <v>98320.242365144193</v>
      </c>
      <c r="K29" s="8">
        <f t="shared" si="9"/>
        <v>1227612.9636480026</v>
      </c>
      <c r="L29" s="8">
        <f t="shared" si="3"/>
        <v>1227612.9636480026</v>
      </c>
      <c r="M29" s="60">
        <f t="shared" si="10"/>
        <v>2356905.6849308573</v>
      </c>
      <c r="N29" s="8">
        <f t="shared" si="4"/>
        <v>2356905.6849308573</v>
      </c>
      <c r="O29" s="8">
        <f t="shared" si="5"/>
        <v>3260339.861957144</v>
      </c>
      <c r="P29" s="8">
        <f t="shared" si="6"/>
        <v>3260339.861957144</v>
      </c>
    </row>
    <row r="30" spans="1:16" x14ac:dyDescent="0.25">
      <c r="A30" s="73">
        <v>27</v>
      </c>
      <c r="B30" s="2" t="s">
        <v>172</v>
      </c>
      <c r="C30" s="2" t="s">
        <v>64</v>
      </c>
      <c r="D30" s="8">
        <f>SUMIFS('Dealer Wise'!E$4:E$124,'Dealer Wise'!$D$4:$D$124,'Zone Wise'!$C30)</f>
        <v>16669923.625109525</v>
      </c>
      <c r="E30" s="8">
        <f>SUMIFS('Dealer Wise'!F$4:F$124,'Dealer Wise'!$D$4:$D$124,'Zone Wise'!$C30)</f>
        <v>11902820.181600001</v>
      </c>
      <c r="F30" s="9">
        <f t="shared" si="0"/>
        <v>0.71402967699690323</v>
      </c>
      <c r="G30" s="50">
        <f t="shared" si="7"/>
        <v>1433118.7184876204</v>
      </c>
      <c r="H30" s="8">
        <f t="shared" si="1"/>
        <v>1433118.7184876204</v>
      </c>
      <c r="I30" s="50">
        <f t="shared" si="8"/>
        <v>2433314.1359941904</v>
      </c>
      <c r="J30" s="8">
        <f t="shared" si="2"/>
        <v>2433314.1359941904</v>
      </c>
      <c r="K30" s="8">
        <f t="shared" si="9"/>
        <v>3266810.3172496688</v>
      </c>
      <c r="L30" s="8">
        <f t="shared" si="3"/>
        <v>3266810.3172496688</v>
      </c>
      <c r="M30" s="60">
        <f t="shared" si="10"/>
        <v>4100306.4985051434</v>
      </c>
      <c r="N30" s="8">
        <f t="shared" si="4"/>
        <v>4100306.4985051434</v>
      </c>
      <c r="O30" s="8">
        <f t="shared" si="5"/>
        <v>4767103.4435095247</v>
      </c>
      <c r="P30" s="8">
        <f t="shared" si="6"/>
        <v>4767103.4435095247</v>
      </c>
    </row>
    <row r="31" spans="1:16" x14ac:dyDescent="0.25">
      <c r="A31" s="73">
        <v>28</v>
      </c>
      <c r="B31" s="2" t="s">
        <v>172</v>
      </c>
      <c r="C31" s="29" t="s">
        <v>178</v>
      </c>
      <c r="D31" s="8">
        <f>SUMIFS('Dealer Wise'!E$4:E$124,'Dealer Wise'!$D$4:$D$124,'Zone Wise'!$C31)</f>
        <v>16447514.377404761</v>
      </c>
      <c r="E31" s="8">
        <f>SUMIFS('Dealer Wise'!F$4:F$124,'Dealer Wise'!$D$4:$D$124,'Zone Wise'!$C31)</f>
        <v>11097403.211100006</v>
      </c>
      <c r="F31" s="9">
        <f t="shared" si="0"/>
        <v>0.67471612770531331</v>
      </c>
      <c r="G31" s="50">
        <f t="shared" si="7"/>
        <v>2060608.2908238024</v>
      </c>
      <c r="H31" s="8">
        <f t="shared" si="1"/>
        <v>2060608.2908238024</v>
      </c>
      <c r="I31" s="50">
        <f t="shared" si="8"/>
        <v>3047459.1534680873</v>
      </c>
      <c r="J31" s="8">
        <f t="shared" si="2"/>
        <v>3047459.1534680873</v>
      </c>
      <c r="K31" s="8">
        <f t="shared" si="9"/>
        <v>3869834.8723383266</v>
      </c>
      <c r="L31" s="8">
        <f t="shared" si="3"/>
        <v>3869834.8723383266</v>
      </c>
      <c r="M31" s="60">
        <f t="shared" si="10"/>
        <v>4692210.5912085623</v>
      </c>
      <c r="N31" s="8">
        <f t="shared" si="4"/>
        <v>4692210.5912085623</v>
      </c>
      <c r="O31" s="8">
        <f t="shared" si="5"/>
        <v>5350111.1663047541</v>
      </c>
      <c r="P31" s="8">
        <f t="shared" si="6"/>
        <v>5350111.1663047541</v>
      </c>
    </row>
    <row r="32" spans="1:16" x14ac:dyDescent="0.25">
      <c r="A32" s="73">
        <v>29</v>
      </c>
      <c r="B32" s="2" t="s">
        <v>66</v>
      </c>
      <c r="C32" s="29" t="s">
        <v>67</v>
      </c>
      <c r="D32" s="8">
        <f>SUMIFS('Dealer Wise'!E$4:E$124,'Dealer Wise'!$D$4:$D$124,'Zone Wise'!$C32)</f>
        <v>16801628.448561907</v>
      </c>
      <c r="E32" s="8">
        <f>SUMIFS('Dealer Wise'!F$4:F$124,'Dealer Wise'!$D$4:$D$124,'Zone Wise'!$C32)</f>
        <v>11901288.444700003</v>
      </c>
      <c r="F32" s="9">
        <f t="shared" si="0"/>
        <v>0.70834136590603292</v>
      </c>
      <c r="G32" s="50">
        <f t="shared" si="7"/>
        <v>1540014.3141495232</v>
      </c>
      <c r="H32" s="8">
        <f t="shared" si="1"/>
        <v>1540014.3141495232</v>
      </c>
      <c r="I32" s="50">
        <f t="shared" si="8"/>
        <v>2548112.0210632365</v>
      </c>
      <c r="J32" s="8">
        <f t="shared" si="2"/>
        <v>2548112.0210632365</v>
      </c>
      <c r="K32" s="8">
        <f t="shared" si="9"/>
        <v>3388193.4434913322</v>
      </c>
      <c r="L32" s="8">
        <f t="shared" si="3"/>
        <v>3388193.4434913322</v>
      </c>
      <c r="M32" s="60">
        <f t="shared" si="10"/>
        <v>4228274.8659194279</v>
      </c>
      <c r="N32" s="8">
        <f t="shared" si="4"/>
        <v>4228274.8659194279</v>
      </c>
      <c r="O32" s="8">
        <f t="shared" si="5"/>
        <v>4900340.0038619041</v>
      </c>
      <c r="P32" s="8">
        <f t="shared" si="6"/>
        <v>4900340.0038619041</v>
      </c>
    </row>
    <row r="33" spans="1:16" x14ac:dyDescent="0.25">
      <c r="A33" s="73">
        <v>30</v>
      </c>
      <c r="B33" s="2" t="s">
        <v>66</v>
      </c>
      <c r="C33" s="2" t="s">
        <v>71</v>
      </c>
      <c r="D33" s="8">
        <f>SUMIFS('Dealer Wise'!E$4:E$124,'Dealer Wise'!$D$4:$D$124,'Zone Wise'!$C33)</f>
        <v>40898120.896657147</v>
      </c>
      <c r="E33" s="8">
        <f>SUMIFS('Dealer Wise'!F$4:F$124,'Dealer Wise'!$D$4:$D$124,'Zone Wise'!$C33)</f>
        <v>35461417.159299999</v>
      </c>
      <c r="F33" s="9">
        <f t="shared" si="0"/>
        <v>0.86706715080884011</v>
      </c>
      <c r="G33" s="50">
        <f t="shared" si="7"/>
        <v>-2742920.4419742823</v>
      </c>
      <c r="H33" s="8">
        <f t="shared" si="1"/>
        <v>-2742920.4419742823</v>
      </c>
      <c r="I33" s="50">
        <f t="shared" si="8"/>
        <v>-289033.18817485124</v>
      </c>
      <c r="J33" s="8">
        <f t="shared" si="2"/>
        <v>-289033.18817485124</v>
      </c>
      <c r="K33" s="8">
        <f t="shared" si="9"/>
        <v>1755872.8566580042</v>
      </c>
      <c r="L33" s="8">
        <f t="shared" si="3"/>
        <v>1755872.8566580042</v>
      </c>
      <c r="M33" s="60">
        <f t="shared" si="10"/>
        <v>3800778.9014908597</v>
      </c>
      <c r="N33" s="8">
        <f t="shared" si="4"/>
        <v>3800778.9014908597</v>
      </c>
      <c r="O33" s="8">
        <f t="shared" si="5"/>
        <v>5436703.737357147</v>
      </c>
      <c r="P33" s="8">
        <f t="shared" si="6"/>
        <v>5436703.737357147</v>
      </c>
    </row>
    <row r="34" spans="1:16" x14ac:dyDescent="0.25">
      <c r="A34" s="73">
        <v>31</v>
      </c>
      <c r="B34" s="2" t="s">
        <v>66</v>
      </c>
      <c r="C34" s="2" t="s">
        <v>75</v>
      </c>
      <c r="D34" s="8">
        <f>SUMIFS('Dealer Wise'!E$4:E$124,'Dealer Wise'!$D$4:$D$124,'Zone Wise'!$C34)</f>
        <v>26391198.818647623</v>
      </c>
      <c r="E34" s="8">
        <f>SUMIFS('Dealer Wise'!F$4:F$124,'Dealer Wise'!$D$4:$D$124,'Zone Wise'!$C34)</f>
        <v>20415207.923600007</v>
      </c>
      <c r="F34" s="9">
        <f t="shared" si="0"/>
        <v>0.77356121879446149</v>
      </c>
      <c r="G34" s="50">
        <f t="shared" si="7"/>
        <v>697751.13131809235</v>
      </c>
      <c r="H34" s="8">
        <f t="shared" si="1"/>
        <v>697751.13131809235</v>
      </c>
      <c r="I34" s="50">
        <f t="shared" si="8"/>
        <v>2281223.0604369491</v>
      </c>
      <c r="J34" s="8">
        <f t="shared" si="2"/>
        <v>2281223.0604369491</v>
      </c>
      <c r="K34" s="8">
        <f t="shared" si="9"/>
        <v>3600783.001369331</v>
      </c>
      <c r="L34" s="8">
        <f t="shared" si="3"/>
        <v>3600783.001369331</v>
      </c>
      <c r="M34" s="60">
        <f t="shared" si="10"/>
        <v>4920342.9423017092</v>
      </c>
      <c r="N34" s="8">
        <f t="shared" si="4"/>
        <v>4920342.9423017092</v>
      </c>
      <c r="O34" s="8">
        <f t="shared" si="5"/>
        <v>5975990.8950476162</v>
      </c>
      <c r="P34" s="8">
        <f t="shared" si="6"/>
        <v>5975990.8950476162</v>
      </c>
    </row>
    <row r="35" spans="1:16" x14ac:dyDescent="0.25">
      <c r="A35" s="73">
        <v>32</v>
      </c>
      <c r="B35" s="2" t="s">
        <v>66</v>
      </c>
      <c r="C35" s="2" t="s">
        <v>66</v>
      </c>
      <c r="D35" s="8">
        <f>SUMIFS('Dealer Wise'!E$4:E$124,'Dealer Wise'!$D$4:$D$124,'Zone Wise'!$C35)</f>
        <v>18309957.713500008</v>
      </c>
      <c r="E35" s="8">
        <f>SUMIFS('Dealer Wise'!F$4:F$124,'Dealer Wise'!$D$4:$D$124,'Zone Wise'!$C35)</f>
        <v>18380880.025500007</v>
      </c>
      <c r="F35" s="9">
        <f t="shared" ref="F35:F54" si="11">E35/D35</f>
        <v>1.0038734284977462</v>
      </c>
      <c r="G35" s="50">
        <f t="shared" si="7"/>
        <v>-3732913.8546999991</v>
      </c>
      <c r="H35" s="8">
        <f t="shared" si="1"/>
        <v>-3732913.8546999991</v>
      </c>
      <c r="I35" s="50">
        <f t="shared" si="8"/>
        <v>-2634316.3918900006</v>
      </c>
      <c r="J35" s="8">
        <f t="shared" si="2"/>
        <v>-2634316.3918900006</v>
      </c>
      <c r="K35" s="8">
        <f t="shared" si="9"/>
        <v>-1718818.5062149987</v>
      </c>
      <c r="L35" s="8">
        <f t="shared" ref="L35:L53" si="12">K35/$P$2</f>
        <v>-1718818.5062149987</v>
      </c>
      <c r="M35" s="60">
        <f t="shared" si="10"/>
        <v>-803320.6205400005</v>
      </c>
      <c r="N35" s="8">
        <f t="shared" si="4"/>
        <v>-803320.6205400005</v>
      </c>
      <c r="O35" s="8">
        <f t="shared" ref="O35:O53" si="13">D35-E35</f>
        <v>-70922.311999998987</v>
      </c>
      <c r="P35" s="8">
        <f t="shared" si="6"/>
        <v>-70922.311999998987</v>
      </c>
    </row>
    <row r="36" spans="1:16" x14ac:dyDescent="0.25">
      <c r="A36" s="73">
        <v>33</v>
      </c>
      <c r="B36" s="2" t="s">
        <v>66</v>
      </c>
      <c r="C36" s="2" t="s">
        <v>138</v>
      </c>
      <c r="D36" s="8">
        <f>SUMIFS('Dealer Wise'!E$4:E$124,'Dealer Wise'!$D$4:$D$124,'Zone Wise'!$C36)</f>
        <v>14316811.742652383</v>
      </c>
      <c r="E36" s="8">
        <f>SUMIFS('Dealer Wise'!F$4:F$124,'Dealer Wise'!$D$4:$D$124,'Zone Wise'!$C36)</f>
        <v>14173840.151300006</v>
      </c>
      <c r="F36" s="9">
        <f t="shared" si="11"/>
        <v>0.99001372694407663</v>
      </c>
      <c r="G36" s="50">
        <f t="shared" si="7"/>
        <v>-2720390.757178098</v>
      </c>
      <c r="H36" s="8">
        <f t="shared" ref="H36:H53" si="14">G36/$P$2</f>
        <v>-2720390.757178098</v>
      </c>
      <c r="I36" s="50">
        <f t="shared" si="8"/>
        <v>-1861382.0526189562</v>
      </c>
      <c r="J36" s="8">
        <f t="shared" ref="J36:J53" si="15">I36/$P$2</f>
        <v>-1861382.0526189562</v>
      </c>
      <c r="K36" s="8">
        <f t="shared" si="9"/>
        <v>-1145541.4654863365</v>
      </c>
      <c r="L36" s="8">
        <f t="shared" si="12"/>
        <v>-1145541.4654863365</v>
      </c>
      <c r="M36" s="60">
        <f t="shared" si="10"/>
        <v>-429700.87835371867</v>
      </c>
      <c r="N36" s="8">
        <f t="shared" ref="N36:N53" si="16">M36/$P$2</f>
        <v>-429700.87835371867</v>
      </c>
      <c r="O36" s="8">
        <f t="shared" si="13"/>
        <v>142971.59135237709</v>
      </c>
      <c r="P36" s="8">
        <f t="shared" ref="P36:P53" si="17">O36/$P$2</f>
        <v>142971.59135237709</v>
      </c>
    </row>
    <row r="37" spans="1:16" x14ac:dyDescent="0.25">
      <c r="A37" s="73">
        <v>34</v>
      </c>
      <c r="B37" s="2" t="s">
        <v>66</v>
      </c>
      <c r="C37" s="2" t="s">
        <v>82</v>
      </c>
      <c r="D37" s="8">
        <f>SUMIFS('Dealer Wise'!E$4:E$124,'Dealer Wise'!$D$4:$D$124,'Zone Wise'!$C37)</f>
        <v>27725818.356780954</v>
      </c>
      <c r="E37" s="8">
        <f>SUMIFS('Dealer Wise'!F$4:F$124,'Dealer Wise'!$D$4:$D$124,'Zone Wise'!$C37)</f>
        <v>23605896.773400001</v>
      </c>
      <c r="F37" s="9">
        <f t="shared" si="11"/>
        <v>0.8514048699892266</v>
      </c>
      <c r="G37" s="50">
        <f t="shared" si="7"/>
        <v>-1425242.0879752375</v>
      </c>
      <c r="H37" s="8">
        <f t="shared" si="14"/>
        <v>-1425242.0879752375</v>
      </c>
      <c r="I37" s="50">
        <f t="shared" si="8"/>
        <v>238307.01343161985</v>
      </c>
      <c r="J37" s="8">
        <f t="shared" si="15"/>
        <v>238307.01343161985</v>
      </c>
      <c r="K37" s="8">
        <f t="shared" si="9"/>
        <v>1624597.9312706664</v>
      </c>
      <c r="L37" s="8">
        <f t="shared" si="12"/>
        <v>1624597.9312706664</v>
      </c>
      <c r="M37" s="60">
        <f t="shared" si="10"/>
        <v>3010888.849109713</v>
      </c>
      <c r="N37" s="8">
        <f t="shared" si="16"/>
        <v>3010888.849109713</v>
      </c>
      <c r="O37" s="8">
        <f t="shared" si="13"/>
        <v>4119921.5833809525</v>
      </c>
      <c r="P37" s="8">
        <f t="shared" si="17"/>
        <v>4119921.5833809525</v>
      </c>
    </row>
    <row r="38" spans="1:16" x14ac:dyDescent="0.25">
      <c r="A38" s="73">
        <v>35</v>
      </c>
      <c r="B38" s="2" t="s">
        <v>66</v>
      </c>
      <c r="C38" s="2" t="s">
        <v>87</v>
      </c>
      <c r="D38" s="8">
        <f>SUMIFS('Dealer Wise'!E$4:E$124,'Dealer Wise'!$D$4:$D$124,'Zone Wise'!$C38)</f>
        <v>21499806.487728566</v>
      </c>
      <c r="E38" s="8">
        <f>SUMIFS('Dealer Wise'!F$4:F$124,'Dealer Wise'!$D$4:$D$124,'Zone Wise'!$C38)</f>
        <v>20178634.391999997</v>
      </c>
      <c r="F38" s="9">
        <f t="shared" si="11"/>
        <v>0.93854958199355643</v>
      </c>
      <c r="G38" s="50">
        <f t="shared" si="7"/>
        <v>-2978789.2018171437</v>
      </c>
      <c r="H38" s="8">
        <f t="shared" si="14"/>
        <v>-2978789.2018171437</v>
      </c>
      <c r="I38" s="50">
        <f t="shared" si="8"/>
        <v>-1688800.8125534318</v>
      </c>
      <c r="J38" s="8">
        <f t="shared" si="15"/>
        <v>-1688800.8125534318</v>
      </c>
      <c r="K38" s="8">
        <f t="shared" si="9"/>
        <v>-613810.4881670028</v>
      </c>
      <c r="L38" s="8">
        <f t="shared" si="12"/>
        <v>-613810.4881670028</v>
      </c>
      <c r="M38" s="60">
        <f t="shared" si="10"/>
        <v>461179.83621942624</v>
      </c>
      <c r="N38" s="8">
        <f t="shared" si="16"/>
        <v>461179.83621942624</v>
      </c>
      <c r="O38" s="8">
        <f t="shared" si="13"/>
        <v>1321172.0957285687</v>
      </c>
      <c r="P38" s="8">
        <f t="shared" si="17"/>
        <v>1321172.0957285687</v>
      </c>
    </row>
    <row r="39" spans="1:16" x14ac:dyDescent="0.25">
      <c r="A39" s="73">
        <v>36</v>
      </c>
      <c r="B39" s="2" t="s">
        <v>90</v>
      </c>
      <c r="C39" s="2" t="s">
        <v>105</v>
      </c>
      <c r="D39" s="8">
        <f>SUMIFS('Dealer Wise'!E$4:E$124,'Dealer Wise'!$D$4:$D$124,'Zone Wise'!$C39)</f>
        <v>22678798.249785718</v>
      </c>
      <c r="E39" s="8">
        <f>SUMIFS('Dealer Wise'!F$4:F$124,'Dealer Wise'!$D$4:$D$124,'Zone Wise'!$C39)</f>
        <v>17096573.240499999</v>
      </c>
      <c r="F39" s="9">
        <f t="shared" si="11"/>
        <v>0.7538571070740725</v>
      </c>
      <c r="G39" s="50">
        <f t="shared" si="7"/>
        <v>1046465.3593285754</v>
      </c>
      <c r="H39" s="8">
        <f t="shared" si="14"/>
        <v>1046465.3593285754</v>
      </c>
      <c r="I39" s="50">
        <f t="shared" si="8"/>
        <v>2407193.254315719</v>
      </c>
      <c r="J39" s="8">
        <f t="shared" si="15"/>
        <v>2407193.254315719</v>
      </c>
      <c r="K39" s="8">
        <f t="shared" si="9"/>
        <v>3541133.1668050028</v>
      </c>
      <c r="L39" s="8">
        <f t="shared" si="12"/>
        <v>3541133.1668050028</v>
      </c>
      <c r="M39" s="60">
        <f t="shared" si="10"/>
        <v>4675073.0792942904</v>
      </c>
      <c r="N39" s="8">
        <f t="shared" si="16"/>
        <v>4675073.0792942904</v>
      </c>
      <c r="O39" s="8">
        <f t="shared" si="13"/>
        <v>5582225.0092857182</v>
      </c>
      <c r="P39" s="8">
        <f t="shared" si="17"/>
        <v>5582225.0092857182</v>
      </c>
    </row>
    <row r="40" spans="1:16" x14ac:dyDescent="0.25">
      <c r="A40" s="73">
        <v>37</v>
      </c>
      <c r="B40" s="2" t="s">
        <v>90</v>
      </c>
      <c r="C40" s="2" t="s">
        <v>91</v>
      </c>
      <c r="D40" s="8">
        <f>SUMIFS('Dealer Wise'!E$4:E$124,'Dealer Wise'!$D$4:$D$124,'Zone Wise'!$C40)</f>
        <v>17415266.500857145</v>
      </c>
      <c r="E40" s="8">
        <f>SUMIFS('Dealer Wise'!F$4:F$124,'Dealer Wise'!$D$4:$D$124,'Zone Wise'!$C40)</f>
        <v>15697143.916400004</v>
      </c>
      <c r="F40" s="9">
        <f t="shared" si="11"/>
        <v>0.90134388214084593</v>
      </c>
      <c r="G40" s="50">
        <f t="shared" si="7"/>
        <v>-1764930.715714287</v>
      </c>
      <c r="H40" s="8">
        <f t="shared" si="14"/>
        <v>-1764930.715714287</v>
      </c>
      <c r="I40" s="50">
        <f t="shared" si="8"/>
        <v>-720014.72566285916</v>
      </c>
      <c r="J40" s="8">
        <f t="shared" si="15"/>
        <v>-720014.72566285916</v>
      </c>
      <c r="K40" s="8">
        <f t="shared" si="9"/>
        <v>150748.5993799977</v>
      </c>
      <c r="L40" s="8">
        <f t="shared" si="12"/>
        <v>150748.5993799977</v>
      </c>
      <c r="M40" s="60">
        <f t="shared" si="10"/>
        <v>1021511.9244228546</v>
      </c>
      <c r="N40" s="8">
        <f t="shared" si="16"/>
        <v>1021511.9244228546</v>
      </c>
      <c r="O40" s="8">
        <f t="shared" si="13"/>
        <v>1718122.5844571404</v>
      </c>
      <c r="P40" s="8">
        <f t="shared" si="17"/>
        <v>1718122.5844571404</v>
      </c>
    </row>
    <row r="41" spans="1:16" x14ac:dyDescent="0.25">
      <c r="A41" s="73">
        <v>38</v>
      </c>
      <c r="B41" s="2" t="s">
        <v>90</v>
      </c>
      <c r="C41" s="2" t="s">
        <v>96</v>
      </c>
      <c r="D41" s="8">
        <f>SUMIFS('Dealer Wise'!E$4:E$124,'Dealer Wise'!$D$4:$D$124,'Zone Wise'!$C41)</f>
        <v>30920687.051214285</v>
      </c>
      <c r="E41" s="8">
        <f>SUMIFS('Dealer Wise'!F$4:F$124,'Dealer Wise'!$D$4:$D$124,'Zone Wise'!$C41)</f>
        <v>18275247.452199999</v>
      </c>
      <c r="F41" s="9">
        <f t="shared" si="11"/>
        <v>0.59103626714149327</v>
      </c>
      <c r="G41" s="50">
        <f t="shared" si="7"/>
        <v>6461302.1887714304</v>
      </c>
      <c r="H41" s="8">
        <f t="shared" si="14"/>
        <v>6461302.1887714304</v>
      </c>
      <c r="I41" s="50">
        <f t="shared" si="8"/>
        <v>8316543.4118442871</v>
      </c>
      <c r="J41" s="8">
        <f t="shared" si="15"/>
        <v>8316543.4118442871</v>
      </c>
      <c r="K41" s="8">
        <f t="shared" si="9"/>
        <v>9862577.764405001</v>
      </c>
      <c r="L41" s="8">
        <f t="shared" si="12"/>
        <v>9862577.764405001</v>
      </c>
      <c r="M41" s="60">
        <f t="shared" si="10"/>
        <v>11408612.116965715</v>
      </c>
      <c r="N41" s="8">
        <f t="shared" si="16"/>
        <v>11408612.116965715</v>
      </c>
      <c r="O41" s="8">
        <f t="shared" si="13"/>
        <v>12645439.599014286</v>
      </c>
      <c r="P41" s="8">
        <f t="shared" si="17"/>
        <v>12645439.599014286</v>
      </c>
    </row>
    <row r="42" spans="1:16" x14ac:dyDescent="0.25">
      <c r="A42" s="73">
        <v>39</v>
      </c>
      <c r="B42" s="2" t="s">
        <v>90</v>
      </c>
      <c r="C42" s="2" t="s">
        <v>90</v>
      </c>
      <c r="D42" s="8">
        <f>SUMIFS('Dealer Wise'!E$4:E$124,'Dealer Wise'!$D$4:$D$124,'Zone Wise'!$C42)</f>
        <v>15907269.179057147</v>
      </c>
      <c r="E42" s="8">
        <f>SUMIFS('Dealer Wise'!F$4:F$124,'Dealer Wise'!$D$4:$D$124,'Zone Wise'!$C42)</f>
        <v>13894440.858200002</v>
      </c>
      <c r="F42" s="9">
        <f t="shared" si="11"/>
        <v>0.87346487331042644</v>
      </c>
      <c r="G42" s="50">
        <f t="shared" si="7"/>
        <v>-1168625.5149542838</v>
      </c>
      <c r="H42" s="8">
        <f t="shared" si="14"/>
        <v>-1168625.5149542838</v>
      </c>
      <c r="I42" s="50">
        <f t="shared" si="8"/>
        <v>-214189.36421085522</v>
      </c>
      <c r="J42" s="8">
        <f t="shared" si="15"/>
        <v>-214189.36421085522</v>
      </c>
      <c r="K42" s="8">
        <f t="shared" si="9"/>
        <v>581174.09474200197</v>
      </c>
      <c r="L42" s="8">
        <f t="shared" si="12"/>
        <v>581174.09474200197</v>
      </c>
      <c r="M42" s="60">
        <f t="shared" si="10"/>
        <v>1376537.5536948591</v>
      </c>
      <c r="N42" s="8">
        <f t="shared" si="16"/>
        <v>1376537.5536948591</v>
      </c>
      <c r="O42" s="8">
        <f t="shared" si="13"/>
        <v>2012828.3208571449</v>
      </c>
      <c r="P42" s="8">
        <f t="shared" si="17"/>
        <v>2012828.3208571449</v>
      </c>
    </row>
    <row r="43" spans="1:16" x14ac:dyDescent="0.25">
      <c r="A43" s="73">
        <v>40</v>
      </c>
      <c r="B43" s="2" t="s">
        <v>90</v>
      </c>
      <c r="C43" s="2" t="s">
        <v>102</v>
      </c>
      <c r="D43" s="8">
        <f>SUMIFS('Dealer Wise'!E$4:E$124,'Dealer Wise'!$D$4:$D$124,'Zone Wise'!$C43)</f>
        <v>16691945.583633333</v>
      </c>
      <c r="E43" s="8">
        <f>SUMIFS('Dealer Wise'!F$4:F$124,'Dealer Wise'!$D$4:$D$124,'Zone Wise'!$C43)</f>
        <v>9913592.0496000014</v>
      </c>
      <c r="F43" s="9">
        <f t="shared" si="11"/>
        <v>0.59391471173500621</v>
      </c>
      <c r="G43" s="50">
        <f t="shared" si="7"/>
        <v>3439964.4173066653</v>
      </c>
      <c r="H43" s="8">
        <f t="shared" si="14"/>
        <v>3439964.4173066653</v>
      </c>
      <c r="I43" s="50">
        <f t="shared" si="8"/>
        <v>4441481.1523246653</v>
      </c>
      <c r="J43" s="8">
        <f t="shared" si="15"/>
        <v>4441481.1523246653</v>
      </c>
      <c r="K43" s="8">
        <f t="shared" si="9"/>
        <v>5276078.431506332</v>
      </c>
      <c r="L43" s="8">
        <f t="shared" si="12"/>
        <v>5276078.431506332</v>
      </c>
      <c r="M43" s="60">
        <f t="shared" si="10"/>
        <v>6110675.7106879987</v>
      </c>
      <c r="N43" s="8">
        <f t="shared" si="16"/>
        <v>6110675.7106879987</v>
      </c>
      <c r="O43" s="8">
        <f t="shared" si="13"/>
        <v>6778353.534033332</v>
      </c>
      <c r="P43" s="8">
        <f t="shared" si="17"/>
        <v>6778353.534033332</v>
      </c>
    </row>
    <row r="44" spans="1:16" x14ac:dyDescent="0.25">
      <c r="A44" s="73">
        <v>41</v>
      </c>
      <c r="B44" s="2" t="s">
        <v>108</v>
      </c>
      <c r="C44" s="2" t="s">
        <v>121</v>
      </c>
      <c r="D44" s="8">
        <f>SUMIFS('Dealer Wise'!E$4:E$124,'Dealer Wise'!$D$4:$D$124,'Zone Wise'!$C44)</f>
        <v>18993018.537376191</v>
      </c>
      <c r="E44" s="8">
        <f>SUMIFS('Dealer Wise'!F$4:F$124,'Dealer Wise'!$D$4:$D$124,'Zone Wise'!$C44)</f>
        <v>14793579.604600005</v>
      </c>
      <c r="F44" s="9">
        <f t="shared" si="11"/>
        <v>0.77889565449998655</v>
      </c>
      <c r="G44" s="50">
        <f t="shared" si="7"/>
        <v>400835.22530094907</v>
      </c>
      <c r="H44" s="8">
        <f t="shared" si="14"/>
        <v>400835.22530094907</v>
      </c>
      <c r="I44" s="50">
        <f t="shared" si="8"/>
        <v>1540416.3375435192</v>
      </c>
      <c r="J44" s="8">
        <f t="shared" si="15"/>
        <v>1540416.3375435192</v>
      </c>
      <c r="K44" s="8">
        <f t="shared" si="9"/>
        <v>2490067.2644123286</v>
      </c>
      <c r="L44" s="8">
        <f t="shared" si="12"/>
        <v>2490067.2644123286</v>
      </c>
      <c r="M44" s="60">
        <f t="shared" si="10"/>
        <v>3439718.1912811399</v>
      </c>
      <c r="N44" s="8">
        <f t="shared" si="16"/>
        <v>3439718.1912811399</v>
      </c>
      <c r="O44" s="8">
        <f t="shared" si="13"/>
        <v>4199438.9327761866</v>
      </c>
      <c r="P44" s="8">
        <f t="shared" si="17"/>
        <v>4199438.9327761866</v>
      </c>
    </row>
    <row r="45" spans="1:16" x14ac:dyDescent="0.25">
      <c r="A45" s="73">
        <v>42</v>
      </c>
      <c r="B45" s="2" t="s">
        <v>108</v>
      </c>
      <c r="C45" s="2" t="s">
        <v>111</v>
      </c>
      <c r="D45" s="8">
        <f>SUMIFS('Dealer Wise'!E$4:E$124,'Dealer Wise'!$D$4:$D$124,'Zone Wise'!$C45)</f>
        <v>18570735.748252384</v>
      </c>
      <c r="E45" s="8">
        <f>SUMIFS('Dealer Wise'!F$4:F$124,'Dealer Wise'!$D$4:$D$124,'Zone Wise'!$C45)</f>
        <v>13955375.118900005</v>
      </c>
      <c r="F45" s="9">
        <f t="shared" si="11"/>
        <v>0.75147130991906386</v>
      </c>
      <c r="G45" s="50">
        <f t="shared" si="7"/>
        <v>901213.47970190272</v>
      </c>
      <c r="H45" s="8">
        <f t="shared" si="14"/>
        <v>901213.47970190272</v>
      </c>
      <c r="I45" s="50">
        <f t="shared" si="8"/>
        <v>2015457.6245970447</v>
      </c>
      <c r="J45" s="8">
        <f t="shared" si="15"/>
        <v>2015457.6245970447</v>
      </c>
      <c r="K45" s="8">
        <f t="shared" si="9"/>
        <v>2943994.4120096639</v>
      </c>
      <c r="L45" s="8">
        <f t="shared" si="12"/>
        <v>2943994.4120096639</v>
      </c>
      <c r="M45" s="60">
        <f t="shared" si="10"/>
        <v>3872531.199422285</v>
      </c>
      <c r="N45" s="8">
        <f t="shared" si="16"/>
        <v>3872531.199422285</v>
      </c>
      <c r="O45" s="8">
        <f t="shared" si="13"/>
        <v>4615360.6293523796</v>
      </c>
      <c r="P45" s="8">
        <f t="shared" si="17"/>
        <v>4615360.6293523796</v>
      </c>
    </row>
    <row r="46" spans="1:16" x14ac:dyDescent="0.25">
      <c r="A46" s="73">
        <v>43</v>
      </c>
      <c r="B46" s="2" t="s">
        <v>108</v>
      </c>
      <c r="C46" s="29" t="s">
        <v>1302</v>
      </c>
      <c r="D46" s="8">
        <f>SUMIFS('Dealer Wise'!E$4:E$124,'Dealer Wise'!$D$4:$D$124,'Zone Wise'!$C46)</f>
        <v>17590961.19865714</v>
      </c>
      <c r="E46" s="8">
        <f>SUMIFS('Dealer Wise'!F$4:F$124,'Dealer Wise'!$D$4:$D$124,'Zone Wise'!$C46)</f>
        <v>16337326.245600002</v>
      </c>
      <c r="F46" s="9">
        <f t="shared" si="11"/>
        <v>0.92873414142071786</v>
      </c>
      <c r="G46" s="50">
        <f t="shared" si="7"/>
        <v>-2264557.286674289</v>
      </c>
      <c r="H46" s="8">
        <f t="shared" si="14"/>
        <v>-2264557.286674289</v>
      </c>
      <c r="I46" s="50">
        <f t="shared" si="8"/>
        <v>-1209099.6147548612</v>
      </c>
      <c r="J46" s="8">
        <f t="shared" si="15"/>
        <v>-1209099.6147548612</v>
      </c>
      <c r="K46" s="8">
        <f t="shared" si="9"/>
        <v>-329551.55482200347</v>
      </c>
      <c r="L46" s="8">
        <f t="shared" si="12"/>
        <v>-329551.55482200347</v>
      </c>
      <c r="M46" s="60">
        <f t="shared" si="10"/>
        <v>549996.50511085056</v>
      </c>
      <c r="N46" s="8">
        <f t="shared" si="16"/>
        <v>549996.50511085056</v>
      </c>
      <c r="O46" s="8">
        <f t="shared" si="13"/>
        <v>1253634.9530571382</v>
      </c>
      <c r="P46" s="8">
        <f t="shared" si="17"/>
        <v>1253634.9530571382</v>
      </c>
    </row>
    <row r="47" spans="1:16" x14ac:dyDescent="0.25">
      <c r="A47" s="73">
        <v>44</v>
      </c>
      <c r="B47" s="2" t="s">
        <v>108</v>
      </c>
      <c r="C47" s="2" t="s">
        <v>108</v>
      </c>
      <c r="D47" s="8">
        <f>SUMIFS('Dealer Wise'!E$4:E$124,'Dealer Wise'!$D$4:$D$124,'Zone Wise'!$C47)</f>
        <v>39180014.230523802</v>
      </c>
      <c r="E47" s="8">
        <f>SUMIFS('Dealer Wise'!F$4:F$124,'Dealer Wise'!$D$4:$D$124,'Zone Wise'!$C47)</f>
        <v>29340098.578500006</v>
      </c>
      <c r="F47" s="9">
        <f t="shared" si="11"/>
        <v>0.74885369887492648</v>
      </c>
      <c r="G47" s="50">
        <f t="shared" si="7"/>
        <v>2003912.8059190363</v>
      </c>
      <c r="H47" s="8">
        <f t="shared" si="14"/>
        <v>2003912.8059190363</v>
      </c>
      <c r="I47" s="50">
        <f t="shared" si="8"/>
        <v>4354713.6597504653</v>
      </c>
      <c r="J47" s="8">
        <f t="shared" si="15"/>
        <v>4354713.6597504653</v>
      </c>
      <c r="K47" s="8">
        <f t="shared" si="9"/>
        <v>6313714.371276658</v>
      </c>
      <c r="L47" s="8">
        <f t="shared" si="12"/>
        <v>6313714.371276658</v>
      </c>
      <c r="M47" s="60">
        <f t="shared" si="10"/>
        <v>8272715.0828028433</v>
      </c>
      <c r="N47" s="8">
        <f t="shared" si="16"/>
        <v>8272715.0828028433</v>
      </c>
      <c r="O47" s="8">
        <f t="shared" si="13"/>
        <v>9839915.652023796</v>
      </c>
      <c r="P47" s="8">
        <f t="shared" si="17"/>
        <v>9839915.652023796</v>
      </c>
    </row>
    <row r="48" spans="1:16" x14ac:dyDescent="0.25">
      <c r="A48" s="73">
        <v>45</v>
      </c>
      <c r="B48" s="2" t="s">
        <v>108</v>
      </c>
      <c r="C48" s="2" t="s">
        <v>117</v>
      </c>
      <c r="D48" s="8">
        <f>SUMIFS('Dealer Wise'!E$4:E$124,'Dealer Wise'!$D$4:$D$124,'Zone Wise'!$C48)</f>
        <v>18072510.14145238</v>
      </c>
      <c r="E48" s="8">
        <f>SUMIFS('Dealer Wise'!F$4:F$124,'Dealer Wise'!$D$4:$D$124,'Zone Wise'!$C48)</f>
        <v>11518945.872100003</v>
      </c>
      <c r="F48" s="9">
        <f t="shared" si="11"/>
        <v>0.63737387789200017</v>
      </c>
      <c r="G48" s="50">
        <f t="shared" si="7"/>
        <v>2939062.2410619017</v>
      </c>
      <c r="H48" s="8">
        <f t="shared" si="14"/>
        <v>2939062.2410619017</v>
      </c>
      <c r="I48" s="50">
        <f t="shared" si="8"/>
        <v>4023412.8495490439</v>
      </c>
      <c r="J48" s="8">
        <f t="shared" si="15"/>
        <v>4023412.8495490439</v>
      </c>
      <c r="K48" s="8">
        <f t="shared" si="9"/>
        <v>4927038.3566216622</v>
      </c>
      <c r="L48" s="8">
        <f t="shared" si="12"/>
        <v>4927038.3566216622</v>
      </c>
      <c r="M48" s="60">
        <f t="shared" si="10"/>
        <v>5830663.8636942804</v>
      </c>
      <c r="N48" s="8">
        <f t="shared" si="16"/>
        <v>5830663.8636942804</v>
      </c>
      <c r="O48" s="8">
        <f t="shared" si="13"/>
        <v>6553564.2693523765</v>
      </c>
      <c r="P48" s="8">
        <f t="shared" si="17"/>
        <v>6553564.2693523765</v>
      </c>
    </row>
    <row r="49" spans="1:16" x14ac:dyDescent="0.25">
      <c r="A49" s="73">
        <v>46</v>
      </c>
      <c r="B49" s="2" t="s">
        <v>124</v>
      </c>
      <c r="C49" s="2" t="s">
        <v>131</v>
      </c>
      <c r="D49" s="8">
        <f>SUMIFS('Dealer Wise'!E$4:E$124,'Dealer Wise'!$D$4:$D$124,'Zone Wise'!$C49)</f>
        <v>12413719.352209523</v>
      </c>
      <c r="E49" s="8">
        <f>SUMIFS('Dealer Wise'!F$4:F$124,'Dealer Wise'!$D$4:$D$124,'Zone Wise'!$C49)</f>
        <v>8036562.004900001</v>
      </c>
      <c r="F49" s="9">
        <f t="shared" si="11"/>
        <v>0.64739356327316755</v>
      </c>
      <c r="G49" s="50">
        <f t="shared" si="7"/>
        <v>1894413.476867618</v>
      </c>
      <c r="H49" s="8">
        <f t="shared" si="14"/>
        <v>1894413.476867618</v>
      </c>
      <c r="I49" s="50">
        <f t="shared" si="8"/>
        <v>2639236.6380001884</v>
      </c>
      <c r="J49" s="8">
        <f t="shared" si="15"/>
        <v>2639236.6380001884</v>
      </c>
      <c r="K49" s="8">
        <f t="shared" si="9"/>
        <v>3259922.6056106649</v>
      </c>
      <c r="L49" s="8">
        <f t="shared" si="12"/>
        <v>3259922.6056106649</v>
      </c>
      <c r="M49" s="60">
        <f t="shared" si="10"/>
        <v>3880608.5732211415</v>
      </c>
      <c r="N49" s="8">
        <f t="shared" si="16"/>
        <v>3880608.5732211415</v>
      </c>
      <c r="O49" s="8">
        <f t="shared" si="13"/>
        <v>4377157.3473095223</v>
      </c>
      <c r="P49" s="8">
        <f t="shared" si="17"/>
        <v>4377157.3473095223</v>
      </c>
    </row>
    <row r="50" spans="1:16" x14ac:dyDescent="0.25">
      <c r="A50" s="73">
        <v>47</v>
      </c>
      <c r="B50" s="2" t="s">
        <v>124</v>
      </c>
      <c r="C50" s="2" t="s">
        <v>125</v>
      </c>
      <c r="D50" s="8">
        <f>SUMIFS('Dealer Wise'!E$4:E$124,'Dealer Wise'!$D$4:$D$124,'Zone Wise'!$C50)</f>
        <v>28711298.745452382</v>
      </c>
      <c r="E50" s="8">
        <f>SUMIFS('Dealer Wise'!F$4:F$124,'Dealer Wise'!$D$4:$D$124,'Zone Wise'!$C50)</f>
        <v>19433971.375499997</v>
      </c>
      <c r="F50" s="9">
        <f t="shared" si="11"/>
        <v>0.67687538441911022</v>
      </c>
      <c r="G50" s="50">
        <f t="shared" si="7"/>
        <v>3535067.6208619103</v>
      </c>
      <c r="H50" s="8">
        <f t="shared" si="14"/>
        <v>3535067.6208619103</v>
      </c>
      <c r="I50" s="50">
        <f t="shared" si="8"/>
        <v>5257745.5455890521</v>
      </c>
      <c r="J50" s="8">
        <f t="shared" si="15"/>
        <v>5257745.5455890521</v>
      </c>
      <c r="K50" s="8">
        <f t="shared" si="9"/>
        <v>6693310.4828616716</v>
      </c>
      <c r="L50" s="8">
        <f t="shared" si="12"/>
        <v>6693310.4828616716</v>
      </c>
      <c r="M50" s="60">
        <f t="shared" si="10"/>
        <v>8128875.4201342873</v>
      </c>
      <c r="N50" s="8">
        <f t="shared" si="16"/>
        <v>8128875.4201342873</v>
      </c>
      <c r="O50" s="8">
        <f t="shared" si="13"/>
        <v>9277327.3699523844</v>
      </c>
      <c r="P50" s="8">
        <f t="shared" si="17"/>
        <v>9277327.3699523844</v>
      </c>
    </row>
    <row r="51" spans="1:16" x14ac:dyDescent="0.25">
      <c r="A51" s="73">
        <v>48</v>
      </c>
      <c r="B51" s="2" t="s">
        <v>124</v>
      </c>
      <c r="C51" s="2" t="s">
        <v>133</v>
      </c>
      <c r="D51" s="8">
        <f>SUMIFS('Dealer Wise'!E$4:E$124,'Dealer Wise'!$D$4:$D$124,'Zone Wise'!$C51)</f>
        <v>16195246.875871431</v>
      </c>
      <c r="E51" s="8">
        <f>SUMIFS('Dealer Wise'!F$4:F$124,'Dealer Wise'!$D$4:$D$124,'Zone Wise'!$C51)</f>
        <v>12610295.6163</v>
      </c>
      <c r="F51" s="9">
        <f t="shared" si="11"/>
        <v>0.77864176526308537</v>
      </c>
      <c r="G51" s="50">
        <f t="shared" si="7"/>
        <v>345901.88439714536</v>
      </c>
      <c r="H51" s="8">
        <f t="shared" si="14"/>
        <v>345901.88439714536</v>
      </c>
      <c r="I51" s="50">
        <f t="shared" si="8"/>
        <v>1317616.6969494298</v>
      </c>
      <c r="J51" s="8">
        <f t="shared" si="15"/>
        <v>1317616.6969494298</v>
      </c>
      <c r="K51" s="8">
        <f t="shared" si="9"/>
        <v>2127379.0407430027</v>
      </c>
      <c r="L51" s="8">
        <f t="shared" si="12"/>
        <v>2127379.0407430027</v>
      </c>
      <c r="M51" s="60">
        <f t="shared" si="10"/>
        <v>2937141.3845365737</v>
      </c>
      <c r="N51" s="8">
        <f t="shared" si="16"/>
        <v>2937141.3845365737</v>
      </c>
      <c r="O51" s="8">
        <f t="shared" si="13"/>
        <v>3584951.2595714312</v>
      </c>
      <c r="P51" s="8">
        <f t="shared" si="17"/>
        <v>3584951.2595714312</v>
      </c>
    </row>
    <row r="52" spans="1:16" x14ac:dyDescent="0.25">
      <c r="A52" s="73">
        <v>49</v>
      </c>
      <c r="B52" s="2" t="s">
        <v>124</v>
      </c>
      <c r="C52" s="2" t="s">
        <v>128</v>
      </c>
      <c r="D52" s="8">
        <f>SUMIFS('Dealer Wise'!E$4:E$124,'Dealer Wise'!$D$4:$D$124,'Zone Wise'!$C52)</f>
        <v>22504780.423495244</v>
      </c>
      <c r="E52" s="8">
        <f>SUMIFS('Dealer Wise'!F$4:F$124,'Dealer Wise'!$D$4:$D$124,'Zone Wise'!$C52)</f>
        <v>12673172.854100002</v>
      </c>
      <c r="F52" s="9">
        <f t="shared" si="11"/>
        <v>0.56313248188234122</v>
      </c>
      <c r="G52" s="50">
        <f t="shared" si="7"/>
        <v>5330651.4846961927</v>
      </c>
      <c r="H52" s="8">
        <f t="shared" si="14"/>
        <v>5330651.4846961927</v>
      </c>
      <c r="I52" s="50">
        <f t="shared" si="8"/>
        <v>6680938.3101059068</v>
      </c>
      <c r="J52" s="8">
        <f t="shared" si="15"/>
        <v>6680938.3101059068</v>
      </c>
      <c r="K52" s="8">
        <f t="shared" si="9"/>
        <v>7806177.3312806692</v>
      </c>
      <c r="L52" s="8">
        <f t="shared" si="12"/>
        <v>7806177.3312806692</v>
      </c>
      <c r="M52" s="60">
        <f t="shared" si="10"/>
        <v>8931416.3524554316</v>
      </c>
      <c r="N52" s="8">
        <f t="shared" si="16"/>
        <v>8931416.3524554316</v>
      </c>
      <c r="O52" s="8">
        <f t="shared" si="13"/>
        <v>9831607.5693952423</v>
      </c>
      <c r="P52" s="8">
        <f t="shared" si="17"/>
        <v>9831607.5693952423</v>
      </c>
    </row>
    <row r="53" spans="1:16" x14ac:dyDescent="0.25">
      <c r="A53" s="73">
        <v>50</v>
      </c>
      <c r="B53" s="2" t="s">
        <v>124</v>
      </c>
      <c r="C53" s="2" t="s">
        <v>124</v>
      </c>
      <c r="D53" s="8">
        <f>SUMIFS('Dealer Wise'!E$4:E$124,'Dealer Wise'!$D$4:$D$124,'Zone Wise'!$C53)</f>
        <v>27775754.860714287</v>
      </c>
      <c r="E53" s="8">
        <f>SUMIFS('Dealer Wise'!F$4:F$124,'Dealer Wise'!$D$4:$D$124,'Zone Wise'!$C53)</f>
        <v>20709231.02</v>
      </c>
      <c r="F53" s="9">
        <f t="shared" si="11"/>
        <v>0.74558661407582127</v>
      </c>
      <c r="G53" s="50">
        <f t="shared" si="7"/>
        <v>1511372.8685714304</v>
      </c>
      <c r="H53" s="8">
        <f t="shared" si="14"/>
        <v>1511372.8685714304</v>
      </c>
      <c r="I53" s="50">
        <f t="shared" si="8"/>
        <v>3177918.1602142863</v>
      </c>
      <c r="J53" s="8">
        <f t="shared" si="15"/>
        <v>3177918.1602142863</v>
      </c>
      <c r="K53" s="8">
        <f t="shared" si="9"/>
        <v>4566705.9032500014</v>
      </c>
      <c r="L53" s="8">
        <f t="shared" si="12"/>
        <v>4566705.9032500014</v>
      </c>
      <c r="M53" s="60">
        <f t="shared" si="10"/>
        <v>5955493.6462857127</v>
      </c>
      <c r="N53" s="8">
        <f t="shared" si="16"/>
        <v>5955493.6462857127</v>
      </c>
      <c r="O53" s="8">
        <f t="shared" si="13"/>
        <v>7066523.840714287</v>
      </c>
      <c r="P53" s="8">
        <f t="shared" si="17"/>
        <v>7066523.840714287</v>
      </c>
    </row>
    <row r="54" spans="1:16" x14ac:dyDescent="0.25">
      <c r="A54" s="227" t="s">
        <v>174</v>
      </c>
      <c r="B54" s="227"/>
      <c r="C54" s="228"/>
      <c r="D54" s="21">
        <f>SUM(D4:D53)</f>
        <v>1107743048.4738336</v>
      </c>
      <c r="E54" s="21">
        <f>SUM(E4:E53)</f>
        <v>858838572.44929981</v>
      </c>
      <c r="F54" s="20">
        <f t="shared" si="11"/>
        <v>0.77530486301181856</v>
      </c>
      <c r="G54" s="19">
        <f t="shared" ref="G54:P54" si="18">SUM(G4:G53)</f>
        <v>27355866.329766601</v>
      </c>
      <c r="H54" s="19">
        <f t="shared" si="18"/>
        <v>27355866.329766601</v>
      </c>
      <c r="I54" s="19">
        <f t="shared" si="18"/>
        <v>93820449.238196552</v>
      </c>
      <c r="J54" s="19">
        <f t="shared" si="18"/>
        <v>93820449.238196552</v>
      </c>
      <c r="K54" s="19">
        <f t="shared" si="18"/>
        <v>149207601.66188827</v>
      </c>
      <c r="L54" s="19">
        <f t="shared" si="18"/>
        <v>149207601.66188827</v>
      </c>
      <c r="M54" s="19">
        <f t="shared" si="18"/>
        <v>204594754.08557987</v>
      </c>
      <c r="N54" s="19">
        <f t="shared" si="18"/>
        <v>204594754.08557987</v>
      </c>
      <c r="O54" s="19">
        <f t="shared" si="18"/>
        <v>248904476.02453315</v>
      </c>
      <c r="P54" s="26">
        <f t="shared" si="18"/>
        <v>248904476.02453315</v>
      </c>
    </row>
    <row r="58" spans="1:16" x14ac:dyDescent="0.25">
      <c r="D58" s="27"/>
    </row>
  </sheetData>
  <mergeCells count="2">
    <mergeCell ref="A54:C54"/>
    <mergeCell ref="A2:N2"/>
  </mergeCells>
  <pageMargins left="0.7" right="0.7" top="0.75" bottom="0.75" header="0.3" footer="0.3"/>
  <pageSetup orientation="portrait" r:id="rId1"/>
  <ignoredErrors>
    <ignoredError sqref="K54 O4:O29 F54 I4:I29 K4:K29 M4:M29 O30:O53 I30:I53 K30:K53 M30:M53 O54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4"/>
  <sheetViews>
    <sheetView zoomScale="90" zoomScaleNormal="90" workbookViewId="0">
      <pane ySplit="3" topLeftCell="A511" activePane="bottomLeft" state="frozen"/>
      <selection pane="bottomLeft" activeCell="H4" sqref="H4:I533"/>
    </sheetView>
  </sheetViews>
  <sheetFormatPr defaultRowHeight="15" x14ac:dyDescent="0.25"/>
  <cols>
    <col min="1" max="1" width="4.85546875" style="3" customWidth="1"/>
    <col min="2" max="2" width="28" style="61" customWidth="1"/>
    <col min="3" max="3" width="14.28515625" style="61" customWidth="1"/>
    <col min="4" max="4" width="10.7109375" style="150" bestFit="1" customWidth="1"/>
    <col min="5" max="5" width="28.42578125" style="61" customWidth="1"/>
    <col min="6" max="6" width="10.140625" customWidth="1"/>
    <col min="7" max="7" width="16.28515625" customWidth="1"/>
    <col min="8" max="8" width="10.140625" bestFit="1" customWidth="1"/>
    <col min="9" max="9" width="12.140625" bestFit="1" customWidth="1"/>
    <col min="10" max="10" width="8.7109375" bestFit="1" customWidth="1"/>
    <col min="11" max="11" width="8.5703125" bestFit="1" customWidth="1"/>
    <col min="12" max="12" width="11.85546875" customWidth="1"/>
    <col min="13" max="13" width="10.28515625" customWidth="1"/>
    <col min="14" max="14" width="8.5703125" bestFit="1" customWidth="1"/>
  </cols>
  <sheetData>
    <row r="1" spans="1:16" s="5" customFormat="1" x14ac:dyDescent="0.25">
      <c r="A1" s="231" t="s">
        <v>1081</v>
      </c>
      <c r="B1" s="234" t="s">
        <v>186</v>
      </c>
      <c r="C1" s="234" t="s">
        <v>0</v>
      </c>
      <c r="D1" s="237" t="s">
        <v>187</v>
      </c>
      <c r="E1" s="234" t="s">
        <v>188</v>
      </c>
      <c r="F1" s="234" t="s">
        <v>1467</v>
      </c>
      <c r="G1" s="234"/>
      <c r="H1" s="234"/>
      <c r="I1" s="234"/>
      <c r="J1" s="234"/>
      <c r="K1" s="234"/>
      <c r="L1" s="240" t="s">
        <v>189</v>
      </c>
      <c r="M1" s="240"/>
      <c r="N1" s="242" t="s">
        <v>190</v>
      </c>
    </row>
    <row r="2" spans="1:16" s="5" customFormat="1" x14ac:dyDescent="0.25">
      <c r="A2" s="232"/>
      <c r="B2" s="235"/>
      <c r="C2" s="235"/>
      <c r="D2" s="238"/>
      <c r="E2" s="235"/>
      <c r="F2" s="235" t="s">
        <v>1447</v>
      </c>
      <c r="G2" s="235"/>
      <c r="H2" s="245" t="s">
        <v>1448</v>
      </c>
      <c r="I2" s="245"/>
      <c r="J2" s="235" t="s">
        <v>191</v>
      </c>
      <c r="K2" s="235"/>
      <c r="L2" s="241"/>
      <c r="M2" s="241"/>
      <c r="N2" s="243"/>
    </row>
    <row r="3" spans="1:16" s="5" customFormat="1" x14ac:dyDescent="0.25">
      <c r="A3" s="233"/>
      <c r="B3" s="236"/>
      <c r="C3" s="236"/>
      <c r="D3" s="239"/>
      <c r="E3" s="236"/>
      <c r="F3" s="146" t="s">
        <v>192</v>
      </c>
      <c r="G3" s="146" t="s">
        <v>193</v>
      </c>
      <c r="H3" s="209" t="s">
        <v>192</v>
      </c>
      <c r="I3" s="209" t="s">
        <v>193</v>
      </c>
      <c r="J3" s="146" t="s">
        <v>192</v>
      </c>
      <c r="K3" s="146" t="s">
        <v>193</v>
      </c>
      <c r="L3" s="146" t="s">
        <v>194</v>
      </c>
      <c r="M3" s="146" t="s">
        <v>195</v>
      </c>
      <c r="N3" s="244"/>
    </row>
    <row r="4" spans="1:16" x14ac:dyDescent="0.25">
      <c r="A4" s="179">
        <v>1</v>
      </c>
      <c r="B4" s="184" t="s">
        <v>17</v>
      </c>
      <c r="C4" s="184" t="s">
        <v>1330</v>
      </c>
      <c r="D4" s="184" t="s">
        <v>202</v>
      </c>
      <c r="E4" s="163" t="s">
        <v>1421</v>
      </c>
      <c r="F4" s="160">
        <v>586</v>
      </c>
      <c r="G4" s="160">
        <v>1133541.4750000001</v>
      </c>
      <c r="H4" s="10">
        <v>787</v>
      </c>
      <c r="I4" s="10">
        <v>1154915</v>
      </c>
      <c r="J4" s="53">
        <f t="shared" ref="J4:J67" si="0">IFERROR(H4/F4,0)</f>
        <v>1.3430034129692834</v>
      </c>
      <c r="K4" s="53">
        <f t="shared" ref="K4:K67" si="1">IFERROR(I4/G4,0)</f>
        <v>1.0188555297458348</v>
      </c>
      <c r="L4" s="53">
        <f>IF((J4*0.3)&gt;30%,30%,(J4*0.3))</f>
        <v>0.3</v>
      </c>
      <c r="M4" s="53">
        <f>IF((K4*0.7)&gt;70%,70%,(K4*0.7))</f>
        <v>0.7</v>
      </c>
      <c r="N4" s="148">
        <f>L4+M4</f>
        <v>1</v>
      </c>
      <c r="O4" s="51"/>
      <c r="P4" s="51"/>
    </row>
    <row r="5" spans="1:16" x14ac:dyDescent="0.25">
      <c r="A5" s="179">
        <v>2</v>
      </c>
      <c r="B5" s="184" t="s">
        <v>17</v>
      </c>
      <c r="C5" s="184" t="s">
        <v>1330</v>
      </c>
      <c r="D5" s="184" t="s">
        <v>198</v>
      </c>
      <c r="E5" s="163" t="s">
        <v>992</v>
      </c>
      <c r="F5" s="160">
        <v>632</v>
      </c>
      <c r="G5" s="160">
        <v>1217152.45</v>
      </c>
      <c r="H5" s="10">
        <v>920</v>
      </c>
      <c r="I5" s="10">
        <v>1394695</v>
      </c>
      <c r="J5" s="53">
        <f t="shared" si="0"/>
        <v>1.4556962025316456</v>
      </c>
      <c r="K5" s="53">
        <f t="shared" si="1"/>
        <v>1.1458671426081426</v>
      </c>
      <c r="L5" s="53">
        <f t="shared" ref="L5:L68" si="2">IF((J5*0.3)&gt;30%,30%,(J5*0.3))</f>
        <v>0.3</v>
      </c>
      <c r="M5" s="53">
        <f t="shared" ref="M5:M68" si="3">IF((K5*0.7)&gt;70%,70%,(K5*0.7))</f>
        <v>0.7</v>
      </c>
      <c r="N5" s="148">
        <f t="shared" ref="N5:N68" si="4">L5+M5</f>
        <v>1</v>
      </c>
      <c r="O5" s="51"/>
      <c r="P5" s="51"/>
    </row>
    <row r="6" spans="1:16" x14ac:dyDescent="0.25">
      <c r="A6" s="179">
        <v>3</v>
      </c>
      <c r="B6" s="184" t="s">
        <v>17</v>
      </c>
      <c r="C6" s="184" t="s">
        <v>1330</v>
      </c>
      <c r="D6" s="184" t="s">
        <v>196</v>
      </c>
      <c r="E6" s="163" t="s">
        <v>993</v>
      </c>
      <c r="F6" s="160">
        <v>1488</v>
      </c>
      <c r="G6" s="160">
        <v>2886197.625</v>
      </c>
      <c r="H6" s="10">
        <v>1817</v>
      </c>
      <c r="I6" s="10">
        <v>2383715</v>
      </c>
      <c r="J6" s="53">
        <f t="shared" si="0"/>
        <v>1.2211021505376345</v>
      </c>
      <c r="K6" s="53">
        <f t="shared" si="1"/>
        <v>0.82590151809164492</v>
      </c>
      <c r="L6" s="53">
        <f t="shared" si="2"/>
        <v>0.3</v>
      </c>
      <c r="M6" s="53">
        <f t="shared" si="3"/>
        <v>0.57813106266415137</v>
      </c>
      <c r="N6" s="148">
        <f t="shared" si="4"/>
        <v>0.87813106266415142</v>
      </c>
      <c r="O6" s="51"/>
      <c r="P6" s="51"/>
    </row>
    <row r="7" spans="1:16" x14ac:dyDescent="0.25">
      <c r="A7" s="179">
        <v>4</v>
      </c>
      <c r="B7" s="184" t="s">
        <v>17</v>
      </c>
      <c r="C7" s="184" t="s">
        <v>1330</v>
      </c>
      <c r="D7" s="184" t="s">
        <v>199</v>
      </c>
      <c r="E7" s="163" t="s">
        <v>1120</v>
      </c>
      <c r="F7" s="160">
        <v>426</v>
      </c>
      <c r="G7" s="160">
        <v>823751.4</v>
      </c>
      <c r="H7" s="10">
        <v>758</v>
      </c>
      <c r="I7" s="10">
        <v>922205</v>
      </c>
      <c r="J7" s="53">
        <f t="shared" si="0"/>
        <v>1.7793427230046948</v>
      </c>
      <c r="K7" s="53">
        <f t="shared" si="1"/>
        <v>1.1195185829122718</v>
      </c>
      <c r="L7" s="53">
        <f t="shared" si="2"/>
        <v>0.3</v>
      </c>
      <c r="M7" s="53">
        <f t="shared" si="3"/>
        <v>0.7</v>
      </c>
      <c r="N7" s="148">
        <f t="shared" si="4"/>
        <v>1</v>
      </c>
      <c r="O7" s="51"/>
      <c r="P7" s="51"/>
    </row>
    <row r="8" spans="1:16" x14ac:dyDescent="0.25">
      <c r="A8" s="179">
        <v>5</v>
      </c>
      <c r="B8" s="184" t="s">
        <v>17</v>
      </c>
      <c r="C8" s="184" t="s">
        <v>1330</v>
      </c>
      <c r="D8" s="184" t="s">
        <v>201</v>
      </c>
      <c r="E8" s="163" t="s">
        <v>886</v>
      </c>
      <c r="F8" s="160">
        <v>262</v>
      </c>
      <c r="G8" s="160">
        <v>504089.17499999999</v>
      </c>
      <c r="H8" s="10">
        <v>439</v>
      </c>
      <c r="I8" s="10">
        <v>571095</v>
      </c>
      <c r="J8" s="53">
        <f t="shared" si="0"/>
        <v>1.6755725190839694</v>
      </c>
      <c r="K8" s="53">
        <f t="shared" si="1"/>
        <v>1.1329245465348468</v>
      </c>
      <c r="L8" s="53">
        <f t="shared" si="2"/>
        <v>0.3</v>
      </c>
      <c r="M8" s="53">
        <f t="shared" si="3"/>
        <v>0.7</v>
      </c>
      <c r="N8" s="148">
        <f t="shared" si="4"/>
        <v>1</v>
      </c>
      <c r="O8" s="51"/>
      <c r="P8" s="51"/>
    </row>
    <row r="9" spans="1:16" x14ac:dyDescent="0.25">
      <c r="A9" s="179">
        <v>6</v>
      </c>
      <c r="B9" s="184" t="s">
        <v>17</v>
      </c>
      <c r="C9" s="184" t="s">
        <v>1330</v>
      </c>
      <c r="D9" s="184" t="s">
        <v>197</v>
      </c>
      <c r="E9" s="163" t="s">
        <v>1422</v>
      </c>
      <c r="F9" s="160">
        <v>1281</v>
      </c>
      <c r="G9" s="160">
        <v>2476861.5750000002</v>
      </c>
      <c r="H9" s="10">
        <v>941</v>
      </c>
      <c r="I9" s="10">
        <v>1923195</v>
      </c>
      <c r="J9" s="53">
        <f t="shared" si="0"/>
        <v>0.73458235753317724</v>
      </c>
      <c r="K9" s="53">
        <f t="shared" si="1"/>
        <v>0.77646446592397877</v>
      </c>
      <c r="L9" s="53">
        <f t="shared" si="2"/>
        <v>0.22037470725995317</v>
      </c>
      <c r="M9" s="53">
        <f t="shared" si="3"/>
        <v>0.54352512614678505</v>
      </c>
      <c r="N9" s="148">
        <f t="shared" si="4"/>
        <v>0.76389983340673817</v>
      </c>
      <c r="O9" s="51"/>
      <c r="P9" s="51"/>
    </row>
    <row r="10" spans="1:16" x14ac:dyDescent="0.25">
      <c r="A10" s="179">
        <v>7</v>
      </c>
      <c r="B10" s="184" t="s">
        <v>17</v>
      </c>
      <c r="C10" s="184" t="s">
        <v>1330</v>
      </c>
      <c r="D10" s="184" t="s">
        <v>200</v>
      </c>
      <c r="E10" s="163" t="s">
        <v>1423</v>
      </c>
      <c r="F10" s="160">
        <v>632</v>
      </c>
      <c r="G10" s="160">
        <v>1217152.45</v>
      </c>
      <c r="H10" s="10">
        <v>686</v>
      </c>
      <c r="I10" s="10">
        <v>974140</v>
      </c>
      <c r="J10" s="53">
        <f t="shared" si="0"/>
        <v>1.0854430379746836</v>
      </c>
      <c r="K10" s="53">
        <f t="shared" si="1"/>
        <v>0.80034345738695267</v>
      </c>
      <c r="L10" s="53">
        <f t="shared" si="2"/>
        <v>0.3</v>
      </c>
      <c r="M10" s="53">
        <f t="shared" si="3"/>
        <v>0.56024042017086684</v>
      </c>
      <c r="N10" s="148">
        <f t="shared" si="4"/>
        <v>0.86024042017086688</v>
      </c>
      <c r="O10" s="51"/>
      <c r="P10" s="51"/>
    </row>
    <row r="11" spans="1:16" x14ac:dyDescent="0.25">
      <c r="A11" s="179">
        <v>8</v>
      </c>
      <c r="B11" s="184" t="s">
        <v>1261</v>
      </c>
      <c r="C11" s="184" t="s">
        <v>1330</v>
      </c>
      <c r="D11" s="184" t="s">
        <v>233</v>
      </c>
      <c r="E11" s="163" t="s">
        <v>1306</v>
      </c>
      <c r="F11" s="160">
        <v>550</v>
      </c>
      <c r="G11" s="160">
        <v>1138631.4750000001</v>
      </c>
      <c r="H11" s="10">
        <v>594</v>
      </c>
      <c r="I11" s="10">
        <v>953665</v>
      </c>
      <c r="J11" s="53">
        <f t="shared" si="0"/>
        <v>1.08</v>
      </c>
      <c r="K11" s="53">
        <f t="shared" si="1"/>
        <v>0.83755369576447014</v>
      </c>
      <c r="L11" s="53">
        <f t="shared" si="2"/>
        <v>0.3</v>
      </c>
      <c r="M11" s="53">
        <f t="shared" si="3"/>
        <v>0.58628758703512907</v>
      </c>
      <c r="N11" s="148">
        <f t="shared" si="4"/>
        <v>0.886287587035129</v>
      </c>
      <c r="O11" s="51"/>
      <c r="P11" s="51"/>
    </row>
    <row r="12" spans="1:16" x14ac:dyDescent="0.25">
      <c r="A12" s="179">
        <v>9</v>
      </c>
      <c r="B12" s="184" t="s">
        <v>1261</v>
      </c>
      <c r="C12" s="184" t="s">
        <v>1330</v>
      </c>
      <c r="D12" s="184" t="s">
        <v>234</v>
      </c>
      <c r="E12" s="163" t="s">
        <v>1305</v>
      </c>
      <c r="F12" s="160">
        <v>597</v>
      </c>
      <c r="G12" s="160">
        <v>1216757.45</v>
      </c>
      <c r="H12" s="10">
        <v>1021</v>
      </c>
      <c r="I12" s="10">
        <v>1473770</v>
      </c>
      <c r="J12" s="53">
        <f t="shared" si="0"/>
        <v>1.710217755443886</v>
      </c>
      <c r="K12" s="53">
        <f t="shared" si="1"/>
        <v>1.2112274307422568</v>
      </c>
      <c r="L12" s="53">
        <f t="shared" si="2"/>
        <v>0.3</v>
      </c>
      <c r="M12" s="53">
        <f t="shared" si="3"/>
        <v>0.7</v>
      </c>
      <c r="N12" s="148">
        <f t="shared" si="4"/>
        <v>1</v>
      </c>
      <c r="O12" s="51"/>
      <c r="P12" s="51"/>
    </row>
    <row r="13" spans="1:16" x14ac:dyDescent="0.25">
      <c r="A13" s="179">
        <v>10</v>
      </c>
      <c r="B13" s="184" t="s">
        <v>1261</v>
      </c>
      <c r="C13" s="184" t="s">
        <v>1330</v>
      </c>
      <c r="D13" s="184" t="s">
        <v>235</v>
      </c>
      <c r="E13" s="163" t="s">
        <v>1424</v>
      </c>
      <c r="F13" s="160">
        <v>514</v>
      </c>
      <c r="G13" s="160">
        <v>1059842.175</v>
      </c>
      <c r="H13" s="10">
        <v>714</v>
      </c>
      <c r="I13" s="10">
        <v>941195</v>
      </c>
      <c r="J13" s="53">
        <f t="shared" si="0"/>
        <v>1.3891050583657587</v>
      </c>
      <c r="K13" s="53">
        <f t="shared" si="1"/>
        <v>0.88805203472866134</v>
      </c>
      <c r="L13" s="53">
        <f t="shared" si="2"/>
        <v>0.3</v>
      </c>
      <c r="M13" s="53">
        <f t="shared" si="3"/>
        <v>0.62163642431006294</v>
      </c>
      <c r="N13" s="148">
        <f t="shared" si="4"/>
        <v>0.92163642431006298</v>
      </c>
      <c r="O13" s="51"/>
      <c r="P13" s="51"/>
    </row>
    <row r="14" spans="1:16" x14ac:dyDescent="0.25">
      <c r="A14" s="179">
        <v>11</v>
      </c>
      <c r="B14" s="184" t="s">
        <v>1304</v>
      </c>
      <c r="C14" s="184" t="s">
        <v>1330</v>
      </c>
      <c r="D14" s="184" t="s">
        <v>209</v>
      </c>
      <c r="E14" s="169" t="s">
        <v>210</v>
      </c>
      <c r="F14" s="160">
        <v>240</v>
      </c>
      <c r="G14" s="160">
        <v>476177.02500000002</v>
      </c>
      <c r="H14" s="10">
        <v>176</v>
      </c>
      <c r="I14" s="10">
        <v>253510</v>
      </c>
      <c r="J14" s="53">
        <f t="shared" si="0"/>
        <v>0.73333333333333328</v>
      </c>
      <c r="K14" s="53">
        <f t="shared" si="1"/>
        <v>0.53238603857462463</v>
      </c>
      <c r="L14" s="53">
        <f t="shared" si="2"/>
        <v>0.21999999999999997</v>
      </c>
      <c r="M14" s="53">
        <f t="shared" si="3"/>
        <v>0.37267022700223723</v>
      </c>
      <c r="N14" s="148">
        <f t="shared" si="4"/>
        <v>0.59267022700223726</v>
      </c>
      <c r="O14" s="51"/>
      <c r="P14" s="51"/>
    </row>
    <row r="15" spans="1:16" x14ac:dyDescent="0.25">
      <c r="A15" s="179">
        <v>12</v>
      </c>
      <c r="B15" s="184" t="s">
        <v>1304</v>
      </c>
      <c r="C15" s="184" t="s">
        <v>1330</v>
      </c>
      <c r="D15" s="184" t="s">
        <v>208</v>
      </c>
      <c r="E15" s="169" t="s">
        <v>1425</v>
      </c>
      <c r="F15" s="160">
        <v>841</v>
      </c>
      <c r="G15" s="160">
        <v>1655807.325</v>
      </c>
      <c r="H15" s="10">
        <v>1017</v>
      </c>
      <c r="I15" s="10">
        <v>1600510</v>
      </c>
      <c r="J15" s="53">
        <f t="shared" si="0"/>
        <v>1.2092746730083235</v>
      </c>
      <c r="K15" s="53">
        <f t="shared" si="1"/>
        <v>0.96660400992005524</v>
      </c>
      <c r="L15" s="53">
        <f t="shared" si="2"/>
        <v>0.3</v>
      </c>
      <c r="M15" s="53">
        <f t="shared" si="3"/>
        <v>0.67662280694403865</v>
      </c>
      <c r="N15" s="148">
        <f t="shared" si="4"/>
        <v>0.97662280694403858</v>
      </c>
      <c r="O15" s="51"/>
      <c r="P15" s="51"/>
    </row>
    <row r="16" spans="1:16" x14ac:dyDescent="0.25">
      <c r="A16" s="179">
        <v>13</v>
      </c>
      <c r="B16" s="184" t="s">
        <v>4</v>
      </c>
      <c r="C16" s="184" t="s">
        <v>1330</v>
      </c>
      <c r="D16" s="184" t="s">
        <v>218</v>
      </c>
      <c r="E16" s="184" t="s">
        <v>219</v>
      </c>
      <c r="F16" s="160">
        <v>708</v>
      </c>
      <c r="G16" s="160">
        <v>1391421.55</v>
      </c>
      <c r="H16" s="10">
        <v>463</v>
      </c>
      <c r="I16" s="10">
        <v>651655</v>
      </c>
      <c r="J16" s="53">
        <f t="shared" si="0"/>
        <v>0.653954802259887</v>
      </c>
      <c r="K16" s="53">
        <f t="shared" si="1"/>
        <v>0.46833757893141731</v>
      </c>
      <c r="L16" s="53">
        <f t="shared" si="2"/>
        <v>0.19618644067796609</v>
      </c>
      <c r="M16" s="53">
        <f t="shared" si="3"/>
        <v>0.32783630525199209</v>
      </c>
      <c r="N16" s="148">
        <f t="shared" si="4"/>
        <v>0.52402274592995823</v>
      </c>
      <c r="O16" s="51"/>
      <c r="P16" s="51"/>
    </row>
    <row r="17" spans="1:16" x14ac:dyDescent="0.25">
      <c r="A17" s="179">
        <v>14</v>
      </c>
      <c r="B17" s="184" t="s">
        <v>4</v>
      </c>
      <c r="C17" s="184" t="s">
        <v>1330</v>
      </c>
      <c r="D17" s="184" t="s">
        <v>216</v>
      </c>
      <c r="E17" s="184" t="s">
        <v>217</v>
      </c>
      <c r="F17" s="160">
        <v>708</v>
      </c>
      <c r="G17" s="160">
        <v>1391421.55</v>
      </c>
      <c r="H17" s="10">
        <v>621</v>
      </c>
      <c r="I17" s="10">
        <v>813470</v>
      </c>
      <c r="J17" s="53">
        <f t="shared" si="0"/>
        <v>0.8771186440677966</v>
      </c>
      <c r="K17" s="53">
        <f t="shared" si="1"/>
        <v>0.5846323136219933</v>
      </c>
      <c r="L17" s="53">
        <f t="shared" si="2"/>
        <v>0.26313559322033897</v>
      </c>
      <c r="M17" s="53">
        <f t="shared" si="3"/>
        <v>0.40924261953539531</v>
      </c>
      <c r="N17" s="148">
        <f t="shared" si="4"/>
        <v>0.67237821275573428</v>
      </c>
      <c r="O17" s="51"/>
      <c r="P17" s="51"/>
    </row>
    <row r="18" spans="1:16" x14ac:dyDescent="0.25">
      <c r="A18" s="179">
        <v>15</v>
      </c>
      <c r="B18" s="184" t="s">
        <v>4</v>
      </c>
      <c r="C18" s="184" t="s">
        <v>1330</v>
      </c>
      <c r="D18" s="184" t="s">
        <v>214</v>
      </c>
      <c r="E18" s="184" t="s">
        <v>215</v>
      </c>
      <c r="F18" s="160">
        <v>1366</v>
      </c>
      <c r="G18" s="160">
        <v>2699739.5</v>
      </c>
      <c r="H18" s="10">
        <v>1371</v>
      </c>
      <c r="I18" s="10">
        <v>1887915</v>
      </c>
      <c r="J18" s="53">
        <f t="shared" si="0"/>
        <v>1.0036603221083455</v>
      </c>
      <c r="K18" s="53">
        <f t="shared" si="1"/>
        <v>0.69929524681918387</v>
      </c>
      <c r="L18" s="53">
        <f t="shared" si="2"/>
        <v>0.3</v>
      </c>
      <c r="M18" s="53">
        <f t="shared" si="3"/>
        <v>0.48950667277342869</v>
      </c>
      <c r="N18" s="148">
        <f t="shared" si="4"/>
        <v>0.78950667277342867</v>
      </c>
      <c r="O18" s="51"/>
      <c r="P18" s="51"/>
    </row>
    <row r="19" spans="1:16" x14ac:dyDescent="0.25">
      <c r="A19" s="179">
        <v>16</v>
      </c>
      <c r="B19" s="184" t="s">
        <v>4</v>
      </c>
      <c r="C19" s="184" t="s">
        <v>1330</v>
      </c>
      <c r="D19" s="184" t="s">
        <v>212</v>
      </c>
      <c r="E19" s="184" t="s">
        <v>213</v>
      </c>
      <c r="F19" s="160">
        <v>946</v>
      </c>
      <c r="G19" s="160">
        <v>1870523.575</v>
      </c>
      <c r="H19" s="10">
        <v>581</v>
      </c>
      <c r="I19" s="10">
        <v>1149020</v>
      </c>
      <c r="J19" s="53">
        <f t="shared" si="0"/>
        <v>0.61416490486257924</v>
      </c>
      <c r="K19" s="53">
        <f t="shared" si="1"/>
        <v>0.61427720845485734</v>
      </c>
      <c r="L19" s="53">
        <f t="shared" si="2"/>
        <v>0.18424947145877377</v>
      </c>
      <c r="M19" s="53">
        <f t="shared" si="3"/>
        <v>0.42999404591840013</v>
      </c>
      <c r="N19" s="148">
        <f t="shared" si="4"/>
        <v>0.61424351737717386</v>
      </c>
      <c r="O19" s="51"/>
      <c r="P19" s="51"/>
    </row>
    <row r="20" spans="1:16" x14ac:dyDescent="0.25">
      <c r="A20" s="179">
        <v>17</v>
      </c>
      <c r="B20" s="184" t="s">
        <v>4</v>
      </c>
      <c r="C20" s="184" t="s">
        <v>1330</v>
      </c>
      <c r="D20" s="184" t="s">
        <v>220</v>
      </c>
      <c r="E20" s="184" t="s">
        <v>221</v>
      </c>
      <c r="F20" s="160">
        <v>427</v>
      </c>
      <c r="G20" s="160">
        <v>843123.07499999995</v>
      </c>
      <c r="H20" s="10">
        <v>450</v>
      </c>
      <c r="I20" s="10">
        <v>808820</v>
      </c>
      <c r="J20" s="53">
        <f t="shared" si="0"/>
        <v>1.053864168618267</v>
      </c>
      <c r="K20" s="53">
        <f t="shared" si="1"/>
        <v>0.95931427330464181</v>
      </c>
      <c r="L20" s="53">
        <f t="shared" si="2"/>
        <v>0.3</v>
      </c>
      <c r="M20" s="53">
        <f t="shared" si="3"/>
        <v>0.67151999131324924</v>
      </c>
      <c r="N20" s="148">
        <f t="shared" si="4"/>
        <v>0.97151999131324929</v>
      </c>
      <c r="O20" s="51"/>
      <c r="P20" s="51"/>
    </row>
    <row r="21" spans="1:16" x14ac:dyDescent="0.25">
      <c r="A21" s="179">
        <v>18</v>
      </c>
      <c r="B21" s="184" t="s">
        <v>4</v>
      </c>
      <c r="C21" s="184" t="s">
        <v>1330</v>
      </c>
      <c r="D21" s="184" t="s">
        <v>211</v>
      </c>
      <c r="E21" s="184" t="s">
        <v>997</v>
      </c>
      <c r="F21" s="160">
        <v>567</v>
      </c>
      <c r="G21" s="160">
        <v>1128431.4750000001</v>
      </c>
      <c r="H21" s="10">
        <v>523</v>
      </c>
      <c r="I21" s="10">
        <v>670145</v>
      </c>
      <c r="J21" s="53">
        <f t="shared" si="0"/>
        <v>0.92239858906525574</v>
      </c>
      <c r="K21" s="53">
        <f t="shared" si="1"/>
        <v>0.59387301298025208</v>
      </c>
      <c r="L21" s="53">
        <f t="shared" si="2"/>
        <v>0.2767195767195767</v>
      </c>
      <c r="M21" s="53">
        <f t="shared" si="3"/>
        <v>0.41571110908617642</v>
      </c>
      <c r="N21" s="148">
        <f t="shared" si="4"/>
        <v>0.69243068580575318</v>
      </c>
      <c r="O21" s="51"/>
      <c r="P21" s="51"/>
    </row>
    <row r="22" spans="1:16" x14ac:dyDescent="0.25">
      <c r="A22" s="179">
        <v>19</v>
      </c>
      <c r="B22" s="184" t="s">
        <v>7</v>
      </c>
      <c r="C22" s="184" t="s">
        <v>1330</v>
      </c>
      <c r="D22" s="184" t="s">
        <v>248</v>
      </c>
      <c r="E22" s="184" t="s">
        <v>249</v>
      </c>
      <c r="F22" s="160">
        <v>610</v>
      </c>
      <c r="G22" s="160">
        <v>1193267.45</v>
      </c>
      <c r="H22" s="10">
        <v>630</v>
      </c>
      <c r="I22" s="10">
        <v>858510</v>
      </c>
      <c r="J22" s="53">
        <f t="shared" si="0"/>
        <v>1.0327868852459017</v>
      </c>
      <c r="K22" s="53">
        <f t="shared" si="1"/>
        <v>0.71946150881765858</v>
      </c>
      <c r="L22" s="53">
        <f t="shared" si="2"/>
        <v>0.3</v>
      </c>
      <c r="M22" s="53">
        <f t="shared" si="3"/>
        <v>0.50362305617236103</v>
      </c>
      <c r="N22" s="148">
        <f t="shared" si="4"/>
        <v>0.80362305617236096</v>
      </c>
      <c r="O22" s="51"/>
      <c r="P22" s="51"/>
    </row>
    <row r="23" spans="1:16" x14ac:dyDescent="0.25">
      <c r="A23" s="179">
        <v>20</v>
      </c>
      <c r="B23" s="184" t="s">
        <v>7</v>
      </c>
      <c r="C23" s="184" t="s">
        <v>1330</v>
      </c>
      <c r="D23" s="184" t="s">
        <v>244</v>
      </c>
      <c r="E23" s="184" t="s">
        <v>245</v>
      </c>
      <c r="F23" s="160">
        <v>808</v>
      </c>
      <c r="G23" s="160">
        <v>1579523.5</v>
      </c>
      <c r="H23" s="10">
        <v>531</v>
      </c>
      <c r="I23" s="10">
        <v>858445</v>
      </c>
      <c r="J23" s="53">
        <f t="shared" si="0"/>
        <v>0.65717821782178221</v>
      </c>
      <c r="K23" s="53">
        <f t="shared" si="1"/>
        <v>0.54348352525302723</v>
      </c>
      <c r="L23" s="53">
        <f t="shared" si="2"/>
        <v>0.19715346534653466</v>
      </c>
      <c r="M23" s="53">
        <f t="shared" si="3"/>
        <v>0.38043846767711903</v>
      </c>
      <c r="N23" s="148">
        <f t="shared" si="4"/>
        <v>0.57759193302365364</v>
      </c>
      <c r="O23" s="51"/>
      <c r="P23" s="51"/>
    </row>
    <row r="24" spans="1:16" x14ac:dyDescent="0.25">
      <c r="A24" s="179">
        <v>21</v>
      </c>
      <c r="B24" s="184" t="s">
        <v>7</v>
      </c>
      <c r="C24" s="184" t="s">
        <v>1330</v>
      </c>
      <c r="D24" s="184" t="s">
        <v>242</v>
      </c>
      <c r="E24" s="184" t="s">
        <v>243</v>
      </c>
      <c r="F24" s="160">
        <v>578</v>
      </c>
      <c r="G24" s="160">
        <v>1143041.4750000001</v>
      </c>
      <c r="H24" s="10">
        <v>560</v>
      </c>
      <c r="I24" s="10">
        <v>634575</v>
      </c>
      <c r="J24" s="53">
        <f t="shared" si="0"/>
        <v>0.96885813148788924</v>
      </c>
      <c r="K24" s="53">
        <f t="shared" si="1"/>
        <v>0.55516358231883056</v>
      </c>
      <c r="L24" s="53">
        <f t="shared" si="2"/>
        <v>0.29065743944636674</v>
      </c>
      <c r="M24" s="53">
        <f t="shared" si="3"/>
        <v>0.38861450762318139</v>
      </c>
      <c r="N24" s="148">
        <f t="shared" si="4"/>
        <v>0.67927194706954808</v>
      </c>
      <c r="O24" s="51"/>
      <c r="P24" s="51"/>
    </row>
    <row r="25" spans="1:16" x14ac:dyDescent="0.25">
      <c r="A25" s="179">
        <v>22</v>
      </c>
      <c r="B25" s="184" t="s">
        <v>7</v>
      </c>
      <c r="C25" s="184" t="s">
        <v>1330</v>
      </c>
      <c r="D25" s="184" t="s">
        <v>246</v>
      </c>
      <c r="E25" s="184" t="s">
        <v>1399</v>
      </c>
      <c r="F25" s="160">
        <v>1848</v>
      </c>
      <c r="G25" s="160">
        <v>3627889.7250000001</v>
      </c>
      <c r="H25" s="10">
        <v>1707</v>
      </c>
      <c r="I25" s="10">
        <v>2208405</v>
      </c>
      <c r="J25" s="53">
        <f t="shared" si="0"/>
        <v>0.92370129870129869</v>
      </c>
      <c r="K25" s="53">
        <f t="shared" si="1"/>
        <v>0.60872991391710507</v>
      </c>
      <c r="L25" s="53">
        <f t="shared" si="2"/>
        <v>0.27711038961038958</v>
      </c>
      <c r="M25" s="53">
        <f t="shared" si="3"/>
        <v>0.4261109397419735</v>
      </c>
      <c r="N25" s="148">
        <f t="shared" si="4"/>
        <v>0.70322132935236303</v>
      </c>
      <c r="O25" s="51"/>
      <c r="P25" s="51"/>
    </row>
    <row r="26" spans="1:16" x14ac:dyDescent="0.25">
      <c r="A26" s="179">
        <v>23</v>
      </c>
      <c r="B26" s="184" t="s">
        <v>15</v>
      </c>
      <c r="C26" s="184" t="s">
        <v>1330</v>
      </c>
      <c r="D26" s="184" t="s">
        <v>224</v>
      </c>
      <c r="E26" s="184" t="s">
        <v>1366</v>
      </c>
      <c r="F26" s="160">
        <v>610</v>
      </c>
      <c r="G26" s="160">
        <v>1204520.3</v>
      </c>
      <c r="H26" s="10">
        <v>930</v>
      </c>
      <c r="I26" s="10">
        <v>1201485</v>
      </c>
      <c r="J26" s="53">
        <f t="shared" si="0"/>
        <v>1.5245901639344261</v>
      </c>
      <c r="K26" s="53">
        <f t="shared" si="1"/>
        <v>0.99748007567825958</v>
      </c>
      <c r="L26" s="53">
        <f t="shared" si="2"/>
        <v>0.3</v>
      </c>
      <c r="M26" s="53">
        <f t="shared" si="3"/>
        <v>0.69823605297478164</v>
      </c>
      <c r="N26" s="148">
        <f t="shared" si="4"/>
        <v>0.99823605297478157</v>
      </c>
      <c r="O26" s="51"/>
      <c r="P26" s="51"/>
    </row>
    <row r="27" spans="1:16" x14ac:dyDescent="0.25">
      <c r="A27" s="179">
        <v>24</v>
      </c>
      <c r="B27" s="184" t="s">
        <v>15</v>
      </c>
      <c r="C27" s="184" t="s">
        <v>1330</v>
      </c>
      <c r="D27" s="184" t="s">
        <v>222</v>
      </c>
      <c r="E27" s="184" t="s">
        <v>223</v>
      </c>
      <c r="F27" s="160">
        <v>610</v>
      </c>
      <c r="G27" s="160">
        <v>1204520.3</v>
      </c>
      <c r="H27" s="10">
        <v>781</v>
      </c>
      <c r="I27" s="10">
        <v>1048905</v>
      </c>
      <c r="J27" s="53">
        <f t="shared" si="0"/>
        <v>1.2803278688524591</v>
      </c>
      <c r="K27" s="53">
        <f t="shared" si="1"/>
        <v>0.87080724168783208</v>
      </c>
      <c r="L27" s="53">
        <f t="shared" si="2"/>
        <v>0.3</v>
      </c>
      <c r="M27" s="53">
        <f t="shared" si="3"/>
        <v>0.60956506918148246</v>
      </c>
      <c r="N27" s="148">
        <f t="shared" si="4"/>
        <v>0.9095650691814825</v>
      </c>
      <c r="O27" s="51"/>
      <c r="P27" s="51"/>
    </row>
    <row r="28" spans="1:16" x14ac:dyDescent="0.25">
      <c r="A28" s="179">
        <v>25</v>
      </c>
      <c r="B28" s="184" t="s">
        <v>15</v>
      </c>
      <c r="C28" s="184" t="s">
        <v>1330</v>
      </c>
      <c r="D28" s="184" t="s">
        <v>226</v>
      </c>
      <c r="E28" s="184" t="s">
        <v>227</v>
      </c>
      <c r="F28" s="160">
        <v>723</v>
      </c>
      <c r="G28" s="160">
        <v>1426499.4</v>
      </c>
      <c r="H28" s="10">
        <v>814</v>
      </c>
      <c r="I28" s="10">
        <v>1340095</v>
      </c>
      <c r="J28" s="53">
        <f t="shared" si="0"/>
        <v>1.1258644536652835</v>
      </c>
      <c r="K28" s="53">
        <f t="shared" si="1"/>
        <v>0.93942906670693316</v>
      </c>
      <c r="L28" s="53">
        <f t="shared" si="2"/>
        <v>0.3</v>
      </c>
      <c r="M28" s="53">
        <f t="shared" si="3"/>
        <v>0.65760034669485312</v>
      </c>
      <c r="N28" s="148">
        <f t="shared" si="4"/>
        <v>0.95760034669485306</v>
      </c>
      <c r="O28" s="51"/>
      <c r="P28" s="51"/>
    </row>
    <row r="29" spans="1:16" x14ac:dyDescent="0.25">
      <c r="A29" s="179">
        <v>26</v>
      </c>
      <c r="B29" s="184" t="s">
        <v>15</v>
      </c>
      <c r="C29" s="184" t="s">
        <v>1330</v>
      </c>
      <c r="D29" s="184" t="s">
        <v>228</v>
      </c>
      <c r="E29" s="184" t="s">
        <v>229</v>
      </c>
      <c r="F29" s="160">
        <v>833</v>
      </c>
      <c r="G29" s="160">
        <v>1653125.65</v>
      </c>
      <c r="H29" s="10">
        <v>838</v>
      </c>
      <c r="I29" s="10">
        <v>1579925</v>
      </c>
      <c r="J29" s="53">
        <f t="shared" si="0"/>
        <v>1.0060024009603841</v>
      </c>
      <c r="K29" s="53">
        <f t="shared" si="1"/>
        <v>0.95571985105911339</v>
      </c>
      <c r="L29" s="53">
        <f t="shared" si="2"/>
        <v>0.3</v>
      </c>
      <c r="M29" s="53">
        <f t="shared" si="3"/>
        <v>0.66900389574137931</v>
      </c>
      <c r="N29" s="148">
        <f t="shared" si="4"/>
        <v>0.96900389574137935</v>
      </c>
      <c r="O29" s="51"/>
      <c r="P29" s="51"/>
    </row>
    <row r="30" spans="1:16" x14ac:dyDescent="0.25">
      <c r="A30" s="179">
        <v>27</v>
      </c>
      <c r="B30" s="184" t="s">
        <v>6</v>
      </c>
      <c r="C30" s="184" t="s">
        <v>1330</v>
      </c>
      <c r="D30" s="184" t="s">
        <v>232</v>
      </c>
      <c r="E30" s="184" t="s">
        <v>1367</v>
      </c>
      <c r="F30" s="160">
        <v>750</v>
      </c>
      <c r="G30" s="160">
        <v>1375720.575</v>
      </c>
      <c r="H30" s="10">
        <v>868</v>
      </c>
      <c r="I30" s="10">
        <v>1222820</v>
      </c>
      <c r="J30" s="53">
        <f t="shared" si="0"/>
        <v>1.1573333333333333</v>
      </c>
      <c r="K30" s="53">
        <f t="shared" si="1"/>
        <v>0.88885782637945943</v>
      </c>
      <c r="L30" s="53">
        <f t="shared" si="2"/>
        <v>0.3</v>
      </c>
      <c r="M30" s="53">
        <f t="shared" si="3"/>
        <v>0.62220047846562154</v>
      </c>
      <c r="N30" s="148">
        <f t="shared" si="4"/>
        <v>0.92220047846562148</v>
      </c>
      <c r="O30" s="51"/>
      <c r="P30" s="51"/>
    </row>
    <row r="31" spans="1:16" x14ac:dyDescent="0.25">
      <c r="A31" s="179">
        <v>28</v>
      </c>
      <c r="B31" s="184" t="s">
        <v>6</v>
      </c>
      <c r="C31" s="184" t="s">
        <v>1330</v>
      </c>
      <c r="D31" s="184" t="s">
        <v>230</v>
      </c>
      <c r="E31" s="184" t="s">
        <v>1400</v>
      </c>
      <c r="F31" s="160">
        <v>809</v>
      </c>
      <c r="G31" s="160">
        <v>1479491.55</v>
      </c>
      <c r="H31" s="10">
        <v>707</v>
      </c>
      <c r="I31" s="10">
        <v>1216940</v>
      </c>
      <c r="J31" s="53">
        <f t="shared" si="0"/>
        <v>0.87391841779975277</v>
      </c>
      <c r="K31" s="53">
        <f t="shared" si="1"/>
        <v>0.82253933792322098</v>
      </c>
      <c r="L31" s="53">
        <f t="shared" si="2"/>
        <v>0.26217552533992583</v>
      </c>
      <c r="M31" s="53">
        <f t="shared" si="3"/>
        <v>0.57577753654625463</v>
      </c>
      <c r="N31" s="148">
        <f t="shared" si="4"/>
        <v>0.83795306188618046</v>
      </c>
      <c r="O31" s="51"/>
      <c r="P31" s="51"/>
    </row>
    <row r="32" spans="1:16" x14ac:dyDescent="0.25">
      <c r="A32" s="179">
        <v>29</v>
      </c>
      <c r="B32" s="184" t="s">
        <v>9</v>
      </c>
      <c r="C32" s="184" t="s">
        <v>1330</v>
      </c>
      <c r="D32" s="184" t="s">
        <v>251</v>
      </c>
      <c r="E32" s="184" t="s">
        <v>1125</v>
      </c>
      <c r="F32" s="160">
        <v>927</v>
      </c>
      <c r="G32" s="160">
        <v>1782262.6</v>
      </c>
      <c r="H32" s="10">
        <v>1142</v>
      </c>
      <c r="I32" s="10">
        <v>1562775</v>
      </c>
      <c r="J32" s="53">
        <f t="shared" si="0"/>
        <v>1.2319309600863</v>
      </c>
      <c r="K32" s="53">
        <f t="shared" si="1"/>
        <v>0.87684889981981329</v>
      </c>
      <c r="L32" s="53">
        <f t="shared" si="2"/>
        <v>0.3</v>
      </c>
      <c r="M32" s="53">
        <f t="shared" si="3"/>
        <v>0.61379422987386922</v>
      </c>
      <c r="N32" s="148">
        <f t="shared" si="4"/>
        <v>0.91379422987386927</v>
      </c>
      <c r="O32" s="51"/>
      <c r="P32" s="51"/>
    </row>
    <row r="33" spans="1:16" x14ac:dyDescent="0.25">
      <c r="A33" s="179">
        <v>30</v>
      </c>
      <c r="B33" s="184" t="s">
        <v>9</v>
      </c>
      <c r="C33" s="184" t="s">
        <v>1330</v>
      </c>
      <c r="D33" s="184" t="s">
        <v>250</v>
      </c>
      <c r="E33" s="184" t="s">
        <v>1307</v>
      </c>
      <c r="F33" s="160">
        <v>1233</v>
      </c>
      <c r="G33" s="160">
        <v>2363187.75</v>
      </c>
      <c r="H33" s="10">
        <v>462</v>
      </c>
      <c r="I33" s="10">
        <v>909405</v>
      </c>
      <c r="J33" s="53">
        <f t="shared" si="0"/>
        <v>0.37469586374695862</v>
      </c>
      <c r="K33" s="53">
        <f t="shared" si="1"/>
        <v>0.38482130757490596</v>
      </c>
      <c r="L33" s="53">
        <f t="shared" si="2"/>
        <v>0.11240875912408758</v>
      </c>
      <c r="M33" s="53">
        <f t="shared" si="3"/>
        <v>0.26937491530243413</v>
      </c>
      <c r="N33" s="148">
        <f t="shared" si="4"/>
        <v>0.38178367442652172</v>
      </c>
      <c r="O33" s="51"/>
      <c r="P33" s="51"/>
    </row>
    <row r="34" spans="1:16" x14ac:dyDescent="0.25">
      <c r="A34" s="179">
        <v>31</v>
      </c>
      <c r="B34" s="184" t="s">
        <v>16</v>
      </c>
      <c r="C34" s="184" t="s">
        <v>1330</v>
      </c>
      <c r="D34" s="184" t="s">
        <v>240</v>
      </c>
      <c r="E34" s="184" t="s">
        <v>1126</v>
      </c>
      <c r="F34" s="160">
        <v>548</v>
      </c>
      <c r="G34" s="160">
        <v>1081529.325</v>
      </c>
      <c r="H34" s="10">
        <v>724</v>
      </c>
      <c r="I34" s="10">
        <v>895615</v>
      </c>
      <c r="J34" s="53">
        <f t="shared" si="0"/>
        <v>1.3211678832116789</v>
      </c>
      <c r="K34" s="53">
        <f t="shared" si="1"/>
        <v>0.82810052330296269</v>
      </c>
      <c r="L34" s="53">
        <f t="shared" si="2"/>
        <v>0.3</v>
      </c>
      <c r="M34" s="53">
        <f t="shared" si="3"/>
        <v>0.5796703663120738</v>
      </c>
      <c r="N34" s="148">
        <f t="shared" si="4"/>
        <v>0.87967036631207374</v>
      </c>
      <c r="O34" s="51"/>
      <c r="P34" s="51"/>
    </row>
    <row r="35" spans="1:16" x14ac:dyDescent="0.25">
      <c r="A35" s="179">
        <v>32</v>
      </c>
      <c r="B35" s="184" t="s">
        <v>16</v>
      </c>
      <c r="C35" s="184" t="s">
        <v>1330</v>
      </c>
      <c r="D35" s="184" t="s">
        <v>238</v>
      </c>
      <c r="E35" s="184" t="s">
        <v>239</v>
      </c>
      <c r="F35" s="160">
        <v>548</v>
      </c>
      <c r="G35" s="160">
        <v>1081529.325</v>
      </c>
      <c r="H35" s="10">
        <v>892</v>
      </c>
      <c r="I35" s="10">
        <v>1219560</v>
      </c>
      <c r="J35" s="53">
        <f t="shared" si="0"/>
        <v>1.6277372262773722</v>
      </c>
      <c r="K35" s="53">
        <f t="shared" si="1"/>
        <v>1.127625457589881</v>
      </c>
      <c r="L35" s="53">
        <f t="shared" si="2"/>
        <v>0.3</v>
      </c>
      <c r="M35" s="53">
        <f t="shared" si="3"/>
        <v>0.7</v>
      </c>
      <c r="N35" s="148">
        <f t="shared" si="4"/>
        <v>1</v>
      </c>
      <c r="O35" s="51"/>
      <c r="P35" s="51"/>
    </row>
    <row r="36" spans="1:16" x14ac:dyDescent="0.25">
      <c r="A36" s="179">
        <v>33</v>
      </c>
      <c r="B36" s="184" t="s">
        <v>16</v>
      </c>
      <c r="C36" s="184" t="s">
        <v>1330</v>
      </c>
      <c r="D36" s="184" t="s">
        <v>236</v>
      </c>
      <c r="E36" s="184" t="s">
        <v>237</v>
      </c>
      <c r="F36" s="160">
        <v>548</v>
      </c>
      <c r="G36" s="160">
        <v>1081529.325</v>
      </c>
      <c r="H36" s="10">
        <v>836</v>
      </c>
      <c r="I36" s="10">
        <v>1016025</v>
      </c>
      <c r="J36" s="53">
        <f t="shared" si="0"/>
        <v>1.5255474452554745</v>
      </c>
      <c r="K36" s="53">
        <f t="shared" si="1"/>
        <v>0.93943361175158158</v>
      </c>
      <c r="L36" s="53">
        <f t="shared" si="2"/>
        <v>0.3</v>
      </c>
      <c r="M36" s="53">
        <f t="shared" si="3"/>
        <v>0.65760352822610701</v>
      </c>
      <c r="N36" s="148">
        <f t="shared" si="4"/>
        <v>0.95760352822610706</v>
      </c>
      <c r="O36" s="51"/>
      <c r="P36" s="51"/>
    </row>
    <row r="37" spans="1:16" x14ac:dyDescent="0.25">
      <c r="A37" s="179">
        <v>34</v>
      </c>
      <c r="B37" s="184" t="s">
        <v>16</v>
      </c>
      <c r="C37" s="184" t="s">
        <v>1330</v>
      </c>
      <c r="D37" s="184" t="s">
        <v>241</v>
      </c>
      <c r="E37" s="184" t="s">
        <v>1264</v>
      </c>
      <c r="F37" s="160">
        <v>967</v>
      </c>
      <c r="G37" s="160">
        <v>1913940.25</v>
      </c>
      <c r="H37" s="10">
        <v>846</v>
      </c>
      <c r="I37" s="10">
        <v>1328665</v>
      </c>
      <c r="J37" s="53">
        <f t="shared" si="0"/>
        <v>0.87487073422957606</v>
      </c>
      <c r="K37" s="53">
        <f t="shared" si="1"/>
        <v>0.69420401185460201</v>
      </c>
      <c r="L37" s="53">
        <f t="shared" si="2"/>
        <v>0.26246122026887281</v>
      </c>
      <c r="M37" s="53">
        <f t="shared" si="3"/>
        <v>0.4859428082982214</v>
      </c>
      <c r="N37" s="148">
        <f t="shared" si="4"/>
        <v>0.7484040285670942</v>
      </c>
      <c r="O37" s="51"/>
      <c r="P37" s="51"/>
    </row>
    <row r="38" spans="1:16" x14ac:dyDescent="0.25">
      <c r="A38" s="179">
        <v>35</v>
      </c>
      <c r="B38" s="184" t="s">
        <v>10</v>
      </c>
      <c r="C38" s="184" t="s">
        <v>1330</v>
      </c>
      <c r="D38" s="184" t="s">
        <v>252</v>
      </c>
      <c r="E38" s="184" t="s">
        <v>253</v>
      </c>
      <c r="F38" s="160">
        <v>830</v>
      </c>
      <c r="G38" s="160">
        <v>1630630.65</v>
      </c>
      <c r="H38" s="10">
        <v>641</v>
      </c>
      <c r="I38" s="10">
        <v>854920</v>
      </c>
      <c r="J38" s="53">
        <f t="shared" si="0"/>
        <v>0.77228915662650599</v>
      </c>
      <c r="K38" s="53">
        <f t="shared" si="1"/>
        <v>0.52428794957337521</v>
      </c>
      <c r="L38" s="53">
        <f t="shared" si="2"/>
        <v>0.23168674698795177</v>
      </c>
      <c r="M38" s="53">
        <f t="shared" si="3"/>
        <v>0.36700156470136264</v>
      </c>
      <c r="N38" s="148">
        <f t="shared" si="4"/>
        <v>0.59868831168931447</v>
      </c>
      <c r="O38" s="51"/>
      <c r="P38" s="51"/>
    </row>
    <row r="39" spans="1:16" x14ac:dyDescent="0.25">
      <c r="A39" s="179">
        <v>36</v>
      </c>
      <c r="B39" s="184" t="s">
        <v>10</v>
      </c>
      <c r="C39" s="184" t="s">
        <v>1330</v>
      </c>
      <c r="D39" s="184" t="s">
        <v>255</v>
      </c>
      <c r="E39" s="184" t="s">
        <v>1308</v>
      </c>
      <c r="F39" s="160">
        <v>1765</v>
      </c>
      <c r="G39" s="160">
        <v>3461169.9249999998</v>
      </c>
      <c r="H39" s="10">
        <v>1213</v>
      </c>
      <c r="I39" s="10">
        <v>1869280</v>
      </c>
      <c r="J39" s="53">
        <f t="shared" si="0"/>
        <v>0.68725212464589236</v>
      </c>
      <c r="K39" s="53">
        <f t="shared" si="1"/>
        <v>0.54007172155813765</v>
      </c>
      <c r="L39" s="53">
        <f t="shared" si="2"/>
        <v>0.20617563739376771</v>
      </c>
      <c r="M39" s="53">
        <f t="shared" si="3"/>
        <v>0.37805020509069631</v>
      </c>
      <c r="N39" s="148">
        <f t="shared" si="4"/>
        <v>0.58422584248446396</v>
      </c>
      <c r="O39" s="51"/>
      <c r="P39" s="51"/>
    </row>
    <row r="40" spans="1:16" x14ac:dyDescent="0.25">
      <c r="A40" s="179">
        <v>37</v>
      </c>
      <c r="B40" s="184" t="s">
        <v>11</v>
      </c>
      <c r="C40" s="184" t="s">
        <v>1330</v>
      </c>
      <c r="D40" s="184" t="s">
        <v>257</v>
      </c>
      <c r="E40" s="184" t="s">
        <v>1383</v>
      </c>
      <c r="F40" s="160">
        <v>1539</v>
      </c>
      <c r="G40" s="160">
        <v>3011972.9</v>
      </c>
      <c r="H40" s="10">
        <v>1531</v>
      </c>
      <c r="I40" s="10">
        <v>2256970</v>
      </c>
      <c r="J40" s="53">
        <f t="shared" si="0"/>
        <v>0.99480181936322287</v>
      </c>
      <c r="K40" s="53">
        <f t="shared" si="1"/>
        <v>0.74933277122114883</v>
      </c>
      <c r="L40" s="53">
        <f t="shared" si="2"/>
        <v>0.29844054580896684</v>
      </c>
      <c r="M40" s="53">
        <f t="shared" si="3"/>
        <v>0.5245329398548042</v>
      </c>
      <c r="N40" s="148">
        <f t="shared" si="4"/>
        <v>0.82297348566377104</v>
      </c>
      <c r="O40" s="51"/>
      <c r="P40" s="51"/>
    </row>
    <row r="41" spans="1:16" x14ac:dyDescent="0.25">
      <c r="A41" s="179">
        <v>38</v>
      </c>
      <c r="B41" s="184" t="s">
        <v>11</v>
      </c>
      <c r="C41" s="184" t="s">
        <v>1330</v>
      </c>
      <c r="D41" s="184" t="s">
        <v>256</v>
      </c>
      <c r="E41" s="184" t="s">
        <v>1133</v>
      </c>
      <c r="F41" s="160">
        <v>1421</v>
      </c>
      <c r="G41" s="160">
        <v>2771126.65</v>
      </c>
      <c r="H41" s="10">
        <v>701</v>
      </c>
      <c r="I41" s="10">
        <v>899910</v>
      </c>
      <c r="J41" s="53">
        <f t="shared" si="0"/>
        <v>0.49331456720619282</v>
      </c>
      <c r="K41" s="53">
        <f t="shared" si="1"/>
        <v>0.32474517178779977</v>
      </c>
      <c r="L41" s="53">
        <f t="shared" si="2"/>
        <v>0.14799437016185785</v>
      </c>
      <c r="M41" s="53">
        <f t="shared" si="3"/>
        <v>0.22732162025145983</v>
      </c>
      <c r="N41" s="148">
        <f t="shared" si="4"/>
        <v>0.37531599041331765</v>
      </c>
      <c r="O41" s="51"/>
      <c r="P41" s="51"/>
    </row>
    <row r="42" spans="1:16" x14ac:dyDescent="0.25">
      <c r="A42" s="179">
        <v>39</v>
      </c>
      <c r="B42" s="184" t="s">
        <v>12</v>
      </c>
      <c r="C42" s="184" t="s">
        <v>1330</v>
      </c>
      <c r="D42" s="184" t="s">
        <v>258</v>
      </c>
      <c r="E42" s="184" t="s">
        <v>1001</v>
      </c>
      <c r="F42" s="160">
        <v>1655</v>
      </c>
      <c r="G42" s="160">
        <v>3203657.7</v>
      </c>
      <c r="H42" s="10">
        <v>1444</v>
      </c>
      <c r="I42" s="10">
        <v>2385100</v>
      </c>
      <c r="J42" s="53">
        <f t="shared" si="0"/>
        <v>0.87250755287009063</v>
      </c>
      <c r="K42" s="53">
        <f t="shared" si="1"/>
        <v>0.74449277149678006</v>
      </c>
      <c r="L42" s="53">
        <f t="shared" si="2"/>
        <v>0.26175226586102718</v>
      </c>
      <c r="M42" s="53">
        <f t="shared" si="3"/>
        <v>0.52114494004774603</v>
      </c>
      <c r="N42" s="148">
        <f t="shared" si="4"/>
        <v>0.78289720590877321</v>
      </c>
      <c r="O42" s="51"/>
      <c r="P42" s="51"/>
    </row>
    <row r="43" spans="1:16" x14ac:dyDescent="0.25">
      <c r="A43" s="179">
        <v>40</v>
      </c>
      <c r="B43" s="184" t="s">
        <v>12</v>
      </c>
      <c r="C43" s="184" t="s">
        <v>1330</v>
      </c>
      <c r="D43" s="184" t="s">
        <v>259</v>
      </c>
      <c r="E43" s="184" t="s">
        <v>1099</v>
      </c>
      <c r="F43" s="160">
        <v>772</v>
      </c>
      <c r="G43" s="160">
        <v>1493375.375</v>
      </c>
      <c r="H43" s="10">
        <v>979</v>
      </c>
      <c r="I43" s="10">
        <v>1368435</v>
      </c>
      <c r="J43" s="53">
        <f t="shared" si="0"/>
        <v>1.2681347150259068</v>
      </c>
      <c r="K43" s="53">
        <f t="shared" si="1"/>
        <v>0.91633692567081471</v>
      </c>
      <c r="L43" s="53">
        <f t="shared" si="2"/>
        <v>0.3</v>
      </c>
      <c r="M43" s="53">
        <f t="shared" si="3"/>
        <v>0.64143584796957021</v>
      </c>
      <c r="N43" s="148">
        <f t="shared" si="4"/>
        <v>0.94143584796957014</v>
      </c>
      <c r="O43" s="51"/>
      <c r="P43" s="51"/>
    </row>
    <row r="44" spans="1:16" x14ac:dyDescent="0.25">
      <c r="A44" s="179">
        <v>41</v>
      </c>
      <c r="B44" s="184" t="s">
        <v>12</v>
      </c>
      <c r="C44" s="184" t="s">
        <v>1330</v>
      </c>
      <c r="D44" s="184" t="s">
        <v>260</v>
      </c>
      <c r="E44" s="184" t="s">
        <v>1002</v>
      </c>
      <c r="F44" s="160">
        <v>983</v>
      </c>
      <c r="G44" s="160">
        <v>1904761.425</v>
      </c>
      <c r="H44" s="10">
        <v>1162</v>
      </c>
      <c r="I44" s="10">
        <v>1511165</v>
      </c>
      <c r="J44" s="53">
        <f t="shared" si="0"/>
        <v>1.1820956256358088</v>
      </c>
      <c r="K44" s="53">
        <f t="shared" si="1"/>
        <v>0.79336182482800965</v>
      </c>
      <c r="L44" s="53">
        <f t="shared" si="2"/>
        <v>0.3</v>
      </c>
      <c r="M44" s="53">
        <f t="shared" si="3"/>
        <v>0.55535327737960671</v>
      </c>
      <c r="N44" s="148">
        <f t="shared" si="4"/>
        <v>0.85535327737960665</v>
      </c>
      <c r="O44" s="51"/>
      <c r="P44" s="51"/>
    </row>
    <row r="45" spans="1:16" x14ac:dyDescent="0.25">
      <c r="A45" s="179">
        <v>42</v>
      </c>
      <c r="B45" s="184" t="s">
        <v>12</v>
      </c>
      <c r="C45" s="184" t="s">
        <v>1330</v>
      </c>
      <c r="D45" s="184" t="s">
        <v>261</v>
      </c>
      <c r="E45" s="184" t="s">
        <v>1003</v>
      </c>
      <c r="F45" s="160">
        <v>1037</v>
      </c>
      <c r="G45" s="160">
        <v>2004094.55</v>
      </c>
      <c r="H45" s="10">
        <v>1701</v>
      </c>
      <c r="I45" s="10">
        <v>2349320</v>
      </c>
      <c r="J45" s="53">
        <f t="shared" si="0"/>
        <v>1.6403085824493733</v>
      </c>
      <c r="K45" s="53">
        <f t="shared" si="1"/>
        <v>1.1722600612830367</v>
      </c>
      <c r="L45" s="53">
        <f t="shared" si="2"/>
        <v>0.3</v>
      </c>
      <c r="M45" s="53">
        <f t="shared" si="3"/>
        <v>0.7</v>
      </c>
      <c r="N45" s="148">
        <f t="shared" si="4"/>
        <v>1</v>
      </c>
      <c r="O45" s="51"/>
      <c r="P45" s="51"/>
    </row>
    <row r="46" spans="1:16" x14ac:dyDescent="0.25">
      <c r="A46" s="179">
        <v>43</v>
      </c>
      <c r="B46" s="184" t="s">
        <v>12</v>
      </c>
      <c r="C46" s="184" t="s">
        <v>1330</v>
      </c>
      <c r="D46" s="184" t="s">
        <v>1309</v>
      </c>
      <c r="E46" s="184" t="s">
        <v>1310</v>
      </c>
      <c r="F46" s="160">
        <v>256</v>
      </c>
      <c r="G46" s="160">
        <v>495394.17499999999</v>
      </c>
      <c r="H46" s="10">
        <v>253</v>
      </c>
      <c r="I46" s="10">
        <v>310605</v>
      </c>
      <c r="J46" s="53">
        <f t="shared" si="0"/>
        <v>0.98828125</v>
      </c>
      <c r="K46" s="53">
        <f t="shared" si="1"/>
        <v>0.62698557164100688</v>
      </c>
      <c r="L46" s="53">
        <f t="shared" si="2"/>
        <v>0.29648437499999997</v>
      </c>
      <c r="M46" s="53">
        <f t="shared" si="3"/>
        <v>0.43888990014870477</v>
      </c>
      <c r="N46" s="148">
        <f t="shared" si="4"/>
        <v>0.73537427514870468</v>
      </c>
      <c r="O46" s="51"/>
      <c r="P46" s="51"/>
    </row>
    <row r="47" spans="1:16" x14ac:dyDescent="0.25">
      <c r="A47" s="179">
        <v>44</v>
      </c>
      <c r="B47" s="184" t="s">
        <v>12</v>
      </c>
      <c r="C47" s="184" t="s">
        <v>1330</v>
      </c>
      <c r="D47" s="184" t="s">
        <v>1130</v>
      </c>
      <c r="E47" s="184" t="s">
        <v>1311</v>
      </c>
      <c r="F47" s="160">
        <v>460</v>
      </c>
      <c r="G47" s="160">
        <v>877835.22499999998</v>
      </c>
      <c r="H47" s="10">
        <v>255</v>
      </c>
      <c r="I47" s="10">
        <v>489495</v>
      </c>
      <c r="J47" s="53">
        <f t="shared" si="0"/>
        <v>0.55434782608695654</v>
      </c>
      <c r="K47" s="53">
        <f t="shared" si="1"/>
        <v>0.55761603779342528</v>
      </c>
      <c r="L47" s="53">
        <f t="shared" si="2"/>
        <v>0.16630434782608697</v>
      </c>
      <c r="M47" s="53">
        <f t="shared" si="3"/>
        <v>0.3903312264553977</v>
      </c>
      <c r="N47" s="148">
        <f t="shared" si="4"/>
        <v>0.55663557428148469</v>
      </c>
      <c r="O47" s="51"/>
      <c r="P47" s="51"/>
    </row>
    <row r="48" spans="1:16" x14ac:dyDescent="0.25">
      <c r="A48" s="179">
        <v>45</v>
      </c>
      <c r="B48" s="184" t="s">
        <v>14</v>
      </c>
      <c r="C48" s="184" t="s">
        <v>1330</v>
      </c>
      <c r="D48" s="184" t="s">
        <v>262</v>
      </c>
      <c r="E48" s="184" t="s">
        <v>1100</v>
      </c>
      <c r="F48" s="160">
        <v>1023</v>
      </c>
      <c r="G48" s="160">
        <v>2028063.375</v>
      </c>
      <c r="H48" s="10">
        <v>1276</v>
      </c>
      <c r="I48" s="10">
        <v>1709070</v>
      </c>
      <c r="J48" s="53">
        <f t="shared" si="0"/>
        <v>1.2473118279569892</v>
      </c>
      <c r="K48" s="53">
        <f t="shared" si="1"/>
        <v>0.84271035169204211</v>
      </c>
      <c r="L48" s="53">
        <f t="shared" si="2"/>
        <v>0.3</v>
      </c>
      <c r="M48" s="53">
        <f t="shared" si="3"/>
        <v>0.5898972461844294</v>
      </c>
      <c r="N48" s="148">
        <f t="shared" si="4"/>
        <v>0.88989724618442945</v>
      </c>
      <c r="O48" s="51"/>
      <c r="P48" s="51"/>
    </row>
    <row r="49" spans="1:16" x14ac:dyDescent="0.25">
      <c r="A49" s="179">
        <v>46</v>
      </c>
      <c r="B49" s="184" t="s">
        <v>14</v>
      </c>
      <c r="C49" s="184" t="s">
        <v>1330</v>
      </c>
      <c r="D49" s="184" t="s">
        <v>263</v>
      </c>
      <c r="E49" s="184" t="s">
        <v>1004</v>
      </c>
      <c r="F49" s="160">
        <v>523</v>
      </c>
      <c r="G49" s="160">
        <v>1047205.025</v>
      </c>
      <c r="H49" s="10">
        <v>596</v>
      </c>
      <c r="I49" s="10">
        <v>899835</v>
      </c>
      <c r="J49" s="53">
        <f t="shared" si="0"/>
        <v>1.1395793499043978</v>
      </c>
      <c r="K49" s="53">
        <f t="shared" si="1"/>
        <v>0.85927299670854806</v>
      </c>
      <c r="L49" s="53">
        <f t="shared" si="2"/>
        <v>0.3</v>
      </c>
      <c r="M49" s="53">
        <f t="shared" si="3"/>
        <v>0.60149109769598363</v>
      </c>
      <c r="N49" s="148">
        <f t="shared" si="4"/>
        <v>0.90149109769598357</v>
      </c>
      <c r="O49" s="51"/>
      <c r="P49" s="51"/>
    </row>
    <row r="50" spans="1:16" x14ac:dyDescent="0.25">
      <c r="A50" s="179">
        <v>47</v>
      </c>
      <c r="B50" s="184" t="s">
        <v>14</v>
      </c>
      <c r="C50" s="184" t="s">
        <v>1330</v>
      </c>
      <c r="D50" s="184" t="s">
        <v>264</v>
      </c>
      <c r="E50" s="184" t="s">
        <v>1005</v>
      </c>
      <c r="F50" s="160">
        <v>635</v>
      </c>
      <c r="G50" s="160">
        <v>1255281.2749999999</v>
      </c>
      <c r="H50" s="10">
        <v>874</v>
      </c>
      <c r="I50" s="10">
        <v>1361875</v>
      </c>
      <c r="J50" s="53">
        <f t="shared" si="0"/>
        <v>1.3763779527559055</v>
      </c>
      <c r="K50" s="53">
        <f t="shared" si="1"/>
        <v>1.0849162073257248</v>
      </c>
      <c r="L50" s="53">
        <f t="shared" si="2"/>
        <v>0.3</v>
      </c>
      <c r="M50" s="53">
        <f t="shared" si="3"/>
        <v>0.7</v>
      </c>
      <c r="N50" s="148">
        <f t="shared" si="4"/>
        <v>1</v>
      </c>
      <c r="O50" s="51"/>
      <c r="P50" s="51"/>
    </row>
    <row r="51" spans="1:16" x14ac:dyDescent="0.25">
      <c r="A51" s="179">
        <v>48</v>
      </c>
      <c r="B51" s="184" t="s">
        <v>2</v>
      </c>
      <c r="C51" s="184" t="s">
        <v>1330</v>
      </c>
      <c r="D51" s="184" t="s">
        <v>204</v>
      </c>
      <c r="E51" s="184" t="s">
        <v>205</v>
      </c>
      <c r="F51" s="160">
        <v>1187</v>
      </c>
      <c r="G51" s="160">
        <v>2273450.7999999998</v>
      </c>
      <c r="H51" s="10">
        <v>1247</v>
      </c>
      <c r="I51" s="10">
        <v>1787845</v>
      </c>
      <c r="J51" s="53">
        <f t="shared" si="0"/>
        <v>1.050547598989048</v>
      </c>
      <c r="K51" s="53">
        <f t="shared" si="1"/>
        <v>0.7864014475263772</v>
      </c>
      <c r="L51" s="53">
        <f t="shared" si="2"/>
        <v>0.3</v>
      </c>
      <c r="M51" s="53">
        <f t="shared" si="3"/>
        <v>0.55048101326846399</v>
      </c>
      <c r="N51" s="148">
        <f t="shared" si="4"/>
        <v>0.85048101326846393</v>
      </c>
      <c r="O51" s="51"/>
      <c r="P51" s="51"/>
    </row>
    <row r="52" spans="1:16" x14ac:dyDescent="0.25">
      <c r="A52" s="179">
        <v>49</v>
      </c>
      <c r="B52" s="184" t="s">
        <v>2</v>
      </c>
      <c r="C52" s="184" t="s">
        <v>1330</v>
      </c>
      <c r="D52" s="184" t="s">
        <v>203</v>
      </c>
      <c r="E52" s="184" t="s">
        <v>995</v>
      </c>
      <c r="F52" s="160">
        <v>1402</v>
      </c>
      <c r="G52" s="160">
        <v>2680968.5249999999</v>
      </c>
      <c r="H52" s="10">
        <v>2018</v>
      </c>
      <c r="I52" s="10">
        <v>2622795</v>
      </c>
      <c r="J52" s="53">
        <f t="shared" si="0"/>
        <v>1.4393723252496433</v>
      </c>
      <c r="K52" s="53">
        <f t="shared" si="1"/>
        <v>0.97830130251156155</v>
      </c>
      <c r="L52" s="53">
        <f t="shared" si="2"/>
        <v>0.3</v>
      </c>
      <c r="M52" s="53">
        <f t="shared" si="3"/>
        <v>0.68481091175809305</v>
      </c>
      <c r="N52" s="148">
        <f t="shared" si="4"/>
        <v>0.98481091175809299</v>
      </c>
      <c r="O52" s="51"/>
      <c r="P52" s="51"/>
    </row>
    <row r="53" spans="1:16" x14ac:dyDescent="0.25">
      <c r="A53" s="179">
        <v>50</v>
      </c>
      <c r="B53" s="184" t="s">
        <v>2</v>
      </c>
      <c r="C53" s="184" t="s">
        <v>1330</v>
      </c>
      <c r="D53" s="184" t="s">
        <v>206</v>
      </c>
      <c r="E53" s="184" t="s">
        <v>1128</v>
      </c>
      <c r="F53" s="160">
        <v>964</v>
      </c>
      <c r="G53" s="160">
        <v>1850642.6</v>
      </c>
      <c r="H53" s="10">
        <v>777</v>
      </c>
      <c r="I53" s="10">
        <v>1215170</v>
      </c>
      <c r="J53" s="53">
        <f t="shared" si="0"/>
        <v>0.80601659751037347</v>
      </c>
      <c r="K53" s="53">
        <f t="shared" si="1"/>
        <v>0.65662057060612344</v>
      </c>
      <c r="L53" s="53">
        <f t="shared" si="2"/>
        <v>0.24180497925311203</v>
      </c>
      <c r="M53" s="53">
        <f t="shared" si="3"/>
        <v>0.45963439942428636</v>
      </c>
      <c r="N53" s="148">
        <f t="shared" si="4"/>
        <v>0.70143937867739836</v>
      </c>
      <c r="O53" s="51"/>
      <c r="P53" s="51"/>
    </row>
    <row r="54" spans="1:16" x14ac:dyDescent="0.25">
      <c r="A54" s="179">
        <v>51</v>
      </c>
      <c r="B54" s="184" t="s">
        <v>2</v>
      </c>
      <c r="C54" s="184" t="s">
        <v>1330</v>
      </c>
      <c r="D54" s="184" t="s">
        <v>207</v>
      </c>
      <c r="E54" s="185" t="s">
        <v>1426</v>
      </c>
      <c r="F54" s="160">
        <v>837</v>
      </c>
      <c r="G54" s="160">
        <v>1600516.35</v>
      </c>
      <c r="H54" s="10">
        <v>1197</v>
      </c>
      <c r="I54" s="10">
        <v>1732615</v>
      </c>
      <c r="J54" s="53">
        <f t="shared" si="0"/>
        <v>1.4301075268817205</v>
      </c>
      <c r="K54" s="53">
        <f t="shared" si="1"/>
        <v>1.082535020651304</v>
      </c>
      <c r="L54" s="53">
        <f t="shared" si="2"/>
        <v>0.3</v>
      </c>
      <c r="M54" s="53">
        <f t="shared" si="3"/>
        <v>0.7</v>
      </c>
      <c r="N54" s="148">
        <f t="shared" si="4"/>
        <v>1</v>
      </c>
      <c r="O54" s="51"/>
      <c r="P54" s="51"/>
    </row>
    <row r="55" spans="1:16" x14ac:dyDescent="0.25">
      <c r="A55" s="179">
        <v>52</v>
      </c>
      <c r="B55" s="189" t="s">
        <v>142</v>
      </c>
      <c r="C55" s="189" t="s">
        <v>173</v>
      </c>
      <c r="D55" s="161" t="s">
        <v>300</v>
      </c>
      <c r="E55" s="162" t="s">
        <v>301</v>
      </c>
      <c r="F55" s="181">
        <v>708.64499999999998</v>
      </c>
      <c r="G55" s="181">
        <v>1389026.6924999999</v>
      </c>
      <c r="H55" s="10">
        <v>655</v>
      </c>
      <c r="I55" s="10">
        <v>734015</v>
      </c>
      <c r="J55" s="53">
        <f t="shared" si="0"/>
        <v>0.92429919070902922</v>
      </c>
      <c r="K55" s="53">
        <f t="shared" si="1"/>
        <v>0.52843836908483321</v>
      </c>
      <c r="L55" s="53">
        <f t="shared" si="2"/>
        <v>0.27728975721270877</v>
      </c>
      <c r="M55" s="53">
        <f t="shared" si="3"/>
        <v>0.36990685835938325</v>
      </c>
      <c r="N55" s="148">
        <f t="shared" si="4"/>
        <v>0.64719661557209207</v>
      </c>
      <c r="O55" s="51"/>
      <c r="P55" s="51"/>
    </row>
    <row r="56" spans="1:16" x14ac:dyDescent="0.25">
      <c r="A56" s="179">
        <v>53</v>
      </c>
      <c r="B56" s="189" t="s">
        <v>142</v>
      </c>
      <c r="C56" s="189" t="s">
        <v>173</v>
      </c>
      <c r="D56" s="189" t="s">
        <v>304</v>
      </c>
      <c r="E56" s="165" t="s">
        <v>305</v>
      </c>
      <c r="F56" s="181">
        <v>944.8599999999999</v>
      </c>
      <c r="G56" s="181">
        <v>1852035.59</v>
      </c>
      <c r="H56" s="10">
        <v>986</v>
      </c>
      <c r="I56" s="10">
        <v>1231020</v>
      </c>
      <c r="J56" s="53">
        <f t="shared" si="0"/>
        <v>1.0435408420295071</v>
      </c>
      <c r="K56" s="53">
        <f t="shared" si="1"/>
        <v>0.66468485089965246</v>
      </c>
      <c r="L56" s="53">
        <f t="shared" si="2"/>
        <v>0.3</v>
      </c>
      <c r="M56" s="53">
        <f t="shared" si="3"/>
        <v>0.46527939562975668</v>
      </c>
      <c r="N56" s="148">
        <f t="shared" si="4"/>
        <v>0.76527939562975666</v>
      </c>
      <c r="O56" s="51"/>
      <c r="P56" s="51"/>
    </row>
    <row r="57" spans="1:16" x14ac:dyDescent="0.25">
      <c r="A57" s="179">
        <v>54</v>
      </c>
      <c r="B57" s="189" t="s">
        <v>142</v>
      </c>
      <c r="C57" s="189" t="s">
        <v>173</v>
      </c>
      <c r="D57" s="161" t="s">
        <v>298</v>
      </c>
      <c r="E57" s="165" t="s">
        <v>299</v>
      </c>
      <c r="F57" s="181">
        <v>444.63999999999993</v>
      </c>
      <c r="G57" s="181">
        <v>871546.16</v>
      </c>
      <c r="H57" s="10">
        <v>940</v>
      </c>
      <c r="I57" s="10">
        <v>1046620</v>
      </c>
      <c r="J57" s="53">
        <f t="shared" si="0"/>
        <v>2.1140698092839152</v>
      </c>
      <c r="K57" s="53">
        <f t="shared" si="1"/>
        <v>1.2008773006354592</v>
      </c>
      <c r="L57" s="53">
        <f t="shared" si="2"/>
        <v>0.3</v>
      </c>
      <c r="M57" s="53">
        <f t="shared" si="3"/>
        <v>0.7</v>
      </c>
      <c r="N57" s="148">
        <f t="shared" si="4"/>
        <v>1</v>
      </c>
      <c r="O57" s="51"/>
      <c r="P57" s="51"/>
    </row>
    <row r="58" spans="1:16" x14ac:dyDescent="0.25">
      <c r="A58" s="179">
        <v>55</v>
      </c>
      <c r="B58" s="189" t="s">
        <v>142</v>
      </c>
      <c r="C58" s="189" t="s">
        <v>173</v>
      </c>
      <c r="D58" s="161" t="s">
        <v>302</v>
      </c>
      <c r="E58" s="162" t="s">
        <v>303</v>
      </c>
      <c r="F58" s="181">
        <v>680.85500000000002</v>
      </c>
      <c r="G58" s="181">
        <v>1334555.0574999999</v>
      </c>
      <c r="H58" s="10">
        <v>1097</v>
      </c>
      <c r="I58" s="10">
        <v>1127770</v>
      </c>
      <c r="J58" s="53">
        <f t="shared" si="0"/>
        <v>1.6112094351954527</v>
      </c>
      <c r="K58" s="53">
        <f t="shared" si="1"/>
        <v>0.84505318357762849</v>
      </c>
      <c r="L58" s="53">
        <f t="shared" si="2"/>
        <v>0.3</v>
      </c>
      <c r="M58" s="53">
        <f t="shared" si="3"/>
        <v>0.59153722850433987</v>
      </c>
      <c r="N58" s="148">
        <f t="shared" si="4"/>
        <v>0.89153722850433992</v>
      </c>
      <c r="O58" s="51"/>
      <c r="P58" s="51"/>
    </row>
    <row r="59" spans="1:16" x14ac:dyDescent="0.25">
      <c r="A59" s="179">
        <v>56</v>
      </c>
      <c r="B59" s="189" t="s">
        <v>149</v>
      </c>
      <c r="C59" s="189" t="s">
        <v>173</v>
      </c>
      <c r="D59" s="161" t="s">
        <v>1339</v>
      </c>
      <c r="E59" s="162" t="s">
        <v>1340</v>
      </c>
      <c r="F59" s="181">
        <v>2139.3350000000005</v>
      </c>
      <c r="G59" s="181">
        <v>4179102.2766249999</v>
      </c>
      <c r="H59" s="10">
        <v>1222</v>
      </c>
      <c r="I59" s="10">
        <v>2214085</v>
      </c>
      <c r="J59" s="53">
        <f t="shared" si="0"/>
        <v>0.5712055381695712</v>
      </c>
      <c r="K59" s="53">
        <f t="shared" si="1"/>
        <v>0.52979918974083406</v>
      </c>
      <c r="L59" s="53">
        <f t="shared" si="2"/>
        <v>0.17136166145087137</v>
      </c>
      <c r="M59" s="53">
        <f t="shared" si="3"/>
        <v>0.3708594328185838</v>
      </c>
      <c r="N59" s="148">
        <f t="shared" si="4"/>
        <v>0.54222109426945519</v>
      </c>
      <c r="O59" s="51"/>
      <c r="P59" s="51"/>
    </row>
    <row r="60" spans="1:16" x14ac:dyDescent="0.25">
      <c r="A60" s="179">
        <v>57</v>
      </c>
      <c r="B60" s="189" t="s">
        <v>149</v>
      </c>
      <c r="C60" s="189" t="s">
        <v>173</v>
      </c>
      <c r="D60" s="161" t="s">
        <v>1080</v>
      </c>
      <c r="E60" s="162" t="s">
        <v>348</v>
      </c>
      <c r="F60" s="181">
        <v>1036.5849999999998</v>
      </c>
      <c r="G60" s="181">
        <v>2024925.8453749996</v>
      </c>
      <c r="H60" s="10">
        <v>682</v>
      </c>
      <c r="I60" s="10">
        <v>1173785</v>
      </c>
      <c r="J60" s="53">
        <f t="shared" si="0"/>
        <v>0.65792964397516862</v>
      </c>
      <c r="K60" s="53">
        <f t="shared" si="1"/>
        <v>0.57966814077708839</v>
      </c>
      <c r="L60" s="53">
        <f t="shared" si="2"/>
        <v>0.19737889319255059</v>
      </c>
      <c r="M60" s="53">
        <f t="shared" si="3"/>
        <v>0.40576769854396183</v>
      </c>
      <c r="N60" s="148">
        <f t="shared" si="4"/>
        <v>0.60314659173651242</v>
      </c>
      <c r="O60" s="51"/>
      <c r="P60" s="51"/>
    </row>
    <row r="61" spans="1:16" x14ac:dyDescent="0.25">
      <c r="A61" s="179">
        <v>58</v>
      </c>
      <c r="B61" s="189" t="s">
        <v>149</v>
      </c>
      <c r="C61" s="189" t="s">
        <v>173</v>
      </c>
      <c r="D61" s="161" t="s">
        <v>1079</v>
      </c>
      <c r="E61" s="162" t="s">
        <v>1318</v>
      </c>
      <c r="F61" s="181">
        <v>1235.0800000000002</v>
      </c>
      <c r="G61" s="181">
        <v>2412677.6030000006</v>
      </c>
      <c r="H61" s="10">
        <v>784</v>
      </c>
      <c r="I61" s="10">
        <v>1629300</v>
      </c>
      <c r="J61" s="53">
        <f t="shared" si="0"/>
        <v>0.63477669462706865</v>
      </c>
      <c r="K61" s="53">
        <f t="shared" si="1"/>
        <v>0.67530779826284137</v>
      </c>
      <c r="L61" s="53">
        <f t="shared" si="2"/>
        <v>0.19043300838812058</v>
      </c>
      <c r="M61" s="53">
        <f t="shared" si="3"/>
        <v>0.47271545878398891</v>
      </c>
      <c r="N61" s="148">
        <f t="shared" si="4"/>
        <v>0.66314846717210951</v>
      </c>
      <c r="O61" s="51"/>
      <c r="P61" s="51"/>
    </row>
    <row r="62" spans="1:16" x14ac:dyDescent="0.25">
      <c r="A62" s="179">
        <v>59</v>
      </c>
      <c r="B62" s="189" t="s">
        <v>144</v>
      </c>
      <c r="C62" s="189" t="s">
        <v>173</v>
      </c>
      <c r="D62" s="161" t="s">
        <v>321</v>
      </c>
      <c r="E62" s="162" t="s">
        <v>322</v>
      </c>
      <c r="F62" s="181">
        <v>1524.0499999999997</v>
      </c>
      <c r="G62" s="181">
        <v>2964388.9137499998</v>
      </c>
      <c r="H62" s="10">
        <v>1228</v>
      </c>
      <c r="I62" s="10">
        <v>1976050</v>
      </c>
      <c r="J62" s="53">
        <f t="shared" si="0"/>
        <v>0.80574784291853951</v>
      </c>
      <c r="K62" s="53">
        <f t="shared" si="1"/>
        <v>0.66659607004813171</v>
      </c>
      <c r="L62" s="53">
        <f t="shared" si="2"/>
        <v>0.24172435287556185</v>
      </c>
      <c r="M62" s="53">
        <f t="shared" si="3"/>
        <v>0.46661724903369217</v>
      </c>
      <c r="N62" s="148">
        <f t="shared" si="4"/>
        <v>0.70834160190925399</v>
      </c>
      <c r="O62" s="51"/>
      <c r="P62" s="51"/>
    </row>
    <row r="63" spans="1:16" x14ac:dyDescent="0.25">
      <c r="A63" s="179">
        <v>60</v>
      </c>
      <c r="B63" s="189" t="s">
        <v>144</v>
      </c>
      <c r="C63" s="189" t="s">
        <v>173</v>
      </c>
      <c r="D63" s="161" t="s">
        <v>320</v>
      </c>
      <c r="E63" s="162" t="s">
        <v>1007</v>
      </c>
      <c r="F63" s="181">
        <v>1246.9500000000003</v>
      </c>
      <c r="G63" s="181">
        <v>2425409.1112500001</v>
      </c>
      <c r="H63" s="10">
        <v>807</v>
      </c>
      <c r="I63" s="10">
        <v>1012185</v>
      </c>
      <c r="J63" s="53">
        <f t="shared" si="0"/>
        <v>0.64717911704559106</v>
      </c>
      <c r="K63" s="53">
        <f t="shared" si="1"/>
        <v>0.41732547111540419</v>
      </c>
      <c r="L63" s="53">
        <f t="shared" si="2"/>
        <v>0.19415373511367731</v>
      </c>
      <c r="M63" s="53">
        <f t="shared" si="3"/>
        <v>0.29212782978078289</v>
      </c>
      <c r="N63" s="148">
        <f t="shared" si="4"/>
        <v>0.48628156489446017</v>
      </c>
      <c r="O63" s="51"/>
      <c r="P63" s="51"/>
    </row>
    <row r="64" spans="1:16" x14ac:dyDescent="0.25">
      <c r="A64" s="179">
        <v>61</v>
      </c>
      <c r="B64" s="189" t="s">
        <v>1082</v>
      </c>
      <c r="C64" s="189" t="s">
        <v>173</v>
      </c>
      <c r="D64" s="161" t="s">
        <v>1192</v>
      </c>
      <c r="E64" s="162" t="s">
        <v>1341</v>
      </c>
      <c r="F64" s="181">
        <v>889.35</v>
      </c>
      <c r="G64" s="181">
        <v>1725867.8202500006</v>
      </c>
      <c r="H64" s="10">
        <v>610</v>
      </c>
      <c r="I64" s="10">
        <v>826910</v>
      </c>
      <c r="J64" s="53">
        <f t="shared" si="0"/>
        <v>0.68589419238769889</v>
      </c>
      <c r="K64" s="53">
        <f t="shared" si="1"/>
        <v>0.47912707467957655</v>
      </c>
      <c r="L64" s="53">
        <f t="shared" si="2"/>
        <v>0.20576825771630966</v>
      </c>
      <c r="M64" s="53">
        <f t="shared" si="3"/>
        <v>0.33538895227570359</v>
      </c>
      <c r="N64" s="148">
        <f t="shared" si="4"/>
        <v>0.54115720999201322</v>
      </c>
      <c r="O64" s="51"/>
      <c r="P64" s="51"/>
    </row>
    <row r="65" spans="1:16" x14ac:dyDescent="0.25">
      <c r="A65" s="179">
        <v>62</v>
      </c>
      <c r="B65" s="189" t="s">
        <v>1082</v>
      </c>
      <c r="C65" s="189" t="s">
        <v>173</v>
      </c>
      <c r="D65" s="161" t="s">
        <v>1193</v>
      </c>
      <c r="E65" s="162" t="s">
        <v>1319</v>
      </c>
      <c r="F65" s="181">
        <v>925.64999999999975</v>
      </c>
      <c r="G65" s="181">
        <v>1796311.4047499998</v>
      </c>
      <c r="H65" s="10">
        <v>443</v>
      </c>
      <c r="I65" s="10">
        <v>720600</v>
      </c>
      <c r="J65" s="53">
        <f t="shared" si="0"/>
        <v>0.47858261762005089</v>
      </c>
      <c r="K65" s="53">
        <f t="shared" si="1"/>
        <v>0.40115538881204671</v>
      </c>
      <c r="L65" s="53">
        <f t="shared" si="2"/>
        <v>0.14357478528601525</v>
      </c>
      <c r="M65" s="53">
        <f t="shared" si="3"/>
        <v>0.2808087721684327</v>
      </c>
      <c r="N65" s="148">
        <f t="shared" si="4"/>
        <v>0.42438355745444795</v>
      </c>
      <c r="O65" s="51"/>
      <c r="P65" s="51"/>
    </row>
    <row r="66" spans="1:16" x14ac:dyDescent="0.25">
      <c r="A66" s="179">
        <v>63</v>
      </c>
      <c r="B66" s="189" t="s">
        <v>158</v>
      </c>
      <c r="C66" s="189" t="s">
        <v>173</v>
      </c>
      <c r="D66" s="161" t="s">
        <v>288</v>
      </c>
      <c r="E66" s="162" t="s">
        <v>1165</v>
      </c>
      <c r="F66" s="181">
        <v>4921.6500000000015</v>
      </c>
      <c r="G66" s="181">
        <v>9606323.6437500007</v>
      </c>
      <c r="H66" s="10">
        <v>6865</v>
      </c>
      <c r="I66" s="10">
        <v>7434260</v>
      </c>
      <c r="J66" s="53">
        <f t="shared" si="0"/>
        <v>1.3948574157040825</v>
      </c>
      <c r="K66" s="53">
        <f t="shared" si="1"/>
        <v>0.77389231049245633</v>
      </c>
      <c r="L66" s="53">
        <f t="shared" si="2"/>
        <v>0.3</v>
      </c>
      <c r="M66" s="53">
        <f t="shared" si="3"/>
        <v>0.54172461734471944</v>
      </c>
      <c r="N66" s="148">
        <f t="shared" si="4"/>
        <v>0.84172461734471948</v>
      </c>
      <c r="O66" s="51"/>
      <c r="P66" s="51"/>
    </row>
    <row r="67" spans="1:16" x14ac:dyDescent="0.25">
      <c r="A67" s="179">
        <v>64</v>
      </c>
      <c r="B67" s="189" t="s">
        <v>158</v>
      </c>
      <c r="C67" s="189" t="s">
        <v>173</v>
      </c>
      <c r="D67" s="161" t="s">
        <v>289</v>
      </c>
      <c r="E67" s="165" t="s">
        <v>290</v>
      </c>
      <c r="F67" s="181">
        <v>5249.7599999999984</v>
      </c>
      <c r="G67" s="181">
        <v>10246745.219999999</v>
      </c>
      <c r="H67" s="10">
        <v>9321</v>
      </c>
      <c r="I67" s="10">
        <v>10880670</v>
      </c>
      <c r="J67" s="53">
        <f t="shared" si="0"/>
        <v>1.7755097375880045</v>
      </c>
      <c r="K67" s="53">
        <f t="shared" si="1"/>
        <v>1.0618659648883122</v>
      </c>
      <c r="L67" s="53">
        <f t="shared" si="2"/>
        <v>0.3</v>
      </c>
      <c r="M67" s="53">
        <f t="shared" si="3"/>
        <v>0.7</v>
      </c>
      <c r="N67" s="148">
        <f t="shared" si="4"/>
        <v>1</v>
      </c>
      <c r="O67" s="51"/>
      <c r="P67" s="51"/>
    </row>
    <row r="68" spans="1:16" x14ac:dyDescent="0.25">
      <c r="A68" s="179">
        <v>65</v>
      </c>
      <c r="B68" s="189" t="s">
        <v>158</v>
      </c>
      <c r="C68" s="189" t="s">
        <v>173</v>
      </c>
      <c r="D68" s="161" t="s">
        <v>291</v>
      </c>
      <c r="E68" s="162" t="s">
        <v>1346</v>
      </c>
      <c r="F68" s="181">
        <v>765.59000000000026</v>
      </c>
      <c r="G68" s="181">
        <v>1494317.0112500002</v>
      </c>
      <c r="H68" s="10">
        <v>483</v>
      </c>
      <c r="I68" s="10">
        <v>865385</v>
      </c>
      <c r="J68" s="53">
        <f t="shared" ref="J68:J131" si="5">IFERROR(H68/F68,0)</f>
        <v>0.63088598335923907</v>
      </c>
      <c r="K68" s="53">
        <f t="shared" ref="K68:K131" si="6">IFERROR(I68/G68,0)</f>
        <v>0.57911741182421739</v>
      </c>
      <c r="L68" s="53">
        <f t="shared" si="2"/>
        <v>0.18926579500777171</v>
      </c>
      <c r="M68" s="53">
        <f t="shared" si="3"/>
        <v>0.40538218827695216</v>
      </c>
      <c r="N68" s="148">
        <f t="shared" si="4"/>
        <v>0.5946479832847239</v>
      </c>
      <c r="O68" s="51"/>
      <c r="P68" s="51"/>
    </row>
    <row r="69" spans="1:16" x14ac:dyDescent="0.25">
      <c r="A69" s="179">
        <v>66</v>
      </c>
      <c r="B69" s="189" t="s">
        <v>156</v>
      </c>
      <c r="C69" s="189" t="s">
        <v>173</v>
      </c>
      <c r="D69" s="161" t="s">
        <v>271</v>
      </c>
      <c r="E69" s="162" t="s">
        <v>1312</v>
      </c>
      <c r="F69" s="181">
        <v>2410.5649999999991</v>
      </c>
      <c r="G69" s="181">
        <v>4708075.8587499987</v>
      </c>
      <c r="H69" s="10">
        <v>1274</v>
      </c>
      <c r="I69" s="10">
        <v>2746150</v>
      </c>
      <c r="J69" s="53">
        <f t="shared" si="5"/>
        <v>0.52850680234716774</v>
      </c>
      <c r="K69" s="53">
        <f t="shared" si="6"/>
        <v>0.58328499420761393</v>
      </c>
      <c r="L69" s="53">
        <f t="shared" ref="L69:L132" si="7">IF((J69*0.3)&gt;30%,30%,(J69*0.3))</f>
        <v>0.15855204070415033</v>
      </c>
      <c r="M69" s="53">
        <f t="shared" ref="M69:M132" si="8">IF((K69*0.7)&gt;70%,70%,(K69*0.7))</f>
        <v>0.40829949594532972</v>
      </c>
      <c r="N69" s="148">
        <f t="shared" ref="N69:N132" si="9">L69+M69</f>
        <v>0.56685153664948007</v>
      </c>
      <c r="O69" s="51"/>
      <c r="P69" s="51"/>
    </row>
    <row r="70" spans="1:16" x14ac:dyDescent="0.25">
      <c r="A70" s="179">
        <v>67</v>
      </c>
      <c r="B70" s="189" t="s">
        <v>156</v>
      </c>
      <c r="C70" s="189" t="s">
        <v>173</v>
      </c>
      <c r="D70" s="161" t="s">
        <v>274</v>
      </c>
      <c r="E70" s="162" t="s">
        <v>1335</v>
      </c>
      <c r="F70" s="181">
        <v>1029.2299999999998</v>
      </c>
      <c r="G70" s="181">
        <v>2010189.6925000004</v>
      </c>
      <c r="H70" s="10">
        <v>499</v>
      </c>
      <c r="I70" s="10">
        <v>991105</v>
      </c>
      <c r="J70" s="53">
        <f t="shared" si="5"/>
        <v>0.48482846399735735</v>
      </c>
      <c r="K70" s="53">
        <f t="shared" si="6"/>
        <v>0.49304053428281114</v>
      </c>
      <c r="L70" s="53">
        <f t="shared" si="7"/>
        <v>0.14544853919920719</v>
      </c>
      <c r="M70" s="53">
        <f t="shared" si="8"/>
        <v>0.34512837399796775</v>
      </c>
      <c r="N70" s="148">
        <f t="shared" si="9"/>
        <v>0.49057691319717495</v>
      </c>
      <c r="O70" s="51"/>
      <c r="P70" s="51"/>
    </row>
    <row r="71" spans="1:16" x14ac:dyDescent="0.25">
      <c r="A71" s="179">
        <v>68</v>
      </c>
      <c r="B71" s="189" t="s">
        <v>156</v>
      </c>
      <c r="C71" s="189" t="s">
        <v>173</v>
      </c>
      <c r="D71" s="161" t="s">
        <v>276</v>
      </c>
      <c r="E71" s="162" t="s">
        <v>1368</v>
      </c>
      <c r="F71" s="181">
        <v>1002.1450000000001</v>
      </c>
      <c r="G71" s="181">
        <v>1957289.9637499996</v>
      </c>
      <c r="H71" s="10">
        <v>444</v>
      </c>
      <c r="I71" s="10">
        <v>816965</v>
      </c>
      <c r="J71" s="53">
        <f t="shared" si="5"/>
        <v>0.4430496584825549</v>
      </c>
      <c r="K71" s="53">
        <f t="shared" si="6"/>
        <v>0.41739599912665221</v>
      </c>
      <c r="L71" s="53">
        <f t="shared" si="7"/>
        <v>0.13291489754476646</v>
      </c>
      <c r="M71" s="53">
        <f t="shared" si="8"/>
        <v>0.29217719938865655</v>
      </c>
      <c r="N71" s="148">
        <f t="shared" si="9"/>
        <v>0.42509209693342298</v>
      </c>
      <c r="O71" s="51"/>
      <c r="P71" s="51"/>
    </row>
    <row r="72" spans="1:16" x14ac:dyDescent="0.25">
      <c r="A72" s="179">
        <v>69</v>
      </c>
      <c r="B72" s="189" t="s">
        <v>156</v>
      </c>
      <c r="C72" s="189" t="s">
        <v>173</v>
      </c>
      <c r="D72" s="161" t="s">
        <v>273</v>
      </c>
      <c r="E72" s="162" t="s">
        <v>1018</v>
      </c>
      <c r="F72" s="181">
        <v>975.06000000000006</v>
      </c>
      <c r="G72" s="181">
        <v>1904390.2349999996</v>
      </c>
      <c r="H72" s="10">
        <v>587</v>
      </c>
      <c r="I72" s="10">
        <v>1042900</v>
      </c>
      <c r="J72" s="53">
        <f t="shared" si="5"/>
        <v>0.60201423502143458</v>
      </c>
      <c r="K72" s="53">
        <f t="shared" si="6"/>
        <v>0.54762935706819571</v>
      </c>
      <c r="L72" s="53">
        <f t="shared" si="7"/>
        <v>0.18060427050643038</v>
      </c>
      <c r="M72" s="53">
        <f t="shared" si="8"/>
        <v>0.38334054994773697</v>
      </c>
      <c r="N72" s="148">
        <f t="shared" si="9"/>
        <v>0.56394482045416738</v>
      </c>
      <c r="O72" s="51"/>
      <c r="P72" s="51"/>
    </row>
    <row r="73" spans="1:16" x14ac:dyDescent="0.25">
      <c r="A73" s="179">
        <v>70</v>
      </c>
      <c r="B73" s="189" t="s">
        <v>1162</v>
      </c>
      <c r="C73" s="189" t="s">
        <v>173</v>
      </c>
      <c r="D73" s="161" t="s">
        <v>278</v>
      </c>
      <c r="E73" s="162" t="s">
        <v>1014</v>
      </c>
      <c r="F73" s="181">
        <v>1255.0500000000002</v>
      </c>
      <c r="G73" s="181">
        <v>2442488.5462500001</v>
      </c>
      <c r="H73" s="10">
        <v>356</v>
      </c>
      <c r="I73" s="10">
        <v>611425</v>
      </c>
      <c r="J73" s="53">
        <f t="shared" si="5"/>
        <v>0.2836540376877415</v>
      </c>
      <c r="K73" s="53">
        <f t="shared" si="6"/>
        <v>0.25032870714531402</v>
      </c>
      <c r="L73" s="53">
        <f t="shared" si="7"/>
        <v>8.5096211306322445E-2</v>
      </c>
      <c r="M73" s="53">
        <f t="shared" si="8"/>
        <v>0.17523009500171979</v>
      </c>
      <c r="N73" s="148">
        <f t="shared" si="9"/>
        <v>0.26032630630804221</v>
      </c>
      <c r="O73" s="51"/>
      <c r="P73" s="51"/>
    </row>
    <row r="74" spans="1:16" x14ac:dyDescent="0.25">
      <c r="A74" s="179">
        <v>71</v>
      </c>
      <c r="B74" s="189" t="s">
        <v>1162</v>
      </c>
      <c r="C74" s="189" t="s">
        <v>173</v>
      </c>
      <c r="D74" s="161" t="s">
        <v>279</v>
      </c>
      <c r="E74" s="162" t="s">
        <v>1313</v>
      </c>
      <c r="F74" s="181">
        <v>1031.93</v>
      </c>
      <c r="G74" s="181">
        <v>2008268.3602499997</v>
      </c>
      <c r="H74" s="10">
        <v>710</v>
      </c>
      <c r="I74" s="10">
        <v>1379280</v>
      </c>
      <c r="J74" s="53">
        <f t="shared" si="5"/>
        <v>0.68803116490459615</v>
      </c>
      <c r="K74" s="53">
        <f t="shared" si="6"/>
        <v>0.68680064243421135</v>
      </c>
      <c r="L74" s="53">
        <f t="shared" si="7"/>
        <v>0.20640934947137884</v>
      </c>
      <c r="M74" s="53">
        <f t="shared" si="8"/>
        <v>0.48076044970394793</v>
      </c>
      <c r="N74" s="148">
        <f t="shared" si="9"/>
        <v>0.68716979917532672</v>
      </c>
      <c r="O74" s="51"/>
      <c r="P74" s="51"/>
    </row>
    <row r="75" spans="1:16" x14ac:dyDescent="0.25">
      <c r="A75" s="179">
        <v>72</v>
      </c>
      <c r="B75" s="189" t="s">
        <v>1162</v>
      </c>
      <c r="C75" s="189" t="s">
        <v>173</v>
      </c>
      <c r="D75" s="161" t="s">
        <v>277</v>
      </c>
      <c r="E75" s="162" t="s">
        <v>1314</v>
      </c>
      <c r="F75" s="181">
        <v>502.02</v>
      </c>
      <c r="G75" s="181">
        <v>976995.41850000003</v>
      </c>
      <c r="H75" s="10">
        <v>536</v>
      </c>
      <c r="I75" s="10">
        <v>891425</v>
      </c>
      <c r="J75" s="53">
        <f t="shared" si="5"/>
        <v>1.067686546352735</v>
      </c>
      <c r="K75" s="53">
        <f t="shared" si="6"/>
        <v>0.91241471875950253</v>
      </c>
      <c r="L75" s="53">
        <f t="shared" si="7"/>
        <v>0.3</v>
      </c>
      <c r="M75" s="53">
        <f t="shared" si="8"/>
        <v>0.63869030313165176</v>
      </c>
      <c r="N75" s="148">
        <f t="shared" si="9"/>
        <v>0.9386903031316518</v>
      </c>
      <c r="O75" s="51"/>
      <c r="P75" s="51"/>
    </row>
    <row r="76" spans="1:16" x14ac:dyDescent="0.25">
      <c r="A76" s="179">
        <v>73</v>
      </c>
      <c r="B76" s="189" t="s">
        <v>155</v>
      </c>
      <c r="C76" s="189" t="s">
        <v>173</v>
      </c>
      <c r="D76" s="189" t="s">
        <v>314</v>
      </c>
      <c r="E76" s="165" t="s">
        <v>315</v>
      </c>
      <c r="F76" s="181">
        <v>821.69999999999959</v>
      </c>
      <c r="G76" s="181">
        <v>1620867.0825</v>
      </c>
      <c r="H76" s="10">
        <v>1033</v>
      </c>
      <c r="I76" s="10">
        <v>1098425</v>
      </c>
      <c r="J76" s="53">
        <f t="shared" si="5"/>
        <v>1.2571498113666795</v>
      </c>
      <c r="K76" s="53">
        <f t="shared" si="6"/>
        <v>0.67767740603739479</v>
      </c>
      <c r="L76" s="53">
        <f t="shared" si="7"/>
        <v>0.3</v>
      </c>
      <c r="M76" s="53">
        <f t="shared" si="8"/>
        <v>0.47437418422617633</v>
      </c>
      <c r="N76" s="148">
        <f t="shared" si="9"/>
        <v>0.77437418422617632</v>
      </c>
      <c r="O76" s="51"/>
      <c r="P76" s="51"/>
    </row>
    <row r="77" spans="1:16" x14ac:dyDescent="0.25">
      <c r="A77" s="179">
        <v>74</v>
      </c>
      <c r="B77" s="189" t="s">
        <v>155</v>
      </c>
      <c r="C77" s="189" t="s">
        <v>173</v>
      </c>
      <c r="D77" s="161" t="s">
        <v>318</v>
      </c>
      <c r="E77" s="165" t="s">
        <v>319</v>
      </c>
      <c r="F77" s="181">
        <v>474.75999999999982</v>
      </c>
      <c r="G77" s="181">
        <v>936500.98100000003</v>
      </c>
      <c r="H77" s="10">
        <v>527</v>
      </c>
      <c r="I77" s="10">
        <v>574580</v>
      </c>
      <c r="J77" s="53">
        <f t="shared" si="5"/>
        <v>1.1100345437694839</v>
      </c>
      <c r="K77" s="53">
        <f t="shared" si="6"/>
        <v>0.61353913306792363</v>
      </c>
      <c r="L77" s="53">
        <f t="shared" si="7"/>
        <v>0.3</v>
      </c>
      <c r="M77" s="53">
        <f t="shared" si="8"/>
        <v>0.42947739314754652</v>
      </c>
      <c r="N77" s="148">
        <f t="shared" si="9"/>
        <v>0.72947739314754645</v>
      </c>
      <c r="O77" s="51"/>
      <c r="P77" s="51"/>
    </row>
    <row r="78" spans="1:16" x14ac:dyDescent="0.25">
      <c r="A78" s="179">
        <v>75</v>
      </c>
      <c r="B78" s="189" t="s">
        <v>155</v>
      </c>
      <c r="C78" s="189" t="s">
        <v>173</v>
      </c>
      <c r="D78" s="161" t="s">
        <v>316</v>
      </c>
      <c r="E78" s="165" t="s">
        <v>317</v>
      </c>
      <c r="F78" s="181">
        <v>529.53999999999985</v>
      </c>
      <c r="G78" s="181">
        <v>1044558.7864999999</v>
      </c>
      <c r="H78" s="10">
        <v>625</v>
      </c>
      <c r="I78" s="10">
        <v>636495</v>
      </c>
      <c r="J78" s="53">
        <f t="shared" si="5"/>
        <v>1.1802696680137481</v>
      </c>
      <c r="K78" s="53">
        <f t="shared" si="6"/>
        <v>0.60934339763940137</v>
      </c>
      <c r="L78" s="53">
        <f t="shared" si="7"/>
        <v>0.3</v>
      </c>
      <c r="M78" s="53">
        <f t="shared" si="8"/>
        <v>0.42654037834758096</v>
      </c>
      <c r="N78" s="148">
        <f t="shared" si="9"/>
        <v>0.72654037834758101</v>
      </c>
      <c r="O78" s="51"/>
      <c r="P78" s="51"/>
    </row>
    <row r="79" spans="1:16" s="183" customFormat="1" x14ac:dyDescent="0.25">
      <c r="A79" s="179">
        <v>76</v>
      </c>
      <c r="B79" s="186" t="s">
        <v>1446</v>
      </c>
      <c r="C79" s="187" t="s">
        <v>173</v>
      </c>
      <c r="D79" s="161" t="s">
        <v>1195</v>
      </c>
      <c r="E79" s="180" t="s">
        <v>397</v>
      </c>
      <c r="F79" s="181">
        <v>1621.8000000000002</v>
      </c>
      <c r="G79" s="181">
        <v>3147348.5775000001</v>
      </c>
      <c r="H79" s="10">
        <v>1543</v>
      </c>
      <c r="I79" s="10">
        <v>2552935</v>
      </c>
      <c r="J79" s="53">
        <f t="shared" si="5"/>
        <v>0.95141201134541853</v>
      </c>
      <c r="K79" s="53">
        <f t="shared" si="6"/>
        <v>0.8111383080509772</v>
      </c>
      <c r="L79" s="53">
        <f t="shared" si="7"/>
        <v>0.28542360340362555</v>
      </c>
      <c r="M79" s="53">
        <f t="shared" si="8"/>
        <v>0.56779681563568396</v>
      </c>
      <c r="N79" s="148">
        <f t="shared" si="9"/>
        <v>0.85322041903930956</v>
      </c>
      <c r="O79" s="182"/>
      <c r="P79" s="182"/>
    </row>
    <row r="80" spans="1:16" x14ac:dyDescent="0.25">
      <c r="A80" s="179">
        <v>77</v>
      </c>
      <c r="B80" s="186" t="s">
        <v>1446</v>
      </c>
      <c r="C80" s="187" t="s">
        <v>173</v>
      </c>
      <c r="D80" s="161" t="s">
        <v>1196</v>
      </c>
      <c r="E80" s="180" t="s">
        <v>1021</v>
      </c>
      <c r="F80" s="181">
        <v>1405.56</v>
      </c>
      <c r="G80" s="181">
        <v>2727702.1004999997</v>
      </c>
      <c r="H80" s="10">
        <v>1102</v>
      </c>
      <c r="I80" s="10">
        <v>1695970</v>
      </c>
      <c r="J80" s="53">
        <f t="shared" si="5"/>
        <v>0.7840291414098296</v>
      </c>
      <c r="K80" s="53">
        <f t="shared" si="6"/>
        <v>0.62175777908046526</v>
      </c>
      <c r="L80" s="53">
        <f t="shared" si="7"/>
        <v>0.23520874242294887</v>
      </c>
      <c r="M80" s="53">
        <f t="shared" si="8"/>
        <v>0.43523044535632566</v>
      </c>
      <c r="N80" s="148">
        <f t="shared" si="9"/>
        <v>0.67043918777927458</v>
      </c>
      <c r="O80" s="51"/>
      <c r="P80" s="51"/>
    </row>
    <row r="81" spans="1:16" x14ac:dyDescent="0.25">
      <c r="A81" s="179">
        <v>78</v>
      </c>
      <c r="B81" s="186" t="s">
        <v>1446</v>
      </c>
      <c r="C81" s="187" t="s">
        <v>173</v>
      </c>
      <c r="D81" s="161" t="s">
        <v>1194</v>
      </c>
      <c r="E81" s="180" t="s">
        <v>1274</v>
      </c>
      <c r="F81" s="181">
        <v>2378.6400000000003</v>
      </c>
      <c r="G81" s="181">
        <v>4616111.2470000014</v>
      </c>
      <c r="H81" s="10">
        <v>1776</v>
      </c>
      <c r="I81" s="10">
        <v>2878755</v>
      </c>
      <c r="J81" s="53">
        <f t="shared" si="5"/>
        <v>0.74664514176167884</v>
      </c>
      <c r="K81" s="53">
        <f t="shared" si="6"/>
        <v>0.62363206733176013</v>
      </c>
      <c r="L81" s="53">
        <f t="shared" si="7"/>
        <v>0.22399354252850365</v>
      </c>
      <c r="M81" s="53">
        <f t="shared" si="8"/>
        <v>0.43654244713223206</v>
      </c>
      <c r="N81" s="148">
        <f t="shared" si="9"/>
        <v>0.66053598966073568</v>
      </c>
      <c r="O81" s="51"/>
      <c r="P81" s="51"/>
    </row>
    <row r="82" spans="1:16" x14ac:dyDescent="0.25">
      <c r="A82" s="179">
        <v>79</v>
      </c>
      <c r="B82" s="189" t="s">
        <v>145</v>
      </c>
      <c r="C82" s="189" t="s">
        <v>173</v>
      </c>
      <c r="D82" s="161" t="s">
        <v>323</v>
      </c>
      <c r="E82" s="190" t="s">
        <v>324</v>
      </c>
      <c r="F82" s="181">
        <v>1185.5149999999994</v>
      </c>
      <c r="G82" s="181">
        <v>2311010.4843749995</v>
      </c>
      <c r="H82" s="10">
        <v>834</v>
      </c>
      <c r="I82" s="10">
        <v>1326720</v>
      </c>
      <c r="J82" s="53">
        <f t="shared" si="5"/>
        <v>0.70349173144161015</v>
      </c>
      <c r="K82" s="53">
        <f t="shared" si="6"/>
        <v>0.57408653442730029</v>
      </c>
      <c r="L82" s="53">
        <f t="shared" si="7"/>
        <v>0.21104751943248304</v>
      </c>
      <c r="M82" s="53">
        <f t="shared" si="8"/>
        <v>0.40186057409911019</v>
      </c>
      <c r="N82" s="148">
        <f t="shared" si="9"/>
        <v>0.61290809353159326</v>
      </c>
      <c r="O82" s="51"/>
      <c r="P82" s="51"/>
    </row>
    <row r="83" spans="1:16" x14ac:dyDescent="0.25">
      <c r="A83" s="179">
        <v>80</v>
      </c>
      <c r="B83" s="189" t="s">
        <v>145</v>
      </c>
      <c r="C83" s="189" t="s">
        <v>173</v>
      </c>
      <c r="D83" s="161" t="s">
        <v>327</v>
      </c>
      <c r="E83" s="190" t="s">
        <v>1320</v>
      </c>
      <c r="F83" s="181">
        <v>1590.3249999999998</v>
      </c>
      <c r="G83" s="181">
        <v>3100136.015625</v>
      </c>
      <c r="H83" s="10">
        <v>1163</v>
      </c>
      <c r="I83" s="10">
        <v>1899270</v>
      </c>
      <c r="J83" s="53">
        <f t="shared" si="5"/>
        <v>0.7312970619213055</v>
      </c>
      <c r="K83" s="53">
        <f t="shared" si="6"/>
        <v>0.61264086170009524</v>
      </c>
      <c r="L83" s="53">
        <f t="shared" si="7"/>
        <v>0.21938911857639165</v>
      </c>
      <c r="M83" s="53">
        <f t="shared" si="8"/>
        <v>0.42884860319006662</v>
      </c>
      <c r="N83" s="148">
        <f t="shared" si="9"/>
        <v>0.64823772176645833</v>
      </c>
      <c r="O83" s="51"/>
      <c r="P83" s="51"/>
    </row>
    <row r="84" spans="1:16" x14ac:dyDescent="0.25">
      <c r="A84" s="179">
        <v>81</v>
      </c>
      <c r="B84" s="189" t="s">
        <v>145</v>
      </c>
      <c r="C84" s="189" t="s">
        <v>173</v>
      </c>
      <c r="D84" s="161" t="s">
        <v>331</v>
      </c>
      <c r="E84" s="162" t="s">
        <v>332</v>
      </c>
      <c r="F84" s="181">
        <v>780.70500000000015</v>
      </c>
      <c r="G84" s="181">
        <v>1521884.9531250005</v>
      </c>
      <c r="H84" s="10">
        <v>529</v>
      </c>
      <c r="I84" s="10">
        <v>677780</v>
      </c>
      <c r="J84" s="53">
        <f t="shared" si="5"/>
        <v>0.67759268865960876</v>
      </c>
      <c r="K84" s="53">
        <f t="shared" si="6"/>
        <v>0.44535560891660275</v>
      </c>
      <c r="L84" s="53">
        <f t="shared" si="7"/>
        <v>0.20327780659788261</v>
      </c>
      <c r="M84" s="53">
        <f t="shared" si="8"/>
        <v>0.31174892624162193</v>
      </c>
      <c r="N84" s="148">
        <f t="shared" si="9"/>
        <v>0.51502673283950451</v>
      </c>
      <c r="O84" s="51"/>
      <c r="P84" s="51"/>
    </row>
    <row r="85" spans="1:16" x14ac:dyDescent="0.25">
      <c r="A85" s="179">
        <v>82</v>
      </c>
      <c r="B85" s="189" t="s">
        <v>145</v>
      </c>
      <c r="C85" s="189" t="s">
        <v>173</v>
      </c>
      <c r="D85" s="161" t="s">
        <v>333</v>
      </c>
      <c r="E85" s="165" t="s">
        <v>1167</v>
      </c>
      <c r="F85" s="181">
        <v>751.79000000000019</v>
      </c>
      <c r="G85" s="181">
        <v>1465518.8437500002</v>
      </c>
      <c r="H85" s="10">
        <v>685</v>
      </c>
      <c r="I85" s="10">
        <v>1005590</v>
      </c>
      <c r="J85" s="53">
        <f t="shared" si="5"/>
        <v>0.91115870123305687</v>
      </c>
      <c r="K85" s="53">
        <f t="shared" si="6"/>
        <v>0.68616654387525666</v>
      </c>
      <c r="L85" s="53">
        <f t="shared" si="7"/>
        <v>0.27334761036991706</v>
      </c>
      <c r="M85" s="53">
        <f t="shared" si="8"/>
        <v>0.48031658071267963</v>
      </c>
      <c r="N85" s="148">
        <f t="shared" si="9"/>
        <v>0.75366419108259675</v>
      </c>
      <c r="O85" s="51"/>
      <c r="P85" s="51"/>
    </row>
    <row r="86" spans="1:16" x14ac:dyDescent="0.25">
      <c r="A86" s="179">
        <v>83</v>
      </c>
      <c r="B86" s="189" t="s">
        <v>145</v>
      </c>
      <c r="C86" s="189" t="s">
        <v>173</v>
      </c>
      <c r="D86" s="161" t="s">
        <v>325</v>
      </c>
      <c r="E86" s="162" t="s">
        <v>1362</v>
      </c>
      <c r="F86" s="181">
        <v>751.79000000000019</v>
      </c>
      <c r="G86" s="181">
        <v>1465518.8437500002</v>
      </c>
      <c r="H86" s="10">
        <v>636</v>
      </c>
      <c r="I86" s="10">
        <v>1005610</v>
      </c>
      <c r="J86" s="53">
        <f t="shared" si="5"/>
        <v>0.84598092552441484</v>
      </c>
      <c r="K86" s="53">
        <f t="shared" si="6"/>
        <v>0.68618019091915883</v>
      </c>
      <c r="L86" s="53">
        <f t="shared" si="7"/>
        <v>0.25379427765732443</v>
      </c>
      <c r="M86" s="53">
        <f t="shared" si="8"/>
        <v>0.48032613364341115</v>
      </c>
      <c r="N86" s="148">
        <f t="shared" si="9"/>
        <v>0.73412041130073558</v>
      </c>
      <c r="O86" s="51"/>
      <c r="P86" s="51"/>
    </row>
    <row r="87" spans="1:16" x14ac:dyDescent="0.25">
      <c r="A87" s="179">
        <v>84</v>
      </c>
      <c r="B87" s="189" t="s">
        <v>145</v>
      </c>
      <c r="C87" s="189" t="s">
        <v>173</v>
      </c>
      <c r="D87" s="161" t="s">
        <v>329</v>
      </c>
      <c r="E87" s="162" t="s">
        <v>1427</v>
      </c>
      <c r="F87" s="181">
        <v>722.875</v>
      </c>
      <c r="G87" s="181">
        <v>1409152.734375</v>
      </c>
      <c r="H87" s="10">
        <v>580</v>
      </c>
      <c r="I87" s="10">
        <v>828125</v>
      </c>
      <c r="J87" s="53">
        <f t="shared" si="5"/>
        <v>0.80235172056026283</v>
      </c>
      <c r="K87" s="53">
        <f t="shared" si="6"/>
        <v>0.58767582803385565</v>
      </c>
      <c r="L87" s="53">
        <f t="shared" si="7"/>
        <v>0.24070551616807884</v>
      </c>
      <c r="M87" s="53">
        <f t="shared" si="8"/>
        <v>0.41137307962369896</v>
      </c>
      <c r="N87" s="148">
        <f t="shared" si="9"/>
        <v>0.65207859579177785</v>
      </c>
      <c r="O87" s="51"/>
      <c r="P87" s="51"/>
    </row>
    <row r="88" spans="1:16" x14ac:dyDescent="0.25">
      <c r="A88" s="179">
        <v>85</v>
      </c>
      <c r="B88" s="189" t="s">
        <v>146</v>
      </c>
      <c r="C88" s="189" t="s">
        <v>173</v>
      </c>
      <c r="D88" s="189" t="s">
        <v>334</v>
      </c>
      <c r="E88" s="165" t="s">
        <v>1336</v>
      </c>
      <c r="F88" s="181">
        <v>1076</v>
      </c>
      <c r="G88" s="181">
        <v>2003275.7749999999</v>
      </c>
      <c r="H88" s="10">
        <v>730</v>
      </c>
      <c r="I88" s="10">
        <v>1118730</v>
      </c>
      <c r="J88" s="53">
        <f t="shared" si="5"/>
        <v>0.67843866171003719</v>
      </c>
      <c r="K88" s="53">
        <f t="shared" si="6"/>
        <v>0.5584503211995363</v>
      </c>
      <c r="L88" s="53">
        <f t="shared" si="7"/>
        <v>0.20353159851301114</v>
      </c>
      <c r="M88" s="53">
        <f t="shared" si="8"/>
        <v>0.39091522483967539</v>
      </c>
      <c r="N88" s="148">
        <f t="shared" si="9"/>
        <v>0.5944468233526865</v>
      </c>
      <c r="O88" s="51"/>
      <c r="P88" s="51"/>
    </row>
    <row r="89" spans="1:16" x14ac:dyDescent="0.25">
      <c r="A89" s="179">
        <v>86</v>
      </c>
      <c r="B89" s="189" t="s">
        <v>147</v>
      </c>
      <c r="C89" s="189" t="s">
        <v>173</v>
      </c>
      <c r="D89" s="161" t="s">
        <v>337</v>
      </c>
      <c r="E89" s="163" t="s">
        <v>1347</v>
      </c>
      <c r="F89" s="181">
        <v>1103.52</v>
      </c>
      <c r="G89" s="181">
        <v>2137323.2999999998</v>
      </c>
      <c r="H89" s="10">
        <v>1025</v>
      </c>
      <c r="I89" s="10">
        <v>1675900</v>
      </c>
      <c r="J89" s="53">
        <f t="shared" si="5"/>
        <v>0.92884587501812388</v>
      </c>
      <c r="K89" s="53">
        <f t="shared" si="6"/>
        <v>0.78411160351828857</v>
      </c>
      <c r="L89" s="53">
        <f t="shared" si="7"/>
        <v>0.27865376250543716</v>
      </c>
      <c r="M89" s="53">
        <f t="shared" si="8"/>
        <v>0.54887812246280199</v>
      </c>
      <c r="N89" s="148">
        <f t="shared" si="9"/>
        <v>0.82753188496823915</v>
      </c>
      <c r="O89" s="51"/>
      <c r="P89" s="51"/>
    </row>
    <row r="90" spans="1:16" x14ac:dyDescent="0.25">
      <c r="A90" s="179">
        <v>87</v>
      </c>
      <c r="B90" s="189" t="s">
        <v>147</v>
      </c>
      <c r="C90" s="189" t="s">
        <v>173</v>
      </c>
      <c r="D90" s="161" t="s">
        <v>339</v>
      </c>
      <c r="E90" s="162" t="s">
        <v>340</v>
      </c>
      <c r="F90" s="181">
        <v>832.48</v>
      </c>
      <c r="G90" s="181">
        <v>1612366.7000000004</v>
      </c>
      <c r="H90" s="10">
        <v>1150</v>
      </c>
      <c r="I90" s="10">
        <v>1228915</v>
      </c>
      <c r="J90" s="53">
        <f t="shared" si="5"/>
        <v>1.3814145685181625</v>
      </c>
      <c r="K90" s="53">
        <f t="shared" si="6"/>
        <v>0.76218083640650713</v>
      </c>
      <c r="L90" s="53">
        <f t="shared" si="7"/>
        <v>0.3</v>
      </c>
      <c r="M90" s="53">
        <f t="shared" si="8"/>
        <v>0.533526585484555</v>
      </c>
      <c r="N90" s="148">
        <f t="shared" si="9"/>
        <v>0.83352658548455505</v>
      </c>
      <c r="O90" s="51"/>
      <c r="P90" s="51"/>
    </row>
    <row r="91" spans="1:16" x14ac:dyDescent="0.25">
      <c r="A91" s="179">
        <v>88</v>
      </c>
      <c r="B91" s="165" t="s">
        <v>152</v>
      </c>
      <c r="C91" s="165" t="s">
        <v>173</v>
      </c>
      <c r="D91" s="162" t="s">
        <v>350</v>
      </c>
      <c r="E91" s="162" t="s">
        <v>351</v>
      </c>
      <c r="F91" s="181">
        <v>662.7</v>
      </c>
      <c r="G91" s="181">
        <v>1291282.8975</v>
      </c>
      <c r="H91" s="10">
        <v>848</v>
      </c>
      <c r="I91" s="10">
        <v>1037140</v>
      </c>
      <c r="J91" s="53">
        <f t="shared" si="5"/>
        <v>1.2796137015240681</v>
      </c>
      <c r="K91" s="53">
        <f t="shared" si="6"/>
        <v>0.80318573258266202</v>
      </c>
      <c r="L91" s="53">
        <f t="shared" si="7"/>
        <v>0.3</v>
      </c>
      <c r="M91" s="53">
        <f t="shared" si="8"/>
        <v>0.56223001280786333</v>
      </c>
      <c r="N91" s="148">
        <f t="shared" si="9"/>
        <v>0.86223001280786327</v>
      </c>
      <c r="O91" s="51"/>
      <c r="P91" s="51"/>
    </row>
    <row r="92" spans="1:16" x14ac:dyDescent="0.25">
      <c r="A92" s="179">
        <v>89</v>
      </c>
      <c r="B92" s="165" t="s">
        <v>152</v>
      </c>
      <c r="C92" s="165" t="s">
        <v>173</v>
      </c>
      <c r="D92" s="162" t="s">
        <v>354</v>
      </c>
      <c r="E92" s="163" t="s">
        <v>353</v>
      </c>
      <c r="F92" s="181">
        <v>640.6099999999999</v>
      </c>
      <c r="G92" s="181">
        <v>1248240.1342499999</v>
      </c>
      <c r="H92" s="10">
        <v>596</v>
      </c>
      <c r="I92" s="10">
        <v>767075</v>
      </c>
      <c r="J92" s="53">
        <f t="shared" si="5"/>
        <v>0.93036324752969846</v>
      </c>
      <c r="K92" s="53">
        <f t="shared" si="6"/>
        <v>0.61452518546112445</v>
      </c>
      <c r="L92" s="53">
        <f t="shared" si="7"/>
        <v>0.27910897425890951</v>
      </c>
      <c r="M92" s="53">
        <f t="shared" si="8"/>
        <v>0.43016762982278711</v>
      </c>
      <c r="N92" s="148">
        <f t="shared" si="9"/>
        <v>0.70927660408169668</v>
      </c>
      <c r="O92" s="51"/>
      <c r="P92" s="51"/>
    </row>
    <row r="93" spans="1:16" x14ac:dyDescent="0.25">
      <c r="A93" s="179">
        <v>90</v>
      </c>
      <c r="B93" s="165" t="s">
        <v>152</v>
      </c>
      <c r="C93" s="165" t="s">
        <v>173</v>
      </c>
      <c r="D93" s="162" t="s">
        <v>352</v>
      </c>
      <c r="E93" s="163" t="s">
        <v>1384</v>
      </c>
      <c r="F93" s="181">
        <v>905.6899999999996</v>
      </c>
      <c r="G93" s="181">
        <v>1764753.2932500003</v>
      </c>
      <c r="H93" s="10">
        <v>891</v>
      </c>
      <c r="I93" s="10">
        <v>1448285</v>
      </c>
      <c r="J93" s="53">
        <f t="shared" si="5"/>
        <v>0.98378032218529565</v>
      </c>
      <c r="K93" s="53">
        <f t="shared" si="6"/>
        <v>0.82067278499467378</v>
      </c>
      <c r="L93" s="53">
        <f t="shared" si="7"/>
        <v>0.29513409665558871</v>
      </c>
      <c r="M93" s="53">
        <f t="shared" si="8"/>
        <v>0.57447094949627164</v>
      </c>
      <c r="N93" s="148">
        <f t="shared" si="9"/>
        <v>0.86960504615186029</v>
      </c>
      <c r="O93" s="51"/>
      <c r="P93" s="51"/>
    </row>
    <row r="94" spans="1:16" x14ac:dyDescent="0.25">
      <c r="A94" s="179">
        <v>91</v>
      </c>
      <c r="B94" s="189" t="s">
        <v>148</v>
      </c>
      <c r="C94" s="189" t="s">
        <v>173</v>
      </c>
      <c r="D94" s="161" t="s">
        <v>345</v>
      </c>
      <c r="E94" s="162" t="s">
        <v>1337</v>
      </c>
      <c r="F94" s="181">
        <v>700.56000000000017</v>
      </c>
      <c r="G94" s="181">
        <v>1379418.2779999999</v>
      </c>
      <c r="H94" s="10">
        <v>692</v>
      </c>
      <c r="I94" s="10">
        <v>745835</v>
      </c>
      <c r="J94" s="53">
        <f t="shared" si="5"/>
        <v>0.98778120360854149</v>
      </c>
      <c r="K94" s="53">
        <f t="shared" si="6"/>
        <v>0.54068806532082214</v>
      </c>
      <c r="L94" s="53">
        <f t="shared" si="7"/>
        <v>0.29633436108256245</v>
      </c>
      <c r="M94" s="53">
        <f t="shared" si="8"/>
        <v>0.37848164572457549</v>
      </c>
      <c r="N94" s="148">
        <f t="shared" si="9"/>
        <v>0.67481600680713794</v>
      </c>
      <c r="O94" s="51"/>
      <c r="P94" s="51"/>
    </row>
    <row r="95" spans="1:16" x14ac:dyDescent="0.25">
      <c r="A95" s="179">
        <v>92</v>
      </c>
      <c r="B95" s="189" t="s">
        <v>148</v>
      </c>
      <c r="C95" s="189" t="s">
        <v>173</v>
      </c>
      <c r="D95" s="161" t="s">
        <v>346</v>
      </c>
      <c r="E95" s="162" t="s">
        <v>347</v>
      </c>
      <c r="F95" s="181">
        <v>1501.1999999999998</v>
      </c>
      <c r="G95" s="181">
        <v>2955896.3099999996</v>
      </c>
      <c r="H95" s="10">
        <v>1251</v>
      </c>
      <c r="I95" s="10">
        <v>1479550</v>
      </c>
      <c r="J95" s="53">
        <f t="shared" si="5"/>
        <v>0.83333333333333348</v>
      </c>
      <c r="K95" s="53">
        <f t="shared" si="6"/>
        <v>0.50054191515263269</v>
      </c>
      <c r="L95" s="53">
        <f t="shared" si="7"/>
        <v>0.25000000000000006</v>
      </c>
      <c r="M95" s="53">
        <f t="shared" si="8"/>
        <v>0.35037934060684284</v>
      </c>
      <c r="N95" s="148">
        <f t="shared" si="9"/>
        <v>0.60037934060684295</v>
      </c>
      <c r="O95" s="51"/>
      <c r="P95" s="51"/>
    </row>
    <row r="96" spans="1:16" x14ac:dyDescent="0.25">
      <c r="A96" s="179">
        <v>93</v>
      </c>
      <c r="B96" s="189" t="s">
        <v>148</v>
      </c>
      <c r="C96" s="189" t="s">
        <v>173</v>
      </c>
      <c r="D96" s="161" t="s">
        <v>343</v>
      </c>
      <c r="E96" s="162" t="s">
        <v>344</v>
      </c>
      <c r="F96" s="181">
        <v>300.24</v>
      </c>
      <c r="G96" s="181">
        <v>591179.26199999999</v>
      </c>
      <c r="H96" s="10">
        <v>202</v>
      </c>
      <c r="I96" s="10">
        <v>195100</v>
      </c>
      <c r="J96" s="53">
        <f t="shared" si="5"/>
        <v>0.67279509725552888</v>
      </c>
      <c r="K96" s="53">
        <f t="shared" si="6"/>
        <v>0.33001834221985954</v>
      </c>
      <c r="L96" s="53">
        <f t="shared" si="7"/>
        <v>0.20183852917665865</v>
      </c>
      <c r="M96" s="53">
        <f t="shared" si="8"/>
        <v>0.23101283955390167</v>
      </c>
      <c r="N96" s="148">
        <f t="shared" si="9"/>
        <v>0.43285136873056029</v>
      </c>
      <c r="O96" s="51"/>
      <c r="P96" s="51"/>
    </row>
    <row r="97" spans="1:16" x14ac:dyDescent="0.25">
      <c r="A97" s="179">
        <v>94</v>
      </c>
      <c r="B97" s="189" t="s">
        <v>151</v>
      </c>
      <c r="C97" s="189" t="s">
        <v>173</v>
      </c>
      <c r="D97" s="161" t="s">
        <v>1197</v>
      </c>
      <c r="E97" s="162" t="s">
        <v>1315</v>
      </c>
      <c r="F97" s="181">
        <v>1270.0599999999997</v>
      </c>
      <c r="G97" s="181">
        <v>2485904.7124999994</v>
      </c>
      <c r="H97" s="10">
        <v>1065</v>
      </c>
      <c r="I97" s="10">
        <v>1543295</v>
      </c>
      <c r="J97" s="53">
        <f t="shared" si="5"/>
        <v>0.83854306095775022</v>
      </c>
      <c r="K97" s="53">
        <f t="shared" si="6"/>
        <v>0.62081824465747715</v>
      </c>
      <c r="L97" s="53">
        <f t="shared" si="7"/>
        <v>0.25156291828732508</v>
      </c>
      <c r="M97" s="53">
        <f t="shared" si="8"/>
        <v>0.43457277126023397</v>
      </c>
      <c r="N97" s="148">
        <f t="shared" si="9"/>
        <v>0.68613568954755899</v>
      </c>
      <c r="O97" s="51"/>
      <c r="P97" s="51"/>
    </row>
    <row r="98" spans="1:16" x14ac:dyDescent="0.25">
      <c r="A98" s="179">
        <v>95</v>
      </c>
      <c r="B98" s="189" t="s">
        <v>151</v>
      </c>
      <c r="C98" s="189" t="s">
        <v>173</v>
      </c>
      <c r="D98" s="161" t="s">
        <v>1198</v>
      </c>
      <c r="E98" s="162" t="s">
        <v>1316</v>
      </c>
      <c r="F98" s="181">
        <v>2193.7399999999998</v>
      </c>
      <c r="G98" s="181">
        <v>4293835.4125000006</v>
      </c>
      <c r="H98" s="10">
        <v>987</v>
      </c>
      <c r="I98" s="10">
        <v>1785130</v>
      </c>
      <c r="J98" s="53">
        <f t="shared" si="5"/>
        <v>0.44991658081632285</v>
      </c>
      <c r="K98" s="53">
        <f t="shared" si="6"/>
        <v>0.41574253051321391</v>
      </c>
      <c r="L98" s="53">
        <f t="shared" si="7"/>
        <v>0.13497497424489685</v>
      </c>
      <c r="M98" s="53">
        <f t="shared" si="8"/>
        <v>0.29101977135924972</v>
      </c>
      <c r="N98" s="148">
        <f t="shared" si="9"/>
        <v>0.42599474560414657</v>
      </c>
      <c r="O98" s="51"/>
      <c r="P98" s="51"/>
    </row>
    <row r="99" spans="1:16" x14ac:dyDescent="0.25">
      <c r="A99" s="179">
        <v>96</v>
      </c>
      <c r="B99" s="189" t="s">
        <v>151</v>
      </c>
      <c r="C99" s="189" t="s">
        <v>173</v>
      </c>
      <c r="D99" s="161" t="s">
        <v>1199</v>
      </c>
      <c r="E99" s="162" t="s">
        <v>1317</v>
      </c>
      <c r="F99" s="181">
        <v>2309.1999999999998</v>
      </c>
      <c r="G99" s="181">
        <v>4519826.75</v>
      </c>
      <c r="H99" s="10">
        <v>1508</v>
      </c>
      <c r="I99" s="10">
        <v>2123520</v>
      </c>
      <c r="J99" s="53">
        <f t="shared" si="5"/>
        <v>0.65304001385761312</v>
      </c>
      <c r="K99" s="53">
        <f t="shared" si="6"/>
        <v>0.46982331789597909</v>
      </c>
      <c r="L99" s="53">
        <f t="shared" si="7"/>
        <v>0.19591200415728394</v>
      </c>
      <c r="M99" s="53">
        <f t="shared" si="8"/>
        <v>0.32887632252718535</v>
      </c>
      <c r="N99" s="148">
        <f t="shared" si="9"/>
        <v>0.52478832668446929</v>
      </c>
      <c r="O99" s="51"/>
      <c r="P99" s="51"/>
    </row>
    <row r="100" spans="1:16" x14ac:dyDescent="0.25">
      <c r="A100" s="179">
        <v>97</v>
      </c>
      <c r="B100" s="165" t="s">
        <v>153</v>
      </c>
      <c r="C100" s="165" t="s">
        <v>173</v>
      </c>
      <c r="D100" s="162" t="s">
        <v>355</v>
      </c>
      <c r="E100" s="162" t="s">
        <v>356</v>
      </c>
      <c r="F100" s="181">
        <v>974.75</v>
      </c>
      <c r="G100" s="181">
        <v>1898287.0874999999</v>
      </c>
      <c r="H100" s="10">
        <v>816</v>
      </c>
      <c r="I100" s="10">
        <v>1197510</v>
      </c>
      <c r="J100" s="53">
        <f t="shared" si="5"/>
        <v>0.8371377276224673</v>
      </c>
      <c r="K100" s="53">
        <f t="shared" si="6"/>
        <v>0.63083714148690384</v>
      </c>
      <c r="L100" s="53">
        <f t="shared" si="7"/>
        <v>0.25114131828674019</v>
      </c>
      <c r="M100" s="53">
        <f t="shared" si="8"/>
        <v>0.44158599904083268</v>
      </c>
      <c r="N100" s="148">
        <f t="shared" si="9"/>
        <v>0.69272731732757287</v>
      </c>
      <c r="O100" s="51"/>
      <c r="P100" s="51"/>
    </row>
    <row r="101" spans="1:16" x14ac:dyDescent="0.25">
      <c r="A101" s="179">
        <v>98</v>
      </c>
      <c r="B101" s="165" t="s">
        <v>153</v>
      </c>
      <c r="C101" s="165" t="s">
        <v>173</v>
      </c>
      <c r="D101" s="162" t="s">
        <v>357</v>
      </c>
      <c r="E101" s="162" t="s">
        <v>1385</v>
      </c>
      <c r="F101" s="181">
        <v>1442.6299999999999</v>
      </c>
      <c r="G101" s="181">
        <v>2809464.8894999996</v>
      </c>
      <c r="H101" s="10">
        <v>1429</v>
      </c>
      <c r="I101" s="10">
        <v>1930585</v>
      </c>
      <c r="J101" s="53">
        <f t="shared" si="5"/>
        <v>0.99055197798465311</v>
      </c>
      <c r="K101" s="53">
        <f t="shared" si="6"/>
        <v>0.68717178392771661</v>
      </c>
      <c r="L101" s="53">
        <f t="shared" si="7"/>
        <v>0.29716559339539594</v>
      </c>
      <c r="M101" s="53">
        <f t="shared" si="8"/>
        <v>0.48102024874940158</v>
      </c>
      <c r="N101" s="148">
        <f t="shared" si="9"/>
        <v>0.77818584214479758</v>
      </c>
      <c r="O101" s="51"/>
      <c r="P101" s="51"/>
    </row>
    <row r="102" spans="1:16" x14ac:dyDescent="0.25">
      <c r="A102" s="179">
        <v>99</v>
      </c>
      <c r="B102" s="189" t="s">
        <v>153</v>
      </c>
      <c r="C102" s="189" t="s">
        <v>173</v>
      </c>
      <c r="D102" s="161" t="s">
        <v>359</v>
      </c>
      <c r="E102" s="162" t="s">
        <v>360</v>
      </c>
      <c r="F102" s="181">
        <v>1481.62</v>
      </c>
      <c r="G102" s="181">
        <v>2885396.3730000006</v>
      </c>
      <c r="H102" s="10">
        <v>1903</v>
      </c>
      <c r="I102" s="10">
        <v>2387080</v>
      </c>
      <c r="J102" s="53">
        <f t="shared" si="5"/>
        <v>1.2844049081410889</v>
      </c>
      <c r="K102" s="53">
        <f t="shared" si="6"/>
        <v>0.82729708207060237</v>
      </c>
      <c r="L102" s="53">
        <f t="shared" si="7"/>
        <v>0.3</v>
      </c>
      <c r="M102" s="53">
        <f t="shared" si="8"/>
        <v>0.57910795744942167</v>
      </c>
      <c r="N102" s="148">
        <f t="shared" si="9"/>
        <v>0.87910795744942161</v>
      </c>
      <c r="O102" s="51"/>
      <c r="P102" s="51"/>
    </row>
    <row r="103" spans="1:16" x14ac:dyDescent="0.25">
      <c r="A103" s="179">
        <v>100</v>
      </c>
      <c r="B103" s="189" t="s">
        <v>1329</v>
      </c>
      <c r="C103" s="189" t="s">
        <v>173</v>
      </c>
      <c r="D103" s="161" t="s">
        <v>1348</v>
      </c>
      <c r="E103" s="162" t="s">
        <v>1349</v>
      </c>
      <c r="F103" s="181">
        <v>857.33999999999992</v>
      </c>
      <c r="G103" s="181">
        <v>1692024.4000000004</v>
      </c>
      <c r="H103" s="10">
        <v>1627</v>
      </c>
      <c r="I103" s="10">
        <v>1871780</v>
      </c>
      <c r="J103" s="53">
        <f t="shared" si="5"/>
        <v>1.8977301887232605</v>
      </c>
      <c r="K103" s="53">
        <f t="shared" si="6"/>
        <v>1.1062370022559955</v>
      </c>
      <c r="L103" s="53">
        <f t="shared" si="7"/>
        <v>0.3</v>
      </c>
      <c r="M103" s="53">
        <f t="shared" si="8"/>
        <v>0.7</v>
      </c>
      <c r="N103" s="148">
        <f t="shared" si="9"/>
        <v>1</v>
      </c>
      <c r="O103" s="51"/>
      <c r="P103" s="51"/>
    </row>
    <row r="104" spans="1:16" x14ac:dyDescent="0.25">
      <c r="A104" s="179">
        <v>101</v>
      </c>
      <c r="B104" s="189" t="s">
        <v>1329</v>
      </c>
      <c r="C104" s="189" t="s">
        <v>173</v>
      </c>
      <c r="D104" s="161" t="s">
        <v>307</v>
      </c>
      <c r="E104" s="162" t="s">
        <v>1338</v>
      </c>
      <c r="F104" s="181">
        <v>1091.1600000000003</v>
      </c>
      <c r="G104" s="181">
        <v>2153485.6</v>
      </c>
      <c r="H104" s="10">
        <v>2438</v>
      </c>
      <c r="I104" s="10">
        <v>2704620</v>
      </c>
      <c r="J104" s="53">
        <f t="shared" si="5"/>
        <v>2.2343194398621642</v>
      </c>
      <c r="K104" s="53">
        <f t="shared" si="6"/>
        <v>1.255926670696103</v>
      </c>
      <c r="L104" s="53">
        <f t="shared" si="7"/>
        <v>0.3</v>
      </c>
      <c r="M104" s="53">
        <f t="shared" si="8"/>
        <v>0.7</v>
      </c>
      <c r="N104" s="148">
        <f t="shared" si="9"/>
        <v>1</v>
      </c>
      <c r="O104" s="51"/>
      <c r="P104" s="51"/>
    </row>
    <row r="105" spans="1:16" x14ac:dyDescent="0.25">
      <c r="A105" s="179">
        <v>102</v>
      </c>
      <c r="B105" s="189" t="s">
        <v>1329</v>
      </c>
      <c r="C105" s="189" t="s">
        <v>173</v>
      </c>
      <c r="D105" s="161" t="s">
        <v>312</v>
      </c>
      <c r="E105" s="162" t="s">
        <v>313</v>
      </c>
      <c r="F105" s="181">
        <v>506.61</v>
      </c>
      <c r="G105" s="181">
        <v>999832.60000000009</v>
      </c>
      <c r="H105" s="10">
        <v>535</v>
      </c>
      <c r="I105" s="10">
        <v>664265</v>
      </c>
      <c r="J105" s="53">
        <f t="shared" si="5"/>
        <v>1.056039162274728</v>
      </c>
      <c r="K105" s="53">
        <f t="shared" si="6"/>
        <v>0.6643762165786552</v>
      </c>
      <c r="L105" s="53">
        <f t="shared" si="7"/>
        <v>0.3</v>
      </c>
      <c r="M105" s="53">
        <f t="shared" si="8"/>
        <v>0.46506335160505863</v>
      </c>
      <c r="N105" s="148">
        <f t="shared" si="9"/>
        <v>0.76506335160505867</v>
      </c>
      <c r="O105" s="51"/>
      <c r="P105" s="51"/>
    </row>
    <row r="106" spans="1:16" x14ac:dyDescent="0.25">
      <c r="A106" s="179">
        <v>103</v>
      </c>
      <c r="B106" s="189" t="s">
        <v>1329</v>
      </c>
      <c r="C106" s="189" t="s">
        <v>173</v>
      </c>
      <c r="D106" s="161" t="s">
        <v>308</v>
      </c>
      <c r="E106" s="165" t="s">
        <v>309</v>
      </c>
      <c r="F106" s="181">
        <v>1441.8899999999996</v>
      </c>
      <c r="G106" s="181">
        <v>2845677.4000000008</v>
      </c>
      <c r="H106" s="10">
        <v>3419</v>
      </c>
      <c r="I106" s="10">
        <v>3751335</v>
      </c>
      <c r="J106" s="53">
        <f t="shared" si="5"/>
        <v>2.3711933642649585</v>
      </c>
      <c r="K106" s="53">
        <f t="shared" si="6"/>
        <v>1.3182572978932885</v>
      </c>
      <c r="L106" s="53">
        <f t="shared" si="7"/>
        <v>0.3</v>
      </c>
      <c r="M106" s="53">
        <f t="shared" si="8"/>
        <v>0.7</v>
      </c>
      <c r="N106" s="148">
        <f t="shared" si="9"/>
        <v>1</v>
      </c>
      <c r="O106" s="51"/>
      <c r="P106" s="51"/>
    </row>
    <row r="107" spans="1:16" x14ac:dyDescent="0.25">
      <c r="A107" s="179">
        <v>104</v>
      </c>
      <c r="B107" s="189" t="s">
        <v>159</v>
      </c>
      <c r="C107" s="189" t="s">
        <v>173</v>
      </c>
      <c r="D107" s="161" t="s">
        <v>286</v>
      </c>
      <c r="E107" s="162" t="s">
        <v>287</v>
      </c>
      <c r="F107" s="181">
        <v>2418.2999999999997</v>
      </c>
      <c r="G107" s="181">
        <v>4768209</v>
      </c>
      <c r="H107" s="10">
        <v>4309</v>
      </c>
      <c r="I107" s="10">
        <v>5165180</v>
      </c>
      <c r="J107" s="53">
        <f t="shared" si="5"/>
        <v>1.7818302113054627</v>
      </c>
      <c r="K107" s="53">
        <f t="shared" si="6"/>
        <v>1.0832536912706636</v>
      </c>
      <c r="L107" s="53">
        <f t="shared" si="7"/>
        <v>0.3</v>
      </c>
      <c r="M107" s="53">
        <f t="shared" si="8"/>
        <v>0.7</v>
      </c>
      <c r="N107" s="148">
        <f t="shared" si="9"/>
        <v>1</v>
      </c>
      <c r="O107" s="51"/>
      <c r="P107" s="51"/>
    </row>
    <row r="108" spans="1:16" x14ac:dyDescent="0.25">
      <c r="A108" s="179">
        <v>105</v>
      </c>
      <c r="B108" s="189" t="s">
        <v>159</v>
      </c>
      <c r="C108" s="189" t="s">
        <v>173</v>
      </c>
      <c r="D108" s="161" t="s">
        <v>284</v>
      </c>
      <c r="E108" s="162" t="s">
        <v>285</v>
      </c>
      <c r="F108" s="181">
        <v>1047.9299999999998</v>
      </c>
      <c r="G108" s="181">
        <v>2066223.9</v>
      </c>
      <c r="H108" s="10">
        <v>975</v>
      </c>
      <c r="I108" s="10">
        <v>1713305</v>
      </c>
      <c r="J108" s="53">
        <f t="shared" si="5"/>
        <v>0.93040565686639387</v>
      </c>
      <c r="K108" s="53">
        <f t="shared" si="6"/>
        <v>0.82919619698523483</v>
      </c>
      <c r="L108" s="53">
        <f t="shared" si="7"/>
        <v>0.27912169705991813</v>
      </c>
      <c r="M108" s="53">
        <f t="shared" si="8"/>
        <v>0.58043733788966434</v>
      </c>
      <c r="N108" s="148">
        <f t="shared" si="9"/>
        <v>0.85955903494958252</v>
      </c>
      <c r="O108" s="51"/>
      <c r="P108" s="51"/>
    </row>
    <row r="109" spans="1:16" x14ac:dyDescent="0.25">
      <c r="A109" s="179">
        <v>106</v>
      </c>
      <c r="B109" s="189" t="s">
        <v>159</v>
      </c>
      <c r="C109" s="189" t="s">
        <v>173</v>
      </c>
      <c r="D109" s="161" t="s">
        <v>282</v>
      </c>
      <c r="E109" s="162" t="s">
        <v>283</v>
      </c>
      <c r="F109" s="181">
        <v>2377.9950000000003</v>
      </c>
      <c r="G109" s="181">
        <v>4688738.8499999996</v>
      </c>
      <c r="H109" s="10">
        <v>3511</v>
      </c>
      <c r="I109" s="10">
        <v>4085825</v>
      </c>
      <c r="J109" s="53">
        <f t="shared" si="5"/>
        <v>1.4764539033934048</v>
      </c>
      <c r="K109" s="53">
        <f t="shared" si="6"/>
        <v>0.87141236283611745</v>
      </c>
      <c r="L109" s="53">
        <f t="shared" si="7"/>
        <v>0.3</v>
      </c>
      <c r="M109" s="53">
        <f t="shared" si="8"/>
        <v>0.60998865398528213</v>
      </c>
      <c r="N109" s="148">
        <f t="shared" si="9"/>
        <v>0.90998865398528217</v>
      </c>
      <c r="O109" s="51"/>
      <c r="P109" s="51"/>
    </row>
    <row r="110" spans="1:16" x14ac:dyDescent="0.25">
      <c r="A110" s="179">
        <v>107</v>
      </c>
      <c r="B110" s="189" t="s">
        <v>159</v>
      </c>
      <c r="C110" s="189" t="s">
        <v>173</v>
      </c>
      <c r="D110" s="161" t="s">
        <v>1008</v>
      </c>
      <c r="E110" s="162" t="s">
        <v>1009</v>
      </c>
      <c r="F110" s="181">
        <v>1007.625</v>
      </c>
      <c r="G110" s="181">
        <v>1986753.75</v>
      </c>
      <c r="H110" s="10">
        <v>1233</v>
      </c>
      <c r="I110" s="10">
        <v>1561740</v>
      </c>
      <c r="J110" s="53">
        <f t="shared" si="5"/>
        <v>1.2236695199106811</v>
      </c>
      <c r="K110" s="53">
        <f t="shared" si="6"/>
        <v>0.78607628147172237</v>
      </c>
      <c r="L110" s="53">
        <f t="shared" si="7"/>
        <v>0.3</v>
      </c>
      <c r="M110" s="53">
        <f t="shared" si="8"/>
        <v>0.55025339703020559</v>
      </c>
      <c r="N110" s="148">
        <f t="shared" si="9"/>
        <v>0.85025339703020553</v>
      </c>
      <c r="O110" s="51"/>
      <c r="P110" s="51"/>
    </row>
    <row r="111" spans="1:16" x14ac:dyDescent="0.25">
      <c r="A111" s="179">
        <v>108</v>
      </c>
      <c r="B111" s="189" t="s">
        <v>159</v>
      </c>
      <c r="C111" s="189" t="s">
        <v>173</v>
      </c>
      <c r="D111" s="161" t="s">
        <v>281</v>
      </c>
      <c r="E111" s="162" t="s">
        <v>1134</v>
      </c>
      <c r="F111" s="181">
        <v>362.74499999999995</v>
      </c>
      <c r="G111" s="181">
        <v>715231.35</v>
      </c>
      <c r="H111" s="10">
        <v>495</v>
      </c>
      <c r="I111" s="10">
        <v>784340</v>
      </c>
      <c r="J111" s="53">
        <f t="shared" si="5"/>
        <v>1.3645949634040444</v>
      </c>
      <c r="K111" s="53">
        <f t="shared" si="6"/>
        <v>1.0966241902008351</v>
      </c>
      <c r="L111" s="53">
        <f t="shared" si="7"/>
        <v>0.3</v>
      </c>
      <c r="M111" s="53">
        <f t="shared" si="8"/>
        <v>0.7</v>
      </c>
      <c r="N111" s="148">
        <f t="shared" si="9"/>
        <v>1</v>
      </c>
      <c r="O111" s="51"/>
      <c r="P111" s="51"/>
    </row>
    <row r="112" spans="1:16" x14ac:dyDescent="0.25">
      <c r="A112" s="179">
        <v>109</v>
      </c>
      <c r="B112" s="189" t="s">
        <v>159</v>
      </c>
      <c r="C112" s="189" t="s">
        <v>173</v>
      </c>
      <c r="D112" s="161" t="s">
        <v>280</v>
      </c>
      <c r="E112" s="162" t="s">
        <v>1135</v>
      </c>
      <c r="F112" s="181">
        <v>846.40500000000009</v>
      </c>
      <c r="G112" s="181">
        <v>1668873.1499999997</v>
      </c>
      <c r="H112" s="10">
        <v>902</v>
      </c>
      <c r="I112" s="10">
        <v>1266495</v>
      </c>
      <c r="J112" s="53">
        <f t="shared" si="5"/>
        <v>1.0656836857060152</v>
      </c>
      <c r="K112" s="53">
        <f t="shared" si="6"/>
        <v>0.75889231005963531</v>
      </c>
      <c r="L112" s="53">
        <f t="shared" si="7"/>
        <v>0.3</v>
      </c>
      <c r="M112" s="53">
        <f t="shared" si="8"/>
        <v>0.53122461704174473</v>
      </c>
      <c r="N112" s="148">
        <f t="shared" si="9"/>
        <v>0.83122461704174477</v>
      </c>
      <c r="O112" s="51"/>
      <c r="P112" s="51"/>
    </row>
    <row r="113" spans="1:16" x14ac:dyDescent="0.25">
      <c r="A113" s="179">
        <v>110</v>
      </c>
      <c r="B113" s="191" t="s">
        <v>157</v>
      </c>
      <c r="C113" s="189" t="s">
        <v>173</v>
      </c>
      <c r="D113" s="161" t="s">
        <v>295</v>
      </c>
      <c r="E113" s="162" t="s">
        <v>1166</v>
      </c>
      <c r="F113" s="181">
        <v>1710.0599999999997</v>
      </c>
      <c r="G113" s="181">
        <v>3318812.400750001</v>
      </c>
      <c r="H113" s="10">
        <v>842</v>
      </c>
      <c r="I113" s="10">
        <v>1453390</v>
      </c>
      <c r="J113" s="53">
        <f t="shared" si="5"/>
        <v>0.49238038431400077</v>
      </c>
      <c r="K113" s="53">
        <f t="shared" si="6"/>
        <v>0.43792472261208737</v>
      </c>
      <c r="L113" s="53">
        <f t="shared" si="7"/>
        <v>0.14771411529420023</v>
      </c>
      <c r="M113" s="53">
        <f t="shared" si="8"/>
        <v>0.30654730582846113</v>
      </c>
      <c r="N113" s="148">
        <f t="shared" si="9"/>
        <v>0.45426142112266132</v>
      </c>
      <c r="O113" s="51"/>
      <c r="P113" s="51"/>
    </row>
    <row r="114" spans="1:16" x14ac:dyDescent="0.25">
      <c r="A114" s="179">
        <v>111</v>
      </c>
      <c r="B114" s="191" t="s">
        <v>157</v>
      </c>
      <c r="C114" s="189" t="s">
        <v>173</v>
      </c>
      <c r="D114" s="161" t="s">
        <v>293</v>
      </c>
      <c r="E114" s="162" t="s">
        <v>294</v>
      </c>
      <c r="F114" s="181">
        <v>1554.6000000000001</v>
      </c>
      <c r="G114" s="181">
        <v>3017102.1825000001</v>
      </c>
      <c r="H114" s="10">
        <v>833</v>
      </c>
      <c r="I114" s="10">
        <v>1288760</v>
      </c>
      <c r="J114" s="53">
        <f t="shared" si="5"/>
        <v>0.53582915219349025</v>
      </c>
      <c r="K114" s="53">
        <f t="shared" si="6"/>
        <v>0.42715159184039336</v>
      </c>
      <c r="L114" s="53">
        <f t="shared" si="7"/>
        <v>0.16074874565804706</v>
      </c>
      <c r="M114" s="53">
        <f t="shared" si="8"/>
        <v>0.29900611428827534</v>
      </c>
      <c r="N114" s="148">
        <f t="shared" si="9"/>
        <v>0.45975485994632237</v>
      </c>
      <c r="O114" s="51"/>
      <c r="P114" s="51"/>
    </row>
    <row r="115" spans="1:16" x14ac:dyDescent="0.25">
      <c r="A115" s="179">
        <v>112</v>
      </c>
      <c r="B115" s="189" t="s">
        <v>157</v>
      </c>
      <c r="C115" s="189" t="s">
        <v>173</v>
      </c>
      <c r="D115" s="161" t="s">
        <v>296</v>
      </c>
      <c r="E115" s="162" t="s">
        <v>297</v>
      </c>
      <c r="F115" s="181">
        <v>1917.34</v>
      </c>
      <c r="G115" s="181">
        <v>3721092.6917499988</v>
      </c>
      <c r="H115" s="10">
        <v>1024</v>
      </c>
      <c r="I115" s="10">
        <v>1599345</v>
      </c>
      <c r="J115" s="53">
        <f t="shared" si="5"/>
        <v>0.53407324731137928</v>
      </c>
      <c r="K115" s="53">
        <f t="shared" si="6"/>
        <v>0.42980520306465181</v>
      </c>
      <c r="L115" s="53">
        <f t="shared" si="7"/>
        <v>0.16022197419341377</v>
      </c>
      <c r="M115" s="53">
        <f t="shared" si="8"/>
        <v>0.30086364214525624</v>
      </c>
      <c r="N115" s="148">
        <f t="shared" si="9"/>
        <v>0.46108561633867001</v>
      </c>
      <c r="O115" s="51"/>
      <c r="P115" s="51"/>
    </row>
    <row r="116" spans="1:16" x14ac:dyDescent="0.25">
      <c r="A116" s="179">
        <v>113</v>
      </c>
      <c r="B116" s="189" t="s">
        <v>154</v>
      </c>
      <c r="C116" s="189" t="s">
        <v>173</v>
      </c>
      <c r="D116" s="161" t="s">
        <v>361</v>
      </c>
      <c r="E116" s="162" t="s">
        <v>1267</v>
      </c>
      <c r="F116" s="181">
        <v>1925.9499999999998</v>
      </c>
      <c r="G116" s="181">
        <v>3756699.31</v>
      </c>
      <c r="H116" s="10">
        <v>1874</v>
      </c>
      <c r="I116" s="10">
        <v>2483935</v>
      </c>
      <c r="J116" s="53">
        <f t="shared" si="5"/>
        <v>0.97302629870972779</v>
      </c>
      <c r="K116" s="53">
        <f t="shared" si="6"/>
        <v>0.66120144175180207</v>
      </c>
      <c r="L116" s="53">
        <f t="shared" si="7"/>
        <v>0.2919078896129183</v>
      </c>
      <c r="M116" s="53">
        <f t="shared" si="8"/>
        <v>0.46284100922626142</v>
      </c>
      <c r="N116" s="148">
        <f t="shared" si="9"/>
        <v>0.75474889883917973</v>
      </c>
      <c r="O116" s="51"/>
      <c r="P116" s="51"/>
    </row>
    <row r="117" spans="1:16" x14ac:dyDescent="0.25">
      <c r="A117" s="179">
        <v>114</v>
      </c>
      <c r="B117" s="189" t="s">
        <v>154</v>
      </c>
      <c r="C117" s="189" t="s">
        <v>173</v>
      </c>
      <c r="D117" s="161" t="s">
        <v>363</v>
      </c>
      <c r="E117" s="162" t="s">
        <v>1369</v>
      </c>
      <c r="F117" s="181">
        <v>592.59999999999991</v>
      </c>
      <c r="G117" s="181">
        <v>1155907.48</v>
      </c>
      <c r="H117" s="10">
        <v>314</v>
      </c>
      <c r="I117" s="10">
        <v>330995</v>
      </c>
      <c r="J117" s="53">
        <f t="shared" si="5"/>
        <v>0.52986837664529196</v>
      </c>
      <c r="K117" s="53">
        <f t="shared" si="6"/>
        <v>0.28635077264142283</v>
      </c>
      <c r="L117" s="53">
        <f t="shared" si="7"/>
        <v>0.15896051299358757</v>
      </c>
      <c r="M117" s="53">
        <f t="shared" si="8"/>
        <v>0.20044554084899596</v>
      </c>
      <c r="N117" s="148">
        <f t="shared" si="9"/>
        <v>0.35940605384258351</v>
      </c>
      <c r="O117" s="51"/>
      <c r="P117" s="51"/>
    </row>
    <row r="118" spans="1:16" x14ac:dyDescent="0.25">
      <c r="A118" s="179">
        <v>115</v>
      </c>
      <c r="B118" s="189" t="s">
        <v>154</v>
      </c>
      <c r="C118" s="189" t="s">
        <v>173</v>
      </c>
      <c r="D118" s="161" t="s">
        <v>364</v>
      </c>
      <c r="E118" s="162" t="s">
        <v>1268</v>
      </c>
      <c r="F118" s="181">
        <v>444.45000000000005</v>
      </c>
      <c r="G118" s="181">
        <v>866930.61</v>
      </c>
      <c r="H118" s="10">
        <v>644</v>
      </c>
      <c r="I118" s="10">
        <v>686680</v>
      </c>
      <c r="J118" s="53">
        <f t="shared" si="5"/>
        <v>1.4489818877264034</v>
      </c>
      <c r="K118" s="53">
        <f t="shared" si="6"/>
        <v>0.79208184839614793</v>
      </c>
      <c r="L118" s="53">
        <f t="shared" si="7"/>
        <v>0.3</v>
      </c>
      <c r="M118" s="53">
        <f t="shared" si="8"/>
        <v>0.55445729387730347</v>
      </c>
      <c r="N118" s="148">
        <f t="shared" si="9"/>
        <v>0.8544572938773034</v>
      </c>
      <c r="O118" s="51"/>
      <c r="P118" s="51"/>
    </row>
    <row r="119" spans="1:16" x14ac:dyDescent="0.25">
      <c r="A119" s="179">
        <v>116</v>
      </c>
      <c r="B119" s="192" t="s">
        <v>1386</v>
      </c>
      <c r="C119" s="193" t="s">
        <v>26</v>
      </c>
      <c r="D119" s="194" t="s">
        <v>367</v>
      </c>
      <c r="E119" s="194" t="s">
        <v>1428</v>
      </c>
      <c r="F119" s="160">
        <v>1557</v>
      </c>
      <c r="G119" s="160">
        <v>2993184.5</v>
      </c>
      <c r="H119" s="10">
        <v>1007</v>
      </c>
      <c r="I119" s="10">
        <v>1888575</v>
      </c>
      <c r="J119" s="53">
        <f t="shared" si="5"/>
        <v>0.64675658317276818</v>
      </c>
      <c r="K119" s="53">
        <f t="shared" si="6"/>
        <v>0.630958432398671</v>
      </c>
      <c r="L119" s="53">
        <f t="shared" si="7"/>
        <v>0.19402697495183044</v>
      </c>
      <c r="M119" s="53">
        <f t="shared" si="8"/>
        <v>0.44167090267906967</v>
      </c>
      <c r="N119" s="148">
        <f t="shared" si="9"/>
        <v>0.63569787763090013</v>
      </c>
      <c r="O119" s="51"/>
      <c r="P119" s="51"/>
    </row>
    <row r="120" spans="1:16" x14ac:dyDescent="0.25">
      <c r="A120" s="179">
        <v>117</v>
      </c>
      <c r="B120" s="192" t="s">
        <v>1386</v>
      </c>
      <c r="C120" s="193" t="s">
        <v>26</v>
      </c>
      <c r="D120" s="194" t="s">
        <v>366</v>
      </c>
      <c r="E120" s="194" t="s">
        <v>1138</v>
      </c>
      <c r="F120" s="160">
        <v>1626</v>
      </c>
      <c r="G120" s="160">
        <v>2897868.125</v>
      </c>
      <c r="H120" s="10">
        <v>1172</v>
      </c>
      <c r="I120" s="10">
        <v>2126345</v>
      </c>
      <c r="J120" s="53">
        <f t="shared" si="5"/>
        <v>0.72078720787207873</v>
      </c>
      <c r="K120" s="53">
        <f t="shared" si="6"/>
        <v>0.73376182361645592</v>
      </c>
      <c r="L120" s="53">
        <f t="shared" si="7"/>
        <v>0.2162361623616236</v>
      </c>
      <c r="M120" s="53">
        <f t="shared" si="8"/>
        <v>0.51363327653151913</v>
      </c>
      <c r="N120" s="148">
        <f t="shared" si="9"/>
        <v>0.72986943889314271</v>
      </c>
      <c r="O120" s="51"/>
      <c r="P120" s="51"/>
    </row>
    <row r="121" spans="1:16" x14ac:dyDescent="0.25">
      <c r="A121" s="179">
        <v>118</v>
      </c>
      <c r="B121" s="192" t="s">
        <v>1386</v>
      </c>
      <c r="C121" s="193" t="s">
        <v>26</v>
      </c>
      <c r="D121" s="194" t="s">
        <v>368</v>
      </c>
      <c r="E121" s="194" t="s">
        <v>1139</v>
      </c>
      <c r="F121" s="160">
        <v>2604</v>
      </c>
      <c r="G121" s="160">
        <v>6282959.8499999996</v>
      </c>
      <c r="H121" s="10">
        <v>1400</v>
      </c>
      <c r="I121" s="10">
        <v>3575725</v>
      </c>
      <c r="J121" s="53">
        <f t="shared" si="5"/>
        <v>0.5376344086021505</v>
      </c>
      <c r="K121" s="53">
        <f t="shared" si="6"/>
        <v>0.56911473021747871</v>
      </c>
      <c r="L121" s="53">
        <f t="shared" si="7"/>
        <v>0.16129032258064516</v>
      </c>
      <c r="M121" s="53">
        <f t="shared" si="8"/>
        <v>0.3983803111522351</v>
      </c>
      <c r="N121" s="148">
        <f t="shared" si="9"/>
        <v>0.55967063373288028</v>
      </c>
      <c r="O121" s="51"/>
      <c r="P121" s="51"/>
    </row>
    <row r="122" spans="1:16" x14ac:dyDescent="0.25">
      <c r="A122" s="179">
        <v>119</v>
      </c>
      <c r="B122" s="192" t="s">
        <v>1386</v>
      </c>
      <c r="C122" s="193" t="s">
        <v>26</v>
      </c>
      <c r="D122" s="194" t="s">
        <v>369</v>
      </c>
      <c r="E122" s="194" t="s">
        <v>1140</v>
      </c>
      <c r="F122" s="160">
        <v>1041</v>
      </c>
      <c r="G122" s="160">
        <v>2265623.7749999999</v>
      </c>
      <c r="H122" s="10">
        <v>1029</v>
      </c>
      <c r="I122" s="10">
        <v>1588460</v>
      </c>
      <c r="J122" s="53">
        <f t="shared" si="5"/>
        <v>0.98847262247838619</v>
      </c>
      <c r="K122" s="53">
        <f t="shared" si="6"/>
        <v>0.7011137583953011</v>
      </c>
      <c r="L122" s="53">
        <f t="shared" si="7"/>
        <v>0.29654178674351583</v>
      </c>
      <c r="M122" s="53">
        <f t="shared" si="8"/>
        <v>0.49077963087671073</v>
      </c>
      <c r="N122" s="148">
        <f t="shared" si="9"/>
        <v>0.78732141762022656</v>
      </c>
      <c r="O122" s="51"/>
      <c r="P122" s="51"/>
    </row>
    <row r="123" spans="1:16" x14ac:dyDescent="0.25">
      <c r="A123" s="179">
        <v>120</v>
      </c>
      <c r="B123" s="195" t="s">
        <v>32</v>
      </c>
      <c r="C123" s="193" t="s">
        <v>26</v>
      </c>
      <c r="D123" s="194" t="s">
        <v>408</v>
      </c>
      <c r="E123" s="194" t="s">
        <v>1083</v>
      </c>
      <c r="F123" s="160">
        <v>2313</v>
      </c>
      <c r="G123" s="160">
        <v>5531129.125</v>
      </c>
      <c r="H123" s="10">
        <v>1438</v>
      </c>
      <c r="I123" s="10">
        <v>4992100</v>
      </c>
      <c r="J123" s="53">
        <f t="shared" si="5"/>
        <v>0.62170341547773456</v>
      </c>
      <c r="K123" s="53">
        <f t="shared" si="6"/>
        <v>0.90254627711299362</v>
      </c>
      <c r="L123" s="53">
        <f t="shared" si="7"/>
        <v>0.18651102464332037</v>
      </c>
      <c r="M123" s="53">
        <f t="shared" si="8"/>
        <v>0.63178239397909552</v>
      </c>
      <c r="N123" s="148">
        <f t="shared" si="9"/>
        <v>0.81829341862241589</v>
      </c>
      <c r="O123" s="51"/>
      <c r="P123" s="51"/>
    </row>
    <row r="124" spans="1:16" x14ac:dyDescent="0.25">
      <c r="A124" s="179">
        <v>121</v>
      </c>
      <c r="B124" s="195" t="s">
        <v>32</v>
      </c>
      <c r="C124" s="193" t="s">
        <v>26</v>
      </c>
      <c r="D124" s="194" t="s">
        <v>406</v>
      </c>
      <c r="E124" s="194" t="s">
        <v>1085</v>
      </c>
      <c r="F124" s="160">
        <v>3054</v>
      </c>
      <c r="G124" s="160">
        <v>6481385.2000000002</v>
      </c>
      <c r="H124" s="10">
        <v>2242</v>
      </c>
      <c r="I124" s="10">
        <v>5852960</v>
      </c>
      <c r="J124" s="53">
        <f t="shared" si="5"/>
        <v>0.73411918795022924</v>
      </c>
      <c r="K124" s="53">
        <f t="shared" si="6"/>
        <v>0.90304152883861921</v>
      </c>
      <c r="L124" s="53">
        <f t="shared" si="7"/>
        <v>0.22023575638506876</v>
      </c>
      <c r="M124" s="53">
        <f t="shared" si="8"/>
        <v>0.63212907018703346</v>
      </c>
      <c r="N124" s="148">
        <f t="shared" si="9"/>
        <v>0.85236482657210222</v>
      </c>
      <c r="O124" s="51"/>
      <c r="P124" s="51"/>
    </row>
    <row r="125" spans="1:16" x14ac:dyDescent="0.25">
      <c r="A125" s="179">
        <v>122</v>
      </c>
      <c r="B125" s="195" t="s">
        <v>32</v>
      </c>
      <c r="C125" s="193" t="s">
        <v>26</v>
      </c>
      <c r="D125" s="194" t="s">
        <v>410</v>
      </c>
      <c r="E125" s="194" t="s">
        <v>1084</v>
      </c>
      <c r="F125" s="160">
        <v>1879</v>
      </c>
      <c r="G125" s="160">
        <v>2761345.1749999998</v>
      </c>
      <c r="H125" s="10">
        <v>1573</v>
      </c>
      <c r="I125" s="10">
        <v>2351585</v>
      </c>
      <c r="J125" s="53">
        <f t="shared" si="5"/>
        <v>0.83714741883980837</v>
      </c>
      <c r="K125" s="53">
        <f t="shared" si="6"/>
        <v>0.85160849186483911</v>
      </c>
      <c r="L125" s="53">
        <f t="shared" si="7"/>
        <v>0.2511442256519425</v>
      </c>
      <c r="M125" s="53">
        <f t="shared" si="8"/>
        <v>0.59612594430538735</v>
      </c>
      <c r="N125" s="148">
        <f t="shared" si="9"/>
        <v>0.84727016995732984</v>
      </c>
      <c r="O125" s="51"/>
      <c r="P125" s="51"/>
    </row>
    <row r="126" spans="1:16" x14ac:dyDescent="0.25">
      <c r="A126" s="179">
        <v>123</v>
      </c>
      <c r="B126" s="195" t="s">
        <v>32</v>
      </c>
      <c r="C126" s="193" t="s">
        <v>26</v>
      </c>
      <c r="D126" s="194" t="s">
        <v>404</v>
      </c>
      <c r="E126" s="194" t="s">
        <v>405</v>
      </c>
      <c r="F126" s="160">
        <v>1229</v>
      </c>
      <c r="G126" s="160">
        <v>2464633.4500000002</v>
      </c>
      <c r="H126" s="10">
        <v>759</v>
      </c>
      <c r="I126" s="10">
        <v>1606720</v>
      </c>
      <c r="J126" s="53">
        <f t="shared" si="5"/>
        <v>0.61757526444263633</v>
      </c>
      <c r="K126" s="53">
        <f t="shared" si="6"/>
        <v>0.65191032767976098</v>
      </c>
      <c r="L126" s="53">
        <f t="shared" si="7"/>
        <v>0.1852725793327909</v>
      </c>
      <c r="M126" s="53">
        <f t="shared" si="8"/>
        <v>0.45633722937583265</v>
      </c>
      <c r="N126" s="148">
        <f t="shared" si="9"/>
        <v>0.6416098087086235</v>
      </c>
      <c r="O126" s="51"/>
      <c r="P126" s="51"/>
    </row>
    <row r="127" spans="1:16" x14ac:dyDescent="0.25">
      <c r="A127" s="179">
        <v>124</v>
      </c>
      <c r="B127" s="195" t="s">
        <v>32</v>
      </c>
      <c r="C127" s="193" t="s">
        <v>26</v>
      </c>
      <c r="D127" s="194" t="s">
        <v>409</v>
      </c>
      <c r="E127" s="194" t="s">
        <v>1282</v>
      </c>
      <c r="F127" s="160">
        <v>1219</v>
      </c>
      <c r="G127" s="160">
        <v>2233306.2749999999</v>
      </c>
      <c r="H127" s="10">
        <v>1038</v>
      </c>
      <c r="I127" s="10">
        <v>1677250</v>
      </c>
      <c r="J127" s="53">
        <f t="shared" si="5"/>
        <v>0.85151763740771125</v>
      </c>
      <c r="K127" s="53">
        <f t="shared" si="6"/>
        <v>0.75101656175662701</v>
      </c>
      <c r="L127" s="53">
        <f t="shared" si="7"/>
        <v>0.25545529122231336</v>
      </c>
      <c r="M127" s="53">
        <f t="shared" si="8"/>
        <v>0.5257115932296389</v>
      </c>
      <c r="N127" s="148">
        <f t="shared" si="9"/>
        <v>0.78116688445195226</v>
      </c>
      <c r="O127" s="51"/>
      <c r="P127" s="51"/>
    </row>
    <row r="128" spans="1:16" x14ac:dyDescent="0.25">
      <c r="A128" s="179">
        <v>125</v>
      </c>
      <c r="B128" s="195" t="s">
        <v>32</v>
      </c>
      <c r="C128" s="193" t="s">
        <v>26</v>
      </c>
      <c r="D128" s="194" t="s">
        <v>403</v>
      </c>
      <c r="E128" s="194" t="s">
        <v>1103</v>
      </c>
      <c r="F128" s="160">
        <v>1216</v>
      </c>
      <c r="G128" s="160">
        <v>1846874.1</v>
      </c>
      <c r="H128" s="10">
        <v>1513</v>
      </c>
      <c r="I128" s="10">
        <v>1758095</v>
      </c>
      <c r="J128" s="53">
        <f t="shared" si="5"/>
        <v>1.2442434210526316</v>
      </c>
      <c r="K128" s="53">
        <f t="shared" si="6"/>
        <v>0.95193007471380964</v>
      </c>
      <c r="L128" s="53">
        <f t="shared" si="7"/>
        <v>0.3</v>
      </c>
      <c r="M128" s="53">
        <f t="shared" si="8"/>
        <v>0.66635105229966674</v>
      </c>
      <c r="N128" s="148">
        <f t="shared" si="9"/>
        <v>0.96635105229966678</v>
      </c>
      <c r="O128" s="51"/>
      <c r="P128" s="51"/>
    </row>
    <row r="129" spans="1:16" x14ac:dyDescent="0.25">
      <c r="A129" s="179">
        <v>126</v>
      </c>
      <c r="B129" s="195" t="s">
        <v>32</v>
      </c>
      <c r="C129" s="193" t="s">
        <v>26</v>
      </c>
      <c r="D129" s="194" t="s">
        <v>413</v>
      </c>
      <c r="E129" s="194" t="s">
        <v>1104</v>
      </c>
      <c r="F129" s="160">
        <v>547</v>
      </c>
      <c r="G129" s="160">
        <v>899244.67500000005</v>
      </c>
      <c r="H129" s="10">
        <v>207</v>
      </c>
      <c r="I129" s="10">
        <v>510950</v>
      </c>
      <c r="J129" s="53">
        <f t="shared" si="5"/>
        <v>0.37842778793418647</v>
      </c>
      <c r="K129" s="53">
        <f t="shared" si="6"/>
        <v>0.56819908330288416</v>
      </c>
      <c r="L129" s="53">
        <f t="shared" si="7"/>
        <v>0.11352833638025593</v>
      </c>
      <c r="M129" s="53">
        <f t="shared" si="8"/>
        <v>0.3977393583120189</v>
      </c>
      <c r="N129" s="148">
        <f t="shared" si="9"/>
        <v>0.51126769469227484</v>
      </c>
      <c r="O129" s="51"/>
      <c r="P129" s="51"/>
    </row>
    <row r="130" spans="1:16" x14ac:dyDescent="0.25">
      <c r="A130" s="179">
        <v>127</v>
      </c>
      <c r="B130" s="195" t="s">
        <v>32</v>
      </c>
      <c r="C130" s="193" t="s">
        <v>26</v>
      </c>
      <c r="D130" s="194" t="s">
        <v>411</v>
      </c>
      <c r="E130" s="194" t="s">
        <v>1363</v>
      </c>
      <c r="F130" s="160">
        <v>677</v>
      </c>
      <c r="G130" s="160">
        <v>1111173.125</v>
      </c>
      <c r="H130" s="10">
        <v>484</v>
      </c>
      <c r="I130" s="10">
        <v>786855</v>
      </c>
      <c r="J130" s="53">
        <f t="shared" si="5"/>
        <v>0.71491875923190551</v>
      </c>
      <c r="K130" s="53">
        <f t="shared" si="6"/>
        <v>0.708129977495631</v>
      </c>
      <c r="L130" s="53">
        <f t="shared" si="7"/>
        <v>0.21447562776957166</v>
      </c>
      <c r="M130" s="53">
        <f t="shared" si="8"/>
        <v>0.49569098424694169</v>
      </c>
      <c r="N130" s="148">
        <f t="shared" si="9"/>
        <v>0.71016661201651332</v>
      </c>
      <c r="O130" s="51"/>
      <c r="P130" s="51"/>
    </row>
    <row r="131" spans="1:16" x14ac:dyDescent="0.25">
      <c r="A131" s="179">
        <v>128</v>
      </c>
      <c r="B131" s="195" t="s">
        <v>32</v>
      </c>
      <c r="C131" s="193" t="s">
        <v>26</v>
      </c>
      <c r="D131" s="194" t="s">
        <v>412</v>
      </c>
      <c r="E131" s="194" t="s">
        <v>1321</v>
      </c>
      <c r="F131" s="160">
        <v>1165</v>
      </c>
      <c r="G131" s="160">
        <v>2010276.35</v>
      </c>
      <c r="H131" s="10">
        <v>915</v>
      </c>
      <c r="I131" s="10">
        <v>1427795</v>
      </c>
      <c r="J131" s="53">
        <f t="shared" si="5"/>
        <v>0.78540772532188841</v>
      </c>
      <c r="K131" s="53">
        <f t="shared" si="6"/>
        <v>0.71024812086159195</v>
      </c>
      <c r="L131" s="53">
        <f t="shared" si="7"/>
        <v>0.23562231759656652</v>
      </c>
      <c r="M131" s="53">
        <f t="shared" si="8"/>
        <v>0.49717368460311434</v>
      </c>
      <c r="N131" s="148">
        <f t="shared" si="9"/>
        <v>0.73279600219968088</v>
      </c>
      <c r="O131" s="51"/>
      <c r="P131" s="51"/>
    </row>
    <row r="132" spans="1:16" x14ac:dyDescent="0.25">
      <c r="A132" s="179">
        <v>129</v>
      </c>
      <c r="B132" s="195" t="s">
        <v>32</v>
      </c>
      <c r="C132" s="193" t="s">
        <v>26</v>
      </c>
      <c r="D132" s="194" t="s">
        <v>407</v>
      </c>
      <c r="E132" s="194" t="s">
        <v>1087</v>
      </c>
      <c r="F132" s="160">
        <v>1125</v>
      </c>
      <c r="G132" s="160">
        <v>1658535.7749999999</v>
      </c>
      <c r="H132" s="10">
        <v>1099</v>
      </c>
      <c r="I132" s="10">
        <v>1358490</v>
      </c>
      <c r="J132" s="53">
        <f t="shared" ref="J132:J195" si="10">IFERROR(H132/F132,0)</f>
        <v>0.97688888888888892</v>
      </c>
      <c r="K132" s="53">
        <f t="shared" ref="K132:K195" si="11">IFERROR(I132/G132,0)</f>
        <v>0.81908995903329251</v>
      </c>
      <c r="L132" s="53">
        <f t="shared" si="7"/>
        <v>0.29306666666666664</v>
      </c>
      <c r="M132" s="53">
        <f t="shared" si="8"/>
        <v>0.57336297132330472</v>
      </c>
      <c r="N132" s="148">
        <f t="shared" si="9"/>
        <v>0.86642963798997141</v>
      </c>
      <c r="O132" s="51"/>
      <c r="P132" s="51"/>
    </row>
    <row r="133" spans="1:16" x14ac:dyDescent="0.25">
      <c r="A133" s="179">
        <v>130</v>
      </c>
      <c r="B133" s="196" t="s">
        <v>30</v>
      </c>
      <c r="C133" s="193" t="s">
        <v>26</v>
      </c>
      <c r="D133" s="197" t="s">
        <v>395</v>
      </c>
      <c r="E133" s="197" t="s">
        <v>348</v>
      </c>
      <c r="F133" s="160">
        <v>5177</v>
      </c>
      <c r="G133" s="160">
        <v>9901604.7249999996</v>
      </c>
      <c r="H133" s="10">
        <v>3350</v>
      </c>
      <c r="I133" s="10">
        <v>5847885</v>
      </c>
      <c r="J133" s="53">
        <f t="shared" si="10"/>
        <v>0.64709291095228894</v>
      </c>
      <c r="K133" s="53">
        <f t="shared" si="11"/>
        <v>0.59059972220815959</v>
      </c>
      <c r="L133" s="53">
        <f t="shared" ref="L133:L196" si="12">IF((J133*0.3)&gt;30%,30%,(J133*0.3))</f>
        <v>0.19412787328568668</v>
      </c>
      <c r="M133" s="53">
        <f t="shared" ref="M133:M196" si="13">IF((K133*0.7)&gt;70%,70%,(K133*0.7))</f>
        <v>0.41341980554571167</v>
      </c>
      <c r="N133" s="148">
        <f t="shared" ref="N133:N196" si="14">L133+M133</f>
        <v>0.60754767883139837</v>
      </c>
      <c r="O133" s="51"/>
      <c r="P133" s="51"/>
    </row>
    <row r="134" spans="1:16" x14ac:dyDescent="0.25">
      <c r="A134" s="179">
        <v>131</v>
      </c>
      <c r="B134" s="196" t="s">
        <v>30</v>
      </c>
      <c r="C134" s="193" t="s">
        <v>26</v>
      </c>
      <c r="D134" s="197" t="s">
        <v>396</v>
      </c>
      <c r="E134" s="197" t="s">
        <v>1351</v>
      </c>
      <c r="F134" s="160">
        <v>1518</v>
      </c>
      <c r="G134" s="160">
        <v>2898568.375</v>
      </c>
      <c r="H134" s="10">
        <v>1309</v>
      </c>
      <c r="I134" s="10">
        <v>2227825</v>
      </c>
      <c r="J134" s="53">
        <f t="shared" si="10"/>
        <v>0.8623188405797102</v>
      </c>
      <c r="K134" s="53">
        <f t="shared" si="11"/>
        <v>0.76859494473715839</v>
      </c>
      <c r="L134" s="53">
        <f t="shared" si="12"/>
        <v>0.25869565217391305</v>
      </c>
      <c r="M134" s="53">
        <f t="shared" si="13"/>
        <v>0.53801646131601089</v>
      </c>
      <c r="N134" s="148">
        <f t="shared" si="14"/>
        <v>0.79671211348992399</v>
      </c>
      <c r="O134" s="51"/>
      <c r="P134" s="51"/>
    </row>
    <row r="135" spans="1:16" x14ac:dyDescent="0.25">
      <c r="A135" s="179">
        <v>132</v>
      </c>
      <c r="B135" s="196" t="s">
        <v>30</v>
      </c>
      <c r="C135" s="193" t="s">
        <v>26</v>
      </c>
      <c r="D135" s="197" t="s">
        <v>399</v>
      </c>
      <c r="E135" s="197" t="s">
        <v>400</v>
      </c>
      <c r="F135" s="160">
        <v>1975</v>
      </c>
      <c r="G135" s="160">
        <v>3774220.75</v>
      </c>
      <c r="H135" s="10">
        <v>1442</v>
      </c>
      <c r="I135" s="10">
        <v>2487820</v>
      </c>
      <c r="J135" s="53">
        <f t="shared" si="10"/>
        <v>0.73012658227848104</v>
      </c>
      <c r="K135" s="53">
        <f t="shared" si="11"/>
        <v>0.65916123215633315</v>
      </c>
      <c r="L135" s="53">
        <f t="shared" si="12"/>
        <v>0.2190379746835443</v>
      </c>
      <c r="M135" s="53">
        <f t="shared" si="13"/>
        <v>0.4614128625094332</v>
      </c>
      <c r="N135" s="148">
        <f t="shared" si="14"/>
        <v>0.6804508371929775</v>
      </c>
      <c r="O135" s="51"/>
      <c r="P135" s="51"/>
    </row>
    <row r="136" spans="1:16" x14ac:dyDescent="0.25">
      <c r="A136" s="179">
        <v>133</v>
      </c>
      <c r="B136" s="196" t="s">
        <v>30</v>
      </c>
      <c r="C136" s="193" t="s">
        <v>26</v>
      </c>
      <c r="D136" s="197" t="s">
        <v>398</v>
      </c>
      <c r="E136" s="197" t="s">
        <v>362</v>
      </c>
      <c r="F136" s="160">
        <v>1518</v>
      </c>
      <c r="G136" s="160">
        <v>2898568.375</v>
      </c>
      <c r="H136" s="10">
        <v>1210</v>
      </c>
      <c r="I136" s="10">
        <v>2154540</v>
      </c>
      <c r="J136" s="53">
        <f t="shared" si="10"/>
        <v>0.79710144927536231</v>
      </c>
      <c r="K136" s="53">
        <f t="shared" si="11"/>
        <v>0.74331177369586809</v>
      </c>
      <c r="L136" s="53">
        <f t="shared" si="12"/>
        <v>0.23913043478260868</v>
      </c>
      <c r="M136" s="53">
        <f t="shared" si="13"/>
        <v>0.5203182415871076</v>
      </c>
      <c r="N136" s="148">
        <f t="shared" si="14"/>
        <v>0.75944867636971625</v>
      </c>
      <c r="O136" s="51"/>
      <c r="P136" s="51"/>
    </row>
    <row r="137" spans="1:16" x14ac:dyDescent="0.25">
      <c r="A137" s="179">
        <v>134</v>
      </c>
      <c r="B137" s="196" t="s">
        <v>30</v>
      </c>
      <c r="C137" s="193" t="s">
        <v>26</v>
      </c>
      <c r="D137" s="197" t="s">
        <v>394</v>
      </c>
      <c r="E137" s="197" t="s">
        <v>1387</v>
      </c>
      <c r="F137" s="160">
        <v>1827</v>
      </c>
      <c r="G137" s="160">
        <v>3488868.5249999999</v>
      </c>
      <c r="H137" s="10">
        <v>1333</v>
      </c>
      <c r="I137" s="10">
        <v>2501990</v>
      </c>
      <c r="J137" s="53">
        <f t="shared" si="10"/>
        <v>0.72961138478379861</v>
      </c>
      <c r="K137" s="53">
        <f t="shared" si="11"/>
        <v>0.71713507748188932</v>
      </c>
      <c r="L137" s="53">
        <f t="shared" si="12"/>
        <v>0.21888341543513959</v>
      </c>
      <c r="M137" s="53">
        <f t="shared" si="13"/>
        <v>0.50199455423732253</v>
      </c>
      <c r="N137" s="148">
        <f t="shared" si="14"/>
        <v>0.72087796967246209</v>
      </c>
      <c r="O137" s="51"/>
      <c r="P137" s="51"/>
    </row>
    <row r="138" spans="1:16" x14ac:dyDescent="0.25">
      <c r="A138" s="179">
        <v>135</v>
      </c>
      <c r="B138" s="196" t="s">
        <v>30</v>
      </c>
      <c r="C138" s="193" t="s">
        <v>26</v>
      </c>
      <c r="D138" s="197" t="s">
        <v>401</v>
      </c>
      <c r="E138" s="197" t="s">
        <v>402</v>
      </c>
      <c r="F138" s="160">
        <v>1518</v>
      </c>
      <c r="G138" s="160">
        <v>2898568.375</v>
      </c>
      <c r="H138" s="10">
        <v>1169</v>
      </c>
      <c r="I138" s="10">
        <v>1850160</v>
      </c>
      <c r="J138" s="53">
        <f t="shared" si="10"/>
        <v>0.7700922266139657</v>
      </c>
      <c r="K138" s="53">
        <f t="shared" si="11"/>
        <v>0.63830131314394123</v>
      </c>
      <c r="L138" s="53">
        <f t="shared" si="12"/>
        <v>0.23102766798418969</v>
      </c>
      <c r="M138" s="53">
        <f t="shared" si="13"/>
        <v>0.44681091920075883</v>
      </c>
      <c r="N138" s="148">
        <f t="shared" si="14"/>
        <v>0.67783858718494849</v>
      </c>
      <c r="O138" s="51"/>
      <c r="P138" s="51"/>
    </row>
    <row r="139" spans="1:16" x14ac:dyDescent="0.25">
      <c r="A139" s="179">
        <v>136</v>
      </c>
      <c r="B139" s="196" t="s">
        <v>30</v>
      </c>
      <c r="C139" s="193" t="s">
        <v>26</v>
      </c>
      <c r="D139" s="197" t="s">
        <v>392</v>
      </c>
      <c r="E139" s="197" t="s">
        <v>393</v>
      </c>
      <c r="F139" s="160">
        <v>1672</v>
      </c>
      <c r="G139" s="160">
        <v>3199058.45</v>
      </c>
      <c r="H139" s="10">
        <v>1762</v>
      </c>
      <c r="I139" s="10">
        <v>2602825</v>
      </c>
      <c r="J139" s="53">
        <f t="shared" si="10"/>
        <v>1.0538277511961722</v>
      </c>
      <c r="K139" s="53">
        <f t="shared" si="11"/>
        <v>0.81362220812189279</v>
      </c>
      <c r="L139" s="53">
        <f t="shared" si="12"/>
        <v>0.3</v>
      </c>
      <c r="M139" s="53">
        <f t="shared" si="13"/>
        <v>0.56953554568532494</v>
      </c>
      <c r="N139" s="148">
        <f t="shared" si="14"/>
        <v>0.86953554568532487</v>
      </c>
      <c r="O139" s="51"/>
      <c r="P139" s="51"/>
    </row>
    <row r="140" spans="1:16" x14ac:dyDescent="0.25">
      <c r="A140" s="179">
        <v>137</v>
      </c>
      <c r="B140" s="196" t="s">
        <v>27</v>
      </c>
      <c r="C140" s="193" t="s">
        <v>26</v>
      </c>
      <c r="D140" s="165" t="s">
        <v>379</v>
      </c>
      <c r="E140" s="184" t="s">
        <v>1350</v>
      </c>
      <c r="F140" s="160">
        <v>2243</v>
      </c>
      <c r="G140" s="160">
        <v>5642385.4000000004</v>
      </c>
      <c r="H140" s="10">
        <v>2592</v>
      </c>
      <c r="I140" s="10">
        <v>4412920</v>
      </c>
      <c r="J140" s="53">
        <f t="shared" si="10"/>
        <v>1.1555951850200623</v>
      </c>
      <c r="K140" s="53">
        <f t="shared" si="11"/>
        <v>0.78210183940997713</v>
      </c>
      <c r="L140" s="53">
        <f t="shared" si="12"/>
        <v>0.3</v>
      </c>
      <c r="M140" s="53">
        <f t="shared" si="13"/>
        <v>0.54747128758698393</v>
      </c>
      <c r="N140" s="148">
        <f t="shared" si="14"/>
        <v>0.84747128758698387</v>
      </c>
      <c r="O140" s="51"/>
      <c r="P140" s="51"/>
    </row>
    <row r="141" spans="1:16" x14ac:dyDescent="0.25">
      <c r="A141" s="179">
        <v>138</v>
      </c>
      <c r="B141" s="196" t="s">
        <v>27</v>
      </c>
      <c r="C141" s="193" t="s">
        <v>26</v>
      </c>
      <c r="D141" s="165" t="s">
        <v>1200</v>
      </c>
      <c r="E141" s="184" t="s">
        <v>1101</v>
      </c>
      <c r="F141" s="160">
        <v>2227</v>
      </c>
      <c r="G141" s="160">
        <v>3750732.6</v>
      </c>
      <c r="H141" s="10">
        <v>1663</v>
      </c>
      <c r="I141" s="10">
        <v>2211855</v>
      </c>
      <c r="J141" s="53">
        <f t="shared" si="10"/>
        <v>0.74674449932644815</v>
      </c>
      <c r="K141" s="53">
        <f t="shared" si="11"/>
        <v>0.58971279370862106</v>
      </c>
      <c r="L141" s="53">
        <f t="shared" si="12"/>
        <v>0.22402334979793445</v>
      </c>
      <c r="M141" s="53">
        <f t="shared" si="13"/>
        <v>0.41279895559603474</v>
      </c>
      <c r="N141" s="148">
        <f t="shared" si="14"/>
        <v>0.63682230539396922</v>
      </c>
      <c r="O141" s="51"/>
      <c r="P141" s="51"/>
    </row>
    <row r="142" spans="1:16" x14ac:dyDescent="0.25">
      <c r="A142" s="179">
        <v>139</v>
      </c>
      <c r="B142" s="196" t="s">
        <v>27</v>
      </c>
      <c r="C142" s="193" t="s">
        <v>26</v>
      </c>
      <c r="D142" s="165" t="s">
        <v>381</v>
      </c>
      <c r="E142" s="184" t="s">
        <v>1281</v>
      </c>
      <c r="F142" s="160">
        <v>3320</v>
      </c>
      <c r="G142" s="160">
        <v>4970956.7249999996</v>
      </c>
      <c r="H142" s="10">
        <v>1810</v>
      </c>
      <c r="I142" s="10">
        <v>2686995</v>
      </c>
      <c r="J142" s="53">
        <f t="shared" si="10"/>
        <v>0.54518072289156627</v>
      </c>
      <c r="K142" s="53">
        <f t="shared" si="11"/>
        <v>0.54053880342319827</v>
      </c>
      <c r="L142" s="53">
        <f t="shared" si="12"/>
        <v>0.16355421686746988</v>
      </c>
      <c r="M142" s="53">
        <f t="shared" si="13"/>
        <v>0.37837716239623875</v>
      </c>
      <c r="N142" s="148">
        <f t="shared" si="14"/>
        <v>0.5419313792637086</v>
      </c>
      <c r="O142" s="51"/>
      <c r="P142" s="51"/>
    </row>
    <row r="143" spans="1:16" x14ac:dyDescent="0.25">
      <c r="A143" s="179">
        <v>140</v>
      </c>
      <c r="B143" s="196" t="s">
        <v>39</v>
      </c>
      <c r="C143" s="193" t="s">
        <v>26</v>
      </c>
      <c r="D143" s="198" t="s">
        <v>374</v>
      </c>
      <c r="E143" s="198" t="s">
        <v>375</v>
      </c>
      <c r="F143" s="160">
        <v>1178</v>
      </c>
      <c r="G143" s="160">
        <v>3878626.625</v>
      </c>
      <c r="H143" s="10">
        <v>1447</v>
      </c>
      <c r="I143" s="10">
        <v>1933265</v>
      </c>
      <c r="J143" s="53">
        <f t="shared" si="10"/>
        <v>1.2283531409168083</v>
      </c>
      <c r="K143" s="53">
        <f t="shared" si="11"/>
        <v>0.49844060460447132</v>
      </c>
      <c r="L143" s="53">
        <f t="shared" si="12"/>
        <v>0.3</v>
      </c>
      <c r="M143" s="53">
        <f t="shared" si="13"/>
        <v>0.34890842322312993</v>
      </c>
      <c r="N143" s="148">
        <f t="shared" si="14"/>
        <v>0.64890842322312992</v>
      </c>
      <c r="O143" s="51"/>
      <c r="P143" s="51"/>
    </row>
    <row r="144" spans="1:16" x14ac:dyDescent="0.25">
      <c r="A144" s="179">
        <v>141</v>
      </c>
      <c r="B144" s="196" t="s">
        <v>39</v>
      </c>
      <c r="C144" s="193" t="s">
        <v>26</v>
      </c>
      <c r="D144" s="198" t="s">
        <v>372</v>
      </c>
      <c r="E144" s="199" t="s">
        <v>373</v>
      </c>
      <c r="F144" s="160">
        <v>1294</v>
      </c>
      <c r="G144" s="160">
        <v>1712814.325</v>
      </c>
      <c r="H144" s="10">
        <v>745</v>
      </c>
      <c r="I144" s="10">
        <v>878035</v>
      </c>
      <c r="J144" s="53">
        <f t="shared" si="10"/>
        <v>0.57573415765069547</v>
      </c>
      <c r="K144" s="53">
        <f t="shared" si="11"/>
        <v>0.51262707649295258</v>
      </c>
      <c r="L144" s="53">
        <f t="shared" si="12"/>
        <v>0.17272024729520863</v>
      </c>
      <c r="M144" s="53">
        <f t="shared" si="13"/>
        <v>0.35883895354506679</v>
      </c>
      <c r="N144" s="148">
        <f t="shared" si="14"/>
        <v>0.53155920084027541</v>
      </c>
      <c r="O144" s="51"/>
      <c r="P144" s="51"/>
    </row>
    <row r="145" spans="1:16" x14ac:dyDescent="0.25">
      <c r="A145" s="179">
        <v>142</v>
      </c>
      <c r="B145" s="196" t="s">
        <v>39</v>
      </c>
      <c r="C145" s="193" t="s">
        <v>26</v>
      </c>
      <c r="D145" s="198" t="s">
        <v>370</v>
      </c>
      <c r="E145" s="198" t="s">
        <v>371</v>
      </c>
      <c r="F145" s="160">
        <v>2317</v>
      </c>
      <c r="G145" s="160">
        <v>4226141.2249999996</v>
      </c>
      <c r="H145" s="10">
        <v>1713</v>
      </c>
      <c r="I145" s="10">
        <v>2510740</v>
      </c>
      <c r="J145" s="53">
        <f t="shared" si="10"/>
        <v>0.73931808372895991</v>
      </c>
      <c r="K145" s="53">
        <f t="shared" si="11"/>
        <v>0.59409751504459019</v>
      </c>
      <c r="L145" s="53">
        <f t="shared" si="12"/>
        <v>0.22179542511868797</v>
      </c>
      <c r="M145" s="53">
        <f t="shared" si="13"/>
        <v>0.41586826053121312</v>
      </c>
      <c r="N145" s="148">
        <f t="shared" si="14"/>
        <v>0.63766368564990106</v>
      </c>
      <c r="O145" s="51"/>
      <c r="P145" s="51"/>
    </row>
    <row r="146" spans="1:16" x14ac:dyDescent="0.25">
      <c r="A146" s="179">
        <v>143</v>
      </c>
      <c r="B146" s="196" t="s">
        <v>39</v>
      </c>
      <c r="C146" s="193" t="s">
        <v>26</v>
      </c>
      <c r="D146" s="198" t="s">
        <v>376</v>
      </c>
      <c r="E146" s="198" t="s">
        <v>377</v>
      </c>
      <c r="F146" s="160">
        <v>1605</v>
      </c>
      <c r="G146" s="160">
        <v>3012239.1749999998</v>
      </c>
      <c r="H146" s="10">
        <v>945</v>
      </c>
      <c r="I146" s="10">
        <v>1468605</v>
      </c>
      <c r="J146" s="53">
        <f t="shared" si="10"/>
        <v>0.58878504672897192</v>
      </c>
      <c r="K146" s="53">
        <f t="shared" si="11"/>
        <v>0.48754594661295447</v>
      </c>
      <c r="L146" s="53">
        <f t="shared" si="12"/>
        <v>0.17663551401869157</v>
      </c>
      <c r="M146" s="53">
        <f t="shared" si="13"/>
        <v>0.34128216262906813</v>
      </c>
      <c r="N146" s="148">
        <f t="shared" si="14"/>
        <v>0.51791767664775967</v>
      </c>
      <c r="O146" s="51"/>
      <c r="P146" s="51"/>
    </row>
    <row r="147" spans="1:16" x14ac:dyDescent="0.25">
      <c r="A147" s="179">
        <v>144</v>
      </c>
      <c r="B147" s="196" t="s">
        <v>38</v>
      </c>
      <c r="C147" s="193" t="s">
        <v>26</v>
      </c>
      <c r="D147" s="184" t="s">
        <v>418</v>
      </c>
      <c r="E147" s="162" t="s">
        <v>419</v>
      </c>
      <c r="F147" s="160">
        <v>1511</v>
      </c>
      <c r="G147" s="160">
        <v>2956928.6</v>
      </c>
      <c r="H147" s="10">
        <v>913</v>
      </c>
      <c r="I147" s="10">
        <v>1697260</v>
      </c>
      <c r="J147" s="53">
        <f t="shared" si="10"/>
        <v>0.60423560555923228</v>
      </c>
      <c r="K147" s="53">
        <f t="shared" si="11"/>
        <v>0.57399424524488007</v>
      </c>
      <c r="L147" s="53">
        <f t="shared" si="12"/>
        <v>0.18127068166776969</v>
      </c>
      <c r="M147" s="53">
        <f t="shared" si="13"/>
        <v>0.40179597167141601</v>
      </c>
      <c r="N147" s="148">
        <f t="shared" si="14"/>
        <v>0.58306665333918573</v>
      </c>
      <c r="O147" s="51"/>
      <c r="P147" s="51"/>
    </row>
    <row r="148" spans="1:16" x14ac:dyDescent="0.25">
      <c r="A148" s="179">
        <v>145</v>
      </c>
      <c r="B148" s="196" t="s">
        <v>38</v>
      </c>
      <c r="C148" s="193" t="s">
        <v>26</v>
      </c>
      <c r="D148" s="184" t="s">
        <v>416</v>
      </c>
      <c r="E148" s="162" t="s">
        <v>417</v>
      </c>
      <c r="F148" s="160">
        <v>1343</v>
      </c>
      <c r="G148" s="160">
        <v>2617466.85</v>
      </c>
      <c r="H148" s="10">
        <v>973</v>
      </c>
      <c r="I148" s="10">
        <v>1431125</v>
      </c>
      <c r="J148" s="53">
        <f t="shared" si="10"/>
        <v>0.72449739389426659</v>
      </c>
      <c r="K148" s="53">
        <f t="shared" si="11"/>
        <v>0.54675955112860353</v>
      </c>
      <c r="L148" s="53">
        <f t="shared" si="12"/>
        <v>0.21734921816827998</v>
      </c>
      <c r="M148" s="53">
        <f t="shared" si="13"/>
        <v>0.38273168579002242</v>
      </c>
      <c r="N148" s="148">
        <f t="shared" si="14"/>
        <v>0.60008090395830238</v>
      </c>
      <c r="O148" s="51"/>
      <c r="P148" s="51"/>
    </row>
    <row r="149" spans="1:16" x14ac:dyDescent="0.25">
      <c r="A149" s="179">
        <v>146</v>
      </c>
      <c r="B149" s="196" t="s">
        <v>38</v>
      </c>
      <c r="C149" s="193" t="s">
        <v>26</v>
      </c>
      <c r="D149" s="184" t="s">
        <v>414</v>
      </c>
      <c r="E149" s="162" t="s">
        <v>415</v>
      </c>
      <c r="F149" s="160">
        <v>976</v>
      </c>
      <c r="G149" s="160">
        <v>1906763.575</v>
      </c>
      <c r="H149" s="10">
        <v>685</v>
      </c>
      <c r="I149" s="10">
        <v>1052815</v>
      </c>
      <c r="J149" s="53">
        <f t="shared" si="10"/>
        <v>0.70184426229508201</v>
      </c>
      <c r="K149" s="53">
        <f t="shared" si="11"/>
        <v>0.55214763581793302</v>
      </c>
      <c r="L149" s="53">
        <f t="shared" si="12"/>
        <v>0.21055327868852461</v>
      </c>
      <c r="M149" s="53">
        <f t="shared" si="13"/>
        <v>0.38650334507255307</v>
      </c>
      <c r="N149" s="148">
        <f t="shared" si="14"/>
        <v>0.59705662376107771</v>
      </c>
      <c r="O149" s="51"/>
      <c r="P149" s="51"/>
    </row>
    <row r="150" spans="1:16" x14ac:dyDescent="0.25">
      <c r="A150" s="179">
        <v>147</v>
      </c>
      <c r="B150" s="196" t="s">
        <v>36</v>
      </c>
      <c r="C150" s="193" t="s">
        <v>26</v>
      </c>
      <c r="D150" s="194" t="s">
        <v>432</v>
      </c>
      <c r="E150" s="194" t="s">
        <v>1388</v>
      </c>
      <c r="F150" s="160">
        <v>1054</v>
      </c>
      <c r="G150" s="160">
        <v>1704519.4249999998</v>
      </c>
      <c r="H150" s="10">
        <v>735</v>
      </c>
      <c r="I150" s="10">
        <v>1006770</v>
      </c>
      <c r="J150" s="53">
        <f t="shared" si="10"/>
        <v>0.69734345351043647</v>
      </c>
      <c r="K150" s="53">
        <f t="shared" si="11"/>
        <v>0.590647419579862</v>
      </c>
      <c r="L150" s="53">
        <f t="shared" si="12"/>
        <v>0.20920303605313093</v>
      </c>
      <c r="M150" s="53">
        <f t="shared" si="13"/>
        <v>0.41345319370590339</v>
      </c>
      <c r="N150" s="148">
        <f t="shared" si="14"/>
        <v>0.62265622975903434</v>
      </c>
      <c r="O150" s="51"/>
      <c r="P150" s="51"/>
    </row>
    <row r="151" spans="1:16" x14ac:dyDescent="0.25">
      <c r="A151" s="179">
        <v>148</v>
      </c>
      <c r="B151" s="196" t="s">
        <v>36</v>
      </c>
      <c r="C151" s="193" t="s">
        <v>26</v>
      </c>
      <c r="D151" s="194" t="s">
        <v>438</v>
      </c>
      <c r="E151" s="194" t="s">
        <v>439</v>
      </c>
      <c r="F151" s="160">
        <v>510</v>
      </c>
      <c r="G151" s="160">
        <v>1181321.925</v>
      </c>
      <c r="H151" s="10">
        <v>281</v>
      </c>
      <c r="I151" s="10">
        <v>645000</v>
      </c>
      <c r="J151" s="53">
        <f t="shared" si="10"/>
        <v>0.55098039215686279</v>
      </c>
      <c r="K151" s="53">
        <f t="shared" si="11"/>
        <v>0.54599850078969792</v>
      </c>
      <c r="L151" s="53">
        <f t="shared" si="12"/>
        <v>0.16529411764705884</v>
      </c>
      <c r="M151" s="53">
        <f t="shared" si="13"/>
        <v>0.38219895055278852</v>
      </c>
      <c r="N151" s="148">
        <f t="shared" si="14"/>
        <v>0.54749306819984733</v>
      </c>
      <c r="O151" s="51"/>
      <c r="P151" s="51"/>
    </row>
    <row r="152" spans="1:16" x14ac:dyDescent="0.25">
      <c r="A152" s="179">
        <v>149</v>
      </c>
      <c r="B152" s="196" t="s">
        <v>36</v>
      </c>
      <c r="C152" s="193" t="s">
        <v>26</v>
      </c>
      <c r="D152" s="194" t="s">
        <v>442</v>
      </c>
      <c r="E152" s="194" t="s">
        <v>1137</v>
      </c>
      <c r="F152" s="160">
        <v>1168</v>
      </c>
      <c r="G152" s="160">
        <v>4106976.375</v>
      </c>
      <c r="H152" s="10">
        <v>805</v>
      </c>
      <c r="I152" s="10">
        <v>2545695</v>
      </c>
      <c r="J152" s="53">
        <f t="shared" si="10"/>
        <v>0.68921232876712324</v>
      </c>
      <c r="K152" s="53">
        <f t="shared" si="11"/>
        <v>0.61984651664815094</v>
      </c>
      <c r="L152" s="53">
        <f t="shared" si="12"/>
        <v>0.20676369863013697</v>
      </c>
      <c r="M152" s="53">
        <f t="shared" si="13"/>
        <v>0.43389256165370566</v>
      </c>
      <c r="N152" s="148">
        <f t="shared" si="14"/>
        <v>0.64065626028384259</v>
      </c>
      <c r="O152" s="51"/>
      <c r="P152" s="51"/>
    </row>
    <row r="153" spans="1:16" x14ac:dyDescent="0.25">
      <c r="A153" s="179">
        <v>150</v>
      </c>
      <c r="B153" s="196" t="s">
        <v>36</v>
      </c>
      <c r="C153" s="193" t="s">
        <v>26</v>
      </c>
      <c r="D153" s="194" t="s">
        <v>433</v>
      </c>
      <c r="E153" s="194" t="s">
        <v>1027</v>
      </c>
      <c r="F153" s="160">
        <v>1911</v>
      </c>
      <c r="G153" s="160">
        <v>3730099.375</v>
      </c>
      <c r="H153" s="10">
        <v>1463</v>
      </c>
      <c r="I153" s="10">
        <v>3335300</v>
      </c>
      <c r="J153" s="53">
        <f t="shared" si="10"/>
        <v>0.76556776556776551</v>
      </c>
      <c r="K153" s="53">
        <f t="shared" si="11"/>
        <v>0.89415848337820758</v>
      </c>
      <c r="L153" s="53">
        <f t="shared" si="12"/>
        <v>0.22967032967032963</v>
      </c>
      <c r="M153" s="53">
        <f t="shared" si="13"/>
        <v>0.62591093836474532</v>
      </c>
      <c r="N153" s="148">
        <f t="shared" si="14"/>
        <v>0.85558126803507495</v>
      </c>
      <c r="O153" s="51"/>
      <c r="P153" s="51"/>
    </row>
    <row r="154" spans="1:16" x14ac:dyDescent="0.25">
      <c r="A154" s="179">
        <v>151</v>
      </c>
      <c r="B154" s="196" t="s">
        <v>36</v>
      </c>
      <c r="C154" s="193" t="s">
        <v>26</v>
      </c>
      <c r="D154" s="194" t="s">
        <v>436</v>
      </c>
      <c r="E154" s="194" t="s">
        <v>437</v>
      </c>
      <c r="F154" s="160">
        <v>1909</v>
      </c>
      <c r="G154" s="160">
        <v>3499586.3250000002</v>
      </c>
      <c r="H154" s="10">
        <v>1296</v>
      </c>
      <c r="I154" s="10">
        <v>2007550</v>
      </c>
      <c r="J154" s="53">
        <f t="shared" si="10"/>
        <v>0.67888947092718699</v>
      </c>
      <c r="K154" s="53">
        <f t="shared" si="11"/>
        <v>0.57365351603378434</v>
      </c>
      <c r="L154" s="53">
        <f t="shared" si="12"/>
        <v>0.2036668412781561</v>
      </c>
      <c r="M154" s="53">
        <f t="shared" si="13"/>
        <v>0.40155746122364899</v>
      </c>
      <c r="N154" s="148">
        <f t="shared" si="14"/>
        <v>0.60522430250180514</v>
      </c>
      <c r="O154" s="51"/>
      <c r="P154" s="51"/>
    </row>
    <row r="155" spans="1:16" x14ac:dyDescent="0.25">
      <c r="A155" s="179">
        <v>152</v>
      </c>
      <c r="B155" s="196" t="s">
        <v>36</v>
      </c>
      <c r="C155" s="193" t="s">
        <v>26</v>
      </c>
      <c r="D155" s="194" t="s">
        <v>440</v>
      </c>
      <c r="E155" s="194" t="s">
        <v>441</v>
      </c>
      <c r="F155" s="160">
        <v>578</v>
      </c>
      <c r="G155" s="160">
        <v>1277912.675</v>
      </c>
      <c r="H155" s="10">
        <v>170</v>
      </c>
      <c r="I155" s="10">
        <v>375065</v>
      </c>
      <c r="J155" s="53">
        <f t="shared" si="10"/>
        <v>0.29411764705882354</v>
      </c>
      <c r="K155" s="53">
        <f t="shared" si="11"/>
        <v>0.29349814532514906</v>
      </c>
      <c r="L155" s="53">
        <f t="shared" si="12"/>
        <v>8.8235294117647065E-2</v>
      </c>
      <c r="M155" s="53">
        <f t="shared" si="13"/>
        <v>0.20544870172760432</v>
      </c>
      <c r="N155" s="148">
        <f t="shared" si="14"/>
        <v>0.2936839958452514</v>
      </c>
      <c r="O155" s="51"/>
      <c r="P155" s="51"/>
    </row>
    <row r="156" spans="1:16" x14ac:dyDescent="0.25">
      <c r="A156" s="179">
        <v>153</v>
      </c>
      <c r="B156" s="196" t="s">
        <v>36</v>
      </c>
      <c r="C156" s="193" t="s">
        <v>26</v>
      </c>
      <c r="D156" s="194" t="s">
        <v>434</v>
      </c>
      <c r="E156" s="194" t="s">
        <v>435</v>
      </c>
      <c r="F156" s="160">
        <v>811</v>
      </c>
      <c r="G156" s="160">
        <v>1186850.25</v>
      </c>
      <c r="H156" s="10">
        <v>754</v>
      </c>
      <c r="I156" s="10">
        <v>856220</v>
      </c>
      <c r="J156" s="53">
        <f t="shared" si="10"/>
        <v>0.92971639950678175</v>
      </c>
      <c r="K156" s="53">
        <f t="shared" si="11"/>
        <v>0.72142210021862485</v>
      </c>
      <c r="L156" s="53">
        <f t="shared" si="12"/>
        <v>0.27891491985203454</v>
      </c>
      <c r="M156" s="53">
        <f t="shared" si="13"/>
        <v>0.50499547015303736</v>
      </c>
      <c r="N156" s="148">
        <f t="shared" si="14"/>
        <v>0.7839103900050719</v>
      </c>
      <c r="O156" s="51"/>
      <c r="P156" s="51"/>
    </row>
    <row r="157" spans="1:16" x14ac:dyDescent="0.25">
      <c r="A157" s="179">
        <v>154</v>
      </c>
      <c r="B157" s="200" t="s">
        <v>1102</v>
      </c>
      <c r="C157" s="193" t="s">
        <v>26</v>
      </c>
      <c r="D157" s="184" t="s">
        <v>382</v>
      </c>
      <c r="E157" s="162" t="s">
        <v>383</v>
      </c>
      <c r="F157" s="160">
        <v>1131</v>
      </c>
      <c r="G157" s="160">
        <v>1948944.4750000001</v>
      </c>
      <c r="H157" s="10">
        <v>1140</v>
      </c>
      <c r="I157" s="10">
        <v>1717635</v>
      </c>
      <c r="J157" s="53">
        <f t="shared" si="10"/>
        <v>1.0079575596816976</v>
      </c>
      <c r="K157" s="53">
        <f t="shared" si="11"/>
        <v>0.88131551310613909</v>
      </c>
      <c r="L157" s="53">
        <f t="shared" si="12"/>
        <v>0.3</v>
      </c>
      <c r="M157" s="53">
        <f t="shared" si="13"/>
        <v>0.61692085917429729</v>
      </c>
      <c r="N157" s="148">
        <f t="shared" si="14"/>
        <v>0.91692085917429722</v>
      </c>
      <c r="O157" s="51"/>
      <c r="P157" s="51"/>
    </row>
    <row r="158" spans="1:16" x14ac:dyDescent="0.25">
      <c r="A158" s="179">
        <v>155</v>
      </c>
      <c r="B158" s="200" t="s">
        <v>1102</v>
      </c>
      <c r="C158" s="193" t="s">
        <v>26</v>
      </c>
      <c r="D158" s="184" t="s">
        <v>387</v>
      </c>
      <c r="E158" s="162" t="s">
        <v>388</v>
      </c>
      <c r="F158" s="160">
        <v>765</v>
      </c>
      <c r="G158" s="160">
        <v>1501011.4</v>
      </c>
      <c r="H158" s="10">
        <v>714</v>
      </c>
      <c r="I158" s="10">
        <v>1169555</v>
      </c>
      <c r="J158" s="53">
        <f t="shared" si="10"/>
        <v>0.93333333333333335</v>
      </c>
      <c r="K158" s="53">
        <f t="shared" si="11"/>
        <v>0.77917795960776848</v>
      </c>
      <c r="L158" s="53">
        <f t="shared" si="12"/>
        <v>0.27999999999999997</v>
      </c>
      <c r="M158" s="53">
        <f t="shared" si="13"/>
        <v>0.5454245717254379</v>
      </c>
      <c r="N158" s="148">
        <f t="shared" si="14"/>
        <v>0.82542457172543782</v>
      </c>
      <c r="O158" s="51"/>
      <c r="P158" s="51"/>
    </row>
    <row r="159" spans="1:16" x14ac:dyDescent="0.25">
      <c r="A159" s="179">
        <v>156</v>
      </c>
      <c r="B159" s="200" t="s">
        <v>1102</v>
      </c>
      <c r="C159" s="193" t="s">
        <v>26</v>
      </c>
      <c r="D159" s="184" t="s">
        <v>389</v>
      </c>
      <c r="E159" s="162" t="s">
        <v>513</v>
      </c>
      <c r="F159" s="160">
        <v>809</v>
      </c>
      <c r="G159" s="160">
        <v>1950396.05</v>
      </c>
      <c r="H159" s="10">
        <v>805</v>
      </c>
      <c r="I159" s="10">
        <v>1347995</v>
      </c>
      <c r="J159" s="53">
        <f t="shared" si="10"/>
        <v>0.99505562422744132</v>
      </c>
      <c r="K159" s="53">
        <f t="shared" si="11"/>
        <v>0.69113911505306835</v>
      </c>
      <c r="L159" s="53">
        <f t="shared" si="12"/>
        <v>0.29851668726823238</v>
      </c>
      <c r="M159" s="53">
        <f t="shared" si="13"/>
        <v>0.48379738053714783</v>
      </c>
      <c r="N159" s="148">
        <f t="shared" si="14"/>
        <v>0.78231406780538015</v>
      </c>
      <c r="O159" s="51"/>
      <c r="P159" s="51"/>
    </row>
    <row r="160" spans="1:16" x14ac:dyDescent="0.25">
      <c r="A160" s="179">
        <v>157</v>
      </c>
      <c r="B160" s="200" t="s">
        <v>1102</v>
      </c>
      <c r="C160" s="193" t="s">
        <v>26</v>
      </c>
      <c r="D160" s="184" t="s">
        <v>386</v>
      </c>
      <c r="E160" s="162" t="s">
        <v>1026</v>
      </c>
      <c r="F160" s="160">
        <v>909</v>
      </c>
      <c r="G160" s="160">
        <v>1650888.9</v>
      </c>
      <c r="H160" s="10">
        <v>737</v>
      </c>
      <c r="I160" s="10">
        <v>1062770</v>
      </c>
      <c r="J160" s="53">
        <f t="shared" si="10"/>
        <v>0.81078107810781075</v>
      </c>
      <c r="K160" s="53">
        <f t="shared" si="11"/>
        <v>0.64375622126964449</v>
      </c>
      <c r="L160" s="53">
        <f t="shared" si="12"/>
        <v>0.24323432343234322</v>
      </c>
      <c r="M160" s="53">
        <f t="shared" si="13"/>
        <v>0.45062935488875111</v>
      </c>
      <c r="N160" s="148">
        <f t="shared" si="14"/>
        <v>0.6938636783210943</v>
      </c>
      <c r="O160" s="51"/>
      <c r="P160" s="51"/>
    </row>
    <row r="161" spans="1:16" x14ac:dyDescent="0.25">
      <c r="A161" s="179">
        <v>158</v>
      </c>
      <c r="B161" s="200" t="s">
        <v>34</v>
      </c>
      <c r="C161" s="193" t="s">
        <v>26</v>
      </c>
      <c r="D161" s="184" t="s">
        <v>422</v>
      </c>
      <c r="E161" s="162" t="s">
        <v>423</v>
      </c>
      <c r="F161" s="160">
        <v>2298</v>
      </c>
      <c r="G161" s="160">
        <v>4786014</v>
      </c>
      <c r="H161" s="10">
        <v>2558</v>
      </c>
      <c r="I161" s="10">
        <v>5187580</v>
      </c>
      <c r="J161" s="53">
        <f t="shared" si="10"/>
        <v>1.1131418624891209</v>
      </c>
      <c r="K161" s="53">
        <f t="shared" si="11"/>
        <v>1.0839040587846169</v>
      </c>
      <c r="L161" s="53">
        <f t="shared" si="12"/>
        <v>0.3</v>
      </c>
      <c r="M161" s="53">
        <f t="shared" si="13"/>
        <v>0.7</v>
      </c>
      <c r="N161" s="148">
        <f t="shared" si="14"/>
        <v>1</v>
      </c>
      <c r="O161" s="51"/>
      <c r="P161" s="51"/>
    </row>
    <row r="162" spans="1:16" x14ac:dyDescent="0.25">
      <c r="A162" s="179">
        <v>159</v>
      </c>
      <c r="B162" s="200" t="s">
        <v>34</v>
      </c>
      <c r="C162" s="193" t="s">
        <v>26</v>
      </c>
      <c r="D162" s="184" t="s">
        <v>428</v>
      </c>
      <c r="E162" s="162" t="s">
        <v>429</v>
      </c>
      <c r="F162" s="160">
        <v>1727</v>
      </c>
      <c r="G162" s="160">
        <v>3359056.375</v>
      </c>
      <c r="H162" s="10">
        <v>1444</v>
      </c>
      <c r="I162" s="10">
        <v>2421110</v>
      </c>
      <c r="J162" s="53">
        <f t="shared" si="10"/>
        <v>0.83613202084539662</v>
      </c>
      <c r="K162" s="53">
        <f t="shared" si="11"/>
        <v>0.72077087423101083</v>
      </c>
      <c r="L162" s="53">
        <f t="shared" si="12"/>
        <v>0.25083960625361895</v>
      </c>
      <c r="M162" s="53">
        <f t="shared" si="13"/>
        <v>0.5045396119617076</v>
      </c>
      <c r="N162" s="148">
        <f t="shared" si="14"/>
        <v>0.7553792182153265</v>
      </c>
      <c r="O162" s="51"/>
      <c r="P162" s="51"/>
    </row>
    <row r="163" spans="1:16" x14ac:dyDescent="0.25">
      <c r="A163" s="179">
        <v>160</v>
      </c>
      <c r="B163" s="200" t="s">
        <v>34</v>
      </c>
      <c r="C163" s="193" t="s">
        <v>26</v>
      </c>
      <c r="D163" s="184" t="s">
        <v>420</v>
      </c>
      <c r="E163" s="162" t="s">
        <v>421</v>
      </c>
      <c r="F163" s="160">
        <v>1535</v>
      </c>
      <c r="G163" s="160">
        <v>2873663.65</v>
      </c>
      <c r="H163" s="10">
        <v>1295</v>
      </c>
      <c r="I163" s="10">
        <v>2114745</v>
      </c>
      <c r="J163" s="53">
        <f t="shared" si="10"/>
        <v>0.84364820846905542</v>
      </c>
      <c r="K163" s="53">
        <f t="shared" si="11"/>
        <v>0.7359055399541975</v>
      </c>
      <c r="L163" s="53">
        <f t="shared" si="12"/>
        <v>0.2530944625407166</v>
      </c>
      <c r="M163" s="53">
        <f t="shared" si="13"/>
        <v>0.51513387796793819</v>
      </c>
      <c r="N163" s="148">
        <f t="shared" si="14"/>
        <v>0.76822834050865474</v>
      </c>
      <c r="O163" s="51"/>
      <c r="P163" s="51"/>
    </row>
    <row r="164" spans="1:16" x14ac:dyDescent="0.25">
      <c r="A164" s="179">
        <v>161</v>
      </c>
      <c r="B164" s="200" t="s">
        <v>34</v>
      </c>
      <c r="C164" s="193" t="s">
        <v>26</v>
      </c>
      <c r="D164" s="184" t="s">
        <v>424</v>
      </c>
      <c r="E164" s="162" t="s">
        <v>425</v>
      </c>
      <c r="F164" s="160">
        <v>1083</v>
      </c>
      <c r="G164" s="160">
        <v>2023256.4249999998</v>
      </c>
      <c r="H164" s="10">
        <v>829</v>
      </c>
      <c r="I164" s="10">
        <v>1494730</v>
      </c>
      <c r="J164" s="53">
        <f t="shared" si="10"/>
        <v>0.76546629732225302</v>
      </c>
      <c r="K164" s="53">
        <f t="shared" si="11"/>
        <v>0.73877437458279671</v>
      </c>
      <c r="L164" s="53">
        <f t="shared" si="12"/>
        <v>0.22963988919667588</v>
      </c>
      <c r="M164" s="53">
        <f t="shared" si="13"/>
        <v>0.51714206220795766</v>
      </c>
      <c r="N164" s="148">
        <f t="shared" si="14"/>
        <v>0.74678195140463355</v>
      </c>
      <c r="O164" s="51"/>
      <c r="P164" s="51"/>
    </row>
    <row r="165" spans="1:16" x14ac:dyDescent="0.25">
      <c r="A165" s="179">
        <v>162</v>
      </c>
      <c r="B165" s="200" t="s">
        <v>34</v>
      </c>
      <c r="C165" s="193" t="s">
        <v>26</v>
      </c>
      <c r="D165" s="184" t="s">
        <v>430</v>
      </c>
      <c r="E165" s="162" t="s">
        <v>431</v>
      </c>
      <c r="F165" s="160">
        <v>1048</v>
      </c>
      <c r="G165" s="160">
        <v>1992316.4249999998</v>
      </c>
      <c r="H165" s="10">
        <v>736</v>
      </c>
      <c r="I165" s="10">
        <v>1236740</v>
      </c>
      <c r="J165" s="53">
        <f t="shared" si="10"/>
        <v>0.70229007633587781</v>
      </c>
      <c r="K165" s="53">
        <f t="shared" si="11"/>
        <v>0.6207548080621782</v>
      </c>
      <c r="L165" s="53">
        <f t="shared" si="12"/>
        <v>0.21068702290076333</v>
      </c>
      <c r="M165" s="53">
        <f t="shared" si="13"/>
        <v>0.43452836564352471</v>
      </c>
      <c r="N165" s="148">
        <f t="shared" si="14"/>
        <v>0.64521538854428806</v>
      </c>
      <c r="O165" s="51"/>
      <c r="P165" s="51"/>
    </row>
    <row r="166" spans="1:16" x14ac:dyDescent="0.25">
      <c r="A166" s="179">
        <v>163</v>
      </c>
      <c r="B166" s="201" t="s">
        <v>34</v>
      </c>
      <c r="C166" s="202" t="s">
        <v>26</v>
      </c>
      <c r="D166" s="203" t="s">
        <v>426</v>
      </c>
      <c r="E166" s="204" t="s">
        <v>1389</v>
      </c>
      <c r="F166" s="164">
        <v>993</v>
      </c>
      <c r="G166" s="164">
        <v>1933740.25</v>
      </c>
      <c r="H166" s="10">
        <v>596</v>
      </c>
      <c r="I166" s="10">
        <v>991480</v>
      </c>
      <c r="J166" s="53">
        <f t="shared" si="10"/>
        <v>0.60020140986908355</v>
      </c>
      <c r="K166" s="53">
        <f t="shared" si="11"/>
        <v>0.51272656707642095</v>
      </c>
      <c r="L166" s="53">
        <f t="shared" si="12"/>
        <v>0.18006042296072505</v>
      </c>
      <c r="M166" s="53">
        <f t="shared" si="13"/>
        <v>0.35890859695349464</v>
      </c>
      <c r="N166" s="148">
        <f t="shared" si="14"/>
        <v>0.53896901991421964</v>
      </c>
      <c r="O166" s="51"/>
      <c r="P166" s="51"/>
    </row>
    <row r="167" spans="1:16" x14ac:dyDescent="0.25">
      <c r="A167" s="179">
        <v>164</v>
      </c>
      <c r="B167" s="165" t="s">
        <v>59</v>
      </c>
      <c r="C167" s="165" t="s">
        <v>41</v>
      </c>
      <c r="D167" s="165" t="s">
        <v>443</v>
      </c>
      <c r="E167" s="165" t="s">
        <v>1141</v>
      </c>
      <c r="F167" s="166">
        <v>1004</v>
      </c>
      <c r="G167" s="167">
        <v>1965662.4</v>
      </c>
      <c r="H167" s="10">
        <v>556</v>
      </c>
      <c r="I167" s="10">
        <v>665660</v>
      </c>
      <c r="J167" s="53">
        <f t="shared" si="10"/>
        <v>0.55378486055776888</v>
      </c>
      <c r="K167" s="53">
        <f t="shared" si="11"/>
        <v>0.33864411304810021</v>
      </c>
      <c r="L167" s="53">
        <f t="shared" si="12"/>
        <v>0.16613545816733066</v>
      </c>
      <c r="M167" s="53">
        <f t="shared" si="13"/>
        <v>0.23705087913367012</v>
      </c>
      <c r="N167" s="148">
        <f t="shared" si="14"/>
        <v>0.40318633730100079</v>
      </c>
      <c r="O167" s="51"/>
      <c r="P167" s="51"/>
    </row>
    <row r="168" spans="1:16" x14ac:dyDescent="0.25">
      <c r="A168" s="179">
        <v>165</v>
      </c>
      <c r="B168" s="165" t="s">
        <v>59</v>
      </c>
      <c r="C168" s="165" t="s">
        <v>41</v>
      </c>
      <c r="D168" s="165" t="s">
        <v>446</v>
      </c>
      <c r="E168" s="165" t="s">
        <v>1142</v>
      </c>
      <c r="F168" s="166">
        <v>1860</v>
      </c>
      <c r="G168" s="167">
        <v>3626669.7250000001</v>
      </c>
      <c r="H168" s="10">
        <v>840</v>
      </c>
      <c r="I168" s="10">
        <v>1352805</v>
      </c>
      <c r="J168" s="53">
        <f t="shared" si="10"/>
        <v>0.45161290322580644</v>
      </c>
      <c r="K168" s="53">
        <f t="shared" si="11"/>
        <v>0.37301576999819025</v>
      </c>
      <c r="L168" s="53">
        <f t="shared" si="12"/>
        <v>0.13548387096774192</v>
      </c>
      <c r="M168" s="53">
        <f t="shared" si="13"/>
        <v>0.26111103899873317</v>
      </c>
      <c r="N168" s="148">
        <f t="shared" si="14"/>
        <v>0.39659490996647506</v>
      </c>
      <c r="O168" s="51"/>
      <c r="P168" s="51"/>
    </row>
    <row r="169" spans="1:16" x14ac:dyDescent="0.25">
      <c r="A169" s="179">
        <v>166</v>
      </c>
      <c r="B169" s="165" t="s">
        <v>59</v>
      </c>
      <c r="C169" s="165" t="s">
        <v>41</v>
      </c>
      <c r="D169" s="165" t="s">
        <v>445</v>
      </c>
      <c r="E169" s="165" t="s">
        <v>1143</v>
      </c>
      <c r="F169" s="166">
        <v>1285</v>
      </c>
      <c r="G169" s="167">
        <v>2502608.7250000001</v>
      </c>
      <c r="H169" s="10">
        <v>833</v>
      </c>
      <c r="I169" s="10">
        <v>1332520</v>
      </c>
      <c r="J169" s="53">
        <f t="shared" si="10"/>
        <v>0.64824902723735411</v>
      </c>
      <c r="K169" s="53">
        <f t="shared" si="11"/>
        <v>0.53245239125425003</v>
      </c>
      <c r="L169" s="53">
        <f t="shared" si="12"/>
        <v>0.19447470817120624</v>
      </c>
      <c r="M169" s="53">
        <f t="shared" si="13"/>
        <v>0.37271667387797502</v>
      </c>
      <c r="N169" s="148">
        <f t="shared" si="14"/>
        <v>0.56719138204918129</v>
      </c>
      <c r="O169" s="51"/>
      <c r="P169" s="51"/>
    </row>
    <row r="170" spans="1:16" x14ac:dyDescent="0.25">
      <c r="A170" s="179">
        <v>167</v>
      </c>
      <c r="B170" s="165" t="s">
        <v>59</v>
      </c>
      <c r="C170" s="165" t="s">
        <v>41</v>
      </c>
      <c r="D170" s="165" t="s">
        <v>444</v>
      </c>
      <c r="E170" s="165" t="s">
        <v>1144</v>
      </c>
      <c r="F170" s="166">
        <v>614</v>
      </c>
      <c r="G170" s="167">
        <v>1213205.3</v>
      </c>
      <c r="H170" s="10">
        <v>457</v>
      </c>
      <c r="I170" s="10">
        <v>641585</v>
      </c>
      <c r="J170" s="53">
        <f t="shared" si="10"/>
        <v>0.74429967426710097</v>
      </c>
      <c r="K170" s="53">
        <f t="shared" si="11"/>
        <v>0.52883464983214301</v>
      </c>
      <c r="L170" s="53">
        <f t="shared" si="12"/>
        <v>0.22328990228013029</v>
      </c>
      <c r="M170" s="53">
        <f t="shared" si="13"/>
        <v>0.37018425488250006</v>
      </c>
      <c r="N170" s="148">
        <f t="shared" si="14"/>
        <v>0.5934741571626303</v>
      </c>
      <c r="O170" s="51"/>
      <c r="P170" s="51"/>
    </row>
    <row r="171" spans="1:16" x14ac:dyDescent="0.25">
      <c r="A171" s="179">
        <v>168</v>
      </c>
      <c r="B171" s="165" t="s">
        <v>48</v>
      </c>
      <c r="C171" s="165" t="s">
        <v>41</v>
      </c>
      <c r="D171" s="165" t="s">
        <v>479</v>
      </c>
      <c r="E171" s="165" t="s">
        <v>1323</v>
      </c>
      <c r="F171" s="166">
        <v>1137</v>
      </c>
      <c r="G171" s="167">
        <v>2033443.7749999999</v>
      </c>
      <c r="H171" s="10">
        <v>440</v>
      </c>
      <c r="I171" s="10">
        <v>775985</v>
      </c>
      <c r="J171" s="53">
        <f t="shared" si="10"/>
        <v>0.38698328935795956</v>
      </c>
      <c r="K171" s="53">
        <f t="shared" si="11"/>
        <v>0.38161123977966888</v>
      </c>
      <c r="L171" s="53">
        <f t="shared" si="12"/>
        <v>0.11609498680738786</v>
      </c>
      <c r="M171" s="53">
        <f t="shared" si="13"/>
        <v>0.2671278678457682</v>
      </c>
      <c r="N171" s="148">
        <f t="shared" si="14"/>
        <v>0.38322285465315609</v>
      </c>
      <c r="O171" s="51"/>
      <c r="P171" s="51"/>
    </row>
    <row r="172" spans="1:16" x14ac:dyDescent="0.25">
      <c r="A172" s="179">
        <v>169</v>
      </c>
      <c r="B172" s="165" t="s">
        <v>48</v>
      </c>
      <c r="C172" s="165" t="s">
        <v>41</v>
      </c>
      <c r="D172" s="165" t="s">
        <v>481</v>
      </c>
      <c r="E172" s="165" t="s">
        <v>1449</v>
      </c>
      <c r="F172" s="166">
        <v>1088</v>
      </c>
      <c r="G172" s="167">
        <v>1943077.8</v>
      </c>
      <c r="H172" s="10">
        <v>591</v>
      </c>
      <c r="I172" s="10">
        <v>1042825</v>
      </c>
      <c r="J172" s="53">
        <f t="shared" si="10"/>
        <v>0.54319852941176472</v>
      </c>
      <c r="K172" s="53">
        <f t="shared" si="11"/>
        <v>0.53668720830426864</v>
      </c>
      <c r="L172" s="53">
        <f t="shared" si="12"/>
        <v>0.16295955882352942</v>
      </c>
      <c r="M172" s="53">
        <f t="shared" si="13"/>
        <v>0.375681045812988</v>
      </c>
      <c r="N172" s="148">
        <f t="shared" si="14"/>
        <v>0.53864060463651742</v>
      </c>
      <c r="O172" s="51"/>
      <c r="P172" s="51"/>
    </row>
    <row r="173" spans="1:16" x14ac:dyDescent="0.25">
      <c r="A173" s="179">
        <v>170</v>
      </c>
      <c r="B173" s="168" t="s">
        <v>50</v>
      </c>
      <c r="C173" s="168" t="s">
        <v>41</v>
      </c>
      <c r="D173" s="168" t="s">
        <v>475</v>
      </c>
      <c r="E173" s="168" t="s">
        <v>1170</v>
      </c>
      <c r="F173" s="166">
        <v>933</v>
      </c>
      <c r="G173" s="167">
        <v>1503206.85</v>
      </c>
      <c r="H173" s="10">
        <v>521</v>
      </c>
      <c r="I173" s="10">
        <v>734100</v>
      </c>
      <c r="J173" s="53">
        <f t="shared" si="10"/>
        <v>0.55841371918542337</v>
      </c>
      <c r="K173" s="53">
        <f t="shared" si="11"/>
        <v>0.48835594382769076</v>
      </c>
      <c r="L173" s="53">
        <f t="shared" si="12"/>
        <v>0.16752411575562701</v>
      </c>
      <c r="M173" s="53">
        <f t="shared" si="13"/>
        <v>0.34184916067938353</v>
      </c>
      <c r="N173" s="148">
        <f t="shared" si="14"/>
        <v>0.50937327643501051</v>
      </c>
      <c r="O173" s="51"/>
      <c r="P173" s="51"/>
    </row>
    <row r="174" spans="1:16" x14ac:dyDescent="0.25">
      <c r="A174" s="179">
        <v>171</v>
      </c>
      <c r="B174" s="168" t="s">
        <v>50</v>
      </c>
      <c r="C174" s="168" t="s">
        <v>41</v>
      </c>
      <c r="D174" s="168" t="s">
        <v>477</v>
      </c>
      <c r="E174" s="168" t="s">
        <v>1169</v>
      </c>
      <c r="F174" s="166">
        <v>2387</v>
      </c>
      <c r="G174" s="167">
        <v>4925212.8499999996</v>
      </c>
      <c r="H174" s="10">
        <v>1131</v>
      </c>
      <c r="I174" s="10">
        <v>2067630</v>
      </c>
      <c r="J174" s="53">
        <f t="shared" si="10"/>
        <v>0.4738165060745706</v>
      </c>
      <c r="K174" s="53">
        <f t="shared" si="11"/>
        <v>0.41980520699729762</v>
      </c>
      <c r="L174" s="53">
        <f t="shared" si="12"/>
        <v>0.14214495182237116</v>
      </c>
      <c r="M174" s="53">
        <f t="shared" si="13"/>
        <v>0.29386364489810829</v>
      </c>
      <c r="N174" s="148">
        <f t="shared" si="14"/>
        <v>0.43600859672047942</v>
      </c>
      <c r="O174" s="51"/>
      <c r="P174" s="51"/>
    </row>
    <row r="175" spans="1:16" x14ac:dyDescent="0.25">
      <c r="A175" s="179">
        <v>172</v>
      </c>
      <c r="B175" s="168" t="s">
        <v>50</v>
      </c>
      <c r="C175" s="168" t="s">
        <v>41</v>
      </c>
      <c r="D175" s="168" t="s">
        <v>474</v>
      </c>
      <c r="E175" s="168" t="s">
        <v>478</v>
      </c>
      <c r="F175" s="166">
        <v>878</v>
      </c>
      <c r="G175" s="167">
        <v>1376008.7749999999</v>
      </c>
      <c r="H175" s="10">
        <v>322</v>
      </c>
      <c r="I175" s="10">
        <v>416705</v>
      </c>
      <c r="J175" s="53">
        <f t="shared" si="10"/>
        <v>0.36674259681093396</v>
      </c>
      <c r="K175" s="53">
        <f t="shared" si="11"/>
        <v>0.30283600480672807</v>
      </c>
      <c r="L175" s="53">
        <f t="shared" si="12"/>
        <v>0.11002277904328019</v>
      </c>
      <c r="M175" s="53">
        <f t="shared" si="13"/>
        <v>0.21198520336470963</v>
      </c>
      <c r="N175" s="148">
        <f t="shared" si="14"/>
        <v>0.32200798240798983</v>
      </c>
      <c r="O175" s="51"/>
      <c r="P175" s="51"/>
    </row>
    <row r="176" spans="1:16" x14ac:dyDescent="0.25">
      <c r="A176" s="179">
        <v>173</v>
      </c>
      <c r="B176" s="168" t="s">
        <v>50</v>
      </c>
      <c r="C176" s="168" t="s">
        <v>41</v>
      </c>
      <c r="D176" s="168" t="s">
        <v>1201</v>
      </c>
      <c r="E176" s="168" t="s">
        <v>476</v>
      </c>
      <c r="F176" s="166">
        <v>1190</v>
      </c>
      <c r="G176" s="167">
        <v>2309826.5</v>
      </c>
      <c r="H176" s="10">
        <v>1030</v>
      </c>
      <c r="I176" s="10">
        <v>1529465</v>
      </c>
      <c r="J176" s="53">
        <f t="shared" si="10"/>
        <v>0.86554621848739499</v>
      </c>
      <c r="K176" s="53">
        <f t="shared" si="11"/>
        <v>0.66215579395248947</v>
      </c>
      <c r="L176" s="53">
        <f t="shared" si="12"/>
        <v>0.25966386554621851</v>
      </c>
      <c r="M176" s="53">
        <f t="shared" si="13"/>
        <v>0.46350905576674262</v>
      </c>
      <c r="N176" s="148">
        <f t="shared" si="14"/>
        <v>0.72317292131296118</v>
      </c>
      <c r="O176" s="51"/>
      <c r="P176" s="51"/>
    </row>
    <row r="177" spans="1:16" x14ac:dyDescent="0.25">
      <c r="A177" s="179">
        <v>174</v>
      </c>
      <c r="B177" s="168" t="s">
        <v>50</v>
      </c>
      <c r="C177" s="168" t="s">
        <v>41</v>
      </c>
      <c r="D177" s="168" t="s">
        <v>1202</v>
      </c>
      <c r="E177" s="168" t="s">
        <v>1286</v>
      </c>
      <c r="F177" s="166">
        <v>1254</v>
      </c>
      <c r="G177" s="167">
        <v>2362760.7999999998</v>
      </c>
      <c r="H177" s="10">
        <v>671</v>
      </c>
      <c r="I177" s="10">
        <v>1324395</v>
      </c>
      <c r="J177" s="53">
        <f t="shared" si="10"/>
        <v>0.53508771929824561</v>
      </c>
      <c r="K177" s="53">
        <f t="shared" si="11"/>
        <v>0.56052859857840887</v>
      </c>
      <c r="L177" s="53">
        <f t="shared" si="12"/>
        <v>0.16052631578947368</v>
      </c>
      <c r="M177" s="53">
        <f t="shared" si="13"/>
        <v>0.39237001900488616</v>
      </c>
      <c r="N177" s="148">
        <f t="shared" si="14"/>
        <v>0.55289633479435984</v>
      </c>
      <c r="O177" s="51"/>
      <c r="P177" s="51"/>
    </row>
    <row r="178" spans="1:16" x14ac:dyDescent="0.25">
      <c r="A178" s="179">
        <v>175</v>
      </c>
      <c r="B178" s="168" t="s">
        <v>1352</v>
      </c>
      <c r="C178" s="168" t="s">
        <v>41</v>
      </c>
      <c r="D178" s="168" t="s">
        <v>485</v>
      </c>
      <c r="E178" s="168" t="s">
        <v>358</v>
      </c>
      <c r="F178" s="166">
        <v>1286</v>
      </c>
      <c r="G178" s="167">
        <v>2499718.7250000001</v>
      </c>
      <c r="H178" s="10">
        <v>676</v>
      </c>
      <c r="I178" s="10">
        <v>1131565</v>
      </c>
      <c r="J178" s="53">
        <f t="shared" si="10"/>
        <v>0.52566096423017106</v>
      </c>
      <c r="K178" s="53">
        <f t="shared" si="11"/>
        <v>0.45267693068147097</v>
      </c>
      <c r="L178" s="53">
        <f t="shared" si="12"/>
        <v>0.1576982892690513</v>
      </c>
      <c r="M178" s="53">
        <f t="shared" si="13"/>
        <v>0.31687385147702968</v>
      </c>
      <c r="N178" s="148">
        <f t="shared" si="14"/>
        <v>0.47457214074608101</v>
      </c>
      <c r="O178" s="51"/>
      <c r="P178" s="51"/>
    </row>
    <row r="179" spans="1:16" x14ac:dyDescent="0.25">
      <c r="A179" s="179">
        <v>176</v>
      </c>
      <c r="B179" s="168" t="s">
        <v>1352</v>
      </c>
      <c r="C179" s="168" t="s">
        <v>41</v>
      </c>
      <c r="D179" s="168" t="s">
        <v>483</v>
      </c>
      <c r="E179" s="168" t="s">
        <v>1353</v>
      </c>
      <c r="F179" s="166">
        <v>1019</v>
      </c>
      <c r="G179" s="167">
        <v>1991394.55</v>
      </c>
      <c r="H179" s="10">
        <v>467</v>
      </c>
      <c r="I179" s="10">
        <v>710795</v>
      </c>
      <c r="J179" s="53">
        <f t="shared" si="10"/>
        <v>0.45829244357212956</v>
      </c>
      <c r="K179" s="53">
        <f t="shared" si="11"/>
        <v>0.35693328577202343</v>
      </c>
      <c r="L179" s="53">
        <f t="shared" si="12"/>
        <v>0.13748773307163886</v>
      </c>
      <c r="M179" s="53">
        <f t="shared" si="13"/>
        <v>0.24985330004041639</v>
      </c>
      <c r="N179" s="148">
        <f t="shared" si="14"/>
        <v>0.38734103311205526</v>
      </c>
      <c r="O179" s="51"/>
      <c r="P179" s="51"/>
    </row>
    <row r="180" spans="1:16" x14ac:dyDescent="0.25">
      <c r="A180" s="179">
        <v>177</v>
      </c>
      <c r="B180" s="168" t="s">
        <v>1352</v>
      </c>
      <c r="C180" s="168" t="s">
        <v>41</v>
      </c>
      <c r="D180" s="168" t="s">
        <v>486</v>
      </c>
      <c r="E180" s="168" t="s">
        <v>1450</v>
      </c>
      <c r="F180" s="166">
        <v>756</v>
      </c>
      <c r="G180" s="167">
        <v>1483548.2250000001</v>
      </c>
      <c r="H180" s="10">
        <v>463</v>
      </c>
      <c r="I180" s="10">
        <v>632850</v>
      </c>
      <c r="J180" s="53">
        <f t="shared" si="10"/>
        <v>0.61243386243386244</v>
      </c>
      <c r="K180" s="53">
        <f t="shared" si="11"/>
        <v>0.42657865065357076</v>
      </c>
      <c r="L180" s="53">
        <f t="shared" si="12"/>
        <v>0.18373015873015872</v>
      </c>
      <c r="M180" s="53">
        <f t="shared" si="13"/>
        <v>0.29860505545749949</v>
      </c>
      <c r="N180" s="148">
        <f t="shared" si="14"/>
        <v>0.48233521418765823</v>
      </c>
      <c r="O180" s="51"/>
      <c r="P180" s="51"/>
    </row>
    <row r="181" spans="1:16" x14ac:dyDescent="0.25">
      <c r="A181" s="179">
        <v>178</v>
      </c>
      <c r="B181" s="168" t="s">
        <v>1352</v>
      </c>
      <c r="C181" s="168" t="s">
        <v>41</v>
      </c>
      <c r="D181" s="168" t="s">
        <v>487</v>
      </c>
      <c r="E181" s="168" t="s">
        <v>1354</v>
      </c>
      <c r="F181" s="166">
        <v>532</v>
      </c>
      <c r="G181" s="167">
        <v>1040270.5</v>
      </c>
      <c r="H181" s="10">
        <v>196</v>
      </c>
      <c r="I181" s="10">
        <v>344355</v>
      </c>
      <c r="J181" s="53">
        <f t="shared" si="10"/>
        <v>0.36842105263157893</v>
      </c>
      <c r="K181" s="53">
        <f t="shared" si="11"/>
        <v>0.3310244787293305</v>
      </c>
      <c r="L181" s="53">
        <f t="shared" si="12"/>
        <v>0.11052631578947368</v>
      </c>
      <c r="M181" s="53">
        <f t="shared" si="13"/>
        <v>0.23171713511053132</v>
      </c>
      <c r="N181" s="148">
        <f t="shared" si="14"/>
        <v>0.34224345090000502</v>
      </c>
      <c r="O181" s="51"/>
      <c r="P181" s="51"/>
    </row>
    <row r="182" spans="1:16" x14ac:dyDescent="0.25">
      <c r="A182" s="179">
        <v>179</v>
      </c>
      <c r="B182" s="168" t="s">
        <v>1352</v>
      </c>
      <c r="C182" s="168" t="s">
        <v>41</v>
      </c>
      <c r="D182" s="168" t="s">
        <v>482</v>
      </c>
      <c r="E182" s="168" t="s">
        <v>1322</v>
      </c>
      <c r="F182" s="166">
        <v>847</v>
      </c>
      <c r="G182" s="167">
        <v>1660450.175</v>
      </c>
      <c r="H182" s="10">
        <v>269</v>
      </c>
      <c r="I182" s="10">
        <v>473615</v>
      </c>
      <c r="J182" s="53">
        <f t="shared" si="10"/>
        <v>0.31759149940968123</v>
      </c>
      <c r="K182" s="53">
        <f t="shared" si="11"/>
        <v>0.28523288872549274</v>
      </c>
      <c r="L182" s="53">
        <f t="shared" si="12"/>
        <v>9.527744982290437E-2</v>
      </c>
      <c r="M182" s="53">
        <f t="shared" si="13"/>
        <v>0.1996630221078449</v>
      </c>
      <c r="N182" s="148">
        <f t="shared" si="14"/>
        <v>0.29494047193074924</v>
      </c>
      <c r="O182" s="51"/>
      <c r="P182" s="51"/>
    </row>
    <row r="183" spans="1:16" x14ac:dyDescent="0.25">
      <c r="A183" s="179">
        <v>180</v>
      </c>
      <c r="B183" s="169" t="s">
        <v>57</v>
      </c>
      <c r="C183" s="169" t="s">
        <v>41</v>
      </c>
      <c r="D183" s="169" t="s">
        <v>510</v>
      </c>
      <c r="E183" s="169" t="s">
        <v>1041</v>
      </c>
      <c r="F183" s="166">
        <v>2532</v>
      </c>
      <c r="G183" s="167">
        <v>4653536.75</v>
      </c>
      <c r="H183" s="10">
        <v>918</v>
      </c>
      <c r="I183" s="10">
        <v>1787295</v>
      </c>
      <c r="J183" s="53">
        <f t="shared" si="10"/>
        <v>0.36255924170616116</v>
      </c>
      <c r="K183" s="53">
        <f t="shared" si="11"/>
        <v>0.38407239397002718</v>
      </c>
      <c r="L183" s="53">
        <f t="shared" si="12"/>
        <v>0.10876777251184834</v>
      </c>
      <c r="M183" s="53">
        <f t="shared" si="13"/>
        <v>0.268850675779019</v>
      </c>
      <c r="N183" s="148">
        <f t="shared" si="14"/>
        <v>0.37761844829086733</v>
      </c>
      <c r="O183" s="51"/>
      <c r="P183" s="51"/>
    </row>
    <row r="184" spans="1:16" x14ac:dyDescent="0.25">
      <c r="A184" s="179">
        <v>181</v>
      </c>
      <c r="B184" s="169" t="s">
        <v>57</v>
      </c>
      <c r="C184" s="169" t="s">
        <v>41</v>
      </c>
      <c r="D184" s="169" t="s">
        <v>1301</v>
      </c>
      <c r="E184" s="169" t="s">
        <v>1285</v>
      </c>
      <c r="F184" s="166">
        <v>861</v>
      </c>
      <c r="G184" s="167">
        <v>1981033.7250000001</v>
      </c>
      <c r="H184" s="10">
        <v>1738</v>
      </c>
      <c r="I184" s="10">
        <v>2654085</v>
      </c>
      <c r="J184" s="53">
        <f t="shared" si="10"/>
        <v>2.0185830429732867</v>
      </c>
      <c r="K184" s="53">
        <f t="shared" si="11"/>
        <v>1.3397475098512015</v>
      </c>
      <c r="L184" s="53">
        <f t="shared" si="12"/>
        <v>0.3</v>
      </c>
      <c r="M184" s="53">
        <f t="shared" si="13"/>
        <v>0.7</v>
      </c>
      <c r="N184" s="148">
        <f t="shared" si="14"/>
        <v>1</v>
      </c>
      <c r="O184" s="51"/>
      <c r="P184" s="51"/>
    </row>
    <row r="185" spans="1:16" x14ac:dyDescent="0.25">
      <c r="A185" s="179">
        <v>182</v>
      </c>
      <c r="B185" s="169" t="s">
        <v>43</v>
      </c>
      <c r="C185" s="169" t="s">
        <v>41</v>
      </c>
      <c r="D185" s="169" t="s">
        <v>456</v>
      </c>
      <c r="E185" s="169" t="s">
        <v>457</v>
      </c>
      <c r="F185" s="166">
        <v>2180</v>
      </c>
      <c r="G185" s="167">
        <v>4880012.6749999998</v>
      </c>
      <c r="H185" s="10">
        <v>1024</v>
      </c>
      <c r="I185" s="10">
        <v>2052630</v>
      </c>
      <c r="J185" s="53">
        <f t="shared" si="10"/>
        <v>0.46972477064220186</v>
      </c>
      <c r="K185" s="53">
        <f t="shared" si="11"/>
        <v>0.42061980914834407</v>
      </c>
      <c r="L185" s="53">
        <f t="shared" si="12"/>
        <v>0.14091743119266056</v>
      </c>
      <c r="M185" s="53">
        <f t="shared" si="13"/>
        <v>0.29443386640384084</v>
      </c>
      <c r="N185" s="148">
        <f t="shared" si="14"/>
        <v>0.43535129759650137</v>
      </c>
      <c r="O185" s="51"/>
      <c r="P185" s="51"/>
    </row>
    <row r="186" spans="1:16" x14ac:dyDescent="0.25">
      <c r="A186" s="179">
        <v>183</v>
      </c>
      <c r="B186" s="169" t="s">
        <v>43</v>
      </c>
      <c r="C186" s="169" t="s">
        <v>41</v>
      </c>
      <c r="D186" s="169" t="s">
        <v>458</v>
      </c>
      <c r="E186" s="169" t="s">
        <v>459</v>
      </c>
      <c r="F186" s="166">
        <v>1343</v>
      </c>
      <c r="G186" s="167">
        <v>1989586.2</v>
      </c>
      <c r="H186" s="10">
        <v>126</v>
      </c>
      <c r="I186" s="10">
        <v>150795</v>
      </c>
      <c r="J186" s="53">
        <f t="shared" si="10"/>
        <v>9.3819806403574083E-2</v>
      </c>
      <c r="K186" s="53">
        <f t="shared" si="11"/>
        <v>7.5792142104725096E-2</v>
      </c>
      <c r="L186" s="53">
        <f t="shared" si="12"/>
        <v>2.8145941921072223E-2</v>
      </c>
      <c r="M186" s="53">
        <f t="shared" si="13"/>
        <v>5.3054499473307565E-2</v>
      </c>
      <c r="N186" s="148">
        <f t="shared" si="14"/>
        <v>8.1200441394379791E-2</v>
      </c>
      <c r="O186" s="51"/>
      <c r="P186" s="51"/>
    </row>
    <row r="187" spans="1:16" x14ac:dyDescent="0.25">
      <c r="A187" s="179">
        <v>184</v>
      </c>
      <c r="B187" s="165" t="s">
        <v>1365</v>
      </c>
      <c r="C187" s="165" t="s">
        <v>41</v>
      </c>
      <c r="D187" s="165" t="s">
        <v>464</v>
      </c>
      <c r="E187" s="165" t="s">
        <v>1451</v>
      </c>
      <c r="F187" s="166">
        <v>1775</v>
      </c>
      <c r="G187" s="167">
        <v>3357281.7249999996</v>
      </c>
      <c r="H187" s="10">
        <v>1013</v>
      </c>
      <c r="I187" s="10">
        <v>1998050</v>
      </c>
      <c r="J187" s="53">
        <f t="shared" si="10"/>
        <v>0.57070422535211263</v>
      </c>
      <c r="K187" s="53">
        <f t="shared" si="11"/>
        <v>0.59513921191704588</v>
      </c>
      <c r="L187" s="53">
        <f t="shared" si="12"/>
        <v>0.17121126760563379</v>
      </c>
      <c r="M187" s="53">
        <f t="shared" si="13"/>
        <v>0.41659744834193208</v>
      </c>
      <c r="N187" s="148">
        <f t="shared" si="14"/>
        <v>0.5878087159475659</v>
      </c>
      <c r="O187" s="51"/>
      <c r="P187" s="51"/>
    </row>
    <row r="188" spans="1:16" x14ac:dyDescent="0.25">
      <c r="A188" s="179">
        <v>185</v>
      </c>
      <c r="B188" s="168" t="s">
        <v>1365</v>
      </c>
      <c r="C188" s="168" t="s">
        <v>41</v>
      </c>
      <c r="D188" s="168" t="s">
        <v>463</v>
      </c>
      <c r="E188" s="168" t="s">
        <v>1237</v>
      </c>
      <c r="F188" s="166">
        <v>1132</v>
      </c>
      <c r="G188" s="167">
        <v>2186099.8250000002</v>
      </c>
      <c r="H188" s="10">
        <v>1059</v>
      </c>
      <c r="I188" s="10">
        <v>1615285</v>
      </c>
      <c r="J188" s="53">
        <f t="shared" si="10"/>
        <v>0.93551236749116606</v>
      </c>
      <c r="K188" s="53">
        <f t="shared" si="11"/>
        <v>0.73888894803785998</v>
      </c>
      <c r="L188" s="53">
        <f t="shared" si="12"/>
        <v>0.28065371024734981</v>
      </c>
      <c r="M188" s="53">
        <f t="shared" si="13"/>
        <v>0.51722226362650192</v>
      </c>
      <c r="N188" s="148">
        <f t="shared" si="14"/>
        <v>0.79787597387385167</v>
      </c>
      <c r="O188" s="51"/>
      <c r="P188" s="51"/>
    </row>
    <row r="189" spans="1:16" x14ac:dyDescent="0.25">
      <c r="A189" s="179">
        <v>186</v>
      </c>
      <c r="B189" s="168" t="s">
        <v>1365</v>
      </c>
      <c r="C189" s="168" t="s">
        <v>41</v>
      </c>
      <c r="D189" s="168" t="s">
        <v>461</v>
      </c>
      <c r="E189" s="168" t="s">
        <v>462</v>
      </c>
      <c r="F189" s="166">
        <v>1275</v>
      </c>
      <c r="G189" s="167">
        <v>2299588.375</v>
      </c>
      <c r="H189" s="10">
        <v>929</v>
      </c>
      <c r="I189" s="10">
        <v>1519995</v>
      </c>
      <c r="J189" s="53">
        <f t="shared" si="10"/>
        <v>0.72862745098039217</v>
      </c>
      <c r="K189" s="53">
        <f t="shared" si="11"/>
        <v>0.66098568618829445</v>
      </c>
      <c r="L189" s="53">
        <f t="shared" si="12"/>
        <v>0.21858823529411764</v>
      </c>
      <c r="M189" s="53">
        <f t="shared" si="13"/>
        <v>0.46268998033180608</v>
      </c>
      <c r="N189" s="148">
        <f t="shared" si="14"/>
        <v>0.68127821562592372</v>
      </c>
      <c r="O189" s="51"/>
      <c r="P189" s="51"/>
    </row>
    <row r="190" spans="1:16" x14ac:dyDescent="0.25">
      <c r="A190" s="179">
        <v>187</v>
      </c>
      <c r="B190" s="168" t="s">
        <v>1238</v>
      </c>
      <c r="C190" s="168" t="s">
        <v>41</v>
      </c>
      <c r="D190" s="168" t="s">
        <v>470</v>
      </c>
      <c r="E190" s="168" t="s">
        <v>471</v>
      </c>
      <c r="F190" s="166">
        <v>602</v>
      </c>
      <c r="G190" s="167">
        <v>1164504.825</v>
      </c>
      <c r="H190" s="10">
        <v>629</v>
      </c>
      <c r="I190" s="10">
        <v>903195</v>
      </c>
      <c r="J190" s="53">
        <f t="shared" si="10"/>
        <v>1.0448504983388704</v>
      </c>
      <c r="K190" s="53">
        <f t="shared" si="11"/>
        <v>0.77560434324520733</v>
      </c>
      <c r="L190" s="53">
        <f t="shared" si="12"/>
        <v>0.3</v>
      </c>
      <c r="M190" s="53">
        <f t="shared" si="13"/>
        <v>0.54292304027164506</v>
      </c>
      <c r="N190" s="148">
        <f t="shared" si="14"/>
        <v>0.842923040271645</v>
      </c>
      <c r="O190" s="51"/>
      <c r="P190" s="51"/>
    </row>
    <row r="191" spans="1:16" x14ac:dyDescent="0.25">
      <c r="A191" s="179">
        <v>188</v>
      </c>
      <c r="B191" s="168" t="s">
        <v>1238</v>
      </c>
      <c r="C191" s="168" t="s">
        <v>41</v>
      </c>
      <c r="D191" s="168" t="s">
        <v>466</v>
      </c>
      <c r="E191" s="168" t="s">
        <v>1032</v>
      </c>
      <c r="F191" s="166">
        <v>1050</v>
      </c>
      <c r="G191" s="167">
        <v>2103265.5249999999</v>
      </c>
      <c r="H191" s="10">
        <v>1005</v>
      </c>
      <c r="I191" s="10">
        <v>1525085</v>
      </c>
      <c r="J191" s="53">
        <f t="shared" si="10"/>
        <v>0.95714285714285718</v>
      </c>
      <c r="K191" s="53">
        <f t="shared" si="11"/>
        <v>0.72510340794940764</v>
      </c>
      <c r="L191" s="53">
        <f t="shared" si="12"/>
        <v>0.28714285714285714</v>
      </c>
      <c r="M191" s="53">
        <f t="shared" si="13"/>
        <v>0.50757238556458528</v>
      </c>
      <c r="N191" s="148">
        <f t="shared" si="14"/>
        <v>0.79471524270744243</v>
      </c>
      <c r="O191" s="51"/>
      <c r="P191" s="51"/>
    </row>
    <row r="192" spans="1:16" x14ac:dyDescent="0.25">
      <c r="A192" s="179">
        <v>189</v>
      </c>
      <c r="B192" s="168" t="s">
        <v>1238</v>
      </c>
      <c r="C192" s="168" t="s">
        <v>41</v>
      </c>
      <c r="D192" s="168" t="s">
        <v>469</v>
      </c>
      <c r="E192" s="168" t="s">
        <v>1033</v>
      </c>
      <c r="F192" s="166">
        <v>515</v>
      </c>
      <c r="G192" s="167">
        <v>1040158.3</v>
      </c>
      <c r="H192" s="10">
        <v>673</v>
      </c>
      <c r="I192" s="10">
        <v>976300</v>
      </c>
      <c r="J192" s="53">
        <f t="shared" si="10"/>
        <v>1.3067961165048543</v>
      </c>
      <c r="K192" s="53">
        <f t="shared" si="11"/>
        <v>0.93860713316425004</v>
      </c>
      <c r="L192" s="53">
        <f t="shared" si="12"/>
        <v>0.3</v>
      </c>
      <c r="M192" s="53">
        <f t="shared" si="13"/>
        <v>0.65702499321497498</v>
      </c>
      <c r="N192" s="148">
        <f t="shared" si="14"/>
        <v>0.95702499321497503</v>
      </c>
      <c r="O192" s="51"/>
      <c r="P192" s="51"/>
    </row>
    <row r="193" spans="1:16" x14ac:dyDescent="0.25">
      <c r="A193" s="179">
        <v>190</v>
      </c>
      <c r="B193" s="168" t="s">
        <v>1238</v>
      </c>
      <c r="C193" s="168" t="s">
        <v>41</v>
      </c>
      <c r="D193" s="168" t="s">
        <v>467</v>
      </c>
      <c r="E193" s="168" t="s">
        <v>468</v>
      </c>
      <c r="F193" s="166">
        <v>1374</v>
      </c>
      <c r="G193" s="167">
        <v>2688183.15</v>
      </c>
      <c r="H193" s="10">
        <v>915</v>
      </c>
      <c r="I193" s="10">
        <v>2254515</v>
      </c>
      <c r="J193" s="53">
        <f t="shared" si="10"/>
        <v>0.66593886462882101</v>
      </c>
      <c r="K193" s="53">
        <f t="shared" si="11"/>
        <v>0.83867611475802906</v>
      </c>
      <c r="L193" s="53">
        <f t="shared" si="12"/>
        <v>0.19978165938864631</v>
      </c>
      <c r="M193" s="53">
        <f t="shared" si="13"/>
        <v>0.58707328033062034</v>
      </c>
      <c r="N193" s="148">
        <f t="shared" si="14"/>
        <v>0.78685493971926668</v>
      </c>
      <c r="O193" s="51"/>
      <c r="P193" s="51"/>
    </row>
    <row r="194" spans="1:16" x14ac:dyDescent="0.25">
      <c r="A194" s="179">
        <v>191</v>
      </c>
      <c r="B194" s="168" t="s">
        <v>1238</v>
      </c>
      <c r="C194" s="168" t="s">
        <v>41</v>
      </c>
      <c r="D194" s="168" t="s">
        <v>472</v>
      </c>
      <c r="E194" s="168" t="s">
        <v>473</v>
      </c>
      <c r="F194" s="166">
        <v>1141</v>
      </c>
      <c r="G194" s="167">
        <v>2268907.4750000001</v>
      </c>
      <c r="H194" s="10">
        <v>565</v>
      </c>
      <c r="I194" s="10">
        <v>1237175</v>
      </c>
      <c r="J194" s="53">
        <f t="shared" si="10"/>
        <v>0.49517966695880805</v>
      </c>
      <c r="K194" s="53">
        <f t="shared" si="11"/>
        <v>0.54527344708051617</v>
      </c>
      <c r="L194" s="53">
        <f t="shared" si="12"/>
        <v>0.14855390008764241</v>
      </c>
      <c r="M194" s="53">
        <f t="shared" si="13"/>
        <v>0.38169141295636128</v>
      </c>
      <c r="N194" s="148">
        <f t="shared" si="14"/>
        <v>0.53024531304400369</v>
      </c>
      <c r="O194" s="51"/>
      <c r="P194" s="51"/>
    </row>
    <row r="195" spans="1:16" x14ac:dyDescent="0.25">
      <c r="A195" s="179">
        <v>192</v>
      </c>
      <c r="B195" s="165" t="s">
        <v>1236</v>
      </c>
      <c r="C195" s="165" t="s">
        <v>41</v>
      </c>
      <c r="D195" s="165" t="s">
        <v>516</v>
      </c>
      <c r="E195" s="165" t="s">
        <v>517</v>
      </c>
      <c r="F195" s="166">
        <v>3147</v>
      </c>
      <c r="G195" s="167">
        <v>6102121.4500000002</v>
      </c>
      <c r="H195" s="10">
        <v>3300</v>
      </c>
      <c r="I195" s="10">
        <v>4538585</v>
      </c>
      <c r="J195" s="53">
        <f t="shared" si="10"/>
        <v>1.0486177311725453</v>
      </c>
      <c r="K195" s="53">
        <f t="shared" si="11"/>
        <v>0.74377165993639804</v>
      </c>
      <c r="L195" s="53">
        <f t="shared" si="12"/>
        <v>0.3</v>
      </c>
      <c r="M195" s="53">
        <f t="shared" si="13"/>
        <v>0.52064016195547858</v>
      </c>
      <c r="N195" s="148">
        <f t="shared" si="14"/>
        <v>0.82064016195547862</v>
      </c>
      <c r="O195" s="51"/>
      <c r="P195" s="51"/>
    </row>
    <row r="196" spans="1:16" x14ac:dyDescent="0.25">
      <c r="A196" s="179">
        <v>193</v>
      </c>
      <c r="B196" s="165" t="s">
        <v>1236</v>
      </c>
      <c r="C196" s="165" t="s">
        <v>41</v>
      </c>
      <c r="D196" s="165" t="s">
        <v>518</v>
      </c>
      <c r="E196" s="165" t="s">
        <v>1307</v>
      </c>
      <c r="F196" s="166">
        <v>438</v>
      </c>
      <c r="G196" s="167">
        <v>917459</v>
      </c>
      <c r="H196" s="10">
        <v>589</v>
      </c>
      <c r="I196" s="10">
        <v>711315</v>
      </c>
      <c r="J196" s="53">
        <f t="shared" ref="J196:J259" si="15">IFERROR(H196/F196,0)</f>
        <v>1.3447488584474885</v>
      </c>
      <c r="K196" s="53">
        <f t="shared" ref="K196:K259" si="16">IFERROR(I196/G196,0)</f>
        <v>0.77530985035843558</v>
      </c>
      <c r="L196" s="53">
        <f t="shared" si="12"/>
        <v>0.3</v>
      </c>
      <c r="M196" s="53">
        <f t="shared" si="13"/>
        <v>0.54271689525090483</v>
      </c>
      <c r="N196" s="148">
        <f t="shared" si="14"/>
        <v>0.84271689525090476</v>
      </c>
      <c r="O196" s="51"/>
      <c r="P196" s="51"/>
    </row>
    <row r="197" spans="1:16" x14ac:dyDescent="0.25">
      <c r="A197" s="179">
        <v>194</v>
      </c>
      <c r="B197" s="165" t="s">
        <v>1236</v>
      </c>
      <c r="C197" s="165" t="s">
        <v>41</v>
      </c>
      <c r="D197" s="165" t="s">
        <v>512</v>
      </c>
      <c r="E197" s="165" t="s">
        <v>513</v>
      </c>
      <c r="F197" s="166">
        <v>1298</v>
      </c>
      <c r="G197" s="167">
        <v>2491498.7749999999</v>
      </c>
      <c r="H197" s="10">
        <v>1613</v>
      </c>
      <c r="I197" s="10">
        <v>2437670</v>
      </c>
      <c r="J197" s="53">
        <f t="shared" si="15"/>
        <v>1.2426810477657935</v>
      </c>
      <c r="K197" s="53">
        <f t="shared" si="16"/>
        <v>0.97839502249002719</v>
      </c>
      <c r="L197" s="53">
        <f t="shared" ref="L197:L260" si="17">IF((J197*0.3)&gt;30%,30%,(J197*0.3))</f>
        <v>0.3</v>
      </c>
      <c r="M197" s="53">
        <f t="shared" ref="M197:M260" si="18">IF((K197*0.7)&gt;70%,70%,(K197*0.7))</f>
        <v>0.684876515743019</v>
      </c>
      <c r="N197" s="148">
        <f t="shared" ref="N197:N260" si="19">L197+M197</f>
        <v>0.98487651574301904</v>
      </c>
      <c r="O197" s="51"/>
      <c r="P197" s="51"/>
    </row>
    <row r="198" spans="1:16" x14ac:dyDescent="0.25">
      <c r="A198" s="179">
        <v>195</v>
      </c>
      <c r="B198" s="165" t="s">
        <v>1236</v>
      </c>
      <c r="C198" s="165" t="s">
        <v>41</v>
      </c>
      <c r="D198" s="165" t="s">
        <v>515</v>
      </c>
      <c r="E198" s="165" t="s">
        <v>1331</v>
      </c>
      <c r="F198" s="166">
        <v>610</v>
      </c>
      <c r="G198" s="167">
        <v>1270094.45</v>
      </c>
      <c r="H198" s="10">
        <v>196</v>
      </c>
      <c r="I198" s="10">
        <v>493425</v>
      </c>
      <c r="J198" s="53">
        <f t="shared" si="15"/>
        <v>0.32131147540983607</v>
      </c>
      <c r="K198" s="53">
        <f t="shared" si="16"/>
        <v>0.38849472966360887</v>
      </c>
      <c r="L198" s="53">
        <f t="shared" si="17"/>
        <v>9.6393442622950812E-2</v>
      </c>
      <c r="M198" s="53">
        <f t="shared" si="18"/>
        <v>0.27194631076452619</v>
      </c>
      <c r="N198" s="148">
        <f t="shared" si="19"/>
        <v>0.36833975338747699</v>
      </c>
      <c r="O198" s="51"/>
      <c r="P198" s="51"/>
    </row>
    <row r="199" spans="1:16" x14ac:dyDescent="0.25">
      <c r="A199" s="179">
        <v>196</v>
      </c>
      <c r="B199" s="165" t="s">
        <v>55</v>
      </c>
      <c r="C199" s="165" t="s">
        <v>41</v>
      </c>
      <c r="D199" s="165" t="s">
        <v>504</v>
      </c>
      <c r="E199" s="165" t="s">
        <v>505</v>
      </c>
      <c r="F199" s="166">
        <v>2892</v>
      </c>
      <c r="G199" s="167">
        <v>4389207.5250000004</v>
      </c>
      <c r="H199" s="10">
        <v>2555</v>
      </c>
      <c r="I199" s="10">
        <v>2781750</v>
      </c>
      <c r="J199" s="53">
        <f t="shared" si="15"/>
        <v>0.88347164591977867</v>
      </c>
      <c r="K199" s="53">
        <f t="shared" si="16"/>
        <v>0.63377044356087942</v>
      </c>
      <c r="L199" s="53">
        <f t="shared" si="17"/>
        <v>0.26504149377593361</v>
      </c>
      <c r="M199" s="53">
        <f t="shared" si="18"/>
        <v>0.44363931049261557</v>
      </c>
      <c r="N199" s="148">
        <f t="shared" si="19"/>
        <v>0.70868080426854918</v>
      </c>
      <c r="O199" s="51"/>
      <c r="P199" s="51"/>
    </row>
    <row r="200" spans="1:16" x14ac:dyDescent="0.25">
      <c r="A200" s="179">
        <v>197</v>
      </c>
      <c r="B200" s="165" t="s">
        <v>55</v>
      </c>
      <c r="C200" s="165" t="s">
        <v>41</v>
      </c>
      <c r="D200" s="165" t="s">
        <v>500</v>
      </c>
      <c r="E200" s="165" t="s">
        <v>501</v>
      </c>
      <c r="F200" s="166">
        <v>1087</v>
      </c>
      <c r="G200" s="167">
        <v>2834876.9</v>
      </c>
      <c r="H200" s="10">
        <v>994</v>
      </c>
      <c r="I200" s="10">
        <v>1997745</v>
      </c>
      <c r="J200" s="53">
        <f t="shared" si="15"/>
        <v>0.91444342226310948</v>
      </c>
      <c r="K200" s="53">
        <f t="shared" si="16"/>
        <v>0.70470255692584038</v>
      </c>
      <c r="L200" s="53">
        <f t="shared" si="17"/>
        <v>0.27433302667893283</v>
      </c>
      <c r="M200" s="53">
        <f t="shared" si="18"/>
        <v>0.49329178984808825</v>
      </c>
      <c r="N200" s="148">
        <f t="shared" si="19"/>
        <v>0.76762481652702108</v>
      </c>
      <c r="O200" s="51"/>
      <c r="P200" s="51"/>
    </row>
    <row r="201" spans="1:16" x14ac:dyDescent="0.25">
      <c r="A201" s="179">
        <v>198</v>
      </c>
      <c r="B201" s="165" t="s">
        <v>55</v>
      </c>
      <c r="C201" s="165" t="s">
        <v>41</v>
      </c>
      <c r="D201" s="165" t="s">
        <v>498</v>
      </c>
      <c r="E201" s="165" t="s">
        <v>499</v>
      </c>
      <c r="F201" s="166">
        <v>1341</v>
      </c>
      <c r="G201" s="167">
        <v>4287305.0250000004</v>
      </c>
      <c r="H201" s="10">
        <v>1171</v>
      </c>
      <c r="I201" s="10">
        <v>3005165</v>
      </c>
      <c r="J201" s="53">
        <f t="shared" si="15"/>
        <v>0.87322893363161824</v>
      </c>
      <c r="K201" s="53">
        <f t="shared" si="16"/>
        <v>0.70094499516045039</v>
      </c>
      <c r="L201" s="53">
        <f t="shared" si="17"/>
        <v>0.26196868008948548</v>
      </c>
      <c r="M201" s="53">
        <f t="shared" si="18"/>
        <v>0.49066149661231523</v>
      </c>
      <c r="N201" s="148">
        <f t="shared" si="19"/>
        <v>0.75263017670180066</v>
      </c>
      <c r="O201" s="51"/>
      <c r="P201" s="51"/>
    </row>
    <row r="202" spans="1:16" x14ac:dyDescent="0.25">
      <c r="A202" s="179">
        <v>199</v>
      </c>
      <c r="B202" s="165" t="s">
        <v>55</v>
      </c>
      <c r="C202" s="165" t="s">
        <v>41</v>
      </c>
      <c r="D202" s="165" t="s">
        <v>502</v>
      </c>
      <c r="E202" s="165" t="s">
        <v>503</v>
      </c>
      <c r="F202" s="166">
        <v>681</v>
      </c>
      <c r="G202" s="167">
        <v>1179529.3999999999</v>
      </c>
      <c r="H202" s="10">
        <v>614</v>
      </c>
      <c r="I202" s="10">
        <v>872565</v>
      </c>
      <c r="J202" s="53">
        <f t="shared" si="15"/>
        <v>0.90161527165932454</v>
      </c>
      <c r="K202" s="53">
        <f t="shared" si="16"/>
        <v>0.73975688948490814</v>
      </c>
      <c r="L202" s="53">
        <f t="shared" si="17"/>
        <v>0.27048458149779736</v>
      </c>
      <c r="M202" s="53">
        <f t="shared" si="18"/>
        <v>0.51782982263943567</v>
      </c>
      <c r="N202" s="148">
        <f t="shared" si="19"/>
        <v>0.78831440413723297</v>
      </c>
      <c r="O202" s="51"/>
      <c r="P202" s="51"/>
    </row>
    <row r="203" spans="1:16" x14ac:dyDescent="0.25">
      <c r="A203" s="179">
        <v>200</v>
      </c>
      <c r="B203" s="165" t="s">
        <v>55</v>
      </c>
      <c r="C203" s="165" t="s">
        <v>41</v>
      </c>
      <c r="D203" s="165" t="s">
        <v>506</v>
      </c>
      <c r="E203" s="165" t="s">
        <v>507</v>
      </c>
      <c r="F203" s="166">
        <v>2088</v>
      </c>
      <c r="G203" s="167">
        <v>3133476.375</v>
      </c>
      <c r="H203" s="10">
        <v>1728</v>
      </c>
      <c r="I203" s="10">
        <v>2002660</v>
      </c>
      <c r="J203" s="53">
        <f t="shared" si="15"/>
        <v>0.82758620689655171</v>
      </c>
      <c r="K203" s="53">
        <f t="shared" si="16"/>
        <v>0.63911763177087944</v>
      </c>
      <c r="L203" s="53">
        <f t="shared" si="17"/>
        <v>0.24827586206896551</v>
      </c>
      <c r="M203" s="53">
        <f t="shared" si="18"/>
        <v>0.44738234223961559</v>
      </c>
      <c r="N203" s="148">
        <f t="shared" si="19"/>
        <v>0.69565820430858105</v>
      </c>
      <c r="O203" s="51"/>
      <c r="P203" s="51"/>
    </row>
    <row r="204" spans="1:16" x14ac:dyDescent="0.25">
      <c r="A204" s="179">
        <v>201</v>
      </c>
      <c r="B204" s="165" t="s">
        <v>40</v>
      </c>
      <c r="C204" s="165" t="s">
        <v>41</v>
      </c>
      <c r="D204" s="165" t="s">
        <v>451</v>
      </c>
      <c r="E204" s="165" t="s">
        <v>1145</v>
      </c>
      <c r="F204" s="166">
        <v>1043</v>
      </c>
      <c r="G204" s="167">
        <v>2066402.675</v>
      </c>
      <c r="H204" s="10">
        <v>567</v>
      </c>
      <c r="I204" s="10">
        <v>1584575</v>
      </c>
      <c r="J204" s="53">
        <f t="shared" si="15"/>
        <v>0.5436241610738255</v>
      </c>
      <c r="K204" s="53">
        <f t="shared" si="16"/>
        <v>0.76682779168392234</v>
      </c>
      <c r="L204" s="53">
        <f t="shared" si="17"/>
        <v>0.16308724832214763</v>
      </c>
      <c r="M204" s="53">
        <f t="shared" si="18"/>
        <v>0.53677945417874562</v>
      </c>
      <c r="N204" s="148">
        <f t="shared" si="19"/>
        <v>0.69986670250089322</v>
      </c>
      <c r="O204" s="51"/>
      <c r="P204" s="51"/>
    </row>
    <row r="205" spans="1:16" x14ac:dyDescent="0.25">
      <c r="A205" s="179">
        <v>202</v>
      </c>
      <c r="B205" s="165" t="s">
        <v>40</v>
      </c>
      <c r="C205" s="165" t="s">
        <v>41</v>
      </c>
      <c r="D205" s="165" t="s">
        <v>455</v>
      </c>
      <c r="E205" s="165" t="s">
        <v>1029</v>
      </c>
      <c r="F205" s="166">
        <v>1413</v>
      </c>
      <c r="G205" s="167">
        <v>2803432.625</v>
      </c>
      <c r="H205" s="10">
        <v>877</v>
      </c>
      <c r="I205" s="10">
        <v>1602780</v>
      </c>
      <c r="J205" s="53">
        <f t="shared" si="15"/>
        <v>0.62066525123849969</v>
      </c>
      <c r="K205" s="53">
        <f t="shared" si="16"/>
        <v>0.57172053492814012</v>
      </c>
      <c r="L205" s="53">
        <f t="shared" si="17"/>
        <v>0.18619957537154991</v>
      </c>
      <c r="M205" s="53">
        <f t="shared" si="18"/>
        <v>0.40020437444969809</v>
      </c>
      <c r="N205" s="148">
        <f t="shared" si="19"/>
        <v>0.58640394982124799</v>
      </c>
      <c r="O205" s="51"/>
      <c r="P205" s="51"/>
    </row>
    <row r="206" spans="1:16" x14ac:dyDescent="0.25">
      <c r="A206" s="179">
        <v>203</v>
      </c>
      <c r="B206" s="165" t="s">
        <v>40</v>
      </c>
      <c r="C206" s="165" t="s">
        <v>41</v>
      </c>
      <c r="D206" s="165" t="s">
        <v>454</v>
      </c>
      <c r="E206" s="165" t="s">
        <v>1030</v>
      </c>
      <c r="F206" s="166">
        <v>1414</v>
      </c>
      <c r="G206" s="167">
        <v>2809182.625</v>
      </c>
      <c r="H206" s="10">
        <v>678</v>
      </c>
      <c r="I206" s="10">
        <v>1317255</v>
      </c>
      <c r="J206" s="53">
        <f t="shared" si="15"/>
        <v>0.4794908062234795</v>
      </c>
      <c r="K206" s="53">
        <f t="shared" si="16"/>
        <v>0.46891041838193059</v>
      </c>
      <c r="L206" s="53">
        <f t="shared" si="17"/>
        <v>0.14384724186704384</v>
      </c>
      <c r="M206" s="53">
        <f t="shared" si="18"/>
        <v>0.32823729286735137</v>
      </c>
      <c r="N206" s="148">
        <f t="shared" si="19"/>
        <v>0.47208453473439521</v>
      </c>
      <c r="O206" s="51"/>
      <c r="P206" s="51"/>
    </row>
    <row r="207" spans="1:16" x14ac:dyDescent="0.25">
      <c r="A207" s="179">
        <v>204</v>
      </c>
      <c r="B207" s="165" t="s">
        <v>40</v>
      </c>
      <c r="C207" s="165" t="s">
        <v>41</v>
      </c>
      <c r="D207" s="165" t="s">
        <v>449</v>
      </c>
      <c r="E207" s="165" t="s">
        <v>1031</v>
      </c>
      <c r="F207" s="166">
        <v>1635</v>
      </c>
      <c r="G207" s="167">
        <v>3226812.9750000001</v>
      </c>
      <c r="H207" s="10">
        <v>943</v>
      </c>
      <c r="I207" s="10">
        <v>2021775</v>
      </c>
      <c r="J207" s="53">
        <f t="shared" si="15"/>
        <v>0.57675840978593274</v>
      </c>
      <c r="K207" s="53">
        <f t="shared" si="16"/>
        <v>0.62655475097685198</v>
      </c>
      <c r="L207" s="53">
        <f t="shared" si="17"/>
        <v>0.1730275229357798</v>
      </c>
      <c r="M207" s="53">
        <f t="shared" si="18"/>
        <v>0.43858832568379635</v>
      </c>
      <c r="N207" s="148">
        <f t="shared" si="19"/>
        <v>0.61161584861957619</v>
      </c>
      <c r="O207" s="51"/>
      <c r="P207" s="51"/>
    </row>
    <row r="208" spans="1:16" x14ac:dyDescent="0.25">
      <c r="A208" s="179">
        <v>205</v>
      </c>
      <c r="B208" s="165" t="s">
        <v>40</v>
      </c>
      <c r="C208" s="165" t="s">
        <v>41</v>
      </c>
      <c r="D208" s="165" t="s">
        <v>450</v>
      </c>
      <c r="E208" s="165" t="s">
        <v>1146</v>
      </c>
      <c r="F208" s="166">
        <v>1187</v>
      </c>
      <c r="G208" s="167">
        <v>2343522.75</v>
      </c>
      <c r="H208" s="10">
        <v>624</v>
      </c>
      <c r="I208" s="10">
        <v>1443530</v>
      </c>
      <c r="J208" s="53">
        <f t="shared" si="15"/>
        <v>0.52569502948609936</v>
      </c>
      <c r="K208" s="53">
        <f t="shared" si="16"/>
        <v>0.61596585738286513</v>
      </c>
      <c r="L208" s="53">
        <f t="shared" si="17"/>
        <v>0.15770850884582979</v>
      </c>
      <c r="M208" s="53">
        <f t="shared" si="18"/>
        <v>0.43117610016800556</v>
      </c>
      <c r="N208" s="148">
        <f t="shared" si="19"/>
        <v>0.58888460901383533</v>
      </c>
      <c r="O208" s="51"/>
      <c r="P208" s="51"/>
    </row>
    <row r="209" spans="1:16" x14ac:dyDescent="0.25">
      <c r="A209" s="179">
        <v>206</v>
      </c>
      <c r="B209" s="165" t="s">
        <v>40</v>
      </c>
      <c r="C209" s="165" t="s">
        <v>41</v>
      </c>
      <c r="D209" s="165" t="s">
        <v>447</v>
      </c>
      <c r="E209" s="165" t="s">
        <v>448</v>
      </c>
      <c r="F209" s="166">
        <v>753</v>
      </c>
      <c r="G209" s="167">
        <v>1530687.75</v>
      </c>
      <c r="H209" s="10">
        <v>401</v>
      </c>
      <c r="I209" s="10">
        <v>726915</v>
      </c>
      <c r="J209" s="53">
        <f t="shared" si="15"/>
        <v>0.53253652058432932</v>
      </c>
      <c r="K209" s="53">
        <f t="shared" si="16"/>
        <v>0.47489437346055718</v>
      </c>
      <c r="L209" s="53">
        <f t="shared" si="17"/>
        <v>0.15976095617529879</v>
      </c>
      <c r="M209" s="53">
        <f t="shared" si="18"/>
        <v>0.33242606142239001</v>
      </c>
      <c r="N209" s="148">
        <f t="shared" si="19"/>
        <v>0.49218701759768879</v>
      </c>
      <c r="O209" s="51"/>
      <c r="P209" s="51"/>
    </row>
    <row r="210" spans="1:16" x14ac:dyDescent="0.25">
      <c r="A210" s="179">
        <v>207</v>
      </c>
      <c r="B210" s="168" t="s">
        <v>1355</v>
      </c>
      <c r="C210" s="168" t="s">
        <v>41</v>
      </c>
      <c r="D210" s="168" t="s">
        <v>492</v>
      </c>
      <c r="E210" s="168" t="s">
        <v>493</v>
      </c>
      <c r="F210" s="166">
        <v>1451</v>
      </c>
      <c r="G210" s="167">
        <v>3834515.7250000001</v>
      </c>
      <c r="H210" s="10">
        <v>1189</v>
      </c>
      <c r="I210" s="10">
        <v>2504020</v>
      </c>
      <c r="J210" s="53">
        <f t="shared" si="15"/>
        <v>0.81943487250172298</v>
      </c>
      <c r="K210" s="53">
        <f t="shared" si="16"/>
        <v>0.65302118431135137</v>
      </c>
      <c r="L210" s="53">
        <f t="shared" si="17"/>
        <v>0.24583046175051687</v>
      </c>
      <c r="M210" s="53">
        <f t="shared" si="18"/>
        <v>0.45711482901794592</v>
      </c>
      <c r="N210" s="148">
        <f t="shared" si="19"/>
        <v>0.70294529076846279</v>
      </c>
      <c r="O210" s="51"/>
      <c r="P210" s="51"/>
    </row>
    <row r="211" spans="1:16" x14ac:dyDescent="0.25">
      <c r="A211" s="179">
        <v>208</v>
      </c>
      <c r="B211" s="168" t="s">
        <v>1355</v>
      </c>
      <c r="C211" s="168" t="s">
        <v>41</v>
      </c>
      <c r="D211" s="168" t="s">
        <v>491</v>
      </c>
      <c r="E211" s="168" t="s">
        <v>1034</v>
      </c>
      <c r="F211" s="166">
        <v>931</v>
      </c>
      <c r="G211" s="167">
        <v>1656528.65</v>
      </c>
      <c r="H211" s="10">
        <v>761</v>
      </c>
      <c r="I211" s="10">
        <v>1576560</v>
      </c>
      <c r="J211" s="53">
        <f t="shared" si="15"/>
        <v>0.81740064446831362</v>
      </c>
      <c r="K211" s="53">
        <f t="shared" si="16"/>
        <v>0.95172516334082125</v>
      </c>
      <c r="L211" s="53">
        <f t="shared" si="17"/>
        <v>0.24522019334049408</v>
      </c>
      <c r="M211" s="53">
        <f t="shared" si="18"/>
        <v>0.66620761433857478</v>
      </c>
      <c r="N211" s="148">
        <f t="shared" si="19"/>
        <v>0.91142780767906884</v>
      </c>
      <c r="O211" s="51"/>
      <c r="P211" s="51"/>
    </row>
    <row r="212" spans="1:16" x14ac:dyDescent="0.25">
      <c r="A212" s="179">
        <v>209</v>
      </c>
      <c r="B212" s="168" t="s">
        <v>1355</v>
      </c>
      <c r="C212" s="168" t="s">
        <v>41</v>
      </c>
      <c r="D212" s="168" t="s">
        <v>489</v>
      </c>
      <c r="E212" s="168" t="s">
        <v>1035</v>
      </c>
      <c r="F212" s="166">
        <v>1079</v>
      </c>
      <c r="G212" s="167">
        <v>1575285.4750000001</v>
      </c>
      <c r="H212" s="10">
        <v>966</v>
      </c>
      <c r="I212" s="10">
        <v>1197855</v>
      </c>
      <c r="J212" s="53">
        <f t="shared" si="15"/>
        <v>0.89527340129749766</v>
      </c>
      <c r="K212" s="53">
        <f t="shared" si="16"/>
        <v>0.76040503071356003</v>
      </c>
      <c r="L212" s="53">
        <f t="shared" si="17"/>
        <v>0.26858202038924928</v>
      </c>
      <c r="M212" s="53">
        <f t="shared" si="18"/>
        <v>0.53228352149949199</v>
      </c>
      <c r="N212" s="148">
        <f t="shared" si="19"/>
        <v>0.80086554188874126</v>
      </c>
      <c r="O212" s="51"/>
      <c r="P212" s="51"/>
    </row>
    <row r="213" spans="1:16" x14ac:dyDescent="0.25">
      <c r="A213" s="179">
        <v>210</v>
      </c>
      <c r="B213" s="168" t="s">
        <v>1355</v>
      </c>
      <c r="C213" s="168" t="s">
        <v>41</v>
      </c>
      <c r="D213" s="168" t="s">
        <v>490</v>
      </c>
      <c r="E213" s="168" t="s">
        <v>1036</v>
      </c>
      <c r="F213" s="166">
        <v>2276</v>
      </c>
      <c r="G213" s="167">
        <v>4857716.5750000002</v>
      </c>
      <c r="H213" s="10">
        <v>1516</v>
      </c>
      <c r="I213" s="10">
        <v>3499145</v>
      </c>
      <c r="J213" s="53">
        <f t="shared" si="15"/>
        <v>0.66608084358523723</v>
      </c>
      <c r="K213" s="53">
        <f t="shared" si="16"/>
        <v>0.72032712200793636</v>
      </c>
      <c r="L213" s="53">
        <f t="shared" si="17"/>
        <v>0.19982425307557117</v>
      </c>
      <c r="M213" s="53">
        <f t="shared" si="18"/>
        <v>0.50422898540555539</v>
      </c>
      <c r="N213" s="148">
        <f t="shared" si="19"/>
        <v>0.70405323848112655</v>
      </c>
      <c r="O213" s="51"/>
      <c r="P213" s="51"/>
    </row>
    <row r="214" spans="1:16" x14ac:dyDescent="0.25">
      <c r="A214" s="179">
        <v>211</v>
      </c>
      <c r="B214" s="168" t="s">
        <v>179</v>
      </c>
      <c r="C214" s="168" t="s">
        <v>41</v>
      </c>
      <c r="D214" s="168" t="s">
        <v>495</v>
      </c>
      <c r="E214" s="168" t="s">
        <v>1037</v>
      </c>
      <c r="F214" s="166">
        <v>963</v>
      </c>
      <c r="G214" s="167">
        <v>1861936.95</v>
      </c>
      <c r="H214" s="10">
        <v>908</v>
      </c>
      <c r="I214" s="10">
        <v>1575785</v>
      </c>
      <c r="J214" s="53">
        <f t="shared" si="15"/>
        <v>0.94288681204569058</v>
      </c>
      <c r="K214" s="53">
        <f t="shared" si="16"/>
        <v>0.84631490878356541</v>
      </c>
      <c r="L214" s="53">
        <f t="shared" si="17"/>
        <v>0.28286604361370715</v>
      </c>
      <c r="M214" s="53">
        <f t="shared" si="18"/>
        <v>0.59242043614849571</v>
      </c>
      <c r="N214" s="148">
        <f t="shared" si="19"/>
        <v>0.87528647976220286</v>
      </c>
      <c r="O214" s="51"/>
      <c r="P214" s="51"/>
    </row>
    <row r="215" spans="1:16" x14ac:dyDescent="0.25">
      <c r="A215" s="179">
        <v>212</v>
      </c>
      <c r="B215" s="168" t="s">
        <v>179</v>
      </c>
      <c r="C215" s="168" t="s">
        <v>41</v>
      </c>
      <c r="D215" s="168" t="s">
        <v>494</v>
      </c>
      <c r="E215" s="168" t="s">
        <v>1239</v>
      </c>
      <c r="F215" s="166">
        <v>938</v>
      </c>
      <c r="G215" s="167">
        <v>1859245.675</v>
      </c>
      <c r="H215" s="10">
        <v>1091</v>
      </c>
      <c r="I215" s="10">
        <v>1601870</v>
      </c>
      <c r="J215" s="53">
        <f t="shared" si="15"/>
        <v>1.1631130063965884</v>
      </c>
      <c r="K215" s="53">
        <f t="shared" si="16"/>
        <v>0.86156984068283493</v>
      </c>
      <c r="L215" s="53">
        <f t="shared" si="17"/>
        <v>0.3</v>
      </c>
      <c r="M215" s="53">
        <f t="shared" si="18"/>
        <v>0.60309888847798443</v>
      </c>
      <c r="N215" s="148">
        <f t="shared" si="19"/>
        <v>0.90309888847798447</v>
      </c>
      <c r="O215" s="51"/>
      <c r="P215" s="51"/>
    </row>
    <row r="216" spans="1:16" x14ac:dyDescent="0.25">
      <c r="A216" s="179">
        <v>213</v>
      </c>
      <c r="B216" s="168" t="s">
        <v>179</v>
      </c>
      <c r="C216" s="168" t="s">
        <v>41</v>
      </c>
      <c r="D216" s="168" t="s">
        <v>496</v>
      </c>
      <c r="E216" s="168" t="s">
        <v>1038</v>
      </c>
      <c r="F216" s="166">
        <v>1087</v>
      </c>
      <c r="G216" s="167">
        <v>2350261.7000000002</v>
      </c>
      <c r="H216" s="10">
        <v>1189</v>
      </c>
      <c r="I216" s="10">
        <v>2152120</v>
      </c>
      <c r="J216" s="53">
        <f t="shared" si="15"/>
        <v>1.0938362465501379</v>
      </c>
      <c r="K216" s="53">
        <f t="shared" si="16"/>
        <v>0.91569377146383313</v>
      </c>
      <c r="L216" s="53">
        <f t="shared" si="17"/>
        <v>0.3</v>
      </c>
      <c r="M216" s="53">
        <f t="shared" si="18"/>
        <v>0.64098564002468317</v>
      </c>
      <c r="N216" s="148">
        <f t="shared" si="19"/>
        <v>0.94098564002468321</v>
      </c>
      <c r="O216" s="51"/>
      <c r="P216" s="51"/>
    </row>
    <row r="217" spans="1:16" x14ac:dyDescent="0.25">
      <c r="A217" s="179">
        <v>214</v>
      </c>
      <c r="B217" s="168" t="s">
        <v>179</v>
      </c>
      <c r="C217" s="168" t="s">
        <v>41</v>
      </c>
      <c r="D217" s="168" t="s">
        <v>497</v>
      </c>
      <c r="E217" s="168" t="s">
        <v>1091</v>
      </c>
      <c r="F217" s="166">
        <v>1602</v>
      </c>
      <c r="G217" s="167">
        <v>2923998.9</v>
      </c>
      <c r="H217" s="10">
        <v>1634</v>
      </c>
      <c r="I217" s="10">
        <v>2808440</v>
      </c>
      <c r="J217" s="53">
        <f t="shared" si="15"/>
        <v>1.0199750312109863</v>
      </c>
      <c r="K217" s="53">
        <f t="shared" si="16"/>
        <v>0.96047915749899904</v>
      </c>
      <c r="L217" s="53">
        <f t="shared" si="17"/>
        <v>0.3</v>
      </c>
      <c r="M217" s="53">
        <f t="shared" si="18"/>
        <v>0.67233541024929933</v>
      </c>
      <c r="N217" s="148">
        <f t="shared" si="19"/>
        <v>0.97233541024929937</v>
      </c>
      <c r="O217" s="51"/>
      <c r="P217" s="51"/>
    </row>
    <row r="218" spans="1:16" x14ac:dyDescent="0.25">
      <c r="A218" s="179">
        <v>215</v>
      </c>
      <c r="B218" s="165" t="s">
        <v>1044</v>
      </c>
      <c r="C218" s="165" t="s">
        <v>172</v>
      </c>
      <c r="D218" s="165" t="s">
        <v>572</v>
      </c>
      <c r="E218" s="191" t="s">
        <v>1241</v>
      </c>
      <c r="F218" s="170">
        <v>952</v>
      </c>
      <c r="G218" s="167">
        <v>2255459.6</v>
      </c>
      <c r="H218" s="10">
        <v>822</v>
      </c>
      <c r="I218" s="10">
        <v>1890470</v>
      </c>
      <c r="J218" s="53">
        <f t="shared" si="15"/>
        <v>0.86344537815126055</v>
      </c>
      <c r="K218" s="53">
        <f t="shared" si="16"/>
        <v>0.83817506640331751</v>
      </c>
      <c r="L218" s="53">
        <f t="shared" si="17"/>
        <v>0.25903361344537817</v>
      </c>
      <c r="M218" s="53">
        <f t="shared" si="18"/>
        <v>0.58672254648232225</v>
      </c>
      <c r="N218" s="148">
        <f t="shared" si="19"/>
        <v>0.84575615992770037</v>
      </c>
      <c r="O218" s="51"/>
      <c r="P218" s="51"/>
    </row>
    <row r="219" spans="1:16" x14ac:dyDescent="0.25">
      <c r="A219" s="179">
        <v>216</v>
      </c>
      <c r="B219" s="165" t="s">
        <v>1044</v>
      </c>
      <c r="C219" s="165" t="s">
        <v>172</v>
      </c>
      <c r="D219" s="165" t="s">
        <v>571</v>
      </c>
      <c r="E219" s="165" t="s">
        <v>1373</v>
      </c>
      <c r="F219" s="170">
        <v>930</v>
      </c>
      <c r="G219" s="167">
        <v>2005352.125</v>
      </c>
      <c r="H219" s="10">
        <v>508</v>
      </c>
      <c r="I219" s="10">
        <v>1176850</v>
      </c>
      <c r="J219" s="53">
        <f t="shared" si="15"/>
        <v>0.54623655913978497</v>
      </c>
      <c r="K219" s="53">
        <f t="shared" si="16"/>
        <v>0.58685454057102315</v>
      </c>
      <c r="L219" s="53">
        <f t="shared" si="17"/>
        <v>0.16387096774193549</v>
      </c>
      <c r="M219" s="53">
        <f t="shared" si="18"/>
        <v>0.41079817839971616</v>
      </c>
      <c r="N219" s="148">
        <f t="shared" si="19"/>
        <v>0.57466914614165165</v>
      </c>
      <c r="O219" s="51"/>
      <c r="P219" s="51"/>
    </row>
    <row r="220" spans="1:16" x14ac:dyDescent="0.25">
      <c r="A220" s="179">
        <v>217</v>
      </c>
      <c r="B220" s="165" t="s">
        <v>1044</v>
      </c>
      <c r="C220" s="165" t="s">
        <v>172</v>
      </c>
      <c r="D220" s="165" t="s">
        <v>579</v>
      </c>
      <c r="E220" s="165" t="s">
        <v>1091</v>
      </c>
      <c r="F220" s="170">
        <v>2262</v>
      </c>
      <c r="G220" s="167">
        <v>3833759.15</v>
      </c>
      <c r="H220" s="10">
        <v>1560</v>
      </c>
      <c r="I220" s="10">
        <v>2535450</v>
      </c>
      <c r="J220" s="53">
        <f t="shared" si="15"/>
        <v>0.68965517241379315</v>
      </c>
      <c r="K220" s="53">
        <f t="shared" si="16"/>
        <v>0.66134827483880931</v>
      </c>
      <c r="L220" s="53">
        <f t="shared" si="17"/>
        <v>0.20689655172413793</v>
      </c>
      <c r="M220" s="53">
        <f t="shared" si="18"/>
        <v>0.46294379238716649</v>
      </c>
      <c r="N220" s="148">
        <f t="shared" si="19"/>
        <v>0.66984034411130444</v>
      </c>
      <c r="O220" s="51"/>
      <c r="P220" s="51"/>
    </row>
    <row r="221" spans="1:16" x14ac:dyDescent="0.25">
      <c r="A221" s="179">
        <v>218</v>
      </c>
      <c r="B221" s="165" t="s">
        <v>1044</v>
      </c>
      <c r="C221" s="165" t="s">
        <v>172</v>
      </c>
      <c r="D221" s="165" t="s">
        <v>580</v>
      </c>
      <c r="E221" s="165" t="s">
        <v>1390</v>
      </c>
      <c r="F221" s="170">
        <v>1166</v>
      </c>
      <c r="G221" s="167">
        <v>2149944.5499999998</v>
      </c>
      <c r="H221" s="10">
        <v>913</v>
      </c>
      <c r="I221" s="10">
        <v>1300945</v>
      </c>
      <c r="J221" s="53">
        <f t="shared" si="15"/>
        <v>0.78301886792452835</v>
      </c>
      <c r="K221" s="53">
        <f t="shared" si="16"/>
        <v>0.60510630378816055</v>
      </c>
      <c r="L221" s="53">
        <f t="shared" si="17"/>
        <v>0.23490566037735849</v>
      </c>
      <c r="M221" s="53">
        <f t="shared" si="18"/>
        <v>0.42357441265171236</v>
      </c>
      <c r="N221" s="148">
        <f t="shared" si="19"/>
        <v>0.65848007302907086</v>
      </c>
      <c r="O221" s="51"/>
      <c r="P221" s="51"/>
    </row>
    <row r="222" spans="1:16" x14ac:dyDescent="0.25">
      <c r="A222" s="179">
        <v>219</v>
      </c>
      <c r="B222" s="165" t="s">
        <v>1044</v>
      </c>
      <c r="C222" s="165" t="s">
        <v>172</v>
      </c>
      <c r="D222" s="165" t="s">
        <v>575</v>
      </c>
      <c r="E222" s="165" t="s">
        <v>576</v>
      </c>
      <c r="F222" s="170">
        <v>1950</v>
      </c>
      <c r="G222" s="167">
        <v>4006402.875</v>
      </c>
      <c r="H222" s="10">
        <v>2009</v>
      </c>
      <c r="I222" s="10">
        <v>3002885</v>
      </c>
      <c r="J222" s="53">
        <f t="shared" si="15"/>
        <v>1.0302564102564102</v>
      </c>
      <c r="K222" s="53">
        <f t="shared" si="16"/>
        <v>0.74952147691836912</v>
      </c>
      <c r="L222" s="53">
        <f t="shared" si="17"/>
        <v>0.3</v>
      </c>
      <c r="M222" s="53">
        <f t="shared" si="18"/>
        <v>0.52466503384285834</v>
      </c>
      <c r="N222" s="148">
        <f t="shared" si="19"/>
        <v>0.82466503384285827</v>
      </c>
      <c r="O222" s="51"/>
      <c r="P222" s="51"/>
    </row>
    <row r="223" spans="1:16" x14ac:dyDescent="0.25">
      <c r="A223" s="179">
        <v>220</v>
      </c>
      <c r="B223" s="165" t="s">
        <v>1044</v>
      </c>
      <c r="C223" s="165" t="s">
        <v>172</v>
      </c>
      <c r="D223" s="165" t="s">
        <v>581</v>
      </c>
      <c r="E223" s="165" t="s">
        <v>1151</v>
      </c>
      <c r="F223" s="170">
        <v>1184</v>
      </c>
      <c r="G223" s="167">
        <v>2346866.2999999998</v>
      </c>
      <c r="H223" s="10">
        <v>651</v>
      </c>
      <c r="I223" s="10">
        <v>1304305</v>
      </c>
      <c r="J223" s="53">
        <f t="shared" si="15"/>
        <v>0.54983108108108103</v>
      </c>
      <c r="K223" s="53">
        <f t="shared" si="16"/>
        <v>0.55576451031743912</v>
      </c>
      <c r="L223" s="53">
        <f t="shared" si="17"/>
        <v>0.1649493243243243</v>
      </c>
      <c r="M223" s="53">
        <f t="shared" si="18"/>
        <v>0.38903515722220738</v>
      </c>
      <c r="N223" s="148">
        <f t="shared" si="19"/>
        <v>0.55398448154653168</v>
      </c>
      <c r="O223" s="51"/>
      <c r="P223" s="51"/>
    </row>
    <row r="224" spans="1:16" x14ac:dyDescent="0.25">
      <c r="A224" s="179">
        <v>221</v>
      </c>
      <c r="B224" s="165" t="s">
        <v>1044</v>
      </c>
      <c r="C224" s="165" t="s">
        <v>172</v>
      </c>
      <c r="D224" s="165" t="s">
        <v>577</v>
      </c>
      <c r="E224" s="165" t="s">
        <v>1391</v>
      </c>
      <c r="F224" s="170">
        <v>799</v>
      </c>
      <c r="G224" s="167">
        <v>1602006.35</v>
      </c>
      <c r="H224" s="10">
        <v>734</v>
      </c>
      <c r="I224" s="10">
        <v>909345</v>
      </c>
      <c r="J224" s="53">
        <f t="shared" si="15"/>
        <v>0.918648310387985</v>
      </c>
      <c r="K224" s="53">
        <f t="shared" si="16"/>
        <v>0.56762883617783411</v>
      </c>
      <c r="L224" s="53">
        <f t="shared" si="17"/>
        <v>0.2755944931163955</v>
      </c>
      <c r="M224" s="53">
        <f t="shared" si="18"/>
        <v>0.39734018532448384</v>
      </c>
      <c r="N224" s="148">
        <f t="shared" si="19"/>
        <v>0.6729346784408794</v>
      </c>
      <c r="O224" s="51"/>
      <c r="P224" s="51"/>
    </row>
    <row r="225" spans="1:16" x14ac:dyDescent="0.25">
      <c r="A225" s="179">
        <v>222</v>
      </c>
      <c r="B225" s="165" t="s">
        <v>1044</v>
      </c>
      <c r="C225" s="165" t="s">
        <v>172</v>
      </c>
      <c r="D225" s="165" t="s">
        <v>573</v>
      </c>
      <c r="E225" s="165" t="s">
        <v>574</v>
      </c>
      <c r="F225" s="170">
        <v>1255</v>
      </c>
      <c r="G225" s="167">
        <v>2291080.4</v>
      </c>
      <c r="H225" s="10">
        <v>1287</v>
      </c>
      <c r="I225" s="10">
        <v>2066310</v>
      </c>
      <c r="J225" s="53">
        <f t="shared" si="15"/>
        <v>1.0254980079681275</v>
      </c>
      <c r="K225" s="53">
        <f t="shared" si="16"/>
        <v>0.90189327271098829</v>
      </c>
      <c r="L225" s="53">
        <f t="shared" si="17"/>
        <v>0.3</v>
      </c>
      <c r="M225" s="53">
        <f t="shared" si="18"/>
        <v>0.63132529089769174</v>
      </c>
      <c r="N225" s="148">
        <f t="shared" si="19"/>
        <v>0.93132529089769167</v>
      </c>
      <c r="O225" s="51"/>
      <c r="P225" s="51"/>
    </row>
    <row r="226" spans="1:16" x14ac:dyDescent="0.25">
      <c r="A226" s="179">
        <v>223</v>
      </c>
      <c r="B226" s="165" t="s">
        <v>1240</v>
      </c>
      <c r="C226" s="165" t="s">
        <v>172</v>
      </c>
      <c r="D226" s="165" t="s">
        <v>565</v>
      </c>
      <c r="E226" s="165" t="s">
        <v>566</v>
      </c>
      <c r="F226" s="170">
        <v>773</v>
      </c>
      <c r="G226" s="167">
        <v>1570509.9</v>
      </c>
      <c r="H226" s="10">
        <v>627</v>
      </c>
      <c r="I226" s="10">
        <v>1152390</v>
      </c>
      <c r="J226" s="53">
        <f t="shared" si="15"/>
        <v>0.81112548512289784</v>
      </c>
      <c r="K226" s="53">
        <f t="shared" si="16"/>
        <v>0.7337680583866425</v>
      </c>
      <c r="L226" s="53">
        <f t="shared" si="17"/>
        <v>0.24333764553686935</v>
      </c>
      <c r="M226" s="53">
        <f t="shared" si="18"/>
        <v>0.51363764087064967</v>
      </c>
      <c r="N226" s="148">
        <f t="shared" si="19"/>
        <v>0.75697528640751899</v>
      </c>
      <c r="O226" s="51"/>
      <c r="P226" s="51"/>
    </row>
    <row r="227" spans="1:16" x14ac:dyDescent="0.25">
      <c r="A227" s="179">
        <v>224</v>
      </c>
      <c r="B227" s="165" t="s">
        <v>1240</v>
      </c>
      <c r="C227" s="165" t="s">
        <v>172</v>
      </c>
      <c r="D227" s="165" t="s">
        <v>569</v>
      </c>
      <c r="E227" s="165" t="s">
        <v>1324</v>
      </c>
      <c r="F227" s="170">
        <v>822</v>
      </c>
      <c r="G227" s="167">
        <v>1547226.125</v>
      </c>
      <c r="H227" s="10">
        <v>918</v>
      </c>
      <c r="I227" s="10">
        <v>1295110</v>
      </c>
      <c r="J227" s="53">
        <f t="shared" si="15"/>
        <v>1.1167883211678833</v>
      </c>
      <c r="K227" s="53">
        <f t="shared" si="16"/>
        <v>0.83705282574646289</v>
      </c>
      <c r="L227" s="53">
        <f t="shared" si="17"/>
        <v>0.3</v>
      </c>
      <c r="M227" s="53">
        <f t="shared" si="18"/>
        <v>0.58593697802252398</v>
      </c>
      <c r="N227" s="148">
        <f t="shared" si="19"/>
        <v>0.88593697802252391</v>
      </c>
      <c r="O227" s="51"/>
      <c r="P227" s="51"/>
    </row>
    <row r="228" spans="1:16" x14ac:dyDescent="0.25">
      <c r="A228" s="179">
        <v>225</v>
      </c>
      <c r="B228" s="165" t="s">
        <v>1240</v>
      </c>
      <c r="C228" s="165" t="s">
        <v>172</v>
      </c>
      <c r="D228" s="165" t="s">
        <v>567</v>
      </c>
      <c r="E228" s="165" t="s">
        <v>568</v>
      </c>
      <c r="F228" s="170">
        <v>958</v>
      </c>
      <c r="G228" s="167">
        <v>1874871.425</v>
      </c>
      <c r="H228" s="10">
        <v>743</v>
      </c>
      <c r="I228" s="10">
        <v>1144980</v>
      </c>
      <c r="J228" s="53">
        <f t="shared" si="15"/>
        <v>0.77557411273486432</v>
      </c>
      <c r="K228" s="53">
        <f t="shared" si="16"/>
        <v>0.61069787758912586</v>
      </c>
      <c r="L228" s="53">
        <f t="shared" si="17"/>
        <v>0.23267223382045929</v>
      </c>
      <c r="M228" s="53">
        <f t="shared" si="18"/>
        <v>0.4274885143123881</v>
      </c>
      <c r="N228" s="148">
        <f t="shared" si="19"/>
        <v>0.66016074813284742</v>
      </c>
      <c r="O228" s="51"/>
      <c r="P228" s="51"/>
    </row>
    <row r="229" spans="1:16" x14ac:dyDescent="0.25">
      <c r="A229" s="179">
        <v>226</v>
      </c>
      <c r="B229" s="165" t="s">
        <v>1240</v>
      </c>
      <c r="C229" s="165" t="s">
        <v>172</v>
      </c>
      <c r="D229" s="165" t="s">
        <v>563</v>
      </c>
      <c r="E229" s="165" t="s">
        <v>564</v>
      </c>
      <c r="F229" s="170">
        <v>1428</v>
      </c>
      <c r="G229" s="167">
        <v>2787966.65</v>
      </c>
      <c r="H229" s="10">
        <v>1428</v>
      </c>
      <c r="I229" s="10">
        <v>2429700</v>
      </c>
      <c r="J229" s="53">
        <f t="shared" si="15"/>
        <v>1</v>
      </c>
      <c r="K229" s="53">
        <f t="shared" si="16"/>
        <v>0.87149536024758401</v>
      </c>
      <c r="L229" s="53">
        <f t="shared" si="17"/>
        <v>0.3</v>
      </c>
      <c r="M229" s="53">
        <f t="shared" si="18"/>
        <v>0.61004675217330873</v>
      </c>
      <c r="N229" s="148">
        <f t="shared" si="19"/>
        <v>0.91004675217330866</v>
      </c>
      <c r="O229" s="51"/>
      <c r="P229" s="51"/>
    </row>
    <row r="230" spans="1:16" x14ac:dyDescent="0.25">
      <c r="A230" s="179">
        <v>227</v>
      </c>
      <c r="B230" s="165" t="s">
        <v>162</v>
      </c>
      <c r="C230" s="165" t="s">
        <v>172</v>
      </c>
      <c r="D230" s="165" t="s">
        <v>555</v>
      </c>
      <c r="E230" s="165" t="s">
        <v>556</v>
      </c>
      <c r="F230" s="170">
        <v>1753</v>
      </c>
      <c r="G230" s="167">
        <v>3304576.35</v>
      </c>
      <c r="H230" s="10">
        <v>1445</v>
      </c>
      <c r="I230" s="10">
        <v>2587815</v>
      </c>
      <c r="J230" s="53">
        <f t="shared" si="15"/>
        <v>0.82430119794637768</v>
      </c>
      <c r="K230" s="53">
        <f t="shared" si="16"/>
        <v>0.78310038138474236</v>
      </c>
      <c r="L230" s="53">
        <f t="shared" si="17"/>
        <v>0.24729035938391331</v>
      </c>
      <c r="M230" s="53">
        <f t="shared" si="18"/>
        <v>0.54817026696931959</v>
      </c>
      <c r="N230" s="148">
        <f t="shared" si="19"/>
        <v>0.79546062635323289</v>
      </c>
      <c r="O230" s="51"/>
      <c r="P230" s="51"/>
    </row>
    <row r="231" spans="1:16" x14ac:dyDescent="0.25">
      <c r="A231" s="179">
        <v>228</v>
      </c>
      <c r="B231" s="165" t="s">
        <v>162</v>
      </c>
      <c r="C231" s="165" t="s">
        <v>172</v>
      </c>
      <c r="D231" s="165" t="s">
        <v>551</v>
      </c>
      <c r="E231" s="165" t="s">
        <v>552</v>
      </c>
      <c r="F231" s="170">
        <v>1652</v>
      </c>
      <c r="G231" s="167">
        <v>3346786.2749999999</v>
      </c>
      <c r="H231" s="10">
        <v>976</v>
      </c>
      <c r="I231" s="10">
        <v>2508730</v>
      </c>
      <c r="J231" s="53">
        <f t="shared" si="15"/>
        <v>0.59079903147699753</v>
      </c>
      <c r="K231" s="53">
        <f t="shared" si="16"/>
        <v>0.74959372779189493</v>
      </c>
      <c r="L231" s="53">
        <f t="shared" si="17"/>
        <v>0.17723970944309925</v>
      </c>
      <c r="M231" s="53">
        <f t="shared" si="18"/>
        <v>0.52471560945432638</v>
      </c>
      <c r="N231" s="148">
        <f t="shared" si="19"/>
        <v>0.70195531889742568</v>
      </c>
      <c r="O231" s="51"/>
      <c r="P231" s="51"/>
    </row>
    <row r="232" spans="1:16" x14ac:dyDescent="0.25">
      <c r="A232" s="179">
        <v>229</v>
      </c>
      <c r="B232" s="165" t="s">
        <v>162</v>
      </c>
      <c r="C232" s="165" t="s">
        <v>172</v>
      </c>
      <c r="D232" s="165" t="s">
        <v>561</v>
      </c>
      <c r="E232" s="165" t="s">
        <v>1358</v>
      </c>
      <c r="F232" s="170">
        <v>1947</v>
      </c>
      <c r="G232" s="167">
        <v>3796750</v>
      </c>
      <c r="H232" s="10">
        <v>1187</v>
      </c>
      <c r="I232" s="10">
        <v>2571910</v>
      </c>
      <c r="J232" s="53">
        <f t="shared" si="15"/>
        <v>0.60965588084232147</v>
      </c>
      <c r="K232" s="53">
        <f t="shared" si="16"/>
        <v>0.67739777441232629</v>
      </c>
      <c r="L232" s="53">
        <f t="shared" si="17"/>
        <v>0.18289676425269644</v>
      </c>
      <c r="M232" s="53">
        <f t="shared" si="18"/>
        <v>0.47417844208862836</v>
      </c>
      <c r="N232" s="148">
        <f t="shared" si="19"/>
        <v>0.65707520634132477</v>
      </c>
      <c r="O232" s="51"/>
      <c r="P232" s="51"/>
    </row>
    <row r="233" spans="1:16" x14ac:dyDescent="0.25">
      <c r="A233" s="179">
        <v>230</v>
      </c>
      <c r="B233" s="165" t="s">
        <v>162</v>
      </c>
      <c r="C233" s="165" t="s">
        <v>172</v>
      </c>
      <c r="D233" s="165" t="s">
        <v>557</v>
      </c>
      <c r="E233" s="165" t="s">
        <v>1325</v>
      </c>
      <c r="F233" s="170">
        <v>1033</v>
      </c>
      <c r="G233" s="167">
        <v>1642667.9249999998</v>
      </c>
      <c r="H233" s="10">
        <v>856</v>
      </c>
      <c r="I233" s="10">
        <v>1544215</v>
      </c>
      <c r="J233" s="53">
        <f t="shared" si="15"/>
        <v>0.82865440464666018</v>
      </c>
      <c r="K233" s="53">
        <f t="shared" si="16"/>
        <v>0.9400652295563634</v>
      </c>
      <c r="L233" s="53">
        <f t="shared" si="17"/>
        <v>0.24859632139399804</v>
      </c>
      <c r="M233" s="53">
        <f t="shared" si="18"/>
        <v>0.65804566068945436</v>
      </c>
      <c r="N233" s="148">
        <f t="shared" si="19"/>
        <v>0.90664198208345237</v>
      </c>
      <c r="O233" s="51"/>
      <c r="P233" s="51"/>
    </row>
    <row r="234" spans="1:16" x14ac:dyDescent="0.25">
      <c r="A234" s="179">
        <v>231</v>
      </c>
      <c r="B234" s="165" t="s">
        <v>162</v>
      </c>
      <c r="C234" s="165" t="s">
        <v>172</v>
      </c>
      <c r="D234" s="165" t="s">
        <v>559</v>
      </c>
      <c r="E234" s="165" t="s">
        <v>560</v>
      </c>
      <c r="F234" s="170">
        <v>1721</v>
      </c>
      <c r="G234" s="167">
        <v>3737890.5750000002</v>
      </c>
      <c r="H234" s="10">
        <v>1148</v>
      </c>
      <c r="I234" s="10">
        <v>3173520</v>
      </c>
      <c r="J234" s="53">
        <f t="shared" si="15"/>
        <v>0.6670540383497966</v>
      </c>
      <c r="K234" s="53">
        <f t="shared" si="16"/>
        <v>0.84901361779430895</v>
      </c>
      <c r="L234" s="53">
        <f t="shared" si="17"/>
        <v>0.20011621150493897</v>
      </c>
      <c r="M234" s="53">
        <f t="shared" si="18"/>
        <v>0.59430953245601625</v>
      </c>
      <c r="N234" s="148">
        <f t="shared" si="19"/>
        <v>0.79442574396095522</v>
      </c>
      <c r="O234" s="51"/>
      <c r="P234" s="51"/>
    </row>
    <row r="235" spans="1:16" x14ac:dyDescent="0.25">
      <c r="A235" s="179">
        <v>232</v>
      </c>
      <c r="B235" s="205" t="s">
        <v>166</v>
      </c>
      <c r="C235" s="165" t="s">
        <v>172</v>
      </c>
      <c r="D235" s="165" t="s">
        <v>519</v>
      </c>
      <c r="E235" s="165" t="s">
        <v>1356</v>
      </c>
      <c r="F235" s="170">
        <v>874</v>
      </c>
      <c r="G235" s="167">
        <v>1710667.325</v>
      </c>
      <c r="H235" s="10">
        <v>839</v>
      </c>
      <c r="I235" s="10">
        <v>1851440</v>
      </c>
      <c r="J235" s="53">
        <f t="shared" si="15"/>
        <v>0.95995423340961095</v>
      </c>
      <c r="K235" s="53">
        <f t="shared" si="16"/>
        <v>1.0822910877776895</v>
      </c>
      <c r="L235" s="53">
        <f t="shared" si="17"/>
        <v>0.2879862700228833</v>
      </c>
      <c r="M235" s="53">
        <f t="shared" si="18"/>
        <v>0.7</v>
      </c>
      <c r="N235" s="148">
        <f t="shared" si="19"/>
        <v>0.9879862700228832</v>
      </c>
      <c r="O235" s="51"/>
      <c r="P235" s="51"/>
    </row>
    <row r="236" spans="1:16" x14ac:dyDescent="0.25">
      <c r="A236" s="179">
        <v>233</v>
      </c>
      <c r="B236" s="205" t="s">
        <v>166</v>
      </c>
      <c r="C236" s="165" t="s">
        <v>172</v>
      </c>
      <c r="D236" s="165" t="s">
        <v>522</v>
      </c>
      <c r="E236" s="165" t="s">
        <v>1357</v>
      </c>
      <c r="F236" s="170">
        <v>477</v>
      </c>
      <c r="G236" s="167">
        <v>949520.22499999998</v>
      </c>
      <c r="H236" s="10">
        <v>232</v>
      </c>
      <c r="I236" s="10">
        <v>377075</v>
      </c>
      <c r="J236" s="53">
        <f t="shared" si="15"/>
        <v>0.48637316561844862</v>
      </c>
      <c r="K236" s="53">
        <f t="shared" si="16"/>
        <v>0.39712160949494257</v>
      </c>
      <c r="L236" s="53">
        <f t="shared" si="17"/>
        <v>0.14591194968553459</v>
      </c>
      <c r="M236" s="53">
        <f t="shared" si="18"/>
        <v>0.2779851266464598</v>
      </c>
      <c r="N236" s="148">
        <f t="shared" si="19"/>
        <v>0.42389707633199436</v>
      </c>
      <c r="O236" s="51"/>
      <c r="P236" s="51"/>
    </row>
    <row r="237" spans="1:16" x14ac:dyDescent="0.25">
      <c r="A237" s="179">
        <v>234</v>
      </c>
      <c r="B237" s="205" t="s">
        <v>166</v>
      </c>
      <c r="C237" s="165" t="s">
        <v>172</v>
      </c>
      <c r="D237" s="165" t="s">
        <v>521</v>
      </c>
      <c r="E237" s="165" t="s">
        <v>1242</v>
      </c>
      <c r="F237" s="170">
        <v>427</v>
      </c>
      <c r="G237" s="167">
        <v>808905.22499999998</v>
      </c>
      <c r="H237" s="10">
        <v>189</v>
      </c>
      <c r="I237" s="10">
        <v>362965</v>
      </c>
      <c r="J237" s="53">
        <f t="shared" si="15"/>
        <v>0.44262295081967212</v>
      </c>
      <c r="K237" s="53">
        <f t="shared" si="16"/>
        <v>0.44871140497330825</v>
      </c>
      <c r="L237" s="53">
        <f t="shared" si="17"/>
        <v>0.13278688524590163</v>
      </c>
      <c r="M237" s="53">
        <f t="shared" si="18"/>
        <v>0.31409798348131573</v>
      </c>
      <c r="N237" s="148">
        <f t="shared" si="19"/>
        <v>0.44688486872721733</v>
      </c>
      <c r="O237" s="51"/>
      <c r="P237" s="51"/>
    </row>
    <row r="238" spans="1:16" x14ac:dyDescent="0.25">
      <c r="A238" s="179">
        <v>235</v>
      </c>
      <c r="B238" s="188" t="s">
        <v>167</v>
      </c>
      <c r="C238" s="165" t="s">
        <v>172</v>
      </c>
      <c r="D238" s="188" t="s">
        <v>586</v>
      </c>
      <c r="E238" s="188" t="s">
        <v>587</v>
      </c>
      <c r="F238" s="170">
        <v>1322</v>
      </c>
      <c r="G238" s="167">
        <v>2512164</v>
      </c>
      <c r="H238" s="10">
        <v>1135</v>
      </c>
      <c r="I238" s="10">
        <v>1920390</v>
      </c>
      <c r="J238" s="53">
        <f t="shared" si="15"/>
        <v>0.85854765506807862</v>
      </c>
      <c r="K238" s="53">
        <f t="shared" si="16"/>
        <v>0.76443655748589667</v>
      </c>
      <c r="L238" s="53">
        <f t="shared" si="17"/>
        <v>0.25756429652042356</v>
      </c>
      <c r="M238" s="53">
        <f t="shared" si="18"/>
        <v>0.5351055902401276</v>
      </c>
      <c r="N238" s="148">
        <f t="shared" si="19"/>
        <v>0.79266988676055117</v>
      </c>
      <c r="O238" s="51"/>
      <c r="P238" s="51"/>
    </row>
    <row r="239" spans="1:16" x14ac:dyDescent="0.25">
      <c r="A239" s="179">
        <v>236</v>
      </c>
      <c r="B239" s="188" t="s">
        <v>167</v>
      </c>
      <c r="C239" s="165" t="s">
        <v>172</v>
      </c>
      <c r="D239" s="188" t="s">
        <v>588</v>
      </c>
      <c r="E239" s="188" t="s">
        <v>589</v>
      </c>
      <c r="F239" s="170">
        <v>1094</v>
      </c>
      <c r="G239" s="167">
        <v>2416645.5249999999</v>
      </c>
      <c r="H239" s="10">
        <v>1011</v>
      </c>
      <c r="I239" s="10">
        <v>1953320</v>
      </c>
      <c r="J239" s="53">
        <f t="shared" si="15"/>
        <v>0.92413162705667273</v>
      </c>
      <c r="K239" s="53">
        <f t="shared" si="16"/>
        <v>0.80827741586139323</v>
      </c>
      <c r="L239" s="53">
        <f t="shared" si="17"/>
        <v>0.27723948811700183</v>
      </c>
      <c r="M239" s="53">
        <f t="shared" si="18"/>
        <v>0.56579419110297524</v>
      </c>
      <c r="N239" s="148">
        <f t="shared" si="19"/>
        <v>0.84303367921997707</v>
      </c>
      <c r="O239" s="51"/>
      <c r="P239" s="51"/>
    </row>
    <row r="240" spans="1:16" x14ac:dyDescent="0.25">
      <c r="A240" s="179">
        <v>237</v>
      </c>
      <c r="B240" s="188" t="s">
        <v>167</v>
      </c>
      <c r="C240" s="165" t="s">
        <v>172</v>
      </c>
      <c r="D240" s="188" t="s">
        <v>583</v>
      </c>
      <c r="E240" s="188" t="s">
        <v>1395</v>
      </c>
      <c r="F240" s="170">
        <v>892</v>
      </c>
      <c r="G240" s="167">
        <v>1694109.25</v>
      </c>
      <c r="H240" s="10">
        <v>894</v>
      </c>
      <c r="I240" s="10">
        <v>1476135</v>
      </c>
      <c r="J240" s="53">
        <f t="shared" si="15"/>
        <v>1.0022421524663676</v>
      </c>
      <c r="K240" s="53">
        <f t="shared" si="16"/>
        <v>0.87133400635171554</v>
      </c>
      <c r="L240" s="53">
        <f t="shared" si="17"/>
        <v>0.3</v>
      </c>
      <c r="M240" s="53">
        <f t="shared" si="18"/>
        <v>0.60993380444620082</v>
      </c>
      <c r="N240" s="148">
        <f t="shared" si="19"/>
        <v>0.90993380444620087</v>
      </c>
      <c r="O240" s="51"/>
      <c r="P240" s="51"/>
    </row>
    <row r="241" spans="1:16" x14ac:dyDescent="0.25">
      <c r="A241" s="179">
        <v>238</v>
      </c>
      <c r="B241" s="188" t="s">
        <v>167</v>
      </c>
      <c r="C241" s="188" t="s">
        <v>172</v>
      </c>
      <c r="D241" s="188" t="s">
        <v>582</v>
      </c>
      <c r="E241" s="188" t="s">
        <v>1172</v>
      </c>
      <c r="F241" s="170">
        <v>773</v>
      </c>
      <c r="G241" s="167">
        <v>1450802.2749999999</v>
      </c>
      <c r="H241" s="10">
        <v>681</v>
      </c>
      <c r="I241" s="10">
        <v>1013880</v>
      </c>
      <c r="J241" s="53">
        <f t="shared" si="15"/>
        <v>0.88098318240620954</v>
      </c>
      <c r="K241" s="53">
        <f t="shared" si="16"/>
        <v>0.69884092234415618</v>
      </c>
      <c r="L241" s="53">
        <f t="shared" si="17"/>
        <v>0.26429495472186287</v>
      </c>
      <c r="M241" s="53">
        <f t="shared" si="18"/>
        <v>0.4891886456409093</v>
      </c>
      <c r="N241" s="148">
        <f t="shared" si="19"/>
        <v>0.75348360036277218</v>
      </c>
      <c r="O241" s="51"/>
      <c r="P241" s="51"/>
    </row>
    <row r="242" spans="1:16" x14ac:dyDescent="0.25">
      <c r="A242" s="179">
        <v>239</v>
      </c>
      <c r="B242" s="188" t="s">
        <v>167</v>
      </c>
      <c r="C242" s="188" t="s">
        <v>172</v>
      </c>
      <c r="D242" s="188" t="s">
        <v>585</v>
      </c>
      <c r="E242" s="188" t="s">
        <v>1401</v>
      </c>
      <c r="F242" s="170">
        <v>728</v>
      </c>
      <c r="G242" s="167">
        <v>1327836.075</v>
      </c>
      <c r="H242" s="10">
        <v>790</v>
      </c>
      <c r="I242" s="10">
        <v>1078895</v>
      </c>
      <c r="J242" s="53">
        <f t="shared" si="15"/>
        <v>1.0851648351648351</v>
      </c>
      <c r="K242" s="53">
        <f t="shared" si="16"/>
        <v>0.81252122932418447</v>
      </c>
      <c r="L242" s="53">
        <f t="shared" si="17"/>
        <v>0.3</v>
      </c>
      <c r="M242" s="53">
        <f t="shared" si="18"/>
        <v>0.56876486052692909</v>
      </c>
      <c r="N242" s="148">
        <f t="shared" si="19"/>
        <v>0.86876486052692914</v>
      </c>
      <c r="O242" s="51"/>
      <c r="P242" s="51"/>
    </row>
    <row r="243" spans="1:16" x14ac:dyDescent="0.25">
      <c r="A243" s="179">
        <v>240</v>
      </c>
      <c r="B243" s="205" t="s">
        <v>168</v>
      </c>
      <c r="C243" s="165" t="s">
        <v>172</v>
      </c>
      <c r="D243" s="165" t="s">
        <v>525</v>
      </c>
      <c r="E243" s="165" t="s">
        <v>1396</v>
      </c>
      <c r="F243" s="170">
        <v>984</v>
      </c>
      <c r="G243" s="167">
        <v>1998091.65</v>
      </c>
      <c r="H243" s="10">
        <v>652</v>
      </c>
      <c r="I243" s="10">
        <v>1573310</v>
      </c>
      <c r="J243" s="53">
        <f t="shared" si="15"/>
        <v>0.66260162601626016</v>
      </c>
      <c r="K243" s="53">
        <f t="shared" si="16"/>
        <v>0.78740632342865757</v>
      </c>
      <c r="L243" s="53">
        <f t="shared" si="17"/>
        <v>0.19878048780487803</v>
      </c>
      <c r="M243" s="53">
        <f t="shared" si="18"/>
        <v>0.55118442640006027</v>
      </c>
      <c r="N243" s="148">
        <f t="shared" si="19"/>
        <v>0.74996491420493827</v>
      </c>
      <c r="O243" s="51"/>
      <c r="P243" s="51"/>
    </row>
    <row r="244" spans="1:16" x14ac:dyDescent="0.25">
      <c r="A244" s="179">
        <v>241</v>
      </c>
      <c r="B244" s="205" t="s">
        <v>168</v>
      </c>
      <c r="C244" s="165" t="s">
        <v>172</v>
      </c>
      <c r="D244" s="165" t="s">
        <v>528</v>
      </c>
      <c r="E244" s="165" t="s">
        <v>529</v>
      </c>
      <c r="F244" s="170">
        <v>886</v>
      </c>
      <c r="G244" s="167">
        <v>1748725.675</v>
      </c>
      <c r="H244" s="10">
        <v>612</v>
      </c>
      <c r="I244" s="10">
        <v>950040</v>
      </c>
      <c r="J244" s="53">
        <f t="shared" si="15"/>
        <v>0.69074492099322804</v>
      </c>
      <c r="K244" s="53">
        <f t="shared" si="16"/>
        <v>0.54327560553487042</v>
      </c>
      <c r="L244" s="53">
        <f t="shared" si="17"/>
        <v>0.20722347629796842</v>
      </c>
      <c r="M244" s="53">
        <f t="shared" si="18"/>
        <v>0.38029292387440927</v>
      </c>
      <c r="N244" s="148">
        <f t="shared" si="19"/>
        <v>0.58751640017237772</v>
      </c>
      <c r="O244" s="51"/>
      <c r="P244" s="51"/>
    </row>
    <row r="245" spans="1:16" x14ac:dyDescent="0.25">
      <c r="A245" s="179">
        <v>242</v>
      </c>
      <c r="B245" s="205" t="s">
        <v>168</v>
      </c>
      <c r="C245" s="165" t="s">
        <v>172</v>
      </c>
      <c r="D245" s="165" t="s">
        <v>530</v>
      </c>
      <c r="E245" s="165" t="s">
        <v>468</v>
      </c>
      <c r="F245" s="170">
        <v>1194</v>
      </c>
      <c r="G245" s="167">
        <v>2256442.25</v>
      </c>
      <c r="H245" s="10">
        <v>556</v>
      </c>
      <c r="I245" s="10">
        <v>1184190</v>
      </c>
      <c r="J245" s="53">
        <f t="shared" si="15"/>
        <v>0.46566164154103851</v>
      </c>
      <c r="K245" s="53">
        <f t="shared" si="16"/>
        <v>0.5248040360882269</v>
      </c>
      <c r="L245" s="53">
        <f t="shared" si="17"/>
        <v>0.13969849246231156</v>
      </c>
      <c r="M245" s="53">
        <f t="shared" si="18"/>
        <v>0.36736282526175879</v>
      </c>
      <c r="N245" s="148">
        <f t="shared" si="19"/>
        <v>0.50706131772407037</v>
      </c>
      <c r="O245" s="51"/>
      <c r="P245" s="51"/>
    </row>
    <row r="246" spans="1:16" x14ac:dyDescent="0.25">
      <c r="A246" s="179">
        <v>243</v>
      </c>
      <c r="B246" s="205" t="s">
        <v>168</v>
      </c>
      <c r="C246" s="165" t="s">
        <v>172</v>
      </c>
      <c r="D246" s="165" t="s">
        <v>527</v>
      </c>
      <c r="E246" s="165" t="s">
        <v>1148</v>
      </c>
      <c r="F246" s="170">
        <v>1461</v>
      </c>
      <c r="G246" s="167">
        <v>2843568.35</v>
      </c>
      <c r="H246" s="10">
        <v>789</v>
      </c>
      <c r="I246" s="10">
        <v>1640800</v>
      </c>
      <c r="J246" s="53">
        <f t="shared" si="15"/>
        <v>0.54004106776180694</v>
      </c>
      <c r="K246" s="53">
        <f t="shared" si="16"/>
        <v>0.57702147374090729</v>
      </c>
      <c r="L246" s="53">
        <f t="shared" si="17"/>
        <v>0.16201232032854207</v>
      </c>
      <c r="M246" s="53">
        <f t="shared" si="18"/>
        <v>0.40391503161863507</v>
      </c>
      <c r="N246" s="148">
        <f t="shared" si="19"/>
        <v>0.56592735194717714</v>
      </c>
      <c r="O246" s="51"/>
      <c r="P246" s="51"/>
    </row>
    <row r="247" spans="1:16" x14ac:dyDescent="0.25">
      <c r="A247" s="179">
        <v>244</v>
      </c>
      <c r="B247" s="205" t="s">
        <v>168</v>
      </c>
      <c r="C247" s="165" t="s">
        <v>172</v>
      </c>
      <c r="D247" s="165" t="s">
        <v>524</v>
      </c>
      <c r="E247" s="165" t="s">
        <v>1429</v>
      </c>
      <c r="F247" s="170">
        <v>749</v>
      </c>
      <c r="G247" s="167">
        <v>1441096.575</v>
      </c>
      <c r="H247" s="10">
        <v>480</v>
      </c>
      <c r="I247" s="10">
        <v>753045</v>
      </c>
      <c r="J247" s="53">
        <f t="shared" si="15"/>
        <v>0.64085447263017359</v>
      </c>
      <c r="K247" s="53">
        <f t="shared" si="16"/>
        <v>0.52254998940650454</v>
      </c>
      <c r="L247" s="53">
        <f t="shared" si="17"/>
        <v>0.19225634178905207</v>
      </c>
      <c r="M247" s="53">
        <f t="shared" si="18"/>
        <v>0.36578499258455316</v>
      </c>
      <c r="N247" s="148">
        <f t="shared" si="19"/>
        <v>0.55804133437360526</v>
      </c>
      <c r="O247" s="51"/>
      <c r="P247" s="51"/>
    </row>
    <row r="248" spans="1:16" x14ac:dyDescent="0.25">
      <c r="A248" s="179">
        <v>245</v>
      </c>
      <c r="B248" s="165" t="s">
        <v>169</v>
      </c>
      <c r="C248" s="165" t="s">
        <v>172</v>
      </c>
      <c r="D248" s="165" t="s">
        <v>593</v>
      </c>
      <c r="E248" s="165" t="s">
        <v>594</v>
      </c>
      <c r="F248" s="170">
        <v>1054</v>
      </c>
      <c r="G248" s="167">
        <v>2056043.375</v>
      </c>
      <c r="H248" s="10">
        <v>717</v>
      </c>
      <c r="I248" s="10">
        <v>1267850</v>
      </c>
      <c r="J248" s="53">
        <f t="shared" si="15"/>
        <v>0.68026565464895639</v>
      </c>
      <c r="K248" s="53">
        <f t="shared" si="16"/>
        <v>0.61664555106966068</v>
      </c>
      <c r="L248" s="53">
        <f t="shared" si="17"/>
        <v>0.2040796963946869</v>
      </c>
      <c r="M248" s="53">
        <f t="shared" si="18"/>
        <v>0.43165188574876245</v>
      </c>
      <c r="N248" s="148">
        <f t="shared" si="19"/>
        <v>0.63573158214344938</v>
      </c>
      <c r="O248" s="51"/>
      <c r="P248" s="51"/>
    </row>
    <row r="249" spans="1:16" x14ac:dyDescent="0.25">
      <c r="A249" s="179">
        <v>246</v>
      </c>
      <c r="B249" s="165" t="s">
        <v>169</v>
      </c>
      <c r="C249" s="165" t="s">
        <v>172</v>
      </c>
      <c r="D249" s="165" t="s">
        <v>597</v>
      </c>
      <c r="E249" s="165" t="s">
        <v>1204</v>
      </c>
      <c r="F249" s="170">
        <v>812</v>
      </c>
      <c r="G249" s="167">
        <v>1582746.35</v>
      </c>
      <c r="H249" s="10">
        <v>847</v>
      </c>
      <c r="I249" s="10">
        <v>1380825</v>
      </c>
      <c r="J249" s="53">
        <f t="shared" si="15"/>
        <v>1.0431034482758621</v>
      </c>
      <c r="K249" s="53">
        <f t="shared" si="16"/>
        <v>0.87242343032413239</v>
      </c>
      <c r="L249" s="53">
        <f t="shared" si="17"/>
        <v>0.3</v>
      </c>
      <c r="M249" s="53">
        <f t="shared" si="18"/>
        <v>0.61069640122689262</v>
      </c>
      <c r="N249" s="148">
        <f t="shared" si="19"/>
        <v>0.91069640122689255</v>
      </c>
      <c r="O249" s="51"/>
      <c r="P249" s="51"/>
    </row>
    <row r="250" spans="1:16" x14ac:dyDescent="0.25">
      <c r="A250" s="179">
        <v>247</v>
      </c>
      <c r="B250" s="165" t="s">
        <v>169</v>
      </c>
      <c r="C250" s="165" t="s">
        <v>172</v>
      </c>
      <c r="D250" s="165" t="s">
        <v>591</v>
      </c>
      <c r="E250" s="165" t="s">
        <v>592</v>
      </c>
      <c r="F250" s="170">
        <v>1142</v>
      </c>
      <c r="G250" s="167">
        <v>2246860.7999999998</v>
      </c>
      <c r="H250" s="10">
        <v>1162</v>
      </c>
      <c r="I250" s="10">
        <v>1868125</v>
      </c>
      <c r="J250" s="53">
        <f t="shared" si="15"/>
        <v>1.0175131348511384</v>
      </c>
      <c r="K250" s="53">
        <f t="shared" si="16"/>
        <v>0.83143779979605326</v>
      </c>
      <c r="L250" s="53">
        <f t="shared" si="17"/>
        <v>0.3</v>
      </c>
      <c r="M250" s="53">
        <f t="shared" si="18"/>
        <v>0.5820064598572372</v>
      </c>
      <c r="N250" s="148">
        <f t="shared" si="19"/>
        <v>0.88200645985723725</v>
      </c>
      <c r="O250" s="51"/>
      <c r="P250" s="51"/>
    </row>
    <row r="251" spans="1:16" x14ac:dyDescent="0.25">
      <c r="A251" s="179">
        <v>248</v>
      </c>
      <c r="B251" s="165" t="s">
        <v>169</v>
      </c>
      <c r="C251" s="165" t="s">
        <v>172</v>
      </c>
      <c r="D251" s="165" t="s">
        <v>595</v>
      </c>
      <c r="E251" s="165" t="s">
        <v>596</v>
      </c>
      <c r="F251" s="170">
        <v>689</v>
      </c>
      <c r="G251" s="167">
        <v>1342910.1</v>
      </c>
      <c r="H251" s="10">
        <v>772</v>
      </c>
      <c r="I251" s="10">
        <v>1077685</v>
      </c>
      <c r="J251" s="53">
        <f t="shared" si="15"/>
        <v>1.1204644412191582</v>
      </c>
      <c r="K251" s="53">
        <f t="shared" si="16"/>
        <v>0.80249973546255993</v>
      </c>
      <c r="L251" s="53">
        <f t="shared" si="17"/>
        <v>0.3</v>
      </c>
      <c r="M251" s="53">
        <f t="shared" si="18"/>
        <v>0.56174981482379194</v>
      </c>
      <c r="N251" s="148">
        <f t="shared" si="19"/>
        <v>0.86174981482379187</v>
      </c>
      <c r="O251" s="51"/>
      <c r="P251" s="51"/>
    </row>
    <row r="252" spans="1:16" x14ac:dyDescent="0.25">
      <c r="A252" s="179">
        <v>249</v>
      </c>
      <c r="B252" s="165" t="s">
        <v>169</v>
      </c>
      <c r="C252" s="165" t="s">
        <v>172</v>
      </c>
      <c r="D252" s="165" t="s">
        <v>590</v>
      </c>
      <c r="E252" s="165" t="s">
        <v>373</v>
      </c>
      <c r="F252" s="170">
        <v>365</v>
      </c>
      <c r="G252" s="167">
        <v>712303.27500000002</v>
      </c>
      <c r="H252" s="10">
        <v>334</v>
      </c>
      <c r="I252" s="10">
        <v>561225</v>
      </c>
      <c r="J252" s="53">
        <f t="shared" si="15"/>
        <v>0.91506849315068495</v>
      </c>
      <c r="K252" s="53">
        <f t="shared" si="16"/>
        <v>0.7879017543475425</v>
      </c>
      <c r="L252" s="53">
        <f t="shared" si="17"/>
        <v>0.27452054794520547</v>
      </c>
      <c r="M252" s="53">
        <f t="shared" si="18"/>
        <v>0.5515312280432797</v>
      </c>
      <c r="N252" s="148">
        <f t="shared" si="19"/>
        <v>0.82605177598848512</v>
      </c>
      <c r="O252" s="51"/>
      <c r="P252" s="51"/>
    </row>
    <row r="253" spans="1:16" x14ac:dyDescent="0.25">
      <c r="A253" s="179">
        <v>250</v>
      </c>
      <c r="B253" s="165" t="s">
        <v>170</v>
      </c>
      <c r="C253" s="165" t="s">
        <v>172</v>
      </c>
      <c r="D253" s="165" t="s">
        <v>604</v>
      </c>
      <c r="E253" s="165" t="s">
        <v>605</v>
      </c>
      <c r="F253" s="170">
        <v>748</v>
      </c>
      <c r="G253" s="167">
        <v>1466513.2250000001</v>
      </c>
      <c r="H253" s="10">
        <v>550</v>
      </c>
      <c r="I253" s="10">
        <v>771685</v>
      </c>
      <c r="J253" s="53">
        <f t="shared" si="15"/>
        <v>0.73529411764705888</v>
      </c>
      <c r="K253" s="53">
        <f t="shared" si="16"/>
        <v>0.52620391473114736</v>
      </c>
      <c r="L253" s="53">
        <f t="shared" si="17"/>
        <v>0.22058823529411767</v>
      </c>
      <c r="M253" s="53">
        <f t="shared" si="18"/>
        <v>0.36834274031180314</v>
      </c>
      <c r="N253" s="148">
        <f t="shared" si="19"/>
        <v>0.58893097560592078</v>
      </c>
      <c r="O253" s="51"/>
      <c r="P253" s="51"/>
    </row>
    <row r="254" spans="1:16" x14ac:dyDescent="0.25">
      <c r="A254" s="179">
        <v>251</v>
      </c>
      <c r="B254" s="165" t="s">
        <v>170</v>
      </c>
      <c r="C254" s="165" t="s">
        <v>172</v>
      </c>
      <c r="D254" s="165" t="s">
        <v>602</v>
      </c>
      <c r="E254" s="165" t="s">
        <v>1392</v>
      </c>
      <c r="F254" s="170">
        <v>748</v>
      </c>
      <c r="G254" s="167">
        <v>1466513.2250000001</v>
      </c>
      <c r="H254" s="10">
        <v>360</v>
      </c>
      <c r="I254" s="10">
        <v>553865</v>
      </c>
      <c r="J254" s="53">
        <f t="shared" si="15"/>
        <v>0.48128342245989303</v>
      </c>
      <c r="K254" s="53">
        <f t="shared" si="16"/>
        <v>0.37767473934645218</v>
      </c>
      <c r="L254" s="53">
        <f t="shared" si="17"/>
        <v>0.14438502673796791</v>
      </c>
      <c r="M254" s="53">
        <f t="shared" si="18"/>
        <v>0.2643723175425165</v>
      </c>
      <c r="N254" s="148">
        <f t="shared" si="19"/>
        <v>0.40875734428048438</v>
      </c>
      <c r="O254" s="51"/>
      <c r="P254" s="51"/>
    </row>
    <row r="255" spans="1:16" x14ac:dyDescent="0.25">
      <c r="A255" s="179">
        <v>252</v>
      </c>
      <c r="B255" s="165" t="s">
        <v>170</v>
      </c>
      <c r="C255" s="165" t="s">
        <v>172</v>
      </c>
      <c r="D255" s="165" t="s">
        <v>600</v>
      </c>
      <c r="E255" s="165" t="s">
        <v>601</v>
      </c>
      <c r="F255" s="170">
        <v>888</v>
      </c>
      <c r="G255" s="167">
        <v>1723561.625</v>
      </c>
      <c r="H255" s="10">
        <v>411</v>
      </c>
      <c r="I255" s="10">
        <v>785430</v>
      </c>
      <c r="J255" s="53">
        <f t="shared" si="15"/>
        <v>0.46283783783783783</v>
      </c>
      <c r="K255" s="53">
        <f t="shared" si="16"/>
        <v>0.45570172171824724</v>
      </c>
      <c r="L255" s="53">
        <f t="shared" si="17"/>
        <v>0.13885135135135135</v>
      </c>
      <c r="M255" s="53">
        <f t="shared" si="18"/>
        <v>0.31899120520277308</v>
      </c>
      <c r="N255" s="148">
        <f t="shared" si="19"/>
        <v>0.45784255655412442</v>
      </c>
      <c r="O255" s="51"/>
      <c r="P255" s="51"/>
    </row>
    <row r="256" spans="1:16" x14ac:dyDescent="0.25">
      <c r="A256" s="179">
        <v>253</v>
      </c>
      <c r="B256" s="165" t="s">
        <v>170</v>
      </c>
      <c r="C256" s="165" t="s">
        <v>172</v>
      </c>
      <c r="D256" s="165" t="s">
        <v>606</v>
      </c>
      <c r="E256" s="165" t="s">
        <v>1393</v>
      </c>
      <c r="F256" s="170">
        <v>374</v>
      </c>
      <c r="G256" s="167">
        <v>724970.42500000005</v>
      </c>
      <c r="H256" s="10">
        <v>201</v>
      </c>
      <c r="I256" s="10">
        <v>248175</v>
      </c>
      <c r="J256" s="53">
        <f t="shared" si="15"/>
        <v>0.53743315508021394</v>
      </c>
      <c r="K256" s="53">
        <f t="shared" si="16"/>
        <v>0.34232430929854823</v>
      </c>
      <c r="L256" s="53">
        <f t="shared" si="17"/>
        <v>0.16122994652406417</v>
      </c>
      <c r="M256" s="53">
        <f t="shared" si="18"/>
        <v>0.23962701650898374</v>
      </c>
      <c r="N256" s="148">
        <f t="shared" si="19"/>
        <v>0.40085696303304791</v>
      </c>
      <c r="O256" s="51"/>
      <c r="P256" s="51"/>
    </row>
    <row r="257" spans="1:16" x14ac:dyDescent="0.25">
      <c r="A257" s="179">
        <v>254</v>
      </c>
      <c r="B257" s="165" t="s">
        <v>170</v>
      </c>
      <c r="C257" s="165" t="s">
        <v>172</v>
      </c>
      <c r="D257" s="165" t="s">
        <v>608</v>
      </c>
      <c r="E257" s="165" t="s">
        <v>1205</v>
      </c>
      <c r="F257" s="170">
        <v>1225</v>
      </c>
      <c r="G257" s="167">
        <v>2393105.6</v>
      </c>
      <c r="H257" s="10">
        <v>372</v>
      </c>
      <c r="I257" s="10">
        <v>918595</v>
      </c>
      <c r="J257" s="53">
        <f t="shared" si="15"/>
        <v>0.30367346938775508</v>
      </c>
      <c r="K257" s="53">
        <f t="shared" si="16"/>
        <v>0.38385059146575062</v>
      </c>
      <c r="L257" s="53">
        <f t="shared" si="17"/>
        <v>9.1102040816326516E-2</v>
      </c>
      <c r="M257" s="53">
        <f t="shared" si="18"/>
        <v>0.26869541402602543</v>
      </c>
      <c r="N257" s="148">
        <f t="shared" si="19"/>
        <v>0.35979745484235193</v>
      </c>
      <c r="O257" s="51"/>
      <c r="P257" s="51"/>
    </row>
    <row r="258" spans="1:16" x14ac:dyDescent="0.25">
      <c r="A258" s="179">
        <v>255</v>
      </c>
      <c r="B258" s="165" t="s">
        <v>170</v>
      </c>
      <c r="C258" s="165" t="s">
        <v>172</v>
      </c>
      <c r="D258" s="165" t="s">
        <v>598</v>
      </c>
      <c r="E258" s="165" t="s">
        <v>1394</v>
      </c>
      <c r="F258" s="170">
        <v>704</v>
      </c>
      <c r="G258" s="167">
        <v>1377112.25</v>
      </c>
      <c r="H258" s="10">
        <v>478</v>
      </c>
      <c r="I258" s="10">
        <v>856150</v>
      </c>
      <c r="J258" s="53">
        <f t="shared" si="15"/>
        <v>0.67897727272727271</v>
      </c>
      <c r="K258" s="53">
        <f t="shared" si="16"/>
        <v>0.6216995019832261</v>
      </c>
      <c r="L258" s="53">
        <f t="shared" si="17"/>
        <v>0.2036931818181818</v>
      </c>
      <c r="M258" s="53">
        <f t="shared" si="18"/>
        <v>0.43518965138825827</v>
      </c>
      <c r="N258" s="148">
        <f t="shared" si="19"/>
        <v>0.63888283320644002</v>
      </c>
      <c r="O258" s="51"/>
      <c r="P258" s="51"/>
    </row>
    <row r="259" spans="1:16" x14ac:dyDescent="0.25">
      <c r="A259" s="179">
        <v>256</v>
      </c>
      <c r="B259" s="165" t="s">
        <v>165</v>
      </c>
      <c r="C259" s="165" t="s">
        <v>172</v>
      </c>
      <c r="D259" s="165" t="s">
        <v>613</v>
      </c>
      <c r="E259" s="165" t="s">
        <v>1430</v>
      </c>
      <c r="F259" s="170">
        <v>1682</v>
      </c>
      <c r="G259" s="167">
        <v>3276995.8250000002</v>
      </c>
      <c r="H259" s="10">
        <v>923</v>
      </c>
      <c r="I259" s="10">
        <v>1749940</v>
      </c>
      <c r="J259" s="53">
        <f t="shared" si="15"/>
        <v>0.54875148632580262</v>
      </c>
      <c r="K259" s="53">
        <f t="shared" si="16"/>
        <v>0.53400739379947182</v>
      </c>
      <c r="L259" s="53">
        <f t="shared" si="17"/>
        <v>0.16462544589774078</v>
      </c>
      <c r="M259" s="53">
        <f t="shared" si="18"/>
        <v>0.37380517565963023</v>
      </c>
      <c r="N259" s="148">
        <f t="shared" si="19"/>
        <v>0.53843062155737098</v>
      </c>
      <c r="O259" s="51"/>
      <c r="P259" s="51"/>
    </row>
    <row r="260" spans="1:16" x14ac:dyDescent="0.25">
      <c r="A260" s="179">
        <v>257</v>
      </c>
      <c r="B260" s="165" t="s">
        <v>165</v>
      </c>
      <c r="C260" s="165" t="s">
        <v>172</v>
      </c>
      <c r="D260" s="165" t="s">
        <v>617</v>
      </c>
      <c r="E260" s="165" t="s">
        <v>618</v>
      </c>
      <c r="F260" s="170">
        <v>779</v>
      </c>
      <c r="G260" s="167">
        <v>1525877.5249999999</v>
      </c>
      <c r="H260" s="10">
        <v>551</v>
      </c>
      <c r="I260" s="10">
        <v>833865</v>
      </c>
      <c r="J260" s="53">
        <f t="shared" ref="J260:J323" si="20">IFERROR(H260/F260,0)</f>
        <v>0.70731707317073167</v>
      </c>
      <c r="K260" s="53">
        <f t="shared" ref="K260:K323" si="21">IFERROR(I260/G260,0)</f>
        <v>0.5464822610844865</v>
      </c>
      <c r="L260" s="53">
        <f t="shared" si="17"/>
        <v>0.21219512195121951</v>
      </c>
      <c r="M260" s="53">
        <f t="shared" si="18"/>
        <v>0.38253758275914052</v>
      </c>
      <c r="N260" s="148">
        <f t="shared" si="19"/>
        <v>0.59473270471035999</v>
      </c>
      <c r="O260" s="51"/>
      <c r="P260" s="51"/>
    </row>
    <row r="261" spans="1:16" x14ac:dyDescent="0.25">
      <c r="A261" s="179">
        <v>258</v>
      </c>
      <c r="B261" s="165" t="s">
        <v>165</v>
      </c>
      <c r="C261" s="165" t="s">
        <v>172</v>
      </c>
      <c r="D261" s="165" t="s">
        <v>615</v>
      </c>
      <c r="E261" s="165" t="s">
        <v>616</v>
      </c>
      <c r="F261" s="170">
        <v>1033</v>
      </c>
      <c r="G261" s="167">
        <v>2019491.7</v>
      </c>
      <c r="H261" s="10">
        <v>859</v>
      </c>
      <c r="I261" s="10">
        <v>1426695</v>
      </c>
      <c r="J261" s="53">
        <f t="shared" si="20"/>
        <v>0.83155856727976762</v>
      </c>
      <c r="K261" s="53">
        <f t="shared" si="21"/>
        <v>0.70646242319292529</v>
      </c>
      <c r="L261" s="53">
        <f t="shared" ref="L261:L324" si="22">IF((J261*0.3)&gt;30%,30%,(J261*0.3))</f>
        <v>0.24946757018393029</v>
      </c>
      <c r="M261" s="53">
        <f t="shared" ref="M261:M324" si="23">IF((K261*0.7)&gt;70%,70%,(K261*0.7))</f>
        <v>0.49452369623504766</v>
      </c>
      <c r="N261" s="148">
        <f t="shared" ref="N261:N324" si="24">L261+M261</f>
        <v>0.74399126641897795</v>
      </c>
      <c r="O261" s="51"/>
      <c r="P261" s="51"/>
    </row>
    <row r="262" spans="1:16" x14ac:dyDescent="0.25">
      <c r="A262" s="179">
        <v>259</v>
      </c>
      <c r="B262" s="165" t="s">
        <v>165</v>
      </c>
      <c r="C262" s="165" t="s">
        <v>172</v>
      </c>
      <c r="D262" s="165" t="s">
        <v>611</v>
      </c>
      <c r="E262" s="165" t="s">
        <v>612</v>
      </c>
      <c r="F262" s="170">
        <v>904</v>
      </c>
      <c r="G262" s="167">
        <v>1757408.2999999998</v>
      </c>
      <c r="H262" s="10">
        <v>798</v>
      </c>
      <c r="I262" s="10">
        <v>1232090</v>
      </c>
      <c r="J262" s="53">
        <f t="shared" si="20"/>
        <v>0.88274336283185839</v>
      </c>
      <c r="K262" s="53">
        <f t="shared" si="21"/>
        <v>0.70108352168360655</v>
      </c>
      <c r="L262" s="53">
        <f t="shared" si="22"/>
        <v>0.26482300884955751</v>
      </c>
      <c r="M262" s="53">
        <f t="shared" si="23"/>
        <v>0.49075846517852456</v>
      </c>
      <c r="N262" s="148">
        <f t="shared" si="24"/>
        <v>0.75558147402808207</v>
      </c>
      <c r="O262" s="51"/>
      <c r="P262" s="51"/>
    </row>
    <row r="263" spans="1:16" x14ac:dyDescent="0.25">
      <c r="A263" s="179">
        <v>260</v>
      </c>
      <c r="B263" s="165" t="s">
        <v>165</v>
      </c>
      <c r="C263" s="165" t="s">
        <v>172</v>
      </c>
      <c r="D263" s="165" t="s">
        <v>609</v>
      </c>
      <c r="E263" s="165" t="s">
        <v>1046</v>
      </c>
      <c r="F263" s="170">
        <v>1607</v>
      </c>
      <c r="G263" s="167">
        <v>3156070.0750000002</v>
      </c>
      <c r="H263" s="10">
        <v>843</v>
      </c>
      <c r="I263" s="10">
        <v>1574130</v>
      </c>
      <c r="J263" s="53">
        <f t="shared" si="20"/>
        <v>0.52457996266334783</v>
      </c>
      <c r="K263" s="53">
        <f t="shared" si="21"/>
        <v>0.49876268986201133</v>
      </c>
      <c r="L263" s="53">
        <f t="shared" si="22"/>
        <v>0.15737398879900436</v>
      </c>
      <c r="M263" s="53">
        <f t="shared" si="23"/>
        <v>0.34913388290340791</v>
      </c>
      <c r="N263" s="148">
        <f t="shared" si="24"/>
        <v>0.50650787170241229</v>
      </c>
      <c r="O263" s="51"/>
      <c r="P263" s="51"/>
    </row>
    <row r="264" spans="1:16" x14ac:dyDescent="0.25">
      <c r="A264" s="179">
        <v>261</v>
      </c>
      <c r="B264" s="165" t="s">
        <v>165</v>
      </c>
      <c r="C264" s="165" t="s">
        <v>172</v>
      </c>
      <c r="D264" s="165" t="s">
        <v>1047</v>
      </c>
      <c r="E264" s="165" t="s">
        <v>1152</v>
      </c>
      <c r="F264" s="170">
        <v>779</v>
      </c>
      <c r="G264" s="167">
        <v>1525877.5249999999</v>
      </c>
      <c r="H264" s="10">
        <v>528</v>
      </c>
      <c r="I264" s="10">
        <v>816225</v>
      </c>
      <c r="J264" s="53">
        <f t="shared" si="20"/>
        <v>0.67779204107830548</v>
      </c>
      <c r="K264" s="53">
        <f t="shared" si="21"/>
        <v>0.53492170021968177</v>
      </c>
      <c r="L264" s="53">
        <f t="shared" si="22"/>
        <v>0.20333761232349165</v>
      </c>
      <c r="M264" s="53">
        <f t="shared" si="23"/>
        <v>0.3744451901537772</v>
      </c>
      <c r="N264" s="148">
        <f t="shared" si="24"/>
        <v>0.57778280247726888</v>
      </c>
      <c r="O264" s="51"/>
      <c r="P264" s="51"/>
    </row>
    <row r="265" spans="1:16" x14ac:dyDescent="0.25">
      <c r="A265" s="179">
        <v>262</v>
      </c>
      <c r="B265" s="165" t="s">
        <v>165</v>
      </c>
      <c r="C265" s="165" t="s">
        <v>172</v>
      </c>
      <c r="D265" s="165" t="s">
        <v>610</v>
      </c>
      <c r="E265" s="165" t="s">
        <v>1243</v>
      </c>
      <c r="F265" s="170">
        <v>731</v>
      </c>
      <c r="G265" s="167">
        <v>1421476.55</v>
      </c>
      <c r="H265" s="10">
        <v>611</v>
      </c>
      <c r="I265" s="10">
        <v>933960</v>
      </c>
      <c r="J265" s="53">
        <f t="shared" si="20"/>
        <v>0.83584131326949385</v>
      </c>
      <c r="K265" s="53">
        <f t="shared" si="21"/>
        <v>0.6570351090209684</v>
      </c>
      <c r="L265" s="53">
        <f t="shared" si="22"/>
        <v>0.25075239398084814</v>
      </c>
      <c r="M265" s="53">
        <f t="shared" si="23"/>
        <v>0.45992457631467787</v>
      </c>
      <c r="N265" s="148">
        <f t="shared" si="24"/>
        <v>0.71067697029552601</v>
      </c>
      <c r="O265" s="51"/>
      <c r="P265" s="51"/>
    </row>
    <row r="266" spans="1:16" x14ac:dyDescent="0.25">
      <c r="A266" s="179">
        <v>263</v>
      </c>
      <c r="B266" s="165" t="s">
        <v>165</v>
      </c>
      <c r="C266" s="165" t="s">
        <v>172</v>
      </c>
      <c r="D266" s="165" t="s">
        <v>619</v>
      </c>
      <c r="E266" s="165" t="s">
        <v>1106</v>
      </c>
      <c r="F266" s="170">
        <v>1123</v>
      </c>
      <c r="G266" s="167">
        <v>2181388.65</v>
      </c>
      <c r="H266" s="10">
        <v>1028</v>
      </c>
      <c r="I266" s="10">
        <v>1561990</v>
      </c>
      <c r="J266" s="53">
        <f t="shared" si="20"/>
        <v>0.91540516473731082</v>
      </c>
      <c r="K266" s="53">
        <f t="shared" si="21"/>
        <v>0.71605305180257539</v>
      </c>
      <c r="L266" s="53">
        <f t="shared" si="22"/>
        <v>0.27462154942119321</v>
      </c>
      <c r="M266" s="53">
        <f t="shared" si="23"/>
        <v>0.50123713626180277</v>
      </c>
      <c r="N266" s="148">
        <f t="shared" si="24"/>
        <v>0.77585868568299599</v>
      </c>
      <c r="O266" s="51"/>
      <c r="P266" s="51"/>
    </row>
    <row r="267" spans="1:16" x14ac:dyDescent="0.25">
      <c r="A267" s="179">
        <v>264</v>
      </c>
      <c r="B267" s="165" t="s">
        <v>160</v>
      </c>
      <c r="C267" s="165" t="s">
        <v>172</v>
      </c>
      <c r="D267" s="165" t="s">
        <v>532</v>
      </c>
      <c r="E267" s="165" t="s">
        <v>533</v>
      </c>
      <c r="F267" s="170">
        <v>1142</v>
      </c>
      <c r="G267" s="167">
        <v>2236213.65</v>
      </c>
      <c r="H267" s="10">
        <v>1258</v>
      </c>
      <c r="I267" s="10">
        <v>1877340</v>
      </c>
      <c r="J267" s="53">
        <f t="shared" si="20"/>
        <v>1.1015761821366024</v>
      </c>
      <c r="K267" s="53">
        <f t="shared" si="21"/>
        <v>0.83951727957657363</v>
      </c>
      <c r="L267" s="53">
        <f t="shared" si="22"/>
        <v>0.3</v>
      </c>
      <c r="M267" s="53">
        <f t="shared" si="23"/>
        <v>0.58766209570360151</v>
      </c>
      <c r="N267" s="148">
        <f t="shared" si="24"/>
        <v>0.88766209570360144</v>
      </c>
      <c r="O267" s="51"/>
      <c r="P267" s="51"/>
    </row>
    <row r="268" spans="1:16" x14ac:dyDescent="0.25">
      <c r="A268" s="179">
        <v>265</v>
      </c>
      <c r="B268" s="165" t="s">
        <v>160</v>
      </c>
      <c r="C268" s="165" t="s">
        <v>172</v>
      </c>
      <c r="D268" s="165" t="s">
        <v>531</v>
      </c>
      <c r="E268" s="165" t="s">
        <v>1037</v>
      </c>
      <c r="F268" s="170">
        <v>1003</v>
      </c>
      <c r="G268" s="167">
        <v>1961382.4</v>
      </c>
      <c r="H268" s="10">
        <v>999</v>
      </c>
      <c r="I268" s="10">
        <v>1505620</v>
      </c>
      <c r="J268" s="53">
        <f t="shared" si="20"/>
        <v>0.99601196410767701</v>
      </c>
      <c r="K268" s="53">
        <f t="shared" si="21"/>
        <v>0.76763205380042165</v>
      </c>
      <c r="L268" s="53">
        <f t="shared" si="22"/>
        <v>0.2988035892323031</v>
      </c>
      <c r="M268" s="53">
        <f t="shared" si="23"/>
        <v>0.5373424376602951</v>
      </c>
      <c r="N268" s="148">
        <f t="shared" si="24"/>
        <v>0.8361460268925982</v>
      </c>
      <c r="O268" s="51"/>
      <c r="P268" s="51"/>
    </row>
    <row r="269" spans="1:16" x14ac:dyDescent="0.25">
      <c r="A269" s="179">
        <v>266</v>
      </c>
      <c r="B269" s="165" t="s">
        <v>161</v>
      </c>
      <c r="C269" s="165" t="s">
        <v>172</v>
      </c>
      <c r="D269" s="165" t="s">
        <v>542</v>
      </c>
      <c r="E269" s="165" t="s">
        <v>543</v>
      </c>
      <c r="F269" s="170">
        <v>842</v>
      </c>
      <c r="G269" s="167">
        <v>1656225.175</v>
      </c>
      <c r="H269" s="10">
        <v>1135</v>
      </c>
      <c r="I269" s="10">
        <v>1663545</v>
      </c>
      <c r="J269" s="53">
        <f t="shared" si="20"/>
        <v>1.347980997624703</v>
      </c>
      <c r="K269" s="53">
        <f t="shared" si="21"/>
        <v>1.0044195832248475</v>
      </c>
      <c r="L269" s="53">
        <f t="shared" si="22"/>
        <v>0.3</v>
      </c>
      <c r="M269" s="53">
        <f t="shared" si="23"/>
        <v>0.7</v>
      </c>
      <c r="N269" s="148">
        <f t="shared" si="24"/>
        <v>1</v>
      </c>
      <c r="O269" s="51"/>
      <c r="P269" s="51"/>
    </row>
    <row r="270" spans="1:16" x14ac:dyDescent="0.25">
      <c r="A270" s="179">
        <v>267</v>
      </c>
      <c r="B270" s="165" t="s">
        <v>161</v>
      </c>
      <c r="C270" s="165" t="s">
        <v>172</v>
      </c>
      <c r="D270" s="165" t="s">
        <v>548</v>
      </c>
      <c r="E270" s="165" t="s">
        <v>1147</v>
      </c>
      <c r="F270" s="170">
        <v>1486</v>
      </c>
      <c r="G270" s="167">
        <v>2848553.6</v>
      </c>
      <c r="H270" s="10">
        <v>1263</v>
      </c>
      <c r="I270" s="10">
        <v>1773470</v>
      </c>
      <c r="J270" s="53">
        <f t="shared" si="20"/>
        <v>0.84993270524899056</v>
      </c>
      <c r="K270" s="53">
        <f t="shared" si="21"/>
        <v>0.62258614336763751</v>
      </c>
      <c r="L270" s="53">
        <f t="shared" si="22"/>
        <v>0.25497981157469718</v>
      </c>
      <c r="M270" s="53">
        <f t="shared" si="23"/>
        <v>0.43581030035734625</v>
      </c>
      <c r="N270" s="148">
        <f t="shared" si="24"/>
        <v>0.69079011193204343</v>
      </c>
      <c r="O270" s="51"/>
      <c r="P270" s="51"/>
    </row>
    <row r="271" spans="1:16" x14ac:dyDescent="0.25">
      <c r="A271" s="179">
        <v>268</v>
      </c>
      <c r="B271" s="165" t="s">
        <v>161</v>
      </c>
      <c r="C271" s="165" t="s">
        <v>172</v>
      </c>
      <c r="D271" s="165" t="s">
        <v>549</v>
      </c>
      <c r="E271" s="165" t="s">
        <v>550</v>
      </c>
      <c r="F271" s="170">
        <v>951</v>
      </c>
      <c r="G271" s="167">
        <v>1867809.2749999999</v>
      </c>
      <c r="H271" s="10">
        <v>1037</v>
      </c>
      <c r="I271" s="10">
        <v>1828535</v>
      </c>
      <c r="J271" s="53">
        <f t="shared" si="20"/>
        <v>1.0904311251314407</v>
      </c>
      <c r="K271" s="53">
        <f t="shared" si="21"/>
        <v>0.97897308064282962</v>
      </c>
      <c r="L271" s="53">
        <f t="shared" si="22"/>
        <v>0.3</v>
      </c>
      <c r="M271" s="53">
        <f t="shared" si="23"/>
        <v>0.68528115644998067</v>
      </c>
      <c r="N271" s="148">
        <f t="shared" si="24"/>
        <v>0.9852811564499806</v>
      </c>
      <c r="O271" s="51"/>
      <c r="P271" s="51"/>
    </row>
    <row r="272" spans="1:16" x14ac:dyDescent="0.25">
      <c r="A272" s="179">
        <v>269</v>
      </c>
      <c r="B272" s="165" t="s">
        <v>161</v>
      </c>
      <c r="C272" s="165" t="s">
        <v>172</v>
      </c>
      <c r="D272" s="165" t="s">
        <v>540</v>
      </c>
      <c r="E272" s="165" t="s">
        <v>541</v>
      </c>
      <c r="F272" s="170">
        <v>1209</v>
      </c>
      <c r="G272" s="167">
        <v>2370118.4500000002</v>
      </c>
      <c r="H272" s="10">
        <v>811</v>
      </c>
      <c r="I272" s="10">
        <v>1674525</v>
      </c>
      <c r="J272" s="53">
        <f t="shared" si="20"/>
        <v>0.67080231596360629</v>
      </c>
      <c r="K272" s="53">
        <f t="shared" si="21"/>
        <v>0.70651532205067635</v>
      </c>
      <c r="L272" s="53">
        <f t="shared" si="22"/>
        <v>0.20124069478908188</v>
      </c>
      <c r="M272" s="53">
        <f t="shared" si="23"/>
        <v>0.49456072543547341</v>
      </c>
      <c r="N272" s="148">
        <f t="shared" si="24"/>
        <v>0.69580142022455527</v>
      </c>
      <c r="O272" s="51"/>
      <c r="P272" s="51"/>
    </row>
    <row r="273" spans="1:16" x14ac:dyDescent="0.25">
      <c r="A273" s="179">
        <v>270</v>
      </c>
      <c r="B273" s="165" t="s">
        <v>161</v>
      </c>
      <c r="C273" s="165" t="s">
        <v>172</v>
      </c>
      <c r="D273" s="165" t="s">
        <v>536</v>
      </c>
      <c r="E273" s="165" t="s">
        <v>537</v>
      </c>
      <c r="F273" s="170">
        <v>1386</v>
      </c>
      <c r="G273" s="167">
        <v>2706017.8250000002</v>
      </c>
      <c r="H273" s="10">
        <v>671</v>
      </c>
      <c r="I273" s="10">
        <v>1973300</v>
      </c>
      <c r="J273" s="53">
        <f t="shared" si="20"/>
        <v>0.48412698412698413</v>
      </c>
      <c r="K273" s="53">
        <f t="shared" si="21"/>
        <v>0.72922653419698003</v>
      </c>
      <c r="L273" s="53">
        <f t="shared" si="22"/>
        <v>0.14523809523809522</v>
      </c>
      <c r="M273" s="53">
        <f t="shared" si="23"/>
        <v>0.51045857393788596</v>
      </c>
      <c r="N273" s="148">
        <f t="shared" si="24"/>
        <v>0.65569666917598113</v>
      </c>
      <c r="O273" s="51"/>
      <c r="P273" s="51"/>
    </row>
    <row r="274" spans="1:16" x14ac:dyDescent="0.25">
      <c r="A274" s="179">
        <v>271</v>
      </c>
      <c r="B274" s="165" t="s">
        <v>161</v>
      </c>
      <c r="C274" s="165" t="s">
        <v>172</v>
      </c>
      <c r="D274" s="165" t="s">
        <v>546</v>
      </c>
      <c r="E274" s="165" t="s">
        <v>547</v>
      </c>
      <c r="F274" s="170">
        <v>2868</v>
      </c>
      <c r="G274" s="167">
        <v>5595567.5999999996</v>
      </c>
      <c r="H274" s="10">
        <v>1478</v>
      </c>
      <c r="I274" s="10">
        <v>3436515</v>
      </c>
      <c r="J274" s="53">
        <f t="shared" si="20"/>
        <v>0.51534170153417014</v>
      </c>
      <c r="K274" s="53">
        <f t="shared" si="21"/>
        <v>0.61414949218020354</v>
      </c>
      <c r="L274" s="53">
        <f t="shared" si="22"/>
        <v>0.15460251046025103</v>
      </c>
      <c r="M274" s="53">
        <f t="shared" si="23"/>
        <v>0.42990464452614247</v>
      </c>
      <c r="N274" s="148">
        <f t="shared" si="24"/>
        <v>0.5845071549863935</v>
      </c>
      <c r="O274" s="51"/>
      <c r="P274" s="51"/>
    </row>
    <row r="275" spans="1:16" x14ac:dyDescent="0.25">
      <c r="A275" s="179">
        <v>272</v>
      </c>
      <c r="B275" s="165" t="s">
        <v>161</v>
      </c>
      <c r="C275" s="165" t="s">
        <v>172</v>
      </c>
      <c r="D275" s="165" t="s">
        <v>534</v>
      </c>
      <c r="E275" s="165" t="s">
        <v>535</v>
      </c>
      <c r="F275" s="170">
        <v>779</v>
      </c>
      <c r="G275" s="167">
        <v>1525877.5249999999</v>
      </c>
      <c r="H275" s="10">
        <v>479</v>
      </c>
      <c r="I275" s="10">
        <v>890525</v>
      </c>
      <c r="J275" s="53">
        <f t="shared" si="20"/>
        <v>0.61489088575096273</v>
      </c>
      <c r="K275" s="53">
        <f t="shared" si="21"/>
        <v>0.58361499229762892</v>
      </c>
      <c r="L275" s="53">
        <f t="shared" si="22"/>
        <v>0.18446726572528882</v>
      </c>
      <c r="M275" s="53">
        <f t="shared" si="23"/>
        <v>0.40853049460834023</v>
      </c>
      <c r="N275" s="148">
        <f t="shared" si="24"/>
        <v>0.59299776033362905</v>
      </c>
      <c r="O275" s="51"/>
      <c r="P275" s="51"/>
    </row>
    <row r="276" spans="1:16" x14ac:dyDescent="0.25">
      <c r="A276" s="179">
        <v>273</v>
      </c>
      <c r="B276" s="165" t="s">
        <v>161</v>
      </c>
      <c r="C276" s="165" t="s">
        <v>172</v>
      </c>
      <c r="D276" s="165" t="s">
        <v>544</v>
      </c>
      <c r="E276" s="165" t="s">
        <v>1332</v>
      </c>
      <c r="F276" s="170">
        <v>532</v>
      </c>
      <c r="G276" s="167">
        <v>1040270.5</v>
      </c>
      <c r="H276" s="10">
        <v>386</v>
      </c>
      <c r="I276" s="10">
        <v>492005</v>
      </c>
      <c r="J276" s="53">
        <f t="shared" si="20"/>
        <v>0.72556390977443608</v>
      </c>
      <c r="K276" s="53">
        <f t="shared" si="21"/>
        <v>0.47295871602626433</v>
      </c>
      <c r="L276" s="53">
        <f t="shared" si="22"/>
        <v>0.21766917293233082</v>
      </c>
      <c r="M276" s="53">
        <f t="shared" si="23"/>
        <v>0.33107110121838501</v>
      </c>
      <c r="N276" s="148">
        <f t="shared" si="24"/>
        <v>0.5487402741507158</v>
      </c>
      <c r="O276" s="51"/>
      <c r="P276" s="51"/>
    </row>
    <row r="277" spans="1:16" x14ac:dyDescent="0.25">
      <c r="A277" s="179">
        <v>274</v>
      </c>
      <c r="B277" s="165" t="s">
        <v>161</v>
      </c>
      <c r="C277" s="165" t="s">
        <v>172</v>
      </c>
      <c r="D277" s="165" t="s">
        <v>545</v>
      </c>
      <c r="E277" s="165" t="s">
        <v>1333</v>
      </c>
      <c r="F277" s="170">
        <v>801</v>
      </c>
      <c r="G277" s="167">
        <v>1564919.2</v>
      </c>
      <c r="H277" s="10">
        <v>553</v>
      </c>
      <c r="I277" s="10">
        <v>1039705</v>
      </c>
      <c r="J277" s="53">
        <f t="shared" si="20"/>
        <v>0.69038701622971288</v>
      </c>
      <c r="K277" s="53">
        <f t="shared" si="21"/>
        <v>0.66438254447897371</v>
      </c>
      <c r="L277" s="53">
        <f t="shared" si="22"/>
        <v>0.20711610486891385</v>
      </c>
      <c r="M277" s="53">
        <f t="shared" si="23"/>
        <v>0.46506778113528158</v>
      </c>
      <c r="N277" s="148">
        <f t="shared" si="24"/>
        <v>0.67218388600419543</v>
      </c>
      <c r="O277" s="51"/>
      <c r="P277" s="51"/>
    </row>
    <row r="278" spans="1:16" x14ac:dyDescent="0.25">
      <c r="A278" s="179">
        <v>275</v>
      </c>
      <c r="B278" s="165" t="s">
        <v>161</v>
      </c>
      <c r="C278" s="165" t="s">
        <v>172</v>
      </c>
      <c r="D278" s="165" t="s">
        <v>538</v>
      </c>
      <c r="E278" s="165" t="s">
        <v>1287</v>
      </c>
      <c r="F278" s="170">
        <v>1195</v>
      </c>
      <c r="G278" s="167">
        <v>2341991.7749999999</v>
      </c>
      <c r="H278" s="10">
        <v>886</v>
      </c>
      <c r="I278" s="10">
        <v>1770265</v>
      </c>
      <c r="J278" s="53">
        <f t="shared" si="20"/>
        <v>0.74142259414225942</v>
      </c>
      <c r="K278" s="53">
        <f t="shared" si="21"/>
        <v>0.75588010978390396</v>
      </c>
      <c r="L278" s="53">
        <f t="shared" si="22"/>
        <v>0.22242677824267781</v>
      </c>
      <c r="M278" s="53">
        <f t="shared" si="23"/>
        <v>0.52911607684873274</v>
      </c>
      <c r="N278" s="148">
        <f t="shared" si="24"/>
        <v>0.7515428550914105</v>
      </c>
      <c r="O278" s="51"/>
      <c r="P278" s="51"/>
    </row>
    <row r="279" spans="1:16" x14ac:dyDescent="0.25">
      <c r="A279" s="179">
        <v>276</v>
      </c>
      <c r="B279" s="168" t="s">
        <v>72</v>
      </c>
      <c r="C279" s="163" t="s">
        <v>66</v>
      </c>
      <c r="D279" s="171" t="s">
        <v>654</v>
      </c>
      <c r="E279" s="171" t="s">
        <v>1289</v>
      </c>
      <c r="F279" s="160">
        <v>1442</v>
      </c>
      <c r="G279" s="167">
        <v>2791006.65</v>
      </c>
      <c r="H279" s="10">
        <v>1150</v>
      </c>
      <c r="I279" s="10">
        <v>1865710</v>
      </c>
      <c r="J279" s="53">
        <f t="shared" si="20"/>
        <v>0.79750346740638001</v>
      </c>
      <c r="K279" s="53">
        <f t="shared" si="21"/>
        <v>0.66847207261222397</v>
      </c>
      <c r="L279" s="53">
        <f t="shared" si="22"/>
        <v>0.23925104022191399</v>
      </c>
      <c r="M279" s="53">
        <f t="shared" si="23"/>
        <v>0.46793045082855672</v>
      </c>
      <c r="N279" s="148">
        <f t="shared" si="24"/>
        <v>0.70718149105047068</v>
      </c>
      <c r="O279" s="51"/>
      <c r="P279" s="51"/>
    </row>
    <row r="280" spans="1:16" x14ac:dyDescent="0.25">
      <c r="A280" s="179">
        <v>277</v>
      </c>
      <c r="B280" s="168" t="s">
        <v>72</v>
      </c>
      <c r="C280" s="163" t="s">
        <v>66</v>
      </c>
      <c r="D280" s="168" t="s">
        <v>651</v>
      </c>
      <c r="E280" s="168" t="s">
        <v>652</v>
      </c>
      <c r="F280" s="160">
        <v>1220</v>
      </c>
      <c r="G280" s="167">
        <v>2380410.6</v>
      </c>
      <c r="H280" s="10">
        <v>977</v>
      </c>
      <c r="I280" s="10">
        <v>1735215</v>
      </c>
      <c r="J280" s="53">
        <f t="shared" si="20"/>
        <v>0.80081967213114758</v>
      </c>
      <c r="K280" s="53">
        <f t="shared" si="21"/>
        <v>0.72895617251914435</v>
      </c>
      <c r="L280" s="53">
        <f t="shared" si="22"/>
        <v>0.24024590163934426</v>
      </c>
      <c r="M280" s="53">
        <f t="shared" si="23"/>
        <v>0.51026932076340104</v>
      </c>
      <c r="N280" s="148">
        <f t="shared" si="24"/>
        <v>0.75051522240274526</v>
      </c>
      <c r="O280" s="51"/>
      <c r="P280" s="51"/>
    </row>
    <row r="281" spans="1:16" x14ac:dyDescent="0.25">
      <c r="A281" s="179">
        <v>278</v>
      </c>
      <c r="B281" s="168" t="s">
        <v>72</v>
      </c>
      <c r="C281" s="163" t="s">
        <v>66</v>
      </c>
      <c r="D281" s="171" t="s">
        <v>641</v>
      </c>
      <c r="E281" s="172" t="s">
        <v>1370</v>
      </c>
      <c r="F281" s="160">
        <v>1402</v>
      </c>
      <c r="G281" s="167">
        <v>2759806.65</v>
      </c>
      <c r="H281" s="10">
        <v>1009</v>
      </c>
      <c r="I281" s="10">
        <v>1937520</v>
      </c>
      <c r="J281" s="53">
        <f t="shared" si="20"/>
        <v>0.71968616262482166</v>
      </c>
      <c r="K281" s="53">
        <f t="shared" si="21"/>
        <v>0.70204918159755869</v>
      </c>
      <c r="L281" s="53">
        <f t="shared" si="22"/>
        <v>0.21590584878744648</v>
      </c>
      <c r="M281" s="53">
        <f t="shared" si="23"/>
        <v>0.49143442711829105</v>
      </c>
      <c r="N281" s="148">
        <f t="shared" si="24"/>
        <v>0.70734027590573756</v>
      </c>
      <c r="O281" s="51"/>
      <c r="P281" s="51"/>
    </row>
    <row r="282" spans="1:16" x14ac:dyDescent="0.25">
      <c r="A282" s="179">
        <v>279</v>
      </c>
      <c r="B282" s="168" t="s">
        <v>72</v>
      </c>
      <c r="C282" s="163" t="s">
        <v>66</v>
      </c>
      <c r="D282" s="171" t="s">
        <v>658</v>
      </c>
      <c r="E282" s="171" t="s">
        <v>659</v>
      </c>
      <c r="F282" s="160">
        <v>1317</v>
      </c>
      <c r="G282" s="167">
        <v>2585122.5499999998</v>
      </c>
      <c r="H282" s="10">
        <v>1165</v>
      </c>
      <c r="I282" s="10">
        <v>2287480</v>
      </c>
      <c r="J282" s="53">
        <f t="shared" si="20"/>
        <v>0.8845861807137434</v>
      </c>
      <c r="K282" s="53">
        <f t="shared" si="21"/>
        <v>0.88486327272956566</v>
      </c>
      <c r="L282" s="53">
        <f t="shared" si="22"/>
        <v>0.26537585421412302</v>
      </c>
      <c r="M282" s="53">
        <f t="shared" si="23"/>
        <v>0.61940429091069593</v>
      </c>
      <c r="N282" s="148">
        <f t="shared" si="24"/>
        <v>0.88478014512481895</v>
      </c>
      <c r="O282" s="51"/>
      <c r="P282" s="51"/>
    </row>
    <row r="283" spans="1:16" x14ac:dyDescent="0.25">
      <c r="A283" s="179">
        <v>280</v>
      </c>
      <c r="B283" s="168" t="s">
        <v>72</v>
      </c>
      <c r="C283" s="163" t="s">
        <v>66</v>
      </c>
      <c r="D283" s="171" t="s">
        <v>648</v>
      </c>
      <c r="E283" s="171" t="s">
        <v>649</v>
      </c>
      <c r="F283" s="160">
        <v>1016</v>
      </c>
      <c r="G283" s="167">
        <v>1988347.4</v>
      </c>
      <c r="H283" s="10">
        <v>1156</v>
      </c>
      <c r="I283" s="10">
        <v>1800850</v>
      </c>
      <c r="J283" s="53">
        <f t="shared" si="20"/>
        <v>1.1377952755905512</v>
      </c>
      <c r="K283" s="53">
        <f t="shared" si="21"/>
        <v>0.90570189092710862</v>
      </c>
      <c r="L283" s="53">
        <f t="shared" si="22"/>
        <v>0.3</v>
      </c>
      <c r="M283" s="53">
        <f t="shared" si="23"/>
        <v>0.63399132364897604</v>
      </c>
      <c r="N283" s="148">
        <f t="shared" si="24"/>
        <v>0.93399132364897608</v>
      </c>
      <c r="O283" s="51"/>
      <c r="P283" s="51"/>
    </row>
    <row r="284" spans="1:16" x14ac:dyDescent="0.25">
      <c r="A284" s="179">
        <v>281</v>
      </c>
      <c r="B284" s="168" t="s">
        <v>72</v>
      </c>
      <c r="C284" s="163" t="s">
        <v>66</v>
      </c>
      <c r="D284" s="171" t="s">
        <v>656</v>
      </c>
      <c r="E284" s="171" t="s">
        <v>657</v>
      </c>
      <c r="F284" s="160">
        <v>3751</v>
      </c>
      <c r="G284" s="167">
        <v>7062693.25</v>
      </c>
      <c r="H284" s="10">
        <v>2737</v>
      </c>
      <c r="I284" s="10">
        <v>6580750</v>
      </c>
      <c r="J284" s="53">
        <f t="shared" si="20"/>
        <v>0.72967208744334844</v>
      </c>
      <c r="K284" s="53">
        <f t="shared" si="21"/>
        <v>0.9317621149693851</v>
      </c>
      <c r="L284" s="53">
        <f t="shared" si="22"/>
        <v>0.21890162623300452</v>
      </c>
      <c r="M284" s="53">
        <f t="shared" si="23"/>
        <v>0.65223348047856955</v>
      </c>
      <c r="N284" s="148">
        <f t="shared" si="24"/>
        <v>0.87113510671157401</v>
      </c>
      <c r="O284" s="51"/>
      <c r="P284" s="51"/>
    </row>
    <row r="285" spans="1:16" x14ac:dyDescent="0.25">
      <c r="A285" s="179">
        <v>282</v>
      </c>
      <c r="B285" s="168" t="s">
        <v>72</v>
      </c>
      <c r="C285" s="163" t="s">
        <v>66</v>
      </c>
      <c r="D285" s="171" t="s">
        <v>639</v>
      </c>
      <c r="E285" s="171" t="s">
        <v>640</v>
      </c>
      <c r="F285" s="160">
        <v>1153</v>
      </c>
      <c r="G285" s="167">
        <v>1978880.6</v>
      </c>
      <c r="H285" s="10">
        <v>1025</v>
      </c>
      <c r="I285" s="10">
        <v>1632855</v>
      </c>
      <c r="J285" s="53">
        <f t="shared" si="20"/>
        <v>0.88898525585429311</v>
      </c>
      <c r="K285" s="53">
        <f t="shared" si="21"/>
        <v>0.82514073865800697</v>
      </c>
      <c r="L285" s="53">
        <f t="shared" si="22"/>
        <v>0.26669557675628791</v>
      </c>
      <c r="M285" s="53">
        <f t="shared" si="23"/>
        <v>0.57759851706060483</v>
      </c>
      <c r="N285" s="148">
        <f t="shared" si="24"/>
        <v>0.8442940938168928</v>
      </c>
      <c r="O285" s="51"/>
      <c r="P285" s="51"/>
    </row>
    <row r="286" spans="1:16" x14ac:dyDescent="0.25">
      <c r="A286" s="179">
        <v>283</v>
      </c>
      <c r="B286" s="168" t="s">
        <v>72</v>
      </c>
      <c r="C286" s="163" t="s">
        <v>66</v>
      </c>
      <c r="D286" s="171" t="s">
        <v>655</v>
      </c>
      <c r="E286" s="171" t="s">
        <v>1290</v>
      </c>
      <c r="F286" s="160">
        <v>1149</v>
      </c>
      <c r="G286" s="167">
        <v>2787797.4</v>
      </c>
      <c r="H286" s="10">
        <v>1061</v>
      </c>
      <c r="I286" s="10">
        <v>1720330</v>
      </c>
      <c r="J286" s="53">
        <f t="shared" si="20"/>
        <v>0.92341166231505656</v>
      </c>
      <c r="K286" s="53">
        <f t="shared" si="21"/>
        <v>0.61709290639269554</v>
      </c>
      <c r="L286" s="53">
        <f t="shared" si="22"/>
        <v>0.27702349869451698</v>
      </c>
      <c r="M286" s="53">
        <f t="shared" si="23"/>
        <v>0.43196503447488688</v>
      </c>
      <c r="N286" s="148">
        <f t="shared" si="24"/>
        <v>0.70898853316940391</v>
      </c>
      <c r="O286" s="51"/>
      <c r="P286" s="51"/>
    </row>
    <row r="287" spans="1:16" x14ac:dyDescent="0.25">
      <c r="A287" s="179">
        <v>284</v>
      </c>
      <c r="B287" s="168" t="s">
        <v>72</v>
      </c>
      <c r="C287" s="163" t="s">
        <v>66</v>
      </c>
      <c r="D287" s="171" t="s">
        <v>653</v>
      </c>
      <c r="E287" s="171" t="s">
        <v>1291</v>
      </c>
      <c r="F287" s="160">
        <v>816</v>
      </c>
      <c r="G287" s="167">
        <v>1504116.35</v>
      </c>
      <c r="H287" s="10">
        <v>758</v>
      </c>
      <c r="I287" s="10">
        <v>1116390</v>
      </c>
      <c r="J287" s="53">
        <f t="shared" si="20"/>
        <v>0.92892156862745101</v>
      </c>
      <c r="K287" s="53">
        <f t="shared" si="21"/>
        <v>0.74222316644586694</v>
      </c>
      <c r="L287" s="53">
        <f t="shared" si="22"/>
        <v>0.2786764705882353</v>
      </c>
      <c r="M287" s="53">
        <f t="shared" si="23"/>
        <v>0.51955621651210682</v>
      </c>
      <c r="N287" s="148">
        <f t="shared" si="24"/>
        <v>0.79823268710034212</v>
      </c>
      <c r="O287" s="51"/>
      <c r="P287" s="51"/>
    </row>
    <row r="288" spans="1:16" x14ac:dyDescent="0.25">
      <c r="A288" s="179">
        <v>285</v>
      </c>
      <c r="B288" s="168" t="s">
        <v>72</v>
      </c>
      <c r="C288" s="163" t="s">
        <v>66</v>
      </c>
      <c r="D288" s="171" t="s">
        <v>642</v>
      </c>
      <c r="E288" s="171" t="s">
        <v>693</v>
      </c>
      <c r="F288" s="160">
        <v>1153</v>
      </c>
      <c r="G288" s="167">
        <v>1978880.6</v>
      </c>
      <c r="H288" s="10">
        <v>791</v>
      </c>
      <c r="I288" s="10">
        <v>1451245</v>
      </c>
      <c r="J288" s="53">
        <f t="shared" si="20"/>
        <v>0.68603642671292286</v>
      </c>
      <c r="K288" s="53">
        <f t="shared" si="21"/>
        <v>0.73336663161991678</v>
      </c>
      <c r="L288" s="53">
        <f t="shared" si="22"/>
        <v>0.20581092801387685</v>
      </c>
      <c r="M288" s="53">
        <f t="shared" si="23"/>
        <v>0.51335664213394172</v>
      </c>
      <c r="N288" s="148">
        <f t="shared" si="24"/>
        <v>0.71916757014781862</v>
      </c>
      <c r="O288" s="51"/>
      <c r="P288" s="51"/>
    </row>
    <row r="289" spans="1:16" x14ac:dyDescent="0.25">
      <c r="A289" s="179">
        <v>286</v>
      </c>
      <c r="B289" s="168" t="s">
        <v>72</v>
      </c>
      <c r="C289" s="163" t="s">
        <v>66</v>
      </c>
      <c r="D289" s="171" t="s">
        <v>650</v>
      </c>
      <c r="E289" s="171" t="s">
        <v>1292</v>
      </c>
      <c r="F289" s="160">
        <v>1150</v>
      </c>
      <c r="G289" s="167">
        <v>2951940.95</v>
      </c>
      <c r="H289" s="10">
        <v>1257</v>
      </c>
      <c r="I289" s="10">
        <v>3441360</v>
      </c>
      <c r="J289" s="53">
        <f t="shared" si="20"/>
        <v>1.0930434782608696</v>
      </c>
      <c r="K289" s="53">
        <f t="shared" si="21"/>
        <v>1.1657956775863012</v>
      </c>
      <c r="L289" s="53">
        <f t="shared" si="22"/>
        <v>0.3</v>
      </c>
      <c r="M289" s="53">
        <f t="shared" si="23"/>
        <v>0.7</v>
      </c>
      <c r="N289" s="148">
        <f t="shared" si="24"/>
        <v>1</v>
      </c>
      <c r="O289" s="51"/>
      <c r="P289" s="51"/>
    </row>
    <row r="290" spans="1:16" x14ac:dyDescent="0.25">
      <c r="A290" s="179">
        <v>287</v>
      </c>
      <c r="B290" s="168" t="s">
        <v>72</v>
      </c>
      <c r="C290" s="163" t="s">
        <v>66</v>
      </c>
      <c r="D290" s="171" t="s">
        <v>646</v>
      </c>
      <c r="E290" s="171" t="s">
        <v>499</v>
      </c>
      <c r="F290" s="160">
        <v>776</v>
      </c>
      <c r="G290" s="167">
        <v>1472916.35</v>
      </c>
      <c r="H290" s="10">
        <v>914</v>
      </c>
      <c r="I290" s="10">
        <v>1090220</v>
      </c>
      <c r="J290" s="53">
        <f t="shared" si="20"/>
        <v>1.1778350515463918</v>
      </c>
      <c r="K290" s="53">
        <f t="shared" si="21"/>
        <v>0.74017781118391412</v>
      </c>
      <c r="L290" s="53">
        <f t="shared" si="22"/>
        <v>0.3</v>
      </c>
      <c r="M290" s="53">
        <f t="shared" si="23"/>
        <v>0.51812446782873989</v>
      </c>
      <c r="N290" s="148">
        <f t="shared" si="24"/>
        <v>0.81812446782873982</v>
      </c>
      <c r="O290" s="51"/>
      <c r="P290" s="51"/>
    </row>
    <row r="291" spans="1:16" x14ac:dyDescent="0.25">
      <c r="A291" s="179">
        <v>288</v>
      </c>
      <c r="B291" s="168" t="s">
        <v>72</v>
      </c>
      <c r="C291" s="163" t="s">
        <v>66</v>
      </c>
      <c r="D291" s="168" t="s">
        <v>637</v>
      </c>
      <c r="E291" s="168" t="s">
        <v>638</v>
      </c>
      <c r="F291" s="160">
        <v>1371</v>
      </c>
      <c r="G291" s="167">
        <v>2468106.65</v>
      </c>
      <c r="H291" s="10">
        <v>1301</v>
      </c>
      <c r="I291" s="10">
        <v>1837485</v>
      </c>
      <c r="J291" s="53">
        <f t="shared" si="20"/>
        <v>0.94894237782640412</v>
      </c>
      <c r="K291" s="53">
        <f t="shared" si="21"/>
        <v>0.74449173418012549</v>
      </c>
      <c r="L291" s="53">
        <f t="shared" si="22"/>
        <v>0.28468271334792122</v>
      </c>
      <c r="M291" s="53">
        <f t="shared" si="23"/>
        <v>0.52114421392608778</v>
      </c>
      <c r="N291" s="148">
        <f t="shared" si="24"/>
        <v>0.80582692727400906</v>
      </c>
      <c r="O291" s="51"/>
      <c r="P291" s="51"/>
    </row>
    <row r="292" spans="1:16" x14ac:dyDescent="0.25">
      <c r="A292" s="179">
        <v>289</v>
      </c>
      <c r="B292" s="168" t="s">
        <v>72</v>
      </c>
      <c r="C292" s="163" t="s">
        <v>66</v>
      </c>
      <c r="D292" s="168" t="s">
        <v>644</v>
      </c>
      <c r="E292" s="168" t="s">
        <v>645</v>
      </c>
      <c r="F292" s="160">
        <v>723</v>
      </c>
      <c r="G292" s="167">
        <v>1375538.25</v>
      </c>
      <c r="H292" s="10">
        <v>525</v>
      </c>
      <c r="I292" s="10">
        <v>804710</v>
      </c>
      <c r="J292" s="53">
        <f t="shared" si="20"/>
        <v>0.72614107883817425</v>
      </c>
      <c r="K292" s="53">
        <f t="shared" si="21"/>
        <v>0.58501462972767204</v>
      </c>
      <c r="L292" s="53">
        <f t="shared" si="22"/>
        <v>0.21784232365145226</v>
      </c>
      <c r="M292" s="53">
        <f t="shared" si="23"/>
        <v>0.40951024080937043</v>
      </c>
      <c r="N292" s="148">
        <f t="shared" si="24"/>
        <v>0.62735256446082266</v>
      </c>
      <c r="O292" s="51"/>
      <c r="P292" s="51"/>
    </row>
    <row r="293" spans="1:16" x14ac:dyDescent="0.25">
      <c r="A293" s="179">
        <v>290</v>
      </c>
      <c r="B293" s="168" t="s">
        <v>72</v>
      </c>
      <c r="C293" s="163" t="s">
        <v>66</v>
      </c>
      <c r="D293" s="168" t="s">
        <v>1452</v>
      </c>
      <c r="E293" s="168" t="s">
        <v>1453</v>
      </c>
      <c r="F293" s="160">
        <v>503</v>
      </c>
      <c r="G293" s="167">
        <v>997096.2</v>
      </c>
      <c r="H293" s="10">
        <v>359</v>
      </c>
      <c r="I293" s="10">
        <v>495240</v>
      </c>
      <c r="J293" s="53">
        <f t="shared" si="20"/>
        <v>0.71371769383697814</v>
      </c>
      <c r="K293" s="53">
        <f t="shared" si="21"/>
        <v>0.49668226596390602</v>
      </c>
      <c r="L293" s="53">
        <f t="shared" si="22"/>
        <v>0.21411530815109345</v>
      </c>
      <c r="M293" s="53">
        <f t="shared" si="23"/>
        <v>0.34767758617473421</v>
      </c>
      <c r="N293" s="148">
        <f t="shared" si="24"/>
        <v>0.56179289432582769</v>
      </c>
      <c r="O293" s="51"/>
      <c r="P293" s="51"/>
    </row>
    <row r="294" spans="1:16" x14ac:dyDescent="0.25">
      <c r="A294" s="179">
        <v>291</v>
      </c>
      <c r="B294" s="168" t="s">
        <v>72</v>
      </c>
      <c r="C294" s="163" t="s">
        <v>66</v>
      </c>
      <c r="D294" s="168" t="s">
        <v>632</v>
      </c>
      <c r="E294" s="168" t="s">
        <v>1326</v>
      </c>
      <c r="F294" s="160">
        <v>812</v>
      </c>
      <c r="G294" s="167">
        <v>1582746.35</v>
      </c>
      <c r="H294" s="10">
        <v>707</v>
      </c>
      <c r="I294" s="10">
        <v>1083905</v>
      </c>
      <c r="J294" s="53">
        <f t="shared" si="20"/>
        <v>0.87068965517241381</v>
      </c>
      <c r="K294" s="53">
        <f t="shared" si="21"/>
        <v>0.68482546176776837</v>
      </c>
      <c r="L294" s="53">
        <f t="shared" si="22"/>
        <v>0.26120689655172413</v>
      </c>
      <c r="M294" s="53">
        <f t="shared" si="23"/>
        <v>0.47937782323743783</v>
      </c>
      <c r="N294" s="148">
        <f t="shared" si="24"/>
        <v>0.74058471978916196</v>
      </c>
      <c r="O294" s="51"/>
      <c r="P294" s="51"/>
    </row>
    <row r="295" spans="1:16" x14ac:dyDescent="0.25">
      <c r="A295" s="179">
        <v>292</v>
      </c>
      <c r="B295" s="168" t="s">
        <v>72</v>
      </c>
      <c r="C295" s="163" t="s">
        <v>66</v>
      </c>
      <c r="D295" s="168" t="s">
        <v>630</v>
      </c>
      <c r="E295" s="168" t="s">
        <v>1334</v>
      </c>
      <c r="F295" s="160">
        <v>504</v>
      </c>
      <c r="G295" s="167">
        <v>885242.2</v>
      </c>
      <c r="H295" s="10">
        <v>474</v>
      </c>
      <c r="I295" s="10">
        <v>897060</v>
      </c>
      <c r="J295" s="53">
        <f t="shared" si="20"/>
        <v>0.94047619047619047</v>
      </c>
      <c r="K295" s="53">
        <f t="shared" si="21"/>
        <v>1.0133497928589488</v>
      </c>
      <c r="L295" s="53">
        <f t="shared" si="22"/>
        <v>0.28214285714285714</v>
      </c>
      <c r="M295" s="53">
        <f t="shared" si="23"/>
        <v>0.7</v>
      </c>
      <c r="N295" s="148">
        <f t="shared" si="24"/>
        <v>0.9821428571428571</v>
      </c>
      <c r="O295" s="51"/>
      <c r="P295" s="51"/>
    </row>
    <row r="296" spans="1:16" x14ac:dyDescent="0.25">
      <c r="A296" s="179">
        <v>293</v>
      </c>
      <c r="B296" s="168" t="s">
        <v>633</v>
      </c>
      <c r="C296" s="163" t="s">
        <v>66</v>
      </c>
      <c r="D296" s="168" t="s">
        <v>635</v>
      </c>
      <c r="E296" s="168" t="s">
        <v>636</v>
      </c>
      <c r="F296" s="160">
        <v>1460</v>
      </c>
      <c r="G296" s="167">
        <v>2719504.1</v>
      </c>
      <c r="H296" s="10">
        <v>1007</v>
      </c>
      <c r="I296" s="10">
        <v>1336485</v>
      </c>
      <c r="J296" s="53">
        <f t="shared" si="20"/>
        <v>0.6897260273972603</v>
      </c>
      <c r="K296" s="53">
        <f t="shared" si="21"/>
        <v>0.49144437767164978</v>
      </c>
      <c r="L296" s="53">
        <f t="shared" si="22"/>
        <v>0.20691780821917807</v>
      </c>
      <c r="M296" s="53">
        <f t="shared" si="23"/>
        <v>0.34401106437015483</v>
      </c>
      <c r="N296" s="148">
        <f t="shared" si="24"/>
        <v>0.55092887258933287</v>
      </c>
      <c r="O296" s="51"/>
      <c r="P296" s="51"/>
    </row>
    <row r="297" spans="1:16" x14ac:dyDescent="0.25">
      <c r="A297" s="179">
        <v>294</v>
      </c>
      <c r="B297" s="168" t="s">
        <v>633</v>
      </c>
      <c r="C297" s="163" t="s">
        <v>66</v>
      </c>
      <c r="D297" s="168" t="s">
        <v>634</v>
      </c>
      <c r="E297" s="168" t="s">
        <v>1288</v>
      </c>
      <c r="F297" s="160">
        <v>1172</v>
      </c>
      <c r="G297" s="167">
        <v>2420286</v>
      </c>
      <c r="H297" s="10">
        <v>675</v>
      </c>
      <c r="I297" s="10">
        <v>1251905</v>
      </c>
      <c r="J297" s="53">
        <f t="shared" si="20"/>
        <v>0.57593856655290099</v>
      </c>
      <c r="K297" s="53">
        <f t="shared" si="21"/>
        <v>0.51725498556782135</v>
      </c>
      <c r="L297" s="53">
        <f t="shared" si="22"/>
        <v>0.1727815699658703</v>
      </c>
      <c r="M297" s="53">
        <f t="shared" si="23"/>
        <v>0.36207848989747493</v>
      </c>
      <c r="N297" s="148">
        <f t="shared" si="24"/>
        <v>0.53486005986334528</v>
      </c>
      <c r="O297" s="51"/>
      <c r="P297" s="51"/>
    </row>
    <row r="298" spans="1:16" x14ac:dyDescent="0.25">
      <c r="A298" s="179">
        <v>295</v>
      </c>
      <c r="B298" s="171" t="s">
        <v>65</v>
      </c>
      <c r="C298" s="163" t="s">
        <v>66</v>
      </c>
      <c r="D298" s="171" t="s">
        <v>620</v>
      </c>
      <c r="E298" s="171" t="s">
        <v>1048</v>
      </c>
      <c r="F298" s="160">
        <v>1836</v>
      </c>
      <c r="G298" s="167">
        <v>3583128.05</v>
      </c>
      <c r="H298" s="10">
        <v>581</v>
      </c>
      <c r="I298" s="10">
        <v>767860</v>
      </c>
      <c r="J298" s="53">
        <f t="shared" si="20"/>
        <v>0.31644880174291939</v>
      </c>
      <c r="K298" s="53">
        <f t="shared" si="21"/>
        <v>0.21429878845663919</v>
      </c>
      <c r="L298" s="53">
        <f t="shared" si="22"/>
        <v>9.4934640522875813E-2</v>
      </c>
      <c r="M298" s="53">
        <f t="shared" si="23"/>
        <v>0.15000915191964742</v>
      </c>
      <c r="N298" s="148">
        <f t="shared" si="24"/>
        <v>0.24494379244252323</v>
      </c>
      <c r="O298" s="51"/>
      <c r="P298" s="51"/>
    </row>
    <row r="299" spans="1:16" x14ac:dyDescent="0.25">
      <c r="A299" s="179">
        <v>296</v>
      </c>
      <c r="B299" s="171" t="s">
        <v>65</v>
      </c>
      <c r="C299" s="163" t="s">
        <v>66</v>
      </c>
      <c r="D299" s="171" t="s">
        <v>622</v>
      </c>
      <c r="E299" s="171" t="s">
        <v>1049</v>
      </c>
      <c r="F299" s="160">
        <v>1221</v>
      </c>
      <c r="G299" s="167">
        <v>2383180.6</v>
      </c>
      <c r="H299" s="10">
        <v>336</v>
      </c>
      <c r="I299" s="10">
        <v>972660</v>
      </c>
      <c r="J299" s="53">
        <f t="shared" si="20"/>
        <v>0.27518427518427518</v>
      </c>
      <c r="K299" s="53">
        <f t="shared" si="21"/>
        <v>0.40813524581393451</v>
      </c>
      <c r="L299" s="53">
        <f t="shared" si="22"/>
        <v>8.255528255528255E-2</v>
      </c>
      <c r="M299" s="53">
        <f t="shared" si="23"/>
        <v>0.28569467206975413</v>
      </c>
      <c r="N299" s="148">
        <f t="shared" si="24"/>
        <v>0.36824995462503668</v>
      </c>
      <c r="O299" s="51"/>
      <c r="P299" s="51"/>
    </row>
    <row r="300" spans="1:16" x14ac:dyDescent="0.25">
      <c r="A300" s="179">
        <v>297</v>
      </c>
      <c r="B300" s="171" t="s">
        <v>73</v>
      </c>
      <c r="C300" s="163" t="s">
        <v>66</v>
      </c>
      <c r="D300" s="171" t="s">
        <v>627</v>
      </c>
      <c r="E300" s="171" t="s">
        <v>1374</v>
      </c>
      <c r="F300" s="160">
        <v>1743</v>
      </c>
      <c r="G300" s="167">
        <v>3407708.95</v>
      </c>
      <c r="H300" s="10">
        <v>1217</v>
      </c>
      <c r="I300" s="10">
        <v>2725875</v>
      </c>
      <c r="J300" s="53">
        <f t="shared" si="20"/>
        <v>0.69822145725760187</v>
      </c>
      <c r="K300" s="53">
        <f t="shared" si="21"/>
        <v>0.79991426497852758</v>
      </c>
      <c r="L300" s="53">
        <f t="shared" si="22"/>
        <v>0.20946643717728056</v>
      </c>
      <c r="M300" s="53">
        <f t="shared" si="23"/>
        <v>0.55993998548496926</v>
      </c>
      <c r="N300" s="148">
        <f t="shared" si="24"/>
        <v>0.76940642266224979</v>
      </c>
      <c r="O300" s="51"/>
      <c r="P300" s="51"/>
    </row>
    <row r="301" spans="1:16" x14ac:dyDescent="0.25">
      <c r="A301" s="179">
        <v>298</v>
      </c>
      <c r="B301" s="171" t="s">
        <v>73</v>
      </c>
      <c r="C301" s="163" t="s">
        <v>66</v>
      </c>
      <c r="D301" s="171" t="s">
        <v>628</v>
      </c>
      <c r="E301" s="171" t="s">
        <v>629</v>
      </c>
      <c r="F301" s="160">
        <v>1844</v>
      </c>
      <c r="G301" s="167">
        <v>3592213.05</v>
      </c>
      <c r="H301" s="10">
        <v>1602</v>
      </c>
      <c r="I301" s="10">
        <v>2681930</v>
      </c>
      <c r="J301" s="53">
        <f t="shared" si="20"/>
        <v>0.86876355748373102</v>
      </c>
      <c r="K301" s="53">
        <f t="shared" si="21"/>
        <v>0.74659547267108783</v>
      </c>
      <c r="L301" s="53">
        <f t="shared" si="22"/>
        <v>0.26062906724511931</v>
      </c>
      <c r="M301" s="53">
        <f t="shared" si="23"/>
        <v>0.52261683086976141</v>
      </c>
      <c r="N301" s="148">
        <f t="shared" si="24"/>
        <v>0.78324589811488066</v>
      </c>
      <c r="O301" s="51"/>
      <c r="P301" s="51"/>
    </row>
    <row r="302" spans="1:16" x14ac:dyDescent="0.25">
      <c r="A302" s="179">
        <v>299</v>
      </c>
      <c r="B302" s="171" t="s">
        <v>73</v>
      </c>
      <c r="C302" s="163" t="s">
        <v>66</v>
      </c>
      <c r="D302" s="171" t="s">
        <v>624</v>
      </c>
      <c r="E302" s="171" t="s">
        <v>625</v>
      </c>
      <c r="F302" s="160">
        <v>924</v>
      </c>
      <c r="G302" s="167">
        <v>1814415.45</v>
      </c>
      <c r="H302" s="10">
        <v>1111</v>
      </c>
      <c r="I302" s="10">
        <v>1359560</v>
      </c>
      <c r="J302" s="53">
        <f t="shared" si="20"/>
        <v>1.2023809523809523</v>
      </c>
      <c r="K302" s="53">
        <f t="shared" si="21"/>
        <v>0.74931019794832543</v>
      </c>
      <c r="L302" s="53">
        <f t="shared" si="22"/>
        <v>0.3</v>
      </c>
      <c r="M302" s="53">
        <f t="shared" si="23"/>
        <v>0.52451713856382776</v>
      </c>
      <c r="N302" s="148">
        <f t="shared" si="24"/>
        <v>0.82451713856382769</v>
      </c>
      <c r="O302" s="51"/>
      <c r="P302" s="51"/>
    </row>
    <row r="303" spans="1:16" x14ac:dyDescent="0.25">
      <c r="A303" s="179">
        <v>300</v>
      </c>
      <c r="B303" s="171" t="s">
        <v>73</v>
      </c>
      <c r="C303" s="163" t="s">
        <v>66</v>
      </c>
      <c r="D303" s="171" t="s">
        <v>626</v>
      </c>
      <c r="E303" s="171" t="s">
        <v>1051</v>
      </c>
      <c r="F303" s="160">
        <v>612</v>
      </c>
      <c r="G303" s="167">
        <v>1193714.825</v>
      </c>
      <c r="H303" s="10">
        <v>736</v>
      </c>
      <c r="I303" s="10">
        <v>1164035</v>
      </c>
      <c r="J303" s="53">
        <f t="shared" si="20"/>
        <v>1.2026143790849673</v>
      </c>
      <c r="K303" s="53">
        <f t="shared" si="21"/>
        <v>0.97513658674717396</v>
      </c>
      <c r="L303" s="53">
        <f t="shared" si="22"/>
        <v>0.3</v>
      </c>
      <c r="M303" s="53">
        <f t="shared" si="23"/>
        <v>0.68259561072302177</v>
      </c>
      <c r="N303" s="148">
        <f t="shared" si="24"/>
        <v>0.98259561072302182</v>
      </c>
      <c r="O303" s="51"/>
      <c r="P303" s="51"/>
    </row>
    <row r="304" spans="1:16" x14ac:dyDescent="0.25">
      <c r="A304" s="179">
        <v>301</v>
      </c>
      <c r="B304" s="171" t="s">
        <v>68</v>
      </c>
      <c r="C304" s="163" t="s">
        <v>66</v>
      </c>
      <c r="D304" s="171" t="s">
        <v>710</v>
      </c>
      <c r="E304" s="171" t="s">
        <v>1176</v>
      </c>
      <c r="F304" s="160">
        <v>314</v>
      </c>
      <c r="G304" s="167">
        <v>624965.15</v>
      </c>
      <c r="H304" s="10">
        <v>137</v>
      </c>
      <c r="I304" s="10">
        <v>145475</v>
      </c>
      <c r="J304" s="53">
        <f t="shared" si="20"/>
        <v>0.43630573248407645</v>
      </c>
      <c r="K304" s="53">
        <f t="shared" si="21"/>
        <v>0.23277297942133252</v>
      </c>
      <c r="L304" s="53">
        <f t="shared" si="22"/>
        <v>0.13089171974522293</v>
      </c>
      <c r="M304" s="53">
        <f t="shared" si="23"/>
        <v>0.16294108559493276</v>
      </c>
      <c r="N304" s="148">
        <f t="shared" si="24"/>
        <v>0.29383280534015566</v>
      </c>
      <c r="O304" s="51"/>
      <c r="P304" s="51"/>
    </row>
    <row r="305" spans="1:16" x14ac:dyDescent="0.25">
      <c r="A305" s="179">
        <v>302</v>
      </c>
      <c r="B305" s="171" t="s">
        <v>68</v>
      </c>
      <c r="C305" s="163" t="s">
        <v>66</v>
      </c>
      <c r="D305" s="171" t="s">
        <v>709</v>
      </c>
      <c r="E305" s="171" t="s">
        <v>1053</v>
      </c>
      <c r="F305" s="160">
        <v>906</v>
      </c>
      <c r="G305" s="167">
        <v>1755445.45</v>
      </c>
      <c r="H305" s="10">
        <v>431</v>
      </c>
      <c r="I305" s="10">
        <v>1046775</v>
      </c>
      <c r="J305" s="53">
        <f t="shared" si="20"/>
        <v>0.47571743929359822</v>
      </c>
      <c r="K305" s="53">
        <f t="shared" si="21"/>
        <v>0.59630163956390669</v>
      </c>
      <c r="L305" s="53">
        <f t="shared" si="22"/>
        <v>0.14271523178807946</v>
      </c>
      <c r="M305" s="53">
        <f t="shared" si="23"/>
        <v>0.41741114769473464</v>
      </c>
      <c r="N305" s="148">
        <f t="shared" si="24"/>
        <v>0.56012637948281407</v>
      </c>
      <c r="O305" s="51"/>
      <c r="P305" s="51"/>
    </row>
    <row r="306" spans="1:16" x14ac:dyDescent="0.25">
      <c r="A306" s="179">
        <v>303</v>
      </c>
      <c r="B306" s="169" t="s">
        <v>88</v>
      </c>
      <c r="C306" s="163" t="s">
        <v>66</v>
      </c>
      <c r="D306" s="169" t="s">
        <v>747</v>
      </c>
      <c r="E306" s="169" t="s">
        <v>1177</v>
      </c>
      <c r="F306" s="160">
        <v>991</v>
      </c>
      <c r="G306" s="167">
        <v>1750434.55</v>
      </c>
      <c r="H306" s="10">
        <v>808</v>
      </c>
      <c r="I306" s="10">
        <v>1325225</v>
      </c>
      <c r="J306" s="53">
        <f t="shared" si="20"/>
        <v>0.81533804238143293</v>
      </c>
      <c r="K306" s="53">
        <f t="shared" si="21"/>
        <v>0.75708343393930377</v>
      </c>
      <c r="L306" s="53">
        <f t="shared" si="22"/>
        <v>0.24460141271442987</v>
      </c>
      <c r="M306" s="53">
        <f t="shared" si="23"/>
        <v>0.52995840375751258</v>
      </c>
      <c r="N306" s="148">
        <f t="shared" si="24"/>
        <v>0.7745598164719425</v>
      </c>
      <c r="O306" s="51"/>
      <c r="P306" s="51"/>
    </row>
    <row r="307" spans="1:16" x14ac:dyDescent="0.25">
      <c r="A307" s="179">
        <v>304</v>
      </c>
      <c r="B307" s="169" t="s">
        <v>88</v>
      </c>
      <c r="C307" s="163" t="s">
        <v>66</v>
      </c>
      <c r="D307" s="169" t="s">
        <v>1178</v>
      </c>
      <c r="E307" s="169" t="s">
        <v>1432</v>
      </c>
      <c r="F307" s="160">
        <v>389</v>
      </c>
      <c r="G307" s="167">
        <v>721497.22499999998</v>
      </c>
      <c r="H307" s="10">
        <v>395</v>
      </c>
      <c r="I307" s="10">
        <v>657005</v>
      </c>
      <c r="J307" s="53">
        <f t="shared" si="20"/>
        <v>1.0154241645244215</v>
      </c>
      <c r="K307" s="53">
        <f t="shared" si="21"/>
        <v>0.9106133429688521</v>
      </c>
      <c r="L307" s="53">
        <f t="shared" si="22"/>
        <v>0.3</v>
      </c>
      <c r="M307" s="53">
        <f t="shared" si="23"/>
        <v>0.6374293400781964</v>
      </c>
      <c r="N307" s="148">
        <f t="shared" si="24"/>
        <v>0.93742934007819634</v>
      </c>
      <c r="O307" s="51"/>
      <c r="P307" s="51"/>
    </row>
    <row r="308" spans="1:16" x14ac:dyDescent="0.25">
      <c r="A308" s="179">
        <v>305</v>
      </c>
      <c r="B308" s="169" t="s">
        <v>88</v>
      </c>
      <c r="C308" s="163" t="s">
        <v>66</v>
      </c>
      <c r="D308" s="169" t="s">
        <v>734</v>
      </c>
      <c r="E308" s="169" t="s">
        <v>1180</v>
      </c>
      <c r="F308" s="160">
        <v>808</v>
      </c>
      <c r="G308" s="167">
        <v>1500665.175</v>
      </c>
      <c r="H308" s="10">
        <v>737</v>
      </c>
      <c r="I308" s="10">
        <v>1330545</v>
      </c>
      <c r="J308" s="53">
        <f t="shared" si="20"/>
        <v>0.91212871287128716</v>
      </c>
      <c r="K308" s="53">
        <f t="shared" si="21"/>
        <v>0.88663682090177109</v>
      </c>
      <c r="L308" s="53">
        <f t="shared" si="22"/>
        <v>0.27363861386138616</v>
      </c>
      <c r="M308" s="53">
        <f t="shared" si="23"/>
        <v>0.62064577463123971</v>
      </c>
      <c r="N308" s="148">
        <f t="shared" si="24"/>
        <v>0.89428438849262593</v>
      </c>
      <c r="O308" s="51"/>
      <c r="P308" s="51"/>
    </row>
    <row r="309" spans="1:16" x14ac:dyDescent="0.25">
      <c r="A309" s="179">
        <v>306</v>
      </c>
      <c r="B309" s="169" t="s">
        <v>88</v>
      </c>
      <c r="C309" s="163" t="s">
        <v>66</v>
      </c>
      <c r="D309" s="169" t="s">
        <v>748</v>
      </c>
      <c r="E309" s="169" t="s">
        <v>1359</v>
      </c>
      <c r="F309" s="160">
        <v>837</v>
      </c>
      <c r="G309" s="167">
        <v>1626525.175</v>
      </c>
      <c r="H309" s="10">
        <v>622</v>
      </c>
      <c r="I309" s="10">
        <v>1009290</v>
      </c>
      <c r="J309" s="53">
        <f t="shared" si="20"/>
        <v>0.7431302270011948</v>
      </c>
      <c r="K309" s="53">
        <f t="shared" si="21"/>
        <v>0.62051913829123484</v>
      </c>
      <c r="L309" s="53">
        <f t="shared" si="22"/>
        <v>0.22293906810035843</v>
      </c>
      <c r="M309" s="53">
        <f t="shared" si="23"/>
        <v>0.43436339680386438</v>
      </c>
      <c r="N309" s="148">
        <f t="shared" si="24"/>
        <v>0.65730246490422284</v>
      </c>
      <c r="O309" s="51"/>
      <c r="P309" s="51"/>
    </row>
    <row r="310" spans="1:16" x14ac:dyDescent="0.25">
      <c r="A310" s="179">
        <v>307</v>
      </c>
      <c r="B310" s="169" t="s">
        <v>88</v>
      </c>
      <c r="C310" s="163" t="s">
        <v>66</v>
      </c>
      <c r="D310" s="169" t="s">
        <v>743</v>
      </c>
      <c r="E310" s="169" t="s">
        <v>744</v>
      </c>
      <c r="F310" s="160">
        <v>1178</v>
      </c>
      <c r="G310" s="167">
        <v>2427020.6</v>
      </c>
      <c r="H310" s="10">
        <v>1050</v>
      </c>
      <c r="I310" s="10">
        <v>1903280</v>
      </c>
      <c r="J310" s="53">
        <f t="shared" si="20"/>
        <v>0.89134125636672323</v>
      </c>
      <c r="K310" s="53">
        <f t="shared" si="21"/>
        <v>0.78420430382832351</v>
      </c>
      <c r="L310" s="53">
        <f t="shared" si="22"/>
        <v>0.26740237691001695</v>
      </c>
      <c r="M310" s="53">
        <f t="shared" si="23"/>
        <v>0.54894301267982637</v>
      </c>
      <c r="N310" s="148">
        <f t="shared" si="24"/>
        <v>0.81634538958984337</v>
      </c>
      <c r="O310" s="51"/>
      <c r="P310" s="51"/>
    </row>
    <row r="311" spans="1:16" x14ac:dyDescent="0.25">
      <c r="A311" s="179">
        <v>308</v>
      </c>
      <c r="B311" s="169" t="s">
        <v>88</v>
      </c>
      <c r="C311" s="163" t="s">
        <v>66</v>
      </c>
      <c r="D311" s="169" t="s">
        <v>735</v>
      </c>
      <c r="E311" s="169" t="s">
        <v>736</v>
      </c>
      <c r="F311" s="160">
        <v>1356</v>
      </c>
      <c r="G311" s="167">
        <v>2399828.85</v>
      </c>
      <c r="H311" s="10">
        <v>1423</v>
      </c>
      <c r="I311" s="10">
        <v>2158885</v>
      </c>
      <c r="J311" s="53">
        <f t="shared" si="20"/>
        <v>1.0494100294985251</v>
      </c>
      <c r="K311" s="53">
        <f t="shared" si="21"/>
        <v>0.89959956936095664</v>
      </c>
      <c r="L311" s="53">
        <f t="shared" si="22"/>
        <v>0.3</v>
      </c>
      <c r="M311" s="53">
        <f t="shared" si="23"/>
        <v>0.62971969855266963</v>
      </c>
      <c r="N311" s="148">
        <f t="shared" si="24"/>
        <v>0.92971969855266967</v>
      </c>
      <c r="O311" s="51"/>
      <c r="P311" s="51"/>
    </row>
    <row r="312" spans="1:16" x14ac:dyDescent="0.25">
      <c r="A312" s="179">
        <v>309</v>
      </c>
      <c r="B312" s="169" t="s">
        <v>88</v>
      </c>
      <c r="C312" s="163" t="s">
        <v>66</v>
      </c>
      <c r="D312" s="169" t="s">
        <v>746</v>
      </c>
      <c r="E312" s="169" t="s">
        <v>1454</v>
      </c>
      <c r="F312" s="160">
        <v>1033</v>
      </c>
      <c r="G312" s="167">
        <v>2054725.3</v>
      </c>
      <c r="H312" s="10">
        <v>897</v>
      </c>
      <c r="I312" s="10">
        <v>1720340</v>
      </c>
      <c r="J312" s="53">
        <f t="shared" si="20"/>
        <v>0.86834462729912876</v>
      </c>
      <c r="K312" s="53">
        <f t="shared" si="21"/>
        <v>0.83726033840143987</v>
      </c>
      <c r="L312" s="53">
        <f t="shared" si="22"/>
        <v>0.26050338818973862</v>
      </c>
      <c r="M312" s="53">
        <f t="shared" si="23"/>
        <v>0.58608223688100791</v>
      </c>
      <c r="N312" s="148">
        <f t="shared" si="24"/>
        <v>0.84658562507074653</v>
      </c>
      <c r="O312" s="51"/>
      <c r="P312" s="51"/>
    </row>
    <row r="313" spans="1:16" x14ac:dyDescent="0.25">
      <c r="A313" s="179">
        <v>310</v>
      </c>
      <c r="B313" s="169" t="s">
        <v>88</v>
      </c>
      <c r="C313" s="163" t="s">
        <v>66</v>
      </c>
      <c r="D313" s="169" t="s">
        <v>737</v>
      </c>
      <c r="E313" s="169" t="s">
        <v>738</v>
      </c>
      <c r="F313" s="160">
        <v>948</v>
      </c>
      <c r="G313" s="167">
        <v>1631302.75</v>
      </c>
      <c r="H313" s="10">
        <v>1373</v>
      </c>
      <c r="I313" s="10">
        <v>1896775</v>
      </c>
      <c r="J313" s="53">
        <f t="shared" si="20"/>
        <v>1.4483122362869199</v>
      </c>
      <c r="K313" s="53">
        <f t="shared" si="21"/>
        <v>1.162736346763346</v>
      </c>
      <c r="L313" s="53">
        <f t="shared" si="22"/>
        <v>0.3</v>
      </c>
      <c r="M313" s="53">
        <f t="shared" si="23"/>
        <v>0.7</v>
      </c>
      <c r="N313" s="148">
        <f t="shared" si="24"/>
        <v>1</v>
      </c>
      <c r="O313" s="51"/>
      <c r="P313" s="51"/>
    </row>
    <row r="314" spans="1:16" x14ac:dyDescent="0.25">
      <c r="A314" s="179">
        <v>311</v>
      </c>
      <c r="B314" s="169" t="s">
        <v>88</v>
      </c>
      <c r="C314" s="163" t="s">
        <v>66</v>
      </c>
      <c r="D314" s="169" t="s">
        <v>745</v>
      </c>
      <c r="E314" s="169" t="s">
        <v>1183</v>
      </c>
      <c r="F314" s="160">
        <v>954</v>
      </c>
      <c r="G314" s="167">
        <v>2523286.7000000002</v>
      </c>
      <c r="H314" s="10">
        <v>1060</v>
      </c>
      <c r="I314" s="10">
        <v>2457265</v>
      </c>
      <c r="J314" s="53">
        <f t="shared" si="20"/>
        <v>1.1111111111111112</v>
      </c>
      <c r="K314" s="53">
        <f t="shared" si="21"/>
        <v>0.97383503824595108</v>
      </c>
      <c r="L314" s="53">
        <f t="shared" si="22"/>
        <v>0.3</v>
      </c>
      <c r="M314" s="53">
        <f t="shared" si="23"/>
        <v>0.68168452677216573</v>
      </c>
      <c r="N314" s="148">
        <f t="shared" si="24"/>
        <v>0.98168452677216567</v>
      </c>
      <c r="O314" s="51"/>
      <c r="P314" s="51"/>
    </row>
    <row r="315" spans="1:16" x14ac:dyDescent="0.25">
      <c r="A315" s="179">
        <v>312</v>
      </c>
      <c r="B315" s="169" t="s">
        <v>88</v>
      </c>
      <c r="C315" s="163" t="s">
        <v>66</v>
      </c>
      <c r="D315" s="169" t="s">
        <v>1186</v>
      </c>
      <c r="E315" s="169" t="s">
        <v>1455</v>
      </c>
      <c r="F315" s="160">
        <v>390</v>
      </c>
      <c r="G315" s="167">
        <v>711636.85</v>
      </c>
      <c r="H315" s="10">
        <v>378</v>
      </c>
      <c r="I315" s="10">
        <v>531330</v>
      </c>
      <c r="J315" s="53">
        <f t="shared" si="20"/>
        <v>0.96923076923076923</v>
      </c>
      <c r="K315" s="53">
        <f t="shared" si="21"/>
        <v>0.74663081317388214</v>
      </c>
      <c r="L315" s="53">
        <f t="shared" si="22"/>
        <v>0.29076923076923078</v>
      </c>
      <c r="M315" s="53">
        <f t="shared" si="23"/>
        <v>0.52264156922171745</v>
      </c>
      <c r="N315" s="148">
        <f t="shared" si="24"/>
        <v>0.81341079999094823</v>
      </c>
      <c r="O315" s="51"/>
      <c r="P315" s="51"/>
    </row>
    <row r="316" spans="1:16" x14ac:dyDescent="0.25">
      <c r="A316" s="179">
        <v>313</v>
      </c>
      <c r="B316" s="169" t="s">
        <v>88</v>
      </c>
      <c r="C316" s="163" t="s">
        <v>66</v>
      </c>
      <c r="D316" s="169" t="s">
        <v>739</v>
      </c>
      <c r="E316" s="169" t="s">
        <v>1371</v>
      </c>
      <c r="F316" s="160">
        <v>474</v>
      </c>
      <c r="G316" s="167">
        <v>922037.375</v>
      </c>
      <c r="H316" s="10">
        <v>448</v>
      </c>
      <c r="I316" s="10">
        <v>825525</v>
      </c>
      <c r="J316" s="53">
        <f t="shared" si="20"/>
        <v>0.94514767932489452</v>
      </c>
      <c r="K316" s="53">
        <f t="shared" si="21"/>
        <v>0.8953270468021971</v>
      </c>
      <c r="L316" s="53">
        <f t="shared" si="22"/>
        <v>0.28354430379746837</v>
      </c>
      <c r="M316" s="53">
        <f t="shared" si="23"/>
        <v>0.62672893276153796</v>
      </c>
      <c r="N316" s="148">
        <f t="shared" si="24"/>
        <v>0.91027323655900627</v>
      </c>
      <c r="O316" s="51"/>
      <c r="P316" s="51"/>
    </row>
    <row r="317" spans="1:16" x14ac:dyDescent="0.25">
      <c r="A317" s="179">
        <v>314</v>
      </c>
      <c r="B317" s="169" t="s">
        <v>86</v>
      </c>
      <c r="C317" s="163" t="s">
        <v>66</v>
      </c>
      <c r="D317" s="169" t="s">
        <v>733</v>
      </c>
      <c r="E317" s="169" t="s">
        <v>1189</v>
      </c>
      <c r="F317" s="160">
        <v>1068</v>
      </c>
      <c r="G317" s="167">
        <v>2085445.5249999999</v>
      </c>
      <c r="H317" s="10">
        <v>758</v>
      </c>
      <c r="I317" s="10">
        <v>1353250</v>
      </c>
      <c r="J317" s="53">
        <f t="shared" si="20"/>
        <v>0.70973782771535576</v>
      </c>
      <c r="K317" s="53">
        <f t="shared" si="21"/>
        <v>0.64890210929868331</v>
      </c>
      <c r="L317" s="53">
        <f t="shared" si="22"/>
        <v>0.21292134831460671</v>
      </c>
      <c r="M317" s="53">
        <f t="shared" si="23"/>
        <v>0.4542314765090783</v>
      </c>
      <c r="N317" s="148">
        <f t="shared" si="24"/>
        <v>0.66715282482368499</v>
      </c>
      <c r="O317" s="51"/>
      <c r="P317" s="51"/>
    </row>
    <row r="318" spans="1:16" x14ac:dyDescent="0.25">
      <c r="A318" s="179">
        <v>315</v>
      </c>
      <c r="B318" s="169" t="s">
        <v>86</v>
      </c>
      <c r="C318" s="163" t="s">
        <v>66</v>
      </c>
      <c r="D318" s="169" t="s">
        <v>731</v>
      </c>
      <c r="E318" s="169" t="s">
        <v>732</v>
      </c>
      <c r="F318" s="160">
        <v>1601</v>
      </c>
      <c r="G318" s="167">
        <v>3126376.0249999999</v>
      </c>
      <c r="H318" s="10">
        <v>1602</v>
      </c>
      <c r="I318" s="10">
        <v>2184880</v>
      </c>
      <c r="J318" s="53">
        <f t="shared" si="20"/>
        <v>1.0006246096189881</v>
      </c>
      <c r="K318" s="53">
        <f t="shared" si="21"/>
        <v>0.6988538750708978</v>
      </c>
      <c r="L318" s="53">
        <f t="shared" si="22"/>
        <v>0.3</v>
      </c>
      <c r="M318" s="53">
        <f t="shared" si="23"/>
        <v>0.48919771254962841</v>
      </c>
      <c r="N318" s="148">
        <f t="shared" si="24"/>
        <v>0.78919771254962834</v>
      </c>
      <c r="O318" s="51"/>
      <c r="P318" s="51"/>
    </row>
    <row r="319" spans="1:16" x14ac:dyDescent="0.25">
      <c r="A319" s="179">
        <v>316</v>
      </c>
      <c r="B319" s="169" t="s">
        <v>84</v>
      </c>
      <c r="C319" s="169" t="s">
        <v>66</v>
      </c>
      <c r="D319" s="163" t="s">
        <v>703</v>
      </c>
      <c r="E319" s="173" t="s">
        <v>1375</v>
      </c>
      <c r="F319" s="160">
        <v>792</v>
      </c>
      <c r="G319" s="167">
        <v>1630394.9</v>
      </c>
      <c r="H319" s="10">
        <v>912</v>
      </c>
      <c r="I319" s="10">
        <v>1037470</v>
      </c>
      <c r="J319" s="53">
        <f t="shared" si="20"/>
        <v>1.1515151515151516</v>
      </c>
      <c r="K319" s="53">
        <f t="shared" si="21"/>
        <v>0.6363304988257753</v>
      </c>
      <c r="L319" s="53">
        <f t="shared" si="22"/>
        <v>0.3</v>
      </c>
      <c r="M319" s="53">
        <f t="shared" si="23"/>
        <v>0.44543134917804267</v>
      </c>
      <c r="N319" s="148">
        <f t="shared" si="24"/>
        <v>0.74543134917804266</v>
      </c>
      <c r="O319" s="51"/>
      <c r="P319" s="51"/>
    </row>
    <row r="320" spans="1:16" x14ac:dyDescent="0.25">
      <c r="A320" s="179">
        <v>317</v>
      </c>
      <c r="B320" s="169" t="s">
        <v>84</v>
      </c>
      <c r="C320" s="169" t="s">
        <v>66</v>
      </c>
      <c r="D320" s="163" t="s">
        <v>705</v>
      </c>
      <c r="E320" s="173" t="s">
        <v>706</v>
      </c>
      <c r="F320" s="160">
        <v>1027</v>
      </c>
      <c r="G320" s="167">
        <v>2059977.175</v>
      </c>
      <c r="H320" s="10">
        <v>799</v>
      </c>
      <c r="I320" s="10">
        <v>1402425</v>
      </c>
      <c r="J320" s="53">
        <f t="shared" si="20"/>
        <v>0.77799415774099323</v>
      </c>
      <c r="K320" s="53">
        <f t="shared" si="21"/>
        <v>0.68079637824142392</v>
      </c>
      <c r="L320" s="53">
        <f t="shared" si="22"/>
        <v>0.23339824732229797</v>
      </c>
      <c r="M320" s="53">
        <f t="shared" si="23"/>
        <v>0.47655746476899669</v>
      </c>
      <c r="N320" s="148">
        <f t="shared" si="24"/>
        <v>0.70995571209129471</v>
      </c>
      <c r="O320" s="51"/>
      <c r="P320" s="51"/>
    </row>
    <row r="321" spans="1:16" x14ac:dyDescent="0.25">
      <c r="A321" s="179">
        <v>318</v>
      </c>
      <c r="B321" s="169" t="s">
        <v>84</v>
      </c>
      <c r="C321" s="169" t="s">
        <v>66</v>
      </c>
      <c r="D321" s="163" t="s">
        <v>707</v>
      </c>
      <c r="E321" s="173" t="s">
        <v>1175</v>
      </c>
      <c r="F321" s="160">
        <v>1064</v>
      </c>
      <c r="G321" s="167">
        <v>2185146.2250000001</v>
      </c>
      <c r="H321" s="10">
        <v>564</v>
      </c>
      <c r="I321" s="10">
        <v>898140</v>
      </c>
      <c r="J321" s="53">
        <f t="shared" si="20"/>
        <v>0.53007518796992481</v>
      </c>
      <c r="K321" s="53">
        <f t="shared" si="21"/>
        <v>0.41102054852187292</v>
      </c>
      <c r="L321" s="53">
        <f t="shared" si="22"/>
        <v>0.15902255639097743</v>
      </c>
      <c r="M321" s="53">
        <f t="shared" si="23"/>
        <v>0.28771438396531102</v>
      </c>
      <c r="N321" s="148">
        <f t="shared" si="24"/>
        <v>0.44673694035628841</v>
      </c>
      <c r="O321" s="51"/>
      <c r="P321" s="51"/>
    </row>
    <row r="322" spans="1:16" x14ac:dyDescent="0.25">
      <c r="A322" s="179">
        <v>319</v>
      </c>
      <c r="B322" s="169" t="s">
        <v>84</v>
      </c>
      <c r="C322" s="169" t="s">
        <v>66</v>
      </c>
      <c r="D322" s="163" t="s">
        <v>701</v>
      </c>
      <c r="E322" s="173" t="s">
        <v>1054</v>
      </c>
      <c r="F322" s="160">
        <v>2200</v>
      </c>
      <c r="G322" s="167">
        <v>4607566.0250000004</v>
      </c>
      <c r="H322" s="10">
        <v>1340</v>
      </c>
      <c r="I322" s="10">
        <v>3551770</v>
      </c>
      <c r="J322" s="53">
        <f t="shared" si="20"/>
        <v>0.60909090909090913</v>
      </c>
      <c r="K322" s="53">
        <f t="shared" si="21"/>
        <v>0.77085601828136574</v>
      </c>
      <c r="L322" s="53">
        <f t="shared" si="22"/>
        <v>0.18272727272727274</v>
      </c>
      <c r="M322" s="53">
        <f t="shared" si="23"/>
        <v>0.539599212796956</v>
      </c>
      <c r="N322" s="148">
        <f t="shared" si="24"/>
        <v>0.72232648552422873</v>
      </c>
      <c r="O322" s="51"/>
      <c r="P322" s="51"/>
    </row>
    <row r="323" spans="1:16" x14ac:dyDescent="0.25">
      <c r="A323" s="179">
        <v>320</v>
      </c>
      <c r="B323" s="169" t="s">
        <v>84</v>
      </c>
      <c r="C323" s="169" t="s">
        <v>66</v>
      </c>
      <c r="D323" s="163" t="s">
        <v>702</v>
      </c>
      <c r="E323" s="173" t="s">
        <v>1055</v>
      </c>
      <c r="F323" s="160">
        <v>1306</v>
      </c>
      <c r="G323" s="167">
        <v>2540020.4249999998</v>
      </c>
      <c r="H323" s="10">
        <v>770</v>
      </c>
      <c r="I323" s="10">
        <v>1318620</v>
      </c>
      <c r="J323" s="53">
        <f t="shared" si="20"/>
        <v>0.58958652373660025</v>
      </c>
      <c r="K323" s="53">
        <f t="shared" si="21"/>
        <v>0.51913755772259196</v>
      </c>
      <c r="L323" s="53">
        <f t="shared" si="22"/>
        <v>0.17687595712098006</v>
      </c>
      <c r="M323" s="53">
        <f t="shared" si="23"/>
        <v>0.36339629040581434</v>
      </c>
      <c r="N323" s="148">
        <f t="shared" si="24"/>
        <v>0.54027224752679437</v>
      </c>
      <c r="O323" s="51"/>
      <c r="P323" s="51"/>
    </row>
    <row r="324" spans="1:16" x14ac:dyDescent="0.25">
      <c r="A324" s="179">
        <v>321</v>
      </c>
      <c r="B324" s="169" t="s">
        <v>84</v>
      </c>
      <c r="C324" s="169" t="s">
        <v>66</v>
      </c>
      <c r="D324" s="163" t="s">
        <v>708</v>
      </c>
      <c r="E324" s="163" t="s">
        <v>1056</v>
      </c>
      <c r="F324" s="160">
        <v>693</v>
      </c>
      <c r="G324" s="167">
        <v>1382665.575</v>
      </c>
      <c r="H324" s="10">
        <v>386</v>
      </c>
      <c r="I324" s="10">
        <v>406420</v>
      </c>
      <c r="J324" s="53">
        <f t="shared" ref="J324:J387" si="25">IFERROR(H324/F324,0)</f>
        <v>0.55699855699855705</v>
      </c>
      <c r="K324" s="53">
        <f t="shared" ref="K324:K387" si="26">IFERROR(I324/G324,0)</f>
        <v>0.29393947990641195</v>
      </c>
      <c r="L324" s="53">
        <f t="shared" si="22"/>
        <v>0.16709956709956711</v>
      </c>
      <c r="M324" s="53">
        <f t="shared" si="23"/>
        <v>0.20575763593448834</v>
      </c>
      <c r="N324" s="148">
        <f t="shared" si="24"/>
        <v>0.37285720303405545</v>
      </c>
      <c r="O324" s="51"/>
      <c r="P324" s="51"/>
    </row>
    <row r="325" spans="1:16" x14ac:dyDescent="0.25">
      <c r="A325" s="179">
        <v>322</v>
      </c>
      <c r="B325" s="169" t="s">
        <v>80</v>
      </c>
      <c r="C325" s="169" t="s">
        <v>66</v>
      </c>
      <c r="D325" s="163" t="s">
        <v>717</v>
      </c>
      <c r="E325" s="163" t="s">
        <v>1089</v>
      </c>
      <c r="F325" s="160">
        <v>1249</v>
      </c>
      <c r="G325" s="167">
        <v>2419816.5750000002</v>
      </c>
      <c r="H325" s="10">
        <v>788</v>
      </c>
      <c r="I325" s="10">
        <v>1443170</v>
      </c>
      <c r="J325" s="53">
        <f t="shared" si="25"/>
        <v>0.63090472377902318</v>
      </c>
      <c r="K325" s="53">
        <f t="shared" si="26"/>
        <v>0.59639644380896928</v>
      </c>
      <c r="L325" s="53">
        <f t="shared" ref="L325:L388" si="27">IF((J325*0.3)&gt;30%,30%,(J325*0.3))</f>
        <v>0.18927141713370696</v>
      </c>
      <c r="M325" s="53">
        <f t="shared" ref="M325:M388" si="28">IF((K325*0.7)&gt;70%,70%,(K325*0.7))</f>
        <v>0.41747751066627847</v>
      </c>
      <c r="N325" s="148">
        <f t="shared" ref="N325:N388" si="29">L325+M325</f>
        <v>0.60674892779998546</v>
      </c>
      <c r="O325" s="51"/>
      <c r="P325" s="51"/>
    </row>
    <row r="326" spans="1:16" x14ac:dyDescent="0.25">
      <c r="A326" s="179">
        <v>323</v>
      </c>
      <c r="B326" s="169" t="s">
        <v>80</v>
      </c>
      <c r="C326" s="169" t="s">
        <v>66</v>
      </c>
      <c r="D326" s="163" t="s">
        <v>718</v>
      </c>
      <c r="E326" s="163" t="s">
        <v>719</v>
      </c>
      <c r="F326" s="160">
        <v>480</v>
      </c>
      <c r="G326" s="167">
        <v>968342.6</v>
      </c>
      <c r="H326" s="10">
        <v>488</v>
      </c>
      <c r="I326" s="10">
        <v>765085</v>
      </c>
      <c r="J326" s="53">
        <f t="shared" si="25"/>
        <v>1.0166666666666666</v>
      </c>
      <c r="K326" s="53">
        <f t="shared" si="26"/>
        <v>0.79009743039292091</v>
      </c>
      <c r="L326" s="53">
        <f t="shared" si="27"/>
        <v>0.3</v>
      </c>
      <c r="M326" s="53">
        <f t="shared" si="28"/>
        <v>0.55306820127504464</v>
      </c>
      <c r="N326" s="148">
        <f t="shared" si="29"/>
        <v>0.85306820127504457</v>
      </c>
      <c r="O326" s="51"/>
      <c r="P326" s="51"/>
    </row>
    <row r="327" spans="1:16" x14ac:dyDescent="0.25">
      <c r="A327" s="179">
        <v>324</v>
      </c>
      <c r="B327" s="169" t="s">
        <v>80</v>
      </c>
      <c r="C327" s="169" t="s">
        <v>66</v>
      </c>
      <c r="D327" s="163" t="s">
        <v>720</v>
      </c>
      <c r="E327" s="163" t="s">
        <v>721</v>
      </c>
      <c r="F327" s="160">
        <v>212</v>
      </c>
      <c r="G327" s="167">
        <v>391485.35</v>
      </c>
      <c r="H327" s="10">
        <v>245</v>
      </c>
      <c r="I327" s="10">
        <v>338425</v>
      </c>
      <c r="J327" s="53">
        <f t="shared" si="25"/>
        <v>1.1556603773584906</v>
      </c>
      <c r="K327" s="53">
        <f t="shared" si="26"/>
        <v>0.86446402145061119</v>
      </c>
      <c r="L327" s="53">
        <f t="shared" si="27"/>
        <v>0.3</v>
      </c>
      <c r="M327" s="53">
        <f t="shared" si="28"/>
        <v>0.60512481501542781</v>
      </c>
      <c r="N327" s="148">
        <f t="shared" si="29"/>
        <v>0.90512481501542785</v>
      </c>
      <c r="O327" s="51"/>
      <c r="P327" s="51"/>
    </row>
    <row r="328" spans="1:16" x14ac:dyDescent="0.25">
      <c r="A328" s="179">
        <v>325</v>
      </c>
      <c r="B328" s="169" t="s">
        <v>80</v>
      </c>
      <c r="C328" s="169" t="s">
        <v>66</v>
      </c>
      <c r="D328" s="163" t="s">
        <v>722</v>
      </c>
      <c r="E328" s="163" t="s">
        <v>723</v>
      </c>
      <c r="F328" s="160">
        <v>941</v>
      </c>
      <c r="G328" s="167">
        <v>1844259.75</v>
      </c>
      <c r="H328" s="10">
        <v>672</v>
      </c>
      <c r="I328" s="10">
        <v>1035590</v>
      </c>
      <c r="J328" s="53">
        <f t="shared" si="25"/>
        <v>0.71413390010626998</v>
      </c>
      <c r="K328" s="53">
        <f t="shared" si="26"/>
        <v>0.56152068600965777</v>
      </c>
      <c r="L328" s="53">
        <f t="shared" si="27"/>
        <v>0.21424017003188098</v>
      </c>
      <c r="M328" s="53">
        <f t="shared" si="28"/>
        <v>0.39306448020676044</v>
      </c>
      <c r="N328" s="148">
        <f t="shared" si="29"/>
        <v>0.60730465023864144</v>
      </c>
      <c r="O328" s="51"/>
      <c r="P328" s="51"/>
    </row>
    <row r="329" spans="1:16" x14ac:dyDescent="0.25">
      <c r="A329" s="179">
        <v>326</v>
      </c>
      <c r="B329" s="169" t="s">
        <v>78</v>
      </c>
      <c r="C329" s="169" t="s">
        <v>66</v>
      </c>
      <c r="D329" s="169" t="s">
        <v>696</v>
      </c>
      <c r="E329" s="169" t="s">
        <v>697</v>
      </c>
      <c r="F329" s="160">
        <v>1856</v>
      </c>
      <c r="G329" s="167">
        <v>3696010.9</v>
      </c>
      <c r="H329" s="10">
        <v>1592</v>
      </c>
      <c r="I329" s="10">
        <v>2780820</v>
      </c>
      <c r="J329" s="53">
        <f t="shared" si="25"/>
        <v>0.85775862068965514</v>
      </c>
      <c r="K329" s="53">
        <f t="shared" si="26"/>
        <v>0.75238414475455151</v>
      </c>
      <c r="L329" s="53">
        <f t="shared" si="27"/>
        <v>0.25732758620689655</v>
      </c>
      <c r="M329" s="53">
        <f t="shared" si="28"/>
        <v>0.526668901328186</v>
      </c>
      <c r="N329" s="148">
        <f t="shared" si="29"/>
        <v>0.78399648753508255</v>
      </c>
      <c r="O329" s="51"/>
      <c r="P329" s="51"/>
    </row>
    <row r="330" spans="1:16" x14ac:dyDescent="0.25">
      <c r="A330" s="179">
        <v>327</v>
      </c>
      <c r="B330" s="169" t="s">
        <v>78</v>
      </c>
      <c r="C330" s="169" t="s">
        <v>66</v>
      </c>
      <c r="D330" s="169" t="s">
        <v>690</v>
      </c>
      <c r="E330" s="169" t="s">
        <v>691</v>
      </c>
      <c r="F330" s="160">
        <v>1549</v>
      </c>
      <c r="G330" s="167">
        <v>2984602.2</v>
      </c>
      <c r="H330" s="10">
        <v>1011</v>
      </c>
      <c r="I330" s="10">
        <v>1973500</v>
      </c>
      <c r="J330" s="53">
        <f t="shared" si="25"/>
        <v>0.6526791478373144</v>
      </c>
      <c r="K330" s="53">
        <f t="shared" si="26"/>
        <v>0.66122714779209102</v>
      </c>
      <c r="L330" s="53">
        <f t="shared" si="27"/>
        <v>0.19580374435119433</v>
      </c>
      <c r="M330" s="53">
        <f t="shared" si="28"/>
        <v>0.46285900345446368</v>
      </c>
      <c r="N330" s="148">
        <f t="shared" si="29"/>
        <v>0.65866274780565803</v>
      </c>
      <c r="O330" s="51"/>
      <c r="P330" s="51"/>
    </row>
    <row r="331" spans="1:16" x14ac:dyDescent="0.25">
      <c r="A331" s="179">
        <v>328</v>
      </c>
      <c r="B331" s="169" t="s">
        <v>78</v>
      </c>
      <c r="C331" s="169" t="s">
        <v>66</v>
      </c>
      <c r="D331" s="169" t="s">
        <v>692</v>
      </c>
      <c r="E331" s="169" t="s">
        <v>693</v>
      </c>
      <c r="F331" s="160">
        <v>1061</v>
      </c>
      <c r="G331" s="167">
        <v>2024442.675</v>
      </c>
      <c r="H331" s="10">
        <v>394</v>
      </c>
      <c r="I331" s="10">
        <v>730690</v>
      </c>
      <c r="J331" s="53">
        <f t="shared" si="25"/>
        <v>0.37134778510838834</v>
      </c>
      <c r="K331" s="53">
        <f t="shared" si="26"/>
        <v>0.36093390493262545</v>
      </c>
      <c r="L331" s="53">
        <f t="shared" si="27"/>
        <v>0.1114043355325165</v>
      </c>
      <c r="M331" s="53">
        <f t="shared" si="28"/>
        <v>0.25265373345283781</v>
      </c>
      <c r="N331" s="148">
        <f t="shared" si="29"/>
        <v>0.36405806898535431</v>
      </c>
      <c r="P331" s="51"/>
    </row>
    <row r="332" spans="1:16" x14ac:dyDescent="0.25">
      <c r="A332" s="179">
        <v>329</v>
      </c>
      <c r="B332" s="169" t="s">
        <v>78</v>
      </c>
      <c r="C332" s="169" t="s">
        <v>66</v>
      </c>
      <c r="D332" s="169" t="s">
        <v>698</v>
      </c>
      <c r="E332" s="169" t="s">
        <v>699</v>
      </c>
      <c r="F332" s="160">
        <v>1084</v>
      </c>
      <c r="G332" s="167">
        <v>2098635.0499999998</v>
      </c>
      <c r="H332" s="10">
        <v>1054</v>
      </c>
      <c r="I332" s="10">
        <v>1656960</v>
      </c>
      <c r="J332" s="53">
        <f t="shared" si="25"/>
        <v>0.97232472324723251</v>
      </c>
      <c r="K332" s="53">
        <f t="shared" si="26"/>
        <v>0.7895417547705591</v>
      </c>
      <c r="L332" s="53">
        <f t="shared" si="27"/>
        <v>0.29169741697416973</v>
      </c>
      <c r="M332" s="53">
        <f t="shared" si="28"/>
        <v>0.55267922833939132</v>
      </c>
      <c r="N332" s="148">
        <f t="shared" si="29"/>
        <v>0.84437664531356105</v>
      </c>
      <c r="O332" s="51"/>
      <c r="P332" s="51"/>
    </row>
    <row r="333" spans="1:16" x14ac:dyDescent="0.25">
      <c r="A333" s="179">
        <v>330</v>
      </c>
      <c r="B333" s="169" t="s">
        <v>78</v>
      </c>
      <c r="C333" s="169" t="s">
        <v>66</v>
      </c>
      <c r="D333" s="169" t="s">
        <v>688</v>
      </c>
      <c r="E333" s="174" t="s">
        <v>1456</v>
      </c>
      <c r="F333" s="160">
        <v>830</v>
      </c>
      <c r="G333" s="167">
        <v>1666846.35</v>
      </c>
      <c r="H333" s="10">
        <v>857</v>
      </c>
      <c r="I333" s="10">
        <v>1323535</v>
      </c>
      <c r="J333" s="53">
        <f t="shared" si="25"/>
        <v>1.0325301204819277</v>
      </c>
      <c r="K333" s="53">
        <f t="shared" si="26"/>
        <v>0.79403539504406029</v>
      </c>
      <c r="L333" s="53">
        <f t="shared" si="27"/>
        <v>0.3</v>
      </c>
      <c r="M333" s="53">
        <f t="shared" si="28"/>
        <v>0.55582477653084217</v>
      </c>
      <c r="N333" s="148">
        <f t="shared" si="29"/>
        <v>0.85582477653084221</v>
      </c>
      <c r="O333" s="51"/>
      <c r="P333" s="51"/>
    </row>
    <row r="334" spans="1:16" x14ac:dyDescent="0.25">
      <c r="A334" s="179">
        <v>331</v>
      </c>
      <c r="B334" s="169" t="s">
        <v>78</v>
      </c>
      <c r="C334" s="169" t="s">
        <v>66</v>
      </c>
      <c r="D334" s="169" t="s">
        <v>700</v>
      </c>
      <c r="E334" s="169" t="s">
        <v>657</v>
      </c>
      <c r="F334" s="160">
        <v>456</v>
      </c>
      <c r="G334" s="167">
        <v>871322.375</v>
      </c>
      <c r="H334" s="10">
        <v>581</v>
      </c>
      <c r="I334" s="10">
        <v>725600</v>
      </c>
      <c r="J334" s="53">
        <f t="shared" si="25"/>
        <v>1.2741228070175439</v>
      </c>
      <c r="K334" s="53">
        <f t="shared" si="26"/>
        <v>0.83275722145893472</v>
      </c>
      <c r="L334" s="53">
        <f t="shared" si="27"/>
        <v>0.3</v>
      </c>
      <c r="M334" s="53">
        <f t="shared" si="28"/>
        <v>0.58293005502125428</v>
      </c>
      <c r="N334" s="148">
        <f t="shared" si="29"/>
        <v>0.88293005502125421</v>
      </c>
      <c r="O334" s="51"/>
      <c r="P334" s="51"/>
    </row>
    <row r="335" spans="1:16" x14ac:dyDescent="0.25">
      <c r="A335" s="179">
        <v>332</v>
      </c>
      <c r="B335" s="169" t="s">
        <v>83</v>
      </c>
      <c r="C335" s="169" t="s">
        <v>66</v>
      </c>
      <c r="D335" s="169" t="s">
        <v>730</v>
      </c>
      <c r="E335" s="169" t="s">
        <v>476</v>
      </c>
      <c r="F335" s="160">
        <v>2573</v>
      </c>
      <c r="G335" s="167">
        <v>5119302.45</v>
      </c>
      <c r="H335" s="10">
        <v>1316</v>
      </c>
      <c r="I335" s="10">
        <v>3063950</v>
      </c>
      <c r="J335" s="53">
        <f t="shared" si="25"/>
        <v>0.51146521570151571</v>
      </c>
      <c r="K335" s="53">
        <f t="shared" si="26"/>
        <v>0.59850927541895871</v>
      </c>
      <c r="L335" s="53">
        <f t="shared" si="27"/>
        <v>0.1534395647104547</v>
      </c>
      <c r="M335" s="53">
        <f t="shared" si="28"/>
        <v>0.41895649279327107</v>
      </c>
      <c r="N335" s="148">
        <f t="shared" si="29"/>
        <v>0.5723960575037258</v>
      </c>
      <c r="O335" s="51"/>
      <c r="P335" s="51"/>
    </row>
    <row r="336" spans="1:16" x14ac:dyDescent="0.25">
      <c r="A336" s="179">
        <v>333</v>
      </c>
      <c r="B336" s="169" t="s">
        <v>83</v>
      </c>
      <c r="C336" s="169" t="s">
        <v>66</v>
      </c>
      <c r="D336" s="169" t="s">
        <v>728</v>
      </c>
      <c r="E336" s="169" t="s">
        <v>729</v>
      </c>
      <c r="F336" s="160">
        <v>1113</v>
      </c>
      <c r="G336" s="167">
        <v>2205055.0499999998</v>
      </c>
      <c r="H336" s="10">
        <v>1193</v>
      </c>
      <c r="I336" s="10">
        <v>1447490</v>
      </c>
      <c r="J336" s="53">
        <f t="shared" si="25"/>
        <v>1.0718778077268643</v>
      </c>
      <c r="K336" s="53">
        <f t="shared" si="26"/>
        <v>0.6564416611730397</v>
      </c>
      <c r="L336" s="53">
        <f t="shared" si="27"/>
        <v>0.3</v>
      </c>
      <c r="M336" s="53">
        <f t="shared" si="28"/>
        <v>0.45950916282112775</v>
      </c>
      <c r="N336" s="148">
        <f t="shared" si="29"/>
        <v>0.75950916282112768</v>
      </c>
      <c r="O336" s="51"/>
      <c r="P336" s="51"/>
    </row>
    <row r="337" spans="1:16" x14ac:dyDescent="0.25">
      <c r="A337" s="179">
        <v>334</v>
      </c>
      <c r="B337" s="169" t="s">
        <v>83</v>
      </c>
      <c r="C337" s="169" t="s">
        <v>66</v>
      </c>
      <c r="D337" s="169" t="s">
        <v>726</v>
      </c>
      <c r="E337" s="169" t="s">
        <v>1376</v>
      </c>
      <c r="F337" s="160">
        <v>1343</v>
      </c>
      <c r="G337" s="167">
        <v>2529100.6749999998</v>
      </c>
      <c r="H337" s="10">
        <v>1277</v>
      </c>
      <c r="I337" s="10">
        <v>1798315</v>
      </c>
      <c r="J337" s="53">
        <f t="shared" si="25"/>
        <v>0.95085629188384213</v>
      </c>
      <c r="K337" s="53">
        <f t="shared" si="26"/>
        <v>0.71104919538246536</v>
      </c>
      <c r="L337" s="53">
        <f t="shared" si="27"/>
        <v>0.28525688756515261</v>
      </c>
      <c r="M337" s="53">
        <f t="shared" si="28"/>
        <v>0.49773443676772572</v>
      </c>
      <c r="N337" s="148">
        <f t="shared" si="29"/>
        <v>0.78299132433287832</v>
      </c>
      <c r="O337" s="51"/>
      <c r="P337" s="51"/>
    </row>
    <row r="338" spans="1:16" x14ac:dyDescent="0.25">
      <c r="A338" s="179">
        <v>335</v>
      </c>
      <c r="B338" s="169" t="s">
        <v>83</v>
      </c>
      <c r="C338" s="169" t="s">
        <v>66</v>
      </c>
      <c r="D338" s="169" t="s">
        <v>727</v>
      </c>
      <c r="E338" s="169" t="s">
        <v>1377</v>
      </c>
      <c r="F338" s="160">
        <v>1234</v>
      </c>
      <c r="G338" s="167">
        <v>2383869.9</v>
      </c>
      <c r="H338" s="10">
        <v>1380</v>
      </c>
      <c r="I338" s="10">
        <v>1612135</v>
      </c>
      <c r="J338" s="53">
        <f t="shared" si="25"/>
        <v>1.1183144246353323</v>
      </c>
      <c r="K338" s="53">
        <f t="shared" si="26"/>
        <v>0.67626802955983467</v>
      </c>
      <c r="L338" s="53">
        <f t="shared" si="27"/>
        <v>0.3</v>
      </c>
      <c r="M338" s="53">
        <f t="shared" si="28"/>
        <v>0.47338762069188423</v>
      </c>
      <c r="N338" s="148">
        <f t="shared" si="29"/>
        <v>0.77338762069188416</v>
      </c>
      <c r="O338" s="51"/>
      <c r="P338" s="51"/>
    </row>
    <row r="339" spans="1:16" x14ac:dyDescent="0.25">
      <c r="A339" s="179">
        <v>336</v>
      </c>
      <c r="B339" s="169" t="s">
        <v>81</v>
      </c>
      <c r="C339" s="169" t="s">
        <v>66</v>
      </c>
      <c r="D339" s="169" t="s">
        <v>725</v>
      </c>
      <c r="E339" s="169" t="s">
        <v>1207</v>
      </c>
      <c r="F339" s="160">
        <v>1594</v>
      </c>
      <c r="G339" s="167">
        <v>3154688.875</v>
      </c>
      <c r="H339" s="10">
        <v>1588</v>
      </c>
      <c r="I339" s="10">
        <v>2599270</v>
      </c>
      <c r="J339" s="53">
        <f t="shared" si="25"/>
        <v>0.99623588456712675</v>
      </c>
      <c r="K339" s="53">
        <f t="shared" si="26"/>
        <v>0.82393862057157696</v>
      </c>
      <c r="L339" s="53">
        <f t="shared" si="27"/>
        <v>0.29887076537013801</v>
      </c>
      <c r="M339" s="53">
        <f t="shared" si="28"/>
        <v>0.57675703440010384</v>
      </c>
      <c r="N339" s="148">
        <f t="shared" si="29"/>
        <v>0.87562779977024185</v>
      </c>
      <c r="O339" s="51"/>
      <c r="P339" s="51"/>
    </row>
    <row r="340" spans="1:16" x14ac:dyDescent="0.25">
      <c r="A340" s="179">
        <v>337</v>
      </c>
      <c r="B340" s="169" t="s">
        <v>81</v>
      </c>
      <c r="C340" s="169" t="s">
        <v>66</v>
      </c>
      <c r="D340" s="169" t="s">
        <v>724</v>
      </c>
      <c r="E340" s="169" t="s">
        <v>1378</v>
      </c>
      <c r="F340" s="160">
        <v>816</v>
      </c>
      <c r="G340" s="167">
        <v>1548713.5</v>
      </c>
      <c r="H340" s="10">
        <v>884</v>
      </c>
      <c r="I340" s="10">
        <v>1139340</v>
      </c>
      <c r="J340" s="53">
        <f t="shared" si="25"/>
        <v>1.0833333333333333</v>
      </c>
      <c r="K340" s="53">
        <f t="shared" si="26"/>
        <v>0.73566866951182386</v>
      </c>
      <c r="L340" s="53">
        <f t="shared" si="27"/>
        <v>0.3</v>
      </c>
      <c r="M340" s="53">
        <f t="shared" si="28"/>
        <v>0.51496806865827671</v>
      </c>
      <c r="N340" s="148">
        <f t="shared" si="29"/>
        <v>0.81496806865827676</v>
      </c>
      <c r="O340" s="51"/>
      <c r="P340" s="51"/>
    </row>
    <row r="341" spans="1:16" x14ac:dyDescent="0.25">
      <c r="A341" s="179">
        <v>338</v>
      </c>
      <c r="B341" s="169" t="s">
        <v>74</v>
      </c>
      <c r="C341" s="169" t="s">
        <v>66</v>
      </c>
      <c r="D341" s="169" t="s">
        <v>674</v>
      </c>
      <c r="E341" s="169" t="s">
        <v>680</v>
      </c>
      <c r="F341" s="160">
        <v>1161</v>
      </c>
      <c r="G341" s="167">
        <v>3002410.9249999998</v>
      </c>
      <c r="H341" s="10">
        <v>1284</v>
      </c>
      <c r="I341" s="10">
        <v>2082370</v>
      </c>
      <c r="J341" s="53">
        <f t="shared" si="25"/>
        <v>1.1059431524547803</v>
      </c>
      <c r="K341" s="53">
        <f t="shared" si="26"/>
        <v>0.69356595483344774</v>
      </c>
      <c r="L341" s="53">
        <f t="shared" si="27"/>
        <v>0.3</v>
      </c>
      <c r="M341" s="53">
        <f t="shared" si="28"/>
        <v>0.48549616838341336</v>
      </c>
      <c r="N341" s="148">
        <f t="shared" si="29"/>
        <v>0.78549616838341341</v>
      </c>
      <c r="O341" s="51"/>
      <c r="P341" s="51"/>
    </row>
    <row r="342" spans="1:16" x14ac:dyDescent="0.25">
      <c r="A342" s="179">
        <v>339</v>
      </c>
      <c r="B342" s="169" t="s">
        <v>74</v>
      </c>
      <c r="C342" s="169" t="s">
        <v>66</v>
      </c>
      <c r="D342" s="169" t="s">
        <v>672</v>
      </c>
      <c r="E342" s="169" t="s">
        <v>673</v>
      </c>
      <c r="F342" s="160">
        <v>652</v>
      </c>
      <c r="G342" s="167">
        <v>1407296.9</v>
      </c>
      <c r="H342" s="10">
        <v>733</v>
      </c>
      <c r="I342" s="10">
        <v>860155</v>
      </c>
      <c r="J342" s="53">
        <f t="shared" si="25"/>
        <v>1.1242331288343559</v>
      </c>
      <c r="K342" s="53">
        <f t="shared" si="26"/>
        <v>0.61121075446126549</v>
      </c>
      <c r="L342" s="53">
        <f t="shared" si="27"/>
        <v>0.3</v>
      </c>
      <c r="M342" s="53">
        <f t="shared" si="28"/>
        <v>0.42784752812288585</v>
      </c>
      <c r="N342" s="148">
        <f t="shared" si="29"/>
        <v>0.72784752812288578</v>
      </c>
      <c r="O342" s="51"/>
      <c r="P342" s="51"/>
    </row>
    <row r="343" spans="1:16" x14ac:dyDescent="0.25">
      <c r="A343" s="179">
        <v>340</v>
      </c>
      <c r="B343" s="169" t="s">
        <v>74</v>
      </c>
      <c r="C343" s="169" t="s">
        <v>66</v>
      </c>
      <c r="D343" s="169" t="s">
        <v>668</v>
      </c>
      <c r="E343" s="169" t="s">
        <v>669</v>
      </c>
      <c r="F343" s="160">
        <v>1284</v>
      </c>
      <c r="G343" s="167">
        <v>2020206.825</v>
      </c>
      <c r="H343" s="10">
        <v>706</v>
      </c>
      <c r="I343" s="10">
        <v>875905</v>
      </c>
      <c r="J343" s="53">
        <f t="shared" si="25"/>
        <v>0.54984423676012462</v>
      </c>
      <c r="K343" s="53">
        <f t="shared" si="26"/>
        <v>0.43357194380332814</v>
      </c>
      <c r="L343" s="53">
        <f t="shared" si="27"/>
        <v>0.16495327102803739</v>
      </c>
      <c r="M343" s="53">
        <f t="shared" si="28"/>
        <v>0.30350036066232966</v>
      </c>
      <c r="N343" s="148">
        <f t="shared" si="29"/>
        <v>0.46845363169036702</v>
      </c>
      <c r="O343" s="51"/>
      <c r="P343" s="51"/>
    </row>
    <row r="344" spans="1:16" x14ac:dyDescent="0.25">
      <c r="A344" s="179">
        <v>341</v>
      </c>
      <c r="B344" s="169" t="s">
        <v>74</v>
      </c>
      <c r="C344" s="169" t="s">
        <v>66</v>
      </c>
      <c r="D344" s="169" t="s">
        <v>679</v>
      </c>
      <c r="E344" s="169" t="s">
        <v>1088</v>
      </c>
      <c r="F344" s="160">
        <v>934</v>
      </c>
      <c r="G344" s="167">
        <v>1636449.1749999998</v>
      </c>
      <c r="H344" s="10">
        <v>775</v>
      </c>
      <c r="I344" s="10">
        <v>1479405</v>
      </c>
      <c r="J344" s="53">
        <f t="shared" si="25"/>
        <v>0.82976445396145615</v>
      </c>
      <c r="K344" s="53">
        <f t="shared" si="26"/>
        <v>0.90403357623373803</v>
      </c>
      <c r="L344" s="53">
        <f t="shared" si="27"/>
        <v>0.24892933618843682</v>
      </c>
      <c r="M344" s="53">
        <f t="shared" si="28"/>
        <v>0.63282350336361659</v>
      </c>
      <c r="N344" s="148">
        <f t="shared" si="29"/>
        <v>0.88175283955205341</v>
      </c>
      <c r="O344" s="51"/>
      <c r="P344" s="51"/>
    </row>
    <row r="345" spans="1:16" x14ac:dyDescent="0.25">
      <c r="A345" s="179">
        <v>342</v>
      </c>
      <c r="B345" s="169" t="s">
        <v>74</v>
      </c>
      <c r="C345" s="169" t="s">
        <v>66</v>
      </c>
      <c r="D345" s="169" t="s">
        <v>675</v>
      </c>
      <c r="E345" s="169" t="s">
        <v>1431</v>
      </c>
      <c r="F345" s="160">
        <v>1339</v>
      </c>
      <c r="G345" s="167">
        <v>1652235.0249999999</v>
      </c>
      <c r="H345" s="10">
        <v>699</v>
      </c>
      <c r="I345" s="10">
        <v>908280</v>
      </c>
      <c r="J345" s="53">
        <f t="shared" si="25"/>
        <v>0.52203136669156092</v>
      </c>
      <c r="K345" s="53">
        <f t="shared" si="26"/>
        <v>0.54972808726167754</v>
      </c>
      <c r="L345" s="53">
        <f t="shared" si="27"/>
        <v>0.15660941000746828</v>
      </c>
      <c r="M345" s="53">
        <f t="shared" si="28"/>
        <v>0.38480966108317427</v>
      </c>
      <c r="N345" s="148">
        <f t="shared" si="29"/>
        <v>0.54141907109064258</v>
      </c>
      <c r="O345" s="51"/>
      <c r="P345" s="51"/>
    </row>
    <row r="346" spans="1:16" x14ac:dyDescent="0.25">
      <c r="A346" s="179">
        <v>343</v>
      </c>
      <c r="B346" s="169" t="s">
        <v>74</v>
      </c>
      <c r="C346" s="169" t="s">
        <v>66</v>
      </c>
      <c r="D346" s="169" t="s">
        <v>677</v>
      </c>
      <c r="E346" s="169" t="s">
        <v>1343</v>
      </c>
      <c r="F346" s="160">
        <v>1333</v>
      </c>
      <c r="G346" s="167">
        <v>2389987.4500000002</v>
      </c>
      <c r="H346" s="10">
        <v>929</v>
      </c>
      <c r="I346" s="10">
        <v>1448150</v>
      </c>
      <c r="J346" s="53">
        <f t="shared" si="25"/>
        <v>0.69692423105776447</v>
      </c>
      <c r="K346" s="53">
        <f t="shared" si="26"/>
        <v>0.60592368382520168</v>
      </c>
      <c r="L346" s="53">
        <f t="shared" si="27"/>
        <v>0.20907726931732934</v>
      </c>
      <c r="M346" s="53">
        <f t="shared" si="28"/>
        <v>0.42414657867764116</v>
      </c>
      <c r="N346" s="148">
        <f t="shared" si="29"/>
        <v>0.63322384799497056</v>
      </c>
      <c r="O346" s="51"/>
      <c r="P346" s="51"/>
    </row>
    <row r="347" spans="1:16" x14ac:dyDescent="0.25">
      <c r="A347" s="179">
        <v>344</v>
      </c>
      <c r="B347" s="169" t="s">
        <v>74</v>
      </c>
      <c r="C347" s="169" t="s">
        <v>66</v>
      </c>
      <c r="D347" s="169" t="s">
        <v>670</v>
      </c>
      <c r="E347" s="169" t="s">
        <v>671</v>
      </c>
      <c r="F347" s="160">
        <v>1296</v>
      </c>
      <c r="G347" s="167">
        <v>2566026.4500000002</v>
      </c>
      <c r="H347" s="10">
        <v>843</v>
      </c>
      <c r="I347" s="10">
        <v>1359610</v>
      </c>
      <c r="J347" s="53">
        <f t="shared" si="25"/>
        <v>0.65046296296296291</v>
      </c>
      <c r="K347" s="53">
        <f t="shared" si="26"/>
        <v>0.529850345073411</v>
      </c>
      <c r="L347" s="53">
        <f t="shared" si="27"/>
        <v>0.19513888888888886</v>
      </c>
      <c r="M347" s="53">
        <f t="shared" si="28"/>
        <v>0.3708952415513877</v>
      </c>
      <c r="N347" s="148">
        <f t="shared" si="29"/>
        <v>0.56603413044027651</v>
      </c>
      <c r="O347" s="51"/>
      <c r="P347" s="51"/>
    </row>
    <row r="348" spans="1:16" x14ac:dyDescent="0.25">
      <c r="A348" s="179">
        <v>345</v>
      </c>
      <c r="B348" s="169" t="s">
        <v>74</v>
      </c>
      <c r="C348" s="169" t="s">
        <v>66</v>
      </c>
      <c r="D348" s="169" t="s">
        <v>678</v>
      </c>
      <c r="E348" s="169" t="s">
        <v>1152</v>
      </c>
      <c r="F348" s="160">
        <v>1850</v>
      </c>
      <c r="G348" s="167">
        <v>4495236.5750000002</v>
      </c>
      <c r="H348" s="10">
        <v>1385</v>
      </c>
      <c r="I348" s="10">
        <v>3014475</v>
      </c>
      <c r="J348" s="53">
        <f t="shared" si="25"/>
        <v>0.74864864864864866</v>
      </c>
      <c r="K348" s="53">
        <f t="shared" si="26"/>
        <v>0.67059318229541676</v>
      </c>
      <c r="L348" s="53">
        <f t="shared" si="27"/>
        <v>0.2245945945945946</v>
      </c>
      <c r="M348" s="53">
        <f t="shared" si="28"/>
        <v>0.46941522760679172</v>
      </c>
      <c r="N348" s="148">
        <f t="shared" si="29"/>
        <v>0.69400982220138629</v>
      </c>
      <c r="O348" s="51"/>
      <c r="P348" s="51"/>
    </row>
    <row r="349" spans="1:16" x14ac:dyDescent="0.25">
      <c r="A349" s="179">
        <v>346</v>
      </c>
      <c r="B349" s="169" t="s">
        <v>74</v>
      </c>
      <c r="C349" s="169" t="s">
        <v>66</v>
      </c>
      <c r="D349" s="169" t="s">
        <v>1402</v>
      </c>
      <c r="E349" s="169" t="s">
        <v>1108</v>
      </c>
      <c r="F349" s="160">
        <v>301</v>
      </c>
      <c r="G349" s="167">
        <v>647285.42500000005</v>
      </c>
      <c r="H349" s="10">
        <v>189</v>
      </c>
      <c r="I349" s="10">
        <v>222835</v>
      </c>
      <c r="J349" s="53">
        <f t="shared" si="25"/>
        <v>0.62790697674418605</v>
      </c>
      <c r="K349" s="53">
        <f t="shared" si="26"/>
        <v>0.34426080272083986</v>
      </c>
      <c r="L349" s="53">
        <f t="shared" si="27"/>
        <v>0.1883720930232558</v>
      </c>
      <c r="M349" s="53">
        <f t="shared" si="28"/>
        <v>0.24098256190458789</v>
      </c>
      <c r="N349" s="148">
        <f t="shared" si="29"/>
        <v>0.42935465492784369</v>
      </c>
      <c r="O349" s="51"/>
      <c r="P349" s="51"/>
    </row>
    <row r="350" spans="1:16" x14ac:dyDescent="0.25">
      <c r="A350" s="179">
        <v>347</v>
      </c>
      <c r="B350" s="169" t="s">
        <v>76</v>
      </c>
      <c r="C350" s="169" t="s">
        <v>66</v>
      </c>
      <c r="D350" s="169" t="s">
        <v>683</v>
      </c>
      <c r="E350" s="169" t="s">
        <v>1457</v>
      </c>
      <c r="F350" s="160">
        <v>2764</v>
      </c>
      <c r="G350" s="167">
        <v>4571461.3250000002</v>
      </c>
      <c r="H350" s="10">
        <v>1556</v>
      </c>
      <c r="I350" s="10">
        <v>2718500</v>
      </c>
      <c r="J350" s="53">
        <f t="shared" si="25"/>
        <v>0.56295224312590453</v>
      </c>
      <c r="K350" s="53">
        <f t="shared" si="26"/>
        <v>0.59466761429946036</v>
      </c>
      <c r="L350" s="53">
        <f t="shared" si="27"/>
        <v>0.16888567293777135</v>
      </c>
      <c r="M350" s="53">
        <f t="shared" si="28"/>
        <v>0.41626733000962224</v>
      </c>
      <c r="N350" s="148">
        <f t="shared" si="29"/>
        <v>0.58515300294739359</v>
      </c>
      <c r="O350" s="51"/>
      <c r="P350" s="51"/>
    </row>
    <row r="351" spans="1:16" x14ac:dyDescent="0.25">
      <c r="A351" s="179">
        <v>348</v>
      </c>
      <c r="B351" s="169" t="s">
        <v>76</v>
      </c>
      <c r="C351" s="169" t="s">
        <v>66</v>
      </c>
      <c r="D351" s="169" t="s">
        <v>681</v>
      </c>
      <c r="E351" s="169" t="s">
        <v>682</v>
      </c>
      <c r="F351" s="160">
        <v>1200</v>
      </c>
      <c r="G351" s="167">
        <v>2835133.65</v>
      </c>
      <c r="H351" s="10">
        <v>1244</v>
      </c>
      <c r="I351" s="10">
        <v>1946270</v>
      </c>
      <c r="J351" s="53">
        <f t="shared" si="25"/>
        <v>1.0366666666666666</v>
      </c>
      <c r="K351" s="53">
        <f t="shared" si="26"/>
        <v>0.68648262842917473</v>
      </c>
      <c r="L351" s="53">
        <f t="shared" si="27"/>
        <v>0.3</v>
      </c>
      <c r="M351" s="53">
        <f t="shared" si="28"/>
        <v>0.48053783990042226</v>
      </c>
      <c r="N351" s="148">
        <f t="shared" si="29"/>
        <v>0.78053783990042225</v>
      </c>
      <c r="O351" s="51"/>
      <c r="P351" s="51"/>
    </row>
    <row r="352" spans="1:16" x14ac:dyDescent="0.25">
      <c r="A352" s="179">
        <v>349</v>
      </c>
      <c r="B352" s="169" t="s">
        <v>76</v>
      </c>
      <c r="C352" s="169" t="s">
        <v>66</v>
      </c>
      <c r="D352" s="169" t="s">
        <v>1107</v>
      </c>
      <c r="E352" s="169" t="s">
        <v>1344</v>
      </c>
      <c r="F352" s="160">
        <v>959</v>
      </c>
      <c r="G352" s="167">
        <v>1639522.5</v>
      </c>
      <c r="H352" s="10">
        <v>1212</v>
      </c>
      <c r="I352" s="10">
        <v>1453005</v>
      </c>
      <c r="J352" s="53">
        <f t="shared" si="25"/>
        <v>1.2638164754953076</v>
      </c>
      <c r="K352" s="53">
        <f t="shared" si="26"/>
        <v>0.88623669391545401</v>
      </c>
      <c r="L352" s="53">
        <f t="shared" si="27"/>
        <v>0.3</v>
      </c>
      <c r="M352" s="53">
        <f t="shared" si="28"/>
        <v>0.62036568574081774</v>
      </c>
      <c r="N352" s="148">
        <f t="shared" si="29"/>
        <v>0.92036568574081778</v>
      </c>
      <c r="O352" s="51"/>
      <c r="P352" s="51"/>
    </row>
    <row r="353" spans="1:16" x14ac:dyDescent="0.25">
      <c r="A353" s="179">
        <v>350</v>
      </c>
      <c r="B353" s="169" t="s">
        <v>79</v>
      </c>
      <c r="C353" s="169" t="s">
        <v>66</v>
      </c>
      <c r="D353" s="169" t="s">
        <v>664</v>
      </c>
      <c r="E353" s="169" t="s">
        <v>665</v>
      </c>
      <c r="F353" s="160">
        <v>697</v>
      </c>
      <c r="G353" s="167">
        <v>1361017.25</v>
      </c>
      <c r="H353" s="10">
        <v>769</v>
      </c>
      <c r="I353" s="10">
        <v>1334615</v>
      </c>
      <c r="J353" s="53">
        <f t="shared" si="25"/>
        <v>1.103299856527977</v>
      </c>
      <c r="K353" s="53">
        <f t="shared" si="26"/>
        <v>0.98060109083848868</v>
      </c>
      <c r="L353" s="53">
        <f t="shared" si="27"/>
        <v>0.3</v>
      </c>
      <c r="M353" s="53">
        <f t="shared" si="28"/>
        <v>0.68642076358694204</v>
      </c>
      <c r="N353" s="148">
        <f t="shared" si="29"/>
        <v>0.98642076358694197</v>
      </c>
      <c r="O353" s="51"/>
      <c r="P353" s="51"/>
    </row>
    <row r="354" spans="1:16" x14ac:dyDescent="0.25">
      <c r="A354" s="179">
        <v>351</v>
      </c>
      <c r="B354" s="169" t="s">
        <v>79</v>
      </c>
      <c r="C354" s="169" t="s">
        <v>66</v>
      </c>
      <c r="D354" s="169" t="s">
        <v>663</v>
      </c>
      <c r="E354" s="169" t="s">
        <v>1342</v>
      </c>
      <c r="F354" s="160">
        <v>610</v>
      </c>
      <c r="G354" s="167">
        <v>1189450.3</v>
      </c>
      <c r="H354" s="10">
        <v>882</v>
      </c>
      <c r="I354" s="10">
        <v>1212080</v>
      </c>
      <c r="J354" s="53">
        <f t="shared" si="25"/>
        <v>1.4459016393442623</v>
      </c>
      <c r="K354" s="53">
        <f t="shared" si="26"/>
        <v>1.0190253430513239</v>
      </c>
      <c r="L354" s="53">
        <f t="shared" si="27"/>
        <v>0.3</v>
      </c>
      <c r="M354" s="53">
        <f t="shared" si="28"/>
        <v>0.7</v>
      </c>
      <c r="N354" s="148">
        <f t="shared" si="29"/>
        <v>1</v>
      </c>
      <c r="O354" s="51"/>
      <c r="P354" s="51"/>
    </row>
    <row r="355" spans="1:16" x14ac:dyDescent="0.25">
      <c r="A355" s="179">
        <v>352</v>
      </c>
      <c r="B355" s="169" t="s">
        <v>79</v>
      </c>
      <c r="C355" s="169" t="s">
        <v>66</v>
      </c>
      <c r="D355" s="169" t="s">
        <v>660</v>
      </c>
      <c r="E355" s="169" t="s">
        <v>1327</v>
      </c>
      <c r="F355" s="160">
        <v>674</v>
      </c>
      <c r="G355" s="167">
        <v>1312228.425</v>
      </c>
      <c r="H355" s="10">
        <v>977</v>
      </c>
      <c r="I355" s="10">
        <v>1168635</v>
      </c>
      <c r="J355" s="53">
        <f t="shared" si="25"/>
        <v>1.4495548961424332</v>
      </c>
      <c r="K355" s="53">
        <f t="shared" si="26"/>
        <v>0.89057284367239642</v>
      </c>
      <c r="L355" s="53">
        <f t="shared" si="27"/>
        <v>0.3</v>
      </c>
      <c r="M355" s="53">
        <f t="shared" si="28"/>
        <v>0.62340099057067744</v>
      </c>
      <c r="N355" s="148">
        <f t="shared" si="29"/>
        <v>0.92340099057067748</v>
      </c>
      <c r="O355" s="51"/>
      <c r="P355" s="51"/>
    </row>
    <row r="356" spans="1:16" x14ac:dyDescent="0.25">
      <c r="A356" s="179">
        <v>353</v>
      </c>
      <c r="B356" s="169" t="s">
        <v>79</v>
      </c>
      <c r="C356" s="169" t="s">
        <v>66</v>
      </c>
      <c r="D356" s="169" t="s">
        <v>661</v>
      </c>
      <c r="E356" s="169" t="s">
        <v>662</v>
      </c>
      <c r="F356" s="160">
        <v>366</v>
      </c>
      <c r="G356" s="167">
        <v>717313.27500000002</v>
      </c>
      <c r="H356" s="10">
        <v>592</v>
      </c>
      <c r="I356" s="10">
        <v>730025</v>
      </c>
      <c r="J356" s="53">
        <f t="shared" si="25"/>
        <v>1.6174863387978142</v>
      </c>
      <c r="K356" s="53">
        <f t="shared" si="26"/>
        <v>1.0177213017561957</v>
      </c>
      <c r="L356" s="53">
        <f t="shared" si="27"/>
        <v>0.3</v>
      </c>
      <c r="M356" s="53">
        <f t="shared" si="28"/>
        <v>0.7</v>
      </c>
      <c r="N356" s="148">
        <f t="shared" si="29"/>
        <v>1</v>
      </c>
      <c r="O356" s="51"/>
      <c r="P356" s="51"/>
    </row>
    <row r="357" spans="1:16" x14ac:dyDescent="0.25">
      <c r="A357" s="179">
        <v>354</v>
      </c>
      <c r="B357" s="169" t="s">
        <v>79</v>
      </c>
      <c r="C357" s="169" t="s">
        <v>66</v>
      </c>
      <c r="D357" s="169" t="s">
        <v>666</v>
      </c>
      <c r="E357" s="169" t="s">
        <v>1458</v>
      </c>
      <c r="F357" s="160">
        <v>704</v>
      </c>
      <c r="G357" s="167">
        <v>1377112.25</v>
      </c>
      <c r="H357" s="10">
        <v>894</v>
      </c>
      <c r="I357" s="10">
        <v>1359995</v>
      </c>
      <c r="J357" s="53">
        <f t="shared" si="25"/>
        <v>1.2698863636363635</v>
      </c>
      <c r="K357" s="53">
        <f t="shared" si="26"/>
        <v>0.9875701853643376</v>
      </c>
      <c r="L357" s="53">
        <f t="shared" si="27"/>
        <v>0.3</v>
      </c>
      <c r="M357" s="53">
        <f t="shared" si="28"/>
        <v>0.69129912975503627</v>
      </c>
      <c r="N357" s="148">
        <f t="shared" si="29"/>
        <v>0.9912991297550362</v>
      </c>
      <c r="O357" s="51"/>
      <c r="P357" s="51"/>
    </row>
    <row r="358" spans="1:16" x14ac:dyDescent="0.25">
      <c r="A358" s="179">
        <v>355</v>
      </c>
      <c r="B358" s="169" t="s">
        <v>85</v>
      </c>
      <c r="C358" s="169" t="s">
        <v>66</v>
      </c>
      <c r="D358" s="169" t="s">
        <v>713</v>
      </c>
      <c r="E358" s="169" t="s">
        <v>1090</v>
      </c>
      <c r="F358" s="160">
        <v>743</v>
      </c>
      <c r="G358" s="167">
        <v>1437208.7</v>
      </c>
      <c r="H358" s="10">
        <v>621</v>
      </c>
      <c r="I358" s="10">
        <v>1096845</v>
      </c>
      <c r="J358" s="53">
        <f t="shared" si="25"/>
        <v>0.83580080753701214</v>
      </c>
      <c r="K358" s="53">
        <f t="shared" si="26"/>
        <v>0.7631772615904705</v>
      </c>
      <c r="L358" s="53">
        <f t="shared" si="27"/>
        <v>0.25074024226110364</v>
      </c>
      <c r="M358" s="53">
        <f t="shared" si="28"/>
        <v>0.53422408311332936</v>
      </c>
      <c r="N358" s="148">
        <f t="shared" si="29"/>
        <v>0.78496432537443295</v>
      </c>
      <c r="O358" s="51"/>
      <c r="P358" s="51"/>
    </row>
    <row r="359" spans="1:16" x14ac:dyDescent="0.25">
      <c r="A359" s="179">
        <v>356</v>
      </c>
      <c r="B359" s="169" t="s">
        <v>85</v>
      </c>
      <c r="C359" s="169" t="s">
        <v>66</v>
      </c>
      <c r="D359" s="169" t="s">
        <v>716</v>
      </c>
      <c r="E359" s="169" t="s">
        <v>1092</v>
      </c>
      <c r="F359" s="160">
        <v>1587</v>
      </c>
      <c r="G359" s="167">
        <v>3100493.875</v>
      </c>
      <c r="H359" s="10">
        <v>1303</v>
      </c>
      <c r="I359" s="10">
        <v>1865400</v>
      </c>
      <c r="J359" s="53">
        <f t="shared" si="25"/>
        <v>0.82104599873976059</v>
      </c>
      <c r="K359" s="53">
        <f t="shared" si="26"/>
        <v>0.60164608452903334</v>
      </c>
      <c r="L359" s="53">
        <f t="shared" si="27"/>
        <v>0.24631379962192818</v>
      </c>
      <c r="M359" s="53">
        <f t="shared" si="28"/>
        <v>0.42115225917032334</v>
      </c>
      <c r="N359" s="148">
        <f t="shared" si="29"/>
        <v>0.66746605879225152</v>
      </c>
      <c r="O359" s="51"/>
      <c r="P359" s="51"/>
    </row>
    <row r="360" spans="1:16" x14ac:dyDescent="0.25">
      <c r="A360" s="179">
        <v>357</v>
      </c>
      <c r="B360" s="169" t="s">
        <v>85</v>
      </c>
      <c r="C360" s="169" t="s">
        <v>66</v>
      </c>
      <c r="D360" s="169" t="s">
        <v>714</v>
      </c>
      <c r="E360" s="169" t="s">
        <v>1091</v>
      </c>
      <c r="F360" s="160">
        <v>899</v>
      </c>
      <c r="G360" s="167">
        <v>1752538.2999999998</v>
      </c>
      <c r="H360" s="10">
        <v>1019</v>
      </c>
      <c r="I360" s="10">
        <v>1368900</v>
      </c>
      <c r="J360" s="53">
        <f t="shared" si="25"/>
        <v>1.1334816462736375</v>
      </c>
      <c r="K360" s="53">
        <f t="shared" si="26"/>
        <v>0.78109562569902191</v>
      </c>
      <c r="L360" s="53">
        <f t="shared" si="27"/>
        <v>0.3</v>
      </c>
      <c r="M360" s="53">
        <f t="shared" si="28"/>
        <v>0.5467669379893153</v>
      </c>
      <c r="N360" s="148">
        <f t="shared" si="29"/>
        <v>0.84676693798931524</v>
      </c>
      <c r="O360" s="51"/>
      <c r="P360" s="51"/>
    </row>
    <row r="361" spans="1:16" x14ac:dyDescent="0.25">
      <c r="A361" s="179">
        <v>358</v>
      </c>
      <c r="B361" s="169" t="s">
        <v>85</v>
      </c>
      <c r="C361" s="169" t="s">
        <v>66</v>
      </c>
      <c r="D361" s="169" t="s">
        <v>715</v>
      </c>
      <c r="E361" s="169" t="s">
        <v>1459</v>
      </c>
      <c r="F361" s="160">
        <v>993</v>
      </c>
      <c r="G361" s="167">
        <v>1937190.25</v>
      </c>
      <c r="H361" s="10">
        <v>987</v>
      </c>
      <c r="I361" s="10">
        <v>1517730</v>
      </c>
      <c r="J361" s="53">
        <f t="shared" si="25"/>
        <v>0.9939577039274925</v>
      </c>
      <c r="K361" s="53">
        <f t="shared" si="26"/>
        <v>0.78346977019939057</v>
      </c>
      <c r="L361" s="53">
        <f t="shared" si="27"/>
        <v>0.29818731117824776</v>
      </c>
      <c r="M361" s="53">
        <f t="shared" si="28"/>
        <v>0.54842883913957341</v>
      </c>
      <c r="N361" s="148">
        <f t="shared" si="29"/>
        <v>0.84661615031782111</v>
      </c>
      <c r="O361" s="51"/>
      <c r="P361" s="51"/>
    </row>
    <row r="362" spans="1:16" x14ac:dyDescent="0.25">
      <c r="A362" s="179">
        <v>359</v>
      </c>
      <c r="B362" s="169" t="s">
        <v>85</v>
      </c>
      <c r="C362" s="169" t="s">
        <v>66</v>
      </c>
      <c r="D362" s="169" t="s">
        <v>711</v>
      </c>
      <c r="E362" s="169" t="s">
        <v>1460</v>
      </c>
      <c r="F362" s="160">
        <v>748</v>
      </c>
      <c r="G362" s="167">
        <v>1470993.2250000001</v>
      </c>
      <c r="H362" s="10">
        <v>828</v>
      </c>
      <c r="I362" s="10">
        <v>1356770</v>
      </c>
      <c r="J362" s="53">
        <f t="shared" si="25"/>
        <v>1.106951871657754</v>
      </c>
      <c r="K362" s="53">
        <f t="shared" si="26"/>
        <v>0.92234959137898131</v>
      </c>
      <c r="L362" s="53">
        <f t="shared" si="27"/>
        <v>0.3</v>
      </c>
      <c r="M362" s="53">
        <f t="shared" si="28"/>
        <v>0.64564471396528689</v>
      </c>
      <c r="N362" s="148">
        <f t="shared" si="29"/>
        <v>0.94564471396528682</v>
      </c>
      <c r="O362" s="51"/>
      <c r="P362" s="51"/>
    </row>
    <row r="363" spans="1:16" x14ac:dyDescent="0.25">
      <c r="A363" s="179">
        <v>360</v>
      </c>
      <c r="B363" s="163" t="s">
        <v>89</v>
      </c>
      <c r="C363" s="163" t="s">
        <v>90</v>
      </c>
      <c r="D363" s="163" t="s">
        <v>776</v>
      </c>
      <c r="E363" s="163" t="s">
        <v>1295</v>
      </c>
      <c r="F363" s="160">
        <v>1064</v>
      </c>
      <c r="G363" s="167">
        <v>1922691.4500000002</v>
      </c>
      <c r="H363" s="10">
        <v>1053</v>
      </c>
      <c r="I363" s="10">
        <v>1582470</v>
      </c>
      <c r="J363" s="53">
        <f t="shared" si="25"/>
        <v>0.98966165413533835</v>
      </c>
      <c r="K363" s="53">
        <f t="shared" si="26"/>
        <v>0.82304937695541314</v>
      </c>
      <c r="L363" s="53">
        <f t="shared" si="27"/>
        <v>0.29689849624060149</v>
      </c>
      <c r="M363" s="53">
        <f t="shared" si="28"/>
        <v>0.57613456386878914</v>
      </c>
      <c r="N363" s="148">
        <f t="shared" si="29"/>
        <v>0.87303306010939064</v>
      </c>
      <c r="O363" s="51"/>
      <c r="P363" s="51"/>
    </row>
    <row r="364" spans="1:16" x14ac:dyDescent="0.25">
      <c r="A364" s="179">
        <v>361</v>
      </c>
      <c r="B364" s="163" t="s">
        <v>89</v>
      </c>
      <c r="C364" s="163" t="s">
        <v>90</v>
      </c>
      <c r="D364" s="163" t="s">
        <v>770</v>
      </c>
      <c r="E364" s="163" t="s">
        <v>1058</v>
      </c>
      <c r="F364" s="160">
        <v>912</v>
      </c>
      <c r="G364" s="167">
        <v>1556131.875</v>
      </c>
      <c r="H364" s="10">
        <v>870</v>
      </c>
      <c r="I364" s="10">
        <v>1132280</v>
      </c>
      <c r="J364" s="53">
        <f t="shared" si="25"/>
        <v>0.95394736842105265</v>
      </c>
      <c r="K364" s="53">
        <f t="shared" si="26"/>
        <v>0.72762470725689621</v>
      </c>
      <c r="L364" s="53">
        <f t="shared" si="27"/>
        <v>0.28618421052631576</v>
      </c>
      <c r="M364" s="53">
        <f t="shared" si="28"/>
        <v>0.50933729507982728</v>
      </c>
      <c r="N364" s="148">
        <f t="shared" si="29"/>
        <v>0.7955215056061431</v>
      </c>
      <c r="O364" s="51"/>
      <c r="P364" s="51"/>
    </row>
    <row r="365" spans="1:16" x14ac:dyDescent="0.25">
      <c r="A365" s="179">
        <v>362</v>
      </c>
      <c r="B365" s="163" t="s">
        <v>89</v>
      </c>
      <c r="C365" s="163" t="s">
        <v>90</v>
      </c>
      <c r="D365" s="163" t="s">
        <v>778</v>
      </c>
      <c r="E365" s="163" t="s">
        <v>779</v>
      </c>
      <c r="F365" s="160">
        <v>802</v>
      </c>
      <c r="G365" s="167">
        <v>1407653.75</v>
      </c>
      <c r="H365" s="10">
        <v>564</v>
      </c>
      <c r="I365" s="10">
        <v>988020</v>
      </c>
      <c r="J365" s="53">
        <f t="shared" si="25"/>
        <v>0.70324189526184544</v>
      </c>
      <c r="K365" s="53">
        <f t="shared" si="26"/>
        <v>0.70189135645040546</v>
      </c>
      <c r="L365" s="53">
        <f t="shared" si="27"/>
        <v>0.21097256857855362</v>
      </c>
      <c r="M365" s="53">
        <f t="shared" si="28"/>
        <v>0.4913239495152838</v>
      </c>
      <c r="N365" s="148">
        <f t="shared" si="29"/>
        <v>0.70229651809383742</v>
      </c>
      <c r="O365" s="51"/>
      <c r="P365" s="51"/>
    </row>
    <row r="366" spans="1:16" x14ac:dyDescent="0.25">
      <c r="A366" s="179">
        <v>363</v>
      </c>
      <c r="B366" s="163" t="s">
        <v>89</v>
      </c>
      <c r="C366" s="163" t="s">
        <v>90</v>
      </c>
      <c r="D366" s="163" t="s">
        <v>774</v>
      </c>
      <c r="E366" s="163" t="s">
        <v>775</v>
      </c>
      <c r="F366" s="160">
        <v>721</v>
      </c>
      <c r="G366" s="167">
        <v>1222186.125</v>
      </c>
      <c r="H366" s="10">
        <v>770</v>
      </c>
      <c r="I366" s="10">
        <v>870195</v>
      </c>
      <c r="J366" s="53">
        <f t="shared" si="25"/>
        <v>1.0679611650485437</v>
      </c>
      <c r="K366" s="53">
        <f t="shared" si="26"/>
        <v>0.71199875550869962</v>
      </c>
      <c r="L366" s="53">
        <f t="shared" si="27"/>
        <v>0.3</v>
      </c>
      <c r="M366" s="53">
        <f t="shared" si="28"/>
        <v>0.49839912885608972</v>
      </c>
      <c r="N366" s="148">
        <f t="shared" si="29"/>
        <v>0.79839912885608966</v>
      </c>
      <c r="O366" s="51"/>
      <c r="P366" s="51"/>
    </row>
    <row r="367" spans="1:16" x14ac:dyDescent="0.25">
      <c r="A367" s="179">
        <v>364</v>
      </c>
      <c r="B367" s="163" t="s">
        <v>89</v>
      </c>
      <c r="C367" s="163" t="s">
        <v>90</v>
      </c>
      <c r="D367" s="163" t="s">
        <v>771</v>
      </c>
      <c r="E367" s="163" t="s">
        <v>772</v>
      </c>
      <c r="F367" s="160">
        <v>613</v>
      </c>
      <c r="G367" s="167">
        <v>1159677.2</v>
      </c>
      <c r="H367" s="10">
        <v>607</v>
      </c>
      <c r="I367" s="10">
        <v>1029365</v>
      </c>
      <c r="J367" s="53">
        <f t="shared" si="25"/>
        <v>0.9902120717781403</v>
      </c>
      <c r="K367" s="53">
        <f t="shared" si="26"/>
        <v>0.88763062686754557</v>
      </c>
      <c r="L367" s="53">
        <f t="shared" si="27"/>
        <v>0.29706362153344207</v>
      </c>
      <c r="M367" s="53">
        <f t="shared" si="28"/>
        <v>0.62134143880728188</v>
      </c>
      <c r="N367" s="148">
        <f t="shared" si="29"/>
        <v>0.91840506034072389</v>
      </c>
      <c r="O367" s="51"/>
      <c r="P367" s="51"/>
    </row>
    <row r="368" spans="1:16" x14ac:dyDescent="0.25">
      <c r="A368" s="179">
        <v>365</v>
      </c>
      <c r="B368" s="163" t="s">
        <v>89</v>
      </c>
      <c r="C368" s="163" t="s">
        <v>90</v>
      </c>
      <c r="D368" s="163" t="s">
        <v>780</v>
      </c>
      <c r="E368" s="163" t="s">
        <v>1461</v>
      </c>
      <c r="F368" s="160">
        <v>795</v>
      </c>
      <c r="G368" s="167">
        <v>1407511.875</v>
      </c>
      <c r="H368" s="10">
        <v>621</v>
      </c>
      <c r="I368" s="10">
        <v>799910</v>
      </c>
      <c r="J368" s="53">
        <f t="shared" si="25"/>
        <v>0.78113207547169816</v>
      </c>
      <c r="K368" s="53">
        <f t="shared" si="26"/>
        <v>0.56831492096647496</v>
      </c>
      <c r="L368" s="53">
        <f t="shared" si="27"/>
        <v>0.23433962264150943</v>
      </c>
      <c r="M368" s="53">
        <f t="shared" si="28"/>
        <v>0.39782044467653244</v>
      </c>
      <c r="N368" s="148">
        <f t="shared" si="29"/>
        <v>0.63216006731804186</v>
      </c>
      <c r="O368" s="51"/>
      <c r="P368" s="51"/>
    </row>
    <row r="369" spans="1:16" x14ac:dyDescent="0.25">
      <c r="A369" s="179">
        <v>366</v>
      </c>
      <c r="B369" s="163" t="s">
        <v>89</v>
      </c>
      <c r="C369" s="163" t="s">
        <v>90</v>
      </c>
      <c r="D369" s="163" t="s">
        <v>777</v>
      </c>
      <c r="E369" s="163" t="s">
        <v>1462</v>
      </c>
      <c r="F369" s="160">
        <v>650</v>
      </c>
      <c r="G369" s="167">
        <v>1109183.625</v>
      </c>
      <c r="H369" s="10">
        <v>537</v>
      </c>
      <c r="I369" s="10">
        <v>710015</v>
      </c>
      <c r="J369" s="53">
        <f t="shared" si="25"/>
        <v>0.82615384615384613</v>
      </c>
      <c r="K369" s="53">
        <f t="shared" si="26"/>
        <v>0.64012394701553588</v>
      </c>
      <c r="L369" s="53">
        <f t="shared" si="27"/>
        <v>0.24784615384615383</v>
      </c>
      <c r="M369" s="53">
        <f t="shared" si="28"/>
        <v>0.44808676291087507</v>
      </c>
      <c r="N369" s="148">
        <f t="shared" si="29"/>
        <v>0.69593291675702895</v>
      </c>
      <c r="O369" s="51"/>
      <c r="P369" s="51"/>
    </row>
    <row r="370" spans="1:16" x14ac:dyDescent="0.25">
      <c r="A370" s="179">
        <v>367</v>
      </c>
      <c r="B370" s="163" t="s">
        <v>89</v>
      </c>
      <c r="C370" s="163" t="s">
        <v>90</v>
      </c>
      <c r="D370" s="163" t="s">
        <v>773</v>
      </c>
      <c r="E370" s="163" t="s">
        <v>537</v>
      </c>
      <c r="F370" s="160">
        <v>691</v>
      </c>
      <c r="G370" s="167">
        <v>1277333.4750000001</v>
      </c>
      <c r="H370" s="10">
        <v>393</v>
      </c>
      <c r="I370" s="10">
        <v>523515</v>
      </c>
      <c r="J370" s="53">
        <f t="shared" si="25"/>
        <v>0.56874095513748191</v>
      </c>
      <c r="K370" s="53">
        <f t="shared" si="26"/>
        <v>0.409849902352242</v>
      </c>
      <c r="L370" s="53">
        <f t="shared" si="27"/>
        <v>0.17062228654124456</v>
      </c>
      <c r="M370" s="53">
        <f t="shared" si="28"/>
        <v>0.28689493164656937</v>
      </c>
      <c r="N370" s="148">
        <f t="shared" si="29"/>
        <v>0.45751721818781393</v>
      </c>
      <c r="O370" s="51"/>
      <c r="P370" s="51"/>
    </row>
    <row r="371" spans="1:16" x14ac:dyDescent="0.25">
      <c r="A371" s="179">
        <v>368</v>
      </c>
      <c r="B371" s="173" t="s">
        <v>92</v>
      </c>
      <c r="C371" s="173" t="s">
        <v>90</v>
      </c>
      <c r="D371" s="173" t="s">
        <v>781</v>
      </c>
      <c r="E371" s="173" t="s">
        <v>782</v>
      </c>
      <c r="F371" s="160">
        <v>1385</v>
      </c>
      <c r="G371" s="167">
        <v>2675826.7999999998</v>
      </c>
      <c r="H371" s="10">
        <v>1288</v>
      </c>
      <c r="I371" s="10">
        <v>2541085</v>
      </c>
      <c r="J371" s="53">
        <f t="shared" si="25"/>
        <v>0.92996389891696751</v>
      </c>
      <c r="K371" s="53">
        <f t="shared" si="26"/>
        <v>0.94964479763787413</v>
      </c>
      <c r="L371" s="53">
        <f t="shared" si="27"/>
        <v>0.27898916967509024</v>
      </c>
      <c r="M371" s="53">
        <f t="shared" si="28"/>
        <v>0.66475135834651189</v>
      </c>
      <c r="N371" s="148">
        <f t="shared" si="29"/>
        <v>0.94374052802160213</v>
      </c>
      <c r="O371" s="51"/>
      <c r="P371" s="51"/>
    </row>
    <row r="372" spans="1:16" x14ac:dyDescent="0.25">
      <c r="A372" s="179">
        <v>369</v>
      </c>
      <c r="B372" s="173" t="s">
        <v>92</v>
      </c>
      <c r="C372" s="173" t="s">
        <v>90</v>
      </c>
      <c r="D372" s="173" t="s">
        <v>783</v>
      </c>
      <c r="E372" s="173" t="s">
        <v>353</v>
      </c>
      <c r="F372" s="160">
        <v>922</v>
      </c>
      <c r="G372" s="167">
        <v>1513516.45</v>
      </c>
      <c r="H372" s="10">
        <v>804</v>
      </c>
      <c r="I372" s="10">
        <v>1126840</v>
      </c>
      <c r="J372" s="53">
        <f t="shared" si="25"/>
        <v>0.87201735357917576</v>
      </c>
      <c r="K372" s="53">
        <f t="shared" si="26"/>
        <v>0.74451784121672415</v>
      </c>
      <c r="L372" s="53">
        <f t="shared" si="27"/>
        <v>0.26160520607375271</v>
      </c>
      <c r="M372" s="53">
        <f t="shared" si="28"/>
        <v>0.52116248885170691</v>
      </c>
      <c r="N372" s="148">
        <f t="shared" si="29"/>
        <v>0.78276769492545961</v>
      </c>
      <c r="O372" s="51"/>
      <c r="P372" s="51"/>
    </row>
    <row r="373" spans="1:16" x14ac:dyDescent="0.25">
      <c r="A373" s="179">
        <v>370</v>
      </c>
      <c r="B373" s="173" t="s">
        <v>92</v>
      </c>
      <c r="C373" s="173" t="s">
        <v>90</v>
      </c>
      <c r="D373" s="173" t="s">
        <v>786</v>
      </c>
      <c r="E373" s="173" t="s">
        <v>787</v>
      </c>
      <c r="F373" s="160">
        <v>779</v>
      </c>
      <c r="G373" s="167">
        <v>1254160.2</v>
      </c>
      <c r="H373" s="10">
        <v>724</v>
      </c>
      <c r="I373" s="10">
        <v>1066935</v>
      </c>
      <c r="J373" s="53">
        <f t="shared" si="25"/>
        <v>0.92939666238767649</v>
      </c>
      <c r="K373" s="53">
        <f t="shared" si="26"/>
        <v>0.8507166787783571</v>
      </c>
      <c r="L373" s="53">
        <f t="shared" si="27"/>
        <v>0.27881899871630295</v>
      </c>
      <c r="M373" s="53">
        <f t="shared" si="28"/>
        <v>0.59550167514484997</v>
      </c>
      <c r="N373" s="148">
        <f t="shared" si="29"/>
        <v>0.87432067386115286</v>
      </c>
      <c r="O373" s="51"/>
      <c r="P373" s="51"/>
    </row>
    <row r="374" spans="1:16" x14ac:dyDescent="0.25">
      <c r="A374" s="179">
        <v>371</v>
      </c>
      <c r="B374" s="173" t="s">
        <v>92</v>
      </c>
      <c r="C374" s="173" t="s">
        <v>90</v>
      </c>
      <c r="D374" s="173" t="s">
        <v>784</v>
      </c>
      <c r="E374" s="173" t="s">
        <v>785</v>
      </c>
      <c r="F374" s="160">
        <v>796</v>
      </c>
      <c r="G374" s="167">
        <v>1350540.2</v>
      </c>
      <c r="H374" s="10">
        <v>645</v>
      </c>
      <c r="I374" s="10">
        <v>1029015</v>
      </c>
      <c r="J374" s="53">
        <f t="shared" si="25"/>
        <v>0.81030150753768848</v>
      </c>
      <c r="K374" s="53">
        <f t="shared" si="26"/>
        <v>0.76192844907541446</v>
      </c>
      <c r="L374" s="53">
        <f t="shared" si="27"/>
        <v>0.24309045226130654</v>
      </c>
      <c r="M374" s="53">
        <f t="shared" si="28"/>
        <v>0.53334991435279011</v>
      </c>
      <c r="N374" s="148">
        <f t="shared" si="29"/>
        <v>0.77644036661409666</v>
      </c>
      <c r="O374" s="51"/>
      <c r="P374" s="51"/>
    </row>
    <row r="375" spans="1:16" x14ac:dyDescent="0.25">
      <c r="A375" s="179">
        <v>372</v>
      </c>
      <c r="B375" s="163" t="s">
        <v>1372</v>
      </c>
      <c r="C375" s="163" t="s">
        <v>90</v>
      </c>
      <c r="D375" s="163" t="s">
        <v>788</v>
      </c>
      <c r="E375" s="163" t="s">
        <v>789</v>
      </c>
      <c r="F375" s="160">
        <v>2553</v>
      </c>
      <c r="G375" s="167">
        <v>5709243.7750000004</v>
      </c>
      <c r="H375" s="10">
        <v>1478</v>
      </c>
      <c r="I375" s="10">
        <v>2856145</v>
      </c>
      <c r="J375" s="53">
        <f t="shared" si="25"/>
        <v>0.57892675283979633</v>
      </c>
      <c r="K375" s="53">
        <f t="shared" si="26"/>
        <v>0.50026678007806735</v>
      </c>
      <c r="L375" s="53">
        <f t="shared" si="27"/>
        <v>0.17367802585193889</v>
      </c>
      <c r="M375" s="53">
        <f t="shared" si="28"/>
        <v>0.35018674605464711</v>
      </c>
      <c r="N375" s="148">
        <f t="shared" si="29"/>
        <v>0.52386477190658598</v>
      </c>
      <c r="O375" s="51"/>
      <c r="P375" s="51"/>
    </row>
    <row r="376" spans="1:16" x14ac:dyDescent="0.25">
      <c r="A376" s="179">
        <v>373</v>
      </c>
      <c r="B376" s="163" t="s">
        <v>1372</v>
      </c>
      <c r="C376" s="163" t="s">
        <v>90</v>
      </c>
      <c r="D376" s="163" t="s">
        <v>790</v>
      </c>
      <c r="E376" s="163" t="s">
        <v>1209</v>
      </c>
      <c r="F376" s="160">
        <v>594</v>
      </c>
      <c r="G376" s="167">
        <v>1266695.75</v>
      </c>
      <c r="H376" s="10">
        <v>804</v>
      </c>
      <c r="I376" s="10">
        <v>1194225</v>
      </c>
      <c r="J376" s="53">
        <f t="shared" si="25"/>
        <v>1.3535353535353536</v>
      </c>
      <c r="K376" s="53">
        <f t="shared" si="26"/>
        <v>0.94278756362765093</v>
      </c>
      <c r="L376" s="53">
        <f t="shared" si="27"/>
        <v>0.3</v>
      </c>
      <c r="M376" s="53">
        <f t="shared" si="28"/>
        <v>0.65995129453935564</v>
      </c>
      <c r="N376" s="148">
        <f t="shared" si="29"/>
        <v>0.95995129453935557</v>
      </c>
      <c r="O376" s="51"/>
      <c r="P376" s="51"/>
    </row>
    <row r="377" spans="1:16" x14ac:dyDescent="0.25">
      <c r="A377" s="179">
        <v>374</v>
      </c>
      <c r="B377" s="163" t="s">
        <v>1372</v>
      </c>
      <c r="C377" s="163" t="s">
        <v>90</v>
      </c>
      <c r="D377" s="163" t="s">
        <v>792</v>
      </c>
      <c r="E377" s="163" t="s">
        <v>1210</v>
      </c>
      <c r="F377" s="160">
        <v>1044</v>
      </c>
      <c r="G377" s="167">
        <v>2134757.6749999998</v>
      </c>
      <c r="H377" s="10">
        <v>860</v>
      </c>
      <c r="I377" s="10">
        <v>1241930</v>
      </c>
      <c r="J377" s="53">
        <f t="shared" si="25"/>
        <v>0.82375478927203061</v>
      </c>
      <c r="K377" s="53">
        <f t="shared" si="26"/>
        <v>0.58176626534437925</v>
      </c>
      <c r="L377" s="53">
        <f t="shared" si="27"/>
        <v>0.24712643678160917</v>
      </c>
      <c r="M377" s="53">
        <f t="shared" si="28"/>
        <v>0.40723638574106547</v>
      </c>
      <c r="N377" s="148">
        <f t="shared" si="29"/>
        <v>0.65436282252267464</v>
      </c>
      <c r="O377" s="51"/>
      <c r="P377" s="51"/>
    </row>
    <row r="378" spans="1:16" x14ac:dyDescent="0.25">
      <c r="A378" s="179">
        <v>375</v>
      </c>
      <c r="B378" s="163" t="s">
        <v>1372</v>
      </c>
      <c r="C378" s="163" t="s">
        <v>90</v>
      </c>
      <c r="D378" s="163" t="s">
        <v>791</v>
      </c>
      <c r="E378" s="163" t="s">
        <v>1211</v>
      </c>
      <c r="F378" s="160">
        <v>722</v>
      </c>
      <c r="G378" s="167">
        <v>1552928.2</v>
      </c>
      <c r="H378" s="10">
        <v>500</v>
      </c>
      <c r="I378" s="10">
        <v>760570</v>
      </c>
      <c r="J378" s="53">
        <f t="shared" si="25"/>
        <v>0.69252077562326875</v>
      </c>
      <c r="K378" s="53">
        <f t="shared" si="26"/>
        <v>0.48976507735515395</v>
      </c>
      <c r="L378" s="53">
        <f t="shared" si="27"/>
        <v>0.20775623268698062</v>
      </c>
      <c r="M378" s="53">
        <f t="shared" si="28"/>
        <v>0.34283555414860772</v>
      </c>
      <c r="N378" s="148">
        <f t="shared" si="29"/>
        <v>0.55059178683558829</v>
      </c>
      <c r="O378" s="51"/>
      <c r="P378" s="51"/>
    </row>
    <row r="379" spans="1:16" x14ac:dyDescent="0.25">
      <c r="A379" s="179">
        <v>376</v>
      </c>
      <c r="B379" s="163" t="s">
        <v>1303</v>
      </c>
      <c r="C379" s="163" t="s">
        <v>90</v>
      </c>
      <c r="D379" s="163" t="s">
        <v>793</v>
      </c>
      <c r="E379" s="163" t="s">
        <v>794</v>
      </c>
      <c r="F379" s="160">
        <v>789</v>
      </c>
      <c r="G379" s="167">
        <v>1512884.65</v>
      </c>
      <c r="H379" s="10">
        <v>227</v>
      </c>
      <c r="I379" s="10">
        <v>326220</v>
      </c>
      <c r="J379" s="53">
        <f t="shared" si="25"/>
        <v>0.2877059569074778</v>
      </c>
      <c r="K379" s="53">
        <f t="shared" si="26"/>
        <v>0.21562780744718377</v>
      </c>
      <c r="L379" s="53">
        <f t="shared" si="27"/>
        <v>8.6311787072243337E-2</v>
      </c>
      <c r="M379" s="53">
        <f t="shared" si="28"/>
        <v>0.15093946521302862</v>
      </c>
      <c r="N379" s="148">
        <f t="shared" si="29"/>
        <v>0.23725125228527194</v>
      </c>
      <c r="O379" s="51"/>
      <c r="P379" s="51"/>
    </row>
    <row r="380" spans="1:16" x14ac:dyDescent="0.25">
      <c r="A380" s="179">
        <v>377</v>
      </c>
      <c r="B380" s="163" t="s">
        <v>1303</v>
      </c>
      <c r="C380" s="163" t="s">
        <v>90</v>
      </c>
      <c r="D380" s="163" t="s">
        <v>795</v>
      </c>
      <c r="E380" s="163" t="s">
        <v>796</v>
      </c>
      <c r="F380" s="160">
        <v>1137</v>
      </c>
      <c r="G380" s="167">
        <v>1968443.6749999998</v>
      </c>
      <c r="H380" s="10">
        <v>941</v>
      </c>
      <c r="I380" s="10">
        <v>1313195</v>
      </c>
      <c r="J380" s="53">
        <f t="shared" si="25"/>
        <v>0.82761653474054531</v>
      </c>
      <c r="K380" s="53">
        <f t="shared" si="26"/>
        <v>0.6671234827178889</v>
      </c>
      <c r="L380" s="53">
        <f t="shared" si="27"/>
        <v>0.24828496042216358</v>
      </c>
      <c r="M380" s="53">
        <f t="shared" si="28"/>
        <v>0.4669864379025222</v>
      </c>
      <c r="N380" s="148">
        <f t="shared" si="29"/>
        <v>0.71527139832468578</v>
      </c>
      <c r="O380" s="51"/>
      <c r="P380" s="51"/>
    </row>
    <row r="381" spans="1:16" x14ac:dyDescent="0.25">
      <c r="A381" s="179">
        <v>378</v>
      </c>
      <c r="B381" s="163" t="s">
        <v>1303</v>
      </c>
      <c r="C381" s="163" t="s">
        <v>90</v>
      </c>
      <c r="D381" s="163" t="s">
        <v>797</v>
      </c>
      <c r="E381" s="163" t="s">
        <v>798</v>
      </c>
      <c r="F381" s="160">
        <v>945</v>
      </c>
      <c r="G381" s="167">
        <v>1622745.2749999999</v>
      </c>
      <c r="H381" s="10">
        <v>686</v>
      </c>
      <c r="I381" s="10">
        <v>884500</v>
      </c>
      <c r="J381" s="53">
        <f t="shared" si="25"/>
        <v>0.72592592592592597</v>
      </c>
      <c r="K381" s="53">
        <f t="shared" si="26"/>
        <v>0.54506398115995136</v>
      </c>
      <c r="L381" s="53">
        <f t="shared" si="27"/>
        <v>0.21777777777777779</v>
      </c>
      <c r="M381" s="53">
        <f t="shared" si="28"/>
        <v>0.38154478681196591</v>
      </c>
      <c r="N381" s="148">
        <f t="shared" si="29"/>
        <v>0.59932256458974376</v>
      </c>
      <c r="O381" s="51"/>
      <c r="P381" s="51"/>
    </row>
    <row r="382" spans="1:16" x14ac:dyDescent="0.25">
      <c r="A382" s="179">
        <v>379</v>
      </c>
      <c r="B382" s="163" t="s">
        <v>95</v>
      </c>
      <c r="C382" s="163" t="s">
        <v>90</v>
      </c>
      <c r="D382" s="163" t="s">
        <v>803</v>
      </c>
      <c r="E382" s="163" t="s">
        <v>1212</v>
      </c>
      <c r="F382" s="160">
        <v>1839</v>
      </c>
      <c r="G382" s="167">
        <v>4462587.1500000004</v>
      </c>
      <c r="H382" s="10">
        <v>1270</v>
      </c>
      <c r="I382" s="10">
        <v>2475605</v>
      </c>
      <c r="J382" s="53">
        <f t="shared" si="25"/>
        <v>0.69059271343121265</v>
      </c>
      <c r="K382" s="53">
        <f t="shared" si="26"/>
        <v>0.55474658909462415</v>
      </c>
      <c r="L382" s="53">
        <f t="shared" si="27"/>
        <v>0.20717781402936378</v>
      </c>
      <c r="M382" s="53">
        <f t="shared" si="28"/>
        <v>0.38832261236623689</v>
      </c>
      <c r="N382" s="148">
        <f t="shared" si="29"/>
        <v>0.59550042639560063</v>
      </c>
      <c r="O382" s="51"/>
      <c r="P382" s="51"/>
    </row>
    <row r="383" spans="1:16" x14ac:dyDescent="0.25">
      <c r="A383" s="179">
        <v>380</v>
      </c>
      <c r="B383" s="163" t="s">
        <v>95</v>
      </c>
      <c r="C383" s="163" t="s">
        <v>90</v>
      </c>
      <c r="D383" s="163" t="s">
        <v>805</v>
      </c>
      <c r="E383" s="163" t="s">
        <v>806</v>
      </c>
      <c r="F383" s="160">
        <v>629</v>
      </c>
      <c r="G383" s="167">
        <v>1512690.325</v>
      </c>
      <c r="H383" s="10">
        <v>1036</v>
      </c>
      <c r="I383" s="10">
        <v>1246245</v>
      </c>
      <c r="J383" s="53">
        <f t="shared" si="25"/>
        <v>1.6470588235294117</v>
      </c>
      <c r="K383" s="53">
        <f t="shared" si="26"/>
        <v>0.82385996618309831</v>
      </c>
      <c r="L383" s="53">
        <f t="shared" si="27"/>
        <v>0.3</v>
      </c>
      <c r="M383" s="53">
        <f t="shared" si="28"/>
        <v>0.57670197632816877</v>
      </c>
      <c r="N383" s="148">
        <f t="shared" si="29"/>
        <v>0.87670197632816871</v>
      </c>
      <c r="O383" s="51"/>
      <c r="P383" s="51"/>
    </row>
    <row r="384" spans="1:16" x14ac:dyDescent="0.25">
      <c r="A384" s="179">
        <v>381</v>
      </c>
      <c r="B384" s="163" t="s">
        <v>95</v>
      </c>
      <c r="C384" s="163" t="s">
        <v>90</v>
      </c>
      <c r="D384" s="163" t="s">
        <v>808</v>
      </c>
      <c r="E384" s="163" t="s">
        <v>1089</v>
      </c>
      <c r="F384" s="160">
        <v>581</v>
      </c>
      <c r="G384" s="167">
        <v>1283169.55</v>
      </c>
      <c r="H384" s="10">
        <v>839</v>
      </c>
      <c r="I384" s="10">
        <v>1066970</v>
      </c>
      <c r="J384" s="53">
        <f t="shared" si="25"/>
        <v>1.4440619621342512</v>
      </c>
      <c r="K384" s="53">
        <f t="shared" si="26"/>
        <v>0.83151131508692666</v>
      </c>
      <c r="L384" s="53">
        <f t="shared" si="27"/>
        <v>0.3</v>
      </c>
      <c r="M384" s="53">
        <f t="shared" si="28"/>
        <v>0.5820579205608486</v>
      </c>
      <c r="N384" s="148">
        <f t="shared" si="29"/>
        <v>0.88205792056084853</v>
      </c>
      <c r="O384" s="51"/>
      <c r="P384" s="51"/>
    </row>
    <row r="385" spans="1:16" x14ac:dyDescent="0.25">
      <c r="A385" s="179">
        <v>382</v>
      </c>
      <c r="B385" s="163" t="s">
        <v>95</v>
      </c>
      <c r="C385" s="163" t="s">
        <v>90</v>
      </c>
      <c r="D385" s="163" t="s">
        <v>807</v>
      </c>
      <c r="E385" s="163" t="s">
        <v>1213</v>
      </c>
      <c r="F385" s="160">
        <v>687</v>
      </c>
      <c r="G385" s="167">
        <v>1466210.325</v>
      </c>
      <c r="H385" s="10">
        <v>966</v>
      </c>
      <c r="I385" s="10">
        <v>1579095</v>
      </c>
      <c r="J385" s="53">
        <f t="shared" si="25"/>
        <v>1.4061135371179039</v>
      </c>
      <c r="K385" s="53">
        <f t="shared" si="26"/>
        <v>1.0769907789320745</v>
      </c>
      <c r="L385" s="53">
        <f t="shared" si="27"/>
        <v>0.3</v>
      </c>
      <c r="M385" s="53">
        <f t="shared" si="28"/>
        <v>0.7</v>
      </c>
      <c r="N385" s="148">
        <f t="shared" si="29"/>
        <v>1</v>
      </c>
      <c r="O385" s="51"/>
      <c r="P385" s="51"/>
    </row>
    <row r="386" spans="1:16" x14ac:dyDescent="0.25">
      <c r="A386" s="179">
        <v>383</v>
      </c>
      <c r="B386" s="163" t="s">
        <v>95</v>
      </c>
      <c r="C386" s="163" t="s">
        <v>90</v>
      </c>
      <c r="D386" s="163" t="s">
        <v>804</v>
      </c>
      <c r="E386" s="163" t="s">
        <v>1214</v>
      </c>
      <c r="F386" s="160">
        <v>632</v>
      </c>
      <c r="G386" s="167">
        <v>1143211.1000000001</v>
      </c>
      <c r="H386" s="10">
        <v>789</v>
      </c>
      <c r="I386" s="10">
        <v>996170</v>
      </c>
      <c r="J386" s="53">
        <f t="shared" si="25"/>
        <v>1.2484177215189873</v>
      </c>
      <c r="K386" s="53">
        <f t="shared" si="26"/>
        <v>0.871378873070774</v>
      </c>
      <c r="L386" s="53">
        <f t="shared" si="27"/>
        <v>0.3</v>
      </c>
      <c r="M386" s="53">
        <f t="shared" si="28"/>
        <v>0.60996521114954172</v>
      </c>
      <c r="N386" s="148">
        <f t="shared" si="29"/>
        <v>0.90996521114954176</v>
      </c>
      <c r="O386" s="51"/>
      <c r="P386" s="51"/>
    </row>
    <row r="387" spans="1:16" x14ac:dyDescent="0.25">
      <c r="A387" s="179">
        <v>384</v>
      </c>
      <c r="B387" s="163" t="s">
        <v>97</v>
      </c>
      <c r="C387" s="163" t="s">
        <v>90</v>
      </c>
      <c r="D387" s="163" t="s">
        <v>802</v>
      </c>
      <c r="E387" s="163" t="s">
        <v>1215</v>
      </c>
      <c r="F387" s="160">
        <v>809</v>
      </c>
      <c r="G387" s="167">
        <v>1533317.3</v>
      </c>
      <c r="H387" s="10">
        <v>607</v>
      </c>
      <c r="I387" s="10">
        <v>932185</v>
      </c>
      <c r="J387" s="53">
        <f t="shared" si="25"/>
        <v>0.75030902348578488</v>
      </c>
      <c r="K387" s="53">
        <f t="shared" si="26"/>
        <v>0.60795309620520166</v>
      </c>
      <c r="L387" s="53">
        <f t="shared" si="27"/>
        <v>0.22509270704573545</v>
      </c>
      <c r="M387" s="53">
        <f t="shared" si="28"/>
        <v>0.42556716734364114</v>
      </c>
      <c r="N387" s="148">
        <f t="shared" si="29"/>
        <v>0.65065987438937656</v>
      </c>
      <c r="O387" s="51"/>
      <c r="P387" s="51"/>
    </row>
    <row r="388" spans="1:16" x14ac:dyDescent="0.25">
      <c r="A388" s="179">
        <v>385</v>
      </c>
      <c r="B388" s="163" t="s">
        <v>97</v>
      </c>
      <c r="C388" s="163" t="s">
        <v>90</v>
      </c>
      <c r="D388" s="163" t="s">
        <v>799</v>
      </c>
      <c r="E388" s="163" t="s">
        <v>1216</v>
      </c>
      <c r="F388" s="160">
        <v>875</v>
      </c>
      <c r="G388" s="167">
        <v>1514291.875</v>
      </c>
      <c r="H388" s="10">
        <v>801</v>
      </c>
      <c r="I388" s="10">
        <v>1070590</v>
      </c>
      <c r="J388" s="53">
        <f t="shared" ref="J388:J450" si="30">IFERROR(H388/F388,0)</f>
        <v>0.91542857142857148</v>
      </c>
      <c r="K388" s="53">
        <f t="shared" ref="K388:K450" si="31">IFERROR(I388/G388,0)</f>
        <v>0.70699051990885176</v>
      </c>
      <c r="L388" s="53">
        <f t="shared" si="27"/>
        <v>0.27462857142857144</v>
      </c>
      <c r="M388" s="53">
        <f t="shared" si="28"/>
        <v>0.49489336393619621</v>
      </c>
      <c r="N388" s="148">
        <f t="shared" si="29"/>
        <v>0.76952193536476765</v>
      </c>
      <c r="O388" s="51"/>
      <c r="P388" s="51"/>
    </row>
    <row r="389" spans="1:16" x14ac:dyDescent="0.25">
      <c r="A389" s="179">
        <v>386</v>
      </c>
      <c r="B389" s="163" t="s">
        <v>97</v>
      </c>
      <c r="C389" s="163" t="s">
        <v>90</v>
      </c>
      <c r="D389" s="163" t="s">
        <v>801</v>
      </c>
      <c r="E389" s="163" t="s">
        <v>1217</v>
      </c>
      <c r="F389" s="160">
        <v>976</v>
      </c>
      <c r="G389" s="167">
        <v>1735081.95</v>
      </c>
      <c r="H389" s="10">
        <v>761</v>
      </c>
      <c r="I389" s="10">
        <v>1009635</v>
      </c>
      <c r="J389" s="53">
        <f t="shared" si="30"/>
        <v>0.77971311475409832</v>
      </c>
      <c r="K389" s="53">
        <f t="shared" si="31"/>
        <v>0.58189470531925025</v>
      </c>
      <c r="L389" s="53">
        <f t="shared" ref="L389:L451" si="32">IF((J389*0.3)&gt;30%,30%,(J389*0.3))</f>
        <v>0.23391393442622949</v>
      </c>
      <c r="M389" s="53">
        <f t="shared" ref="M389:M451" si="33">IF((K389*0.7)&gt;70%,70%,(K389*0.7))</f>
        <v>0.40732629372347517</v>
      </c>
      <c r="N389" s="148">
        <f t="shared" ref="N389:N451" si="34">L389+M389</f>
        <v>0.64124022814970472</v>
      </c>
      <c r="O389" s="51"/>
      <c r="P389" s="51"/>
    </row>
    <row r="390" spans="1:16" x14ac:dyDescent="0.25">
      <c r="A390" s="179">
        <v>387</v>
      </c>
      <c r="B390" s="163" t="s">
        <v>97</v>
      </c>
      <c r="C390" s="163" t="s">
        <v>90</v>
      </c>
      <c r="D390" s="163" t="s">
        <v>800</v>
      </c>
      <c r="E390" s="163" t="s">
        <v>324</v>
      </c>
      <c r="F390" s="160">
        <v>740</v>
      </c>
      <c r="G390" s="167">
        <v>1286874.6499999999</v>
      </c>
      <c r="H390" s="10">
        <v>721</v>
      </c>
      <c r="I390" s="10">
        <v>1126625</v>
      </c>
      <c r="J390" s="53">
        <f t="shared" si="30"/>
        <v>0.97432432432432436</v>
      </c>
      <c r="K390" s="53">
        <f t="shared" si="31"/>
        <v>0.87547376894866957</v>
      </c>
      <c r="L390" s="53">
        <f t="shared" si="32"/>
        <v>0.29229729729729731</v>
      </c>
      <c r="M390" s="53">
        <f t="shared" si="33"/>
        <v>0.61283163826406861</v>
      </c>
      <c r="N390" s="148">
        <f t="shared" si="34"/>
        <v>0.90512893556136587</v>
      </c>
      <c r="O390" s="51"/>
      <c r="P390" s="51"/>
    </row>
    <row r="391" spans="1:16" x14ac:dyDescent="0.25">
      <c r="A391" s="179">
        <v>388</v>
      </c>
      <c r="B391" s="163" t="s">
        <v>98</v>
      </c>
      <c r="C391" s="163" t="s">
        <v>90</v>
      </c>
      <c r="D391" s="163" t="s">
        <v>809</v>
      </c>
      <c r="E391" s="163" t="s">
        <v>1246</v>
      </c>
      <c r="F391" s="160">
        <v>722</v>
      </c>
      <c r="G391" s="167">
        <v>888850.22499999998</v>
      </c>
      <c r="H391" s="10">
        <v>629</v>
      </c>
      <c r="I391" s="10">
        <v>665495</v>
      </c>
      <c r="J391" s="53">
        <f t="shared" si="30"/>
        <v>0.87119113573407203</v>
      </c>
      <c r="K391" s="53">
        <f t="shared" si="31"/>
        <v>0.74871444173848301</v>
      </c>
      <c r="L391" s="53">
        <f t="shared" si="32"/>
        <v>0.2613573407202216</v>
      </c>
      <c r="M391" s="53">
        <f t="shared" si="33"/>
        <v>0.52410010921693806</v>
      </c>
      <c r="N391" s="148">
        <f t="shared" si="34"/>
        <v>0.7854574499371596</v>
      </c>
      <c r="O391" s="51"/>
      <c r="P391" s="51"/>
    </row>
    <row r="392" spans="1:16" x14ac:dyDescent="0.25">
      <c r="A392" s="179">
        <v>389</v>
      </c>
      <c r="B392" s="163" t="s">
        <v>98</v>
      </c>
      <c r="C392" s="163" t="s">
        <v>90</v>
      </c>
      <c r="D392" s="163" t="s">
        <v>816</v>
      </c>
      <c r="E392" s="163" t="s">
        <v>1247</v>
      </c>
      <c r="F392" s="160">
        <v>1296</v>
      </c>
      <c r="G392" s="167">
        <v>1537839.25</v>
      </c>
      <c r="H392" s="10">
        <v>872</v>
      </c>
      <c r="I392" s="10">
        <v>1104925</v>
      </c>
      <c r="J392" s="53">
        <f t="shared" si="30"/>
        <v>0.6728395061728395</v>
      </c>
      <c r="K392" s="53">
        <f t="shared" si="31"/>
        <v>0.71849187098066325</v>
      </c>
      <c r="L392" s="53">
        <f t="shared" si="32"/>
        <v>0.20185185185185184</v>
      </c>
      <c r="M392" s="53">
        <f t="shared" si="33"/>
        <v>0.5029443096864642</v>
      </c>
      <c r="N392" s="148">
        <f t="shared" si="34"/>
        <v>0.70479616153831603</v>
      </c>
      <c r="O392" s="51"/>
      <c r="P392" s="51"/>
    </row>
    <row r="393" spans="1:16" x14ac:dyDescent="0.25">
      <c r="A393" s="179">
        <v>390</v>
      </c>
      <c r="B393" s="163" t="s">
        <v>98</v>
      </c>
      <c r="C393" s="163" t="s">
        <v>90</v>
      </c>
      <c r="D393" s="163" t="s">
        <v>814</v>
      </c>
      <c r="E393" s="163" t="s">
        <v>815</v>
      </c>
      <c r="F393" s="160">
        <v>735</v>
      </c>
      <c r="G393" s="167">
        <v>882609.89999999991</v>
      </c>
      <c r="H393" s="10">
        <v>557</v>
      </c>
      <c r="I393" s="10">
        <v>629310</v>
      </c>
      <c r="J393" s="53">
        <f t="shared" si="30"/>
        <v>0.7578231292517007</v>
      </c>
      <c r="K393" s="53">
        <f t="shared" si="31"/>
        <v>0.71301035712379845</v>
      </c>
      <c r="L393" s="53">
        <f t="shared" si="32"/>
        <v>0.22734693877551021</v>
      </c>
      <c r="M393" s="53">
        <f t="shared" si="33"/>
        <v>0.4991072499866589</v>
      </c>
      <c r="N393" s="148">
        <f t="shared" si="34"/>
        <v>0.72645418876216916</v>
      </c>
      <c r="O393" s="51"/>
      <c r="P393" s="51"/>
    </row>
    <row r="394" spans="1:16" x14ac:dyDescent="0.25">
      <c r="A394" s="179">
        <v>391</v>
      </c>
      <c r="B394" s="163" t="s">
        <v>98</v>
      </c>
      <c r="C394" s="163" t="s">
        <v>90</v>
      </c>
      <c r="D394" s="163" t="s">
        <v>812</v>
      </c>
      <c r="E394" s="163" t="s">
        <v>1248</v>
      </c>
      <c r="F394" s="160">
        <v>1021</v>
      </c>
      <c r="G394" s="167">
        <v>1171473.8250000002</v>
      </c>
      <c r="H394" s="10">
        <v>1047</v>
      </c>
      <c r="I394" s="10">
        <v>1072420</v>
      </c>
      <c r="J394" s="53">
        <f t="shared" si="30"/>
        <v>1.0254652301665035</v>
      </c>
      <c r="K394" s="53">
        <f t="shared" si="31"/>
        <v>0.91544512315501358</v>
      </c>
      <c r="L394" s="53">
        <f t="shared" si="32"/>
        <v>0.3</v>
      </c>
      <c r="M394" s="53">
        <f t="shared" si="33"/>
        <v>0.64081158620850942</v>
      </c>
      <c r="N394" s="148">
        <f t="shared" si="34"/>
        <v>0.94081158620850935</v>
      </c>
      <c r="O394" s="51"/>
      <c r="P394" s="51"/>
    </row>
    <row r="395" spans="1:16" x14ac:dyDescent="0.25">
      <c r="A395" s="179">
        <v>392</v>
      </c>
      <c r="B395" s="163" t="s">
        <v>98</v>
      </c>
      <c r="C395" s="163" t="s">
        <v>90</v>
      </c>
      <c r="D395" s="163" t="s">
        <v>813</v>
      </c>
      <c r="E395" s="163" t="s">
        <v>1249</v>
      </c>
      <c r="F395" s="160">
        <v>581</v>
      </c>
      <c r="G395" s="167">
        <v>677296.72500000009</v>
      </c>
      <c r="H395" s="10">
        <v>520</v>
      </c>
      <c r="I395" s="10">
        <v>534320</v>
      </c>
      <c r="J395" s="53">
        <f t="shared" si="30"/>
        <v>0.89500860585197939</v>
      </c>
      <c r="K395" s="53">
        <f t="shared" si="31"/>
        <v>0.78890090602460827</v>
      </c>
      <c r="L395" s="53">
        <f t="shared" si="32"/>
        <v>0.26850258175559383</v>
      </c>
      <c r="M395" s="53">
        <f t="shared" si="33"/>
        <v>0.55223063421722574</v>
      </c>
      <c r="N395" s="148">
        <f t="shared" si="34"/>
        <v>0.82073321597281956</v>
      </c>
      <c r="O395" s="51"/>
      <c r="P395" s="51"/>
    </row>
    <row r="396" spans="1:16" x14ac:dyDescent="0.25">
      <c r="A396" s="179">
        <v>393</v>
      </c>
      <c r="B396" s="163" t="s">
        <v>98</v>
      </c>
      <c r="C396" s="163" t="s">
        <v>90</v>
      </c>
      <c r="D396" s="163" t="s">
        <v>810</v>
      </c>
      <c r="E396" s="163" t="s">
        <v>811</v>
      </c>
      <c r="F396" s="160">
        <v>406</v>
      </c>
      <c r="G396" s="167">
        <v>514176.35</v>
      </c>
      <c r="H396" s="10">
        <v>334</v>
      </c>
      <c r="I396" s="10">
        <v>339085</v>
      </c>
      <c r="J396" s="53">
        <f t="shared" si="30"/>
        <v>0.82266009852216748</v>
      </c>
      <c r="K396" s="53">
        <f t="shared" si="31"/>
        <v>0.65947218303603428</v>
      </c>
      <c r="L396" s="53">
        <f t="shared" si="32"/>
        <v>0.24679802955665023</v>
      </c>
      <c r="M396" s="53">
        <f t="shared" si="33"/>
        <v>0.46163052812522398</v>
      </c>
      <c r="N396" s="148">
        <f t="shared" si="34"/>
        <v>0.70842855768187418</v>
      </c>
      <c r="O396" s="51"/>
      <c r="P396" s="51"/>
    </row>
    <row r="397" spans="1:16" x14ac:dyDescent="0.25">
      <c r="A397" s="179">
        <v>394</v>
      </c>
      <c r="B397" s="163" t="s">
        <v>99</v>
      </c>
      <c r="C397" s="163" t="s">
        <v>90</v>
      </c>
      <c r="D397" s="163" t="s">
        <v>821</v>
      </c>
      <c r="E397" s="163" t="s">
        <v>326</v>
      </c>
      <c r="F397" s="160">
        <v>559</v>
      </c>
      <c r="G397" s="167">
        <v>1186139.825</v>
      </c>
      <c r="H397" s="10">
        <v>783</v>
      </c>
      <c r="I397" s="10">
        <v>976490</v>
      </c>
      <c r="J397" s="53">
        <f t="shared" si="30"/>
        <v>1.4007155635062611</v>
      </c>
      <c r="K397" s="53">
        <f t="shared" si="31"/>
        <v>0.82325032801255116</v>
      </c>
      <c r="L397" s="53">
        <f t="shared" si="32"/>
        <v>0.3</v>
      </c>
      <c r="M397" s="53">
        <f t="shared" si="33"/>
        <v>0.57627522960878574</v>
      </c>
      <c r="N397" s="148">
        <f t="shared" si="34"/>
        <v>0.87627522960878568</v>
      </c>
      <c r="O397" s="51"/>
      <c r="P397" s="51"/>
    </row>
    <row r="398" spans="1:16" x14ac:dyDescent="0.25">
      <c r="A398" s="179">
        <v>395</v>
      </c>
      <c r="B398" s="163" t="s">
        <v>99</v>
      </c>
      <c r="C398" s="163" t="s">
        <v>90</v>
      </c>
      <c r="D398" s="163" t="s">
        <v>822</v>
      </c>
      <c r="E398" s="163" t="s">
        <v>1218</v>
      </c>
      <c r="F398" s="160">
        <v>740</v>
      </c>
      <c r="G398" s="167">
        <v>1387030.325</v>
      </c>
      <c r="H398" s="10">
        <v>805</v>
      </c>
      <c r="I398" s="10">
        <v>964390</v>
      </c>
      <c r="J398" s="53">
        <f t="shared" si="30"/>
        <v>1.0878378378378379</v>
      </c>
      <c r="K398" s="53">
        <f t="shared" si="31"/>
        <v>0.69529121506409752</v>
      </c>
      <c r="L398" s="53">
        <f t="shared" si="32"/>
        <v>0.3</v>
      </c>
      <c r="M398" s="53">
        <f t="shared" si="33"/>
        <v>0.48670385054486826</v>
      </c>
      <c r="N398" s="148">
        <f t="shared" si="34"/>
        <v>0.78670385054486824</v>
      </c>
      <c r="O398" s="51"/>
      <c r="P398" s="51"/>
    </row>
    <row r="399" spans="1:16" x14ac:dyDescent="0.25">
      <c r="A399" s="179">
        <v>396</v>
      </c>
      <c r="B399" s="163" t="s">
        <v>99</v>
      </c>
      <c r="C399" s="163" t="s">
        <v>90</v>
      </c>
      <c r="D399" s="163" t="s">
        <v>817</v>
      </c>
      <c r="E399" s="163" t="s">
        <v>818</v>
      </c>
      <c r="F399" s="160">
        <v>802</v>
      </c>
      <c r="G399" s="167">
        <v>1532335.875</v>
      </c>
      <c r="H399" s="10">
        <v>998</v>
      </c>
      <c r="I399" s="10">
        <v>1378645</v>
      </c>
      <c r="J399" s="53">
        <f t="shared" si="30"/>
        <v>1.2443890274314215</v>
      </c>
      <c r="K399" s="53">
        <f t="shared" si="31"/>
        <v>0.89970157489134028</v>
      </c>
      <c r="L399" s="53">
        <f t="shared" si="32"/>
        <v>0.3</v>
      </c>
      <c r="M399" s="53">
        <f t="shared" si="33"/>
        <v>0.62979110242393821</v>
      </c>
      <c r="N399" s="148">
        <f t="shared" si="34"/>
        <v>0.92979110242393825</v>
      </c>
      <c r="O399" s="51"/>
      <c r="P399" s="51"/>
    </row>
    <row r="400" spans="1:16" x14ac:dyDescent="0.25">
      <c r="A400" s="179">
        <v>397</v>
      </c>
      <c r="B400" s="163" t="s">
        <v>99</v>
      </c>
      <c r="C400" s="163" t="s">
        <v>90</v>
      </c>
      <c r="D400" s="163" t="s">
        <v>824</v>
      </c>
      <c r="E400" s="163" t="s">
        <v>825</v>
      </c>
      <c r="F400" s="160">
        <v>615</v>
      </c>
      <c r="G400" s="167">
        <v>1160509.05</v>
      </c>
      <c r="H400" s="10">
        <v>553</v>
      </c>
      <c r="I400" s="10">
        <v>796740</v>
      </c>
      <c r="J400" s="53">
        <f t="shared" si="30"/>
        <v>0.89918699186991868</v>
      </c>
      <c r="K400" s="53">
        <f t="shared" si="31"/>
        <v>0.6865435474199878</v>
      </c>
      <c r="L400" s="53">
        <f t="shared" si="32"/>
        <v>0.26975609756097557</v>
      </c>
      <c r="M400" s="53">
        <f t="shared" si="33"/>
        <v>0.48058048319399144</v>
      </c>
      <c r="N400" s="148">
        <f t="shared" si="34"/>
        <v>0.75033658075496701</v>
      </c>
      <c r="O400" s="51"/>
      <c r="P400" s="51"/>
    </row>
    <row r="401" spans="1:16" x14ac:dyDescent="0.25">
      <c r="A401" s="179">
        <v>398</v>
      </c>
      <c r="B401" s="163" t="s">
        <v>99</v>
      </c>
      <c r="C401" s="163" t="s">
        <v>90</v>
      </c>
      <c r="D401" s="163" t="s">
        <v>819</v>
      </c>
      <c r="E401" s="163" t="s">
        <v>820</v>
      </c>
      <c r="F401" s="160">
        <v>713</v>
      </c>
      <c r="G401" s="167">
        <v>1430691.075</v>
      </c>
      <c r="H401" s="10">
        <v>632</v>
      </c>
      <c r="I401" s="10">
        <v>1261960</v>
      </c>
      <c r="J401" s="53">
        <f t="shared" si="30"/>
        <v>0.8863955119214586</v>
      </c>
      <c r="K401" s="53">
        <f t="shared" si="31"/>
        <v>0.88206323646773299</v>
      </c>
      <c r="L401" s="53">
        <f t="shared" si="32"/>
        <v>0.26591865357643757</v>
      </c>
      <c r="M401" s="53">
        <f t="shared" si="33"/>
        <v>0.61744426552741305</v>
      </c>
      <c r="N401" s="148">
        <f t="shared" si="34"/>
        <v>0.88336291910385056</v>
      </c>
      <c r="O401" s="51"/>
      <c r="P401" s="51"/>
    </row>
    <row r="402" spans="1:16" x14ac:dyDescent="0.25">
      <c r="A402" s="179">
        <v>399</v>
      </c>
      <c r="B402" s="163" t="s">
        <v>99</v>
      </c>
      <c r="C402" s="163" t="s">
        <v>90</v>
      </c>
      <c r="D402" s="163" t="s">
        <v>823</v>
      </c>
      <c r="E402" s="163" t="s">
        <v>537</v>
      </c>
      <c r="F402" s="160">
        <v>684</v>
      </c>
      <c r="G402" s="167">
        <v>1412457.05</v>
      </c>
      <c r="H402" s="10">
        <v>503</v>
      </c>
      <c r="I402" s="10">
        <v>954570</v>
      </c>
      <c r="J402" s="53">
        <f t="shared" si="30"/>
        <v>0.73538011695906436</v>
      </c>
      <c r="K402" s="53">
        <f t="shared" si="31"/>
        <v>0.67582231969460593</v>
      </c>
      <c r="L402" s="53">
        <f t="shared" si="32"/>
        <v>0.22061403508771929</v>
      </c>
      <c r="M402" s="53">
        <f t="shared" si="33"/>
        <v>0.47307562378622414</v>
      </c>
      <c r="N402" s="148">
        <f t="shared" si="34"/>
        <v>0.6936896588739434</v>
      </c>
      <c r="O402" s="51"/>
      <c r="P402" s="51"/>
    </row>
    <row r="403" spans="1:16" x14ac:dyDescent="0.25">
      <c r="A403" s="179">
        <v>400</v>
      </c>
      <c r="B403" s="163" t="s">
        <v>100</v>
      </c>
      <c r="C403" s="163" t="s">
        <v>90</v>
      </c>
      <c r="D403" s="163" t="s">
        <v>827</v>
      </c>
      <c r="E403" s="163" t="s">
        <v>1089</v>
      </c>
      <c r="F403" s="160">
        <v>339</v>
      </c>
      <c r="G403" s="167">
        <v>498820.45</v>
      </c>
      <c r="H403" s="10">
        <v>281</v>
      </c>
      <c r="I403" s="10">
        <v>427480</v>
      </c>
      <c r="J403" s="53">
        <f t="shared" si="30"/>
        <v>0.82890855457227142</v>
      </c>
      <c r="K403" s="53">
        <f t="shared" si="31"/>
        <v>0.85698170554154307</v>
      </c>
      <c r="L403" s="53">
        <f t="shared" si="32"/>
        <v>0.24867256637168142</v>
      </c>
      <c r="M403" s="53">
        <f t="shared" si="33"/>
        <v>0.59988719387908007</v>
      </c>
      <c r="N403" s="148">
        <f t="shared" si="34"/>
        <v>0.84855976025076152</v>
      </c>
      <c r="O403" s="51"/>
      <c r="P403" s="51"/>
    </row>
    <row r="404" spans="1:16" x14ac:dyDescent="0.25">
      <c r="A404" s="179">
        <v>401</v>
      </c>
      <c r="B404" s="163" t="s">
        <v>100</v>
      </c>
      <c r="C404" s="163" t="s">
        <v>90</v>
      </c>
      <c r="D404" s="163" t="s">
        <v>826</v>
      </c>
      <c r="E404" s="163" t="s">
        <v>1250</v>
      </c>
      <c r="F404" s="160">
        <v>888</v>
      </c>
      <c r="G404" s="167">
        <v>1165615.7250000001</v>
      </c>
      <c r="H404" s="10">
        <v>805</v>
      </c>
      <c r="I404" s="10">
        <v>934375</v>
      </c>
      <c r="J404" s="53">
        <f t="shared" si="30"/>
        <v>0.90653153153153154</v>
      </c>
      <c r="K404" s="53">
        <f t="shared" si="31"/>
        <v>0.80161495762250456</v>
      </c>
      <c r="L404" s="53">
        <f t="shared" si="32"/>
        <v>0.27195945945945943</v>
      </c>
      <c r="M404" s="53">
        <f t="shared" si="33"/>
        <v>0.56113047033575314</v>
      </c>
      <c r="N404" s="148">
        <f t="shared" si="34"/>
        <v>0.83308992979521257</v>
      </c>
      <c r="O404" s="51"/>
      <c r="P404" s="51"/>
    </row>
    <row r="405" spans="1:16" x14ac:dyDescent="0.25">
      <c r="A405" s="179">
        <v>402</v>
      </c>
      <c r="B405" s="163" t="s">
        <v>100</v>
      </c>
      <c r="C405" s="163" t="s">
        <v>90</v>
      </c>
      <c r="D405" s="163" t="s">
        <v>828</v>
      </c>
      <c r="E405" s="163" t="s">
        <v>1251</v>
      </c>
      <c r="F405" s="160">
        <v>650</v>
      </c>
      <c r="G405" s="167">
        <v>863808.67500000005</v>
      </c>
      <c r="H405" s="10">
        <v>582</v>
      </c>
      <c r="I405" s="10">
        <v>697870</v>
      </c>
      <c r="J405" s="53">
        <f t="shared" si="30"/>
        <v>0.89538461538461533</v>
      </c>
      <c r="K405" s="53">
        <f t="shared" si="31"/>
        <v>0.80789880930519709</v>
      </c>
      <c r="L405" s="53">
        <f t="shared" si="32"/>
        <v>0.26861538461538459</v>
      </c>
      <c r="M405" s="53">
        <f t="shared" si="33"/>
        <v>0.56552916651363794</v>
      </c>
      <c r="N405" s="148">
        <f t="shared" si="34"/>
        <v>0.83414455112902253</v>
      </c>
      <c r="O405" s="51"/>
      <c r="P405" s="51"/>
    </row>
    <row r="406" spans="1:16" x14ac:dyDescent="0.25">
      <c r="A406" s="179">
        <v>403</v>
      </c>
      <c r="B406" s="163" t="s">
        <v>101</v>
      </c>
      <c r="C406" s="163" t="s">
        <v>90</v>
      </c>
      <c r="D406" s="163" t="s">
        <v>829</v>
      </c>
      <c r="E406" s="163" t="s">
        <v>1219</v>
      </c>
      <c r="F406" s="160">
        <v>1193</v>
      </c>
      <c r="G406" s="167">
        <v>2401521.9249999998</v>
      </c>
      <c r="H406" s="10">
        <v>1400</v>
      </c>
      <c r="I406" s="10">
        <v>2509680</v>
      </c>
      <c r="J406" s="53">
        <f t="shared" si="30"/>
        <v>1.173512154233026</v>
      </c>
      <c r="K406" s="53">
        <f t="shared" si="31"/>
        <v>1.0450373048332675</v>
      </c>
      <c r="L406" s="53">
        <f t="shared" si="32"/>
        <v>0.3</v>
      </c>
      <c r="M406" s="53">
        <f t="shared" si="33"/>
        <v>0.7</v>
      </c>
      <c r="N406" s="148">
        <f t="shared" si="34"/>
        <v>1</v>
      </c>
      <c r="O406" s="51"/>
      <c r="P406" s="51"/>
    </row>
    <row r="407" spans="1:16" x14ac:dyDescent="0.25">
      <c r="A407" s="179">
        <v>404</v>
      </c>
      <c r="B407" s="163" t="s">
        <v>101</v>
      </c>
      <c r="C407" s="163" t="s">
        <v>90</v>
      </c>
      <c r="D407" s="163" t="s">
        <v>832</v>
      </c>
      <c r="E407" s="163" t="s">
        <v>1220</v>
      </c>
      <c r="F407" s="160">
        <v>1058</v>
      </c>
      <c r="G407" s="167">
        <v>2124611.9249999998</v>
      </c>
      <c r="H407" s="10">
        <v>1159</v>
      </c>
      <c r="I407" s="10">
        <v>1733125</v>
      </c>
      <c r="J407" s="53">
        <f t="shared" si="30"/>
        <v>1.0954631379962192</v>
      </c>
      <c r="K407" s="53">
        <f t="shared" si="31"/>
        <v>0.81573720810213379</v>
      </c>
      <c r="L407" s="53">
        <f t="shared" si="32"/>
        <v>0.3</v>
      </c>
      <c r="M407" s="53">
        <f t="shared" si="33"/>
        <v>0.57101604567149367</v>
      </c>
      <c r="N407" s="148">
        <f t="shared" si="34"/>
        <v>0.87101604567149371</v>
      </c>
      <c r="O407" s="51"/>
      <c r="P407" s="51"/>
    </row>
    <row r="408" spans="1:16" x14ac:dyDescent="0.25">
      <c r="A408" s="179">
        <v>405</v>
      </c>
      <c r="B408" s="163" t="s">
        <v>101</v>
      </c>
      <c r="C408" s="163" t="s">
        <v>90</v>
      </c>
      <c r="D408" s="163" t="s">
        <v>830</v>
      </c>
      <c r="E408" s="163" t="s">
        <v>1221</v>
      </c>
      <c r="F408" s="160">
        <v>1028</v>
      </c>
      <c r="G408" s="167">
        <v>2160197.65</v>
      </c>
      <c r="H408" s="10">
        <v>986</v>
      </c>
      <c r="I408" s="10">
        <v>1515210</v>
      </c>
      <c r="J408" s="53">
        <f t="shared" si="30"/>
        <v>0.95914396887159536</v>
      </c>
      <c r="K408" s="53">
        <f t="shared" si="31"/>
        <v>0.70142192775739765</v>
      </c>
      <c r="L408" s="53">
        <f t="shared" si="32"/>
        <v>0.28774319066147858</v>
      </c>
      <c r="M408" s="53">
        <f t="shared" si="33"/>
        <v>0.49099534943017831</v>
      </c>
      <c r="N408" s="148">
        <f t="shared" si="34"/>
        <v>0.77873854009165688</v>
      </c>
      <c r="O408" s="51"/>
      <c r="P408" s="51"/>
    </row>
    <row r="409" spans="1:16" x14ac:dyDescent="0.25">
      <c r="A409" s="179">
        <v>406</v>
      </c>
      <c r="B409" s="163" t="s">
        <v>101</v>
      </c>
      <c r="C409" s="163" t="s">
        <v>90</v>
      </c>
      <c r="D409" s="163" t="s">
        <v>831</v>
      </c>
      <c r="E409" s="163" t="s">
        <v>1222</v>
      </c>
      <c r="F409" s="160">
        <v>870</v>
      </c>
      <c r="G409" s="167">
        <v>1704771.7</v>
      </c>
      <c r="H409" s="10">
        <v>1117</v>
      </c>
      <c r="I409" s="10">
        <v>1646205</v>
      </c>
      <c r="J409" s="53">
        <f t="shared" si="30"/>
        <v>1.2839080459770116</v>
      </c>
      <c r="K409" s="53">
        <f t="shared" si="31"/>
        <v>0.96564542923841357</v>
      </c>
      <c r="L409" s="53">
        <f t="shared" si="32"/>
        <v>0.3</v>
      </c>
      <c r="M409" s="53">
        <f t="shared" si="33"/>
        <v>0.67595180046688941</v>
      </c>
      <c r="N409" s="148">
        <f t="shared" si="34"/>
        <v>0.97595180046688945</v>
      </c>
      <c r="O409" s="51"/>
      <c r="P409" s="51"/>
    </row>
    <row r="410" spans="1:16" x14ac:dyDescent="0.25">
      <c r="A410" s="179">
        <v>407</v>
      </c>
      <c r="B410" s="163" t="s">
        <v>103</v>
      </c>
      <c r="C410" s="163" t="s">
        <v>90</v>
      </c>
      <c r="D410" s="163" t="s">
        <v>835</v>
      </c>
      <c r="E410" s="163" t="s">
        <v>836</v>
      </c>
      <c r="F410" s="160">
        <v>769</v>
      </c>
      <c r="G410" s="167">
        <v>1475487.675</v>
      </c>
      <c r="H410" s="10">
        <v>864</v>
      </c>
      <c r="I410" s="10">
        <v>1033535</v>
      </c>
      <c r="J410" s="53">
        <f t="shared" si="30"/>
        <v>1.1235370611183355</v>
      </c>
      <c r="K410" s="53">
        <f t="shared" si="31"/>
        <v>0.7004701005042282</v>
      </c>
      <c r="L410" s="53">
        <f t="shared" si="32"/>
        <v>0.3</v>
      </c>
      <c r="M410" s="53">
        <f t="shared" si="33"/>
        <v>0.4903290703529597</v>
      </c>
      <c r="N410" s="148">
        <f t="shared" si="34"/>
        <v>0.79032907035295974</v>
      </c>
      <c r="O410" s="51"/>
      <c r="P410" s="51"/>
    </row>
    <row r="411" spans="1:16" x14ac:dyDescent="0.25">
      <c r="A411" s="179">
        <v>408</v>
      </c>
      <c r="B411" s="163" t="s">
        <v>103</v>
      </c>
      <c r="C411" s="163" t="s">
        <v>90</v>
      </c>
      <c r="D411" s="163" t="s">
        <v>837</v>
      </c>
      <c r="E411" s="163" t="s">
        <v>1223</v>
      </c>
      <c r="F411" s="160">
        <v>1118</v>
      </c>
      <c r="G411" s="167">
        <v>2744968.8</v>
      </c>
      <c r="H411" s="10">
        <v>696</v>
      </c>
      <c r="I411" s="10">
        <v>1297655</v>
      </c>
      <c r="J411" s="53">
        <f t="shared" si="30"/>
        <v>0.62254025044722716</v>
      </c>
      <c r="K411" s="53">
        <f t="shared" si="31"/>
        <v>0.47273943514403516</v>
      </c>
      <c r="L411" s="53">
        <f t="shared" si="32"/>
        <v>0.18676207513416815</v>
      </c>
      <c r="M411" s="53">
        <f t="shared" si="33"/>
        <v>0.33091760460082459</v>
      </c>
      <c r="N411" s="148">
        <f t="shared" si="34"/>
        <v>0.51767967973499274</v>
      </c>
      <c r="O411" s="51"/>
      <c r="P411" s="51"/>
    </row>
    <row r="412" spans="1:16" x14ac:dyDescent="0.25">
      <c r="A412" s="179">
        <v>409</v>
      </c>
      <c r="B412" s="163" t="s">
        <v>103</v>
      </c>
      <c r="C412" s="163" t="s">
        <v>90</v>
      </c>
      <c r="D412" s="163" t="s">
        <v>1160</v>
      </c>
      <c r="E412" s="163" t="s">
        <v>838</v>
      </c>
      <c r="F412" s="160">
        <v>1410</v>
      </c>
      <c r="G412" s="167">
        <v>2936644.5750000002</v>
      </c>
      <c r="H412" s="10">
        <v>1029</v>
      </c>
      <c r="I412" s="10">
        <v>1429415</v>
      </c>
      <c r="J412" s="53">
        <f t="shared" si="30"/>
        <v>0.72978723404255319</v>
      </c>
      <c r="K412" s="53">
        <f t="shared" si="31"/>
        <v>0.4867511077672721</v>
      </c>
      <c r="L412" s="53">
        <f t="shared" si="32"/>
        <v>0.21893617021276596</v>
      </c>
      <c r="M412" s="53">
        <f t="shared" si="33"/>
        <v>0.34072577543709043</v>
      </c>
      <c r="N412" s="148">
        <f t="shared" si="34"/>
        <v>0.55966194564985638</v>
      </c>
      <c r="O412" s="51"/>
      <c r="P412" s="51"/>
    </row>
    <row r="413" spans="1:16" x14ac:dyDescent="0.25">
      <c r="A413" s="179">
        <v>410</v>
      </c>
      <c r="B413" s="163" t="s">
        <v>103</v>
      </c>
      <c r="C413" s="163" t="s">
        <v>90</v>
      </c>
      <c r="D413" s="163" t="s">
        <v>833</v>
      </c>
      <c r="E413" s="163" t="s">
        <v>834</v>
      </c>
      <c r="F413" s="160">
        <v>739</v>
      </c>
      <c r="G413" s="167">
        <v>1567240.85</v>
      </c>
      <c r="H413" s="10">
        <v>1067</v>
      </c>
      <c r="I413" s="10">
        <v>1395790</v>
      </c>
      <c r="J413" s="53">
        <f t="shared" si="30"/>
        <v>1.4438430311231394</v>
      </c>
      <c r="K413" s="53">
        <f t="shared" si="31"/>
        <v>0.89060338109487125</v>
      </c>
      <c r="L413" s="53">
        <f t="shared" si="32"/>
        <v>0.3</v>
      </c>
      <c r="M413" s="53">
        <f t="shared" si="33"/>
        <v>0.62342236676640983</v>
      </c>
      <c r="N413" s="148">
        <f t="shared" si="34"/>
        <v>0.92342236676640987</v>
      </c>
      <c r="O413" s="51"/>
      <c r="P413" s="51"/>
    </row>
    <row r="414" spans="1:16" x14ac:dyDescent="0.25">
      <c r="A414" s="179">
        <v>411</v>
      </c>
      <c r="B414" s="175" t="s">
        <v>104</v>
      </c>
      <c r="C414" s="175" t="s">
        <v>90</v>
      </c>
      <c r="D414" s="175" t="s">
        <v>756</v>
      </c>
      <c r="E414" s="175" t="s">
        <v>759</v>
      </c>
      <c r="F414" s="160">
        <v>997</v>
      </c>
      <c r="G414" s="167">
        <v>2673593.2749999999</v>
      </c>
      <c r="H414" s="10">
        <v>756</v>
      </c>
      <c r="I414" s="10">
        <v>1689285</v>
      </c>
      <c r="J414" s="53">
        <f t="shared" si="30"/>
        <v>0.75827482447342021</v>
      </c>
      <c r="K414" s="53">
        <f t="shared" si="31"/>
        <v>0.63184068264833593</v>
      </c>
      <c r="L414" s="53">
        <f t="shared" si="32"/>
        <v>0.22748244734202605</v>
      </c>
      <c r="M414" s="53">
        <f t="shared" si="33"/>
        <v>0.44228847785383513</v>
      </c>
      <c r="N414" s="148">
        <f t="shared" si="34"/>
        <v>0.66977092519586123</v>
      </c>
      <c r="O414" s="51"/>
      <c r="P414" s="51"/>
    </row>
    <row r="415" spans="1:16" x14ac:dyDescent="0.25">
      <c r="A415" s="179">
        <v>412</v>
      </c>
      <c r="B415" s="175" t="s">
        <v>104</v>
      </c>
      <c r="C415" s="175" t="s">
        <v>90</v>
      </c>
      <c r="D415" s="175" t="s">
        <v>758</v>
      </c>
      <c r="E415" s="175" t="s">
        <v>1397</v>
      </c>
      <c r="F415" s="160">
        <v>981</v>
      </c>
      <c r="G415" s="167">
        <v>2588329.2250000001</v>
      </c>
      <c r="H415" s="10">
        <v>965</v>
      </c>
      <c r="I415" s="10">
        <v>1731510</v>
      </c>
      <c r="J415" s="53">
        <f t="shared" si="30"/>
        <v>0.98369011213047908</v>
      </c>
      <c r="K415" s="53">
        <f t="shared" si="31"/>
        <v>0.66896822215496943</v>
      </c>
      <c r="L415" s="53">
        <f t="shared" si="32"/>
        <v>0.2951070336391437</v>
      </c>
      <c r="M415" s="53">
        <f t="shared" si="33"/>
        <v>0.46827775550847855</v>
      </c>
      <c r="N415" s="148">
        <f t="shared" si="34"/>
        <v>0.7633847891476222</v>
      </c>
      <c r="O415" s="51"/>
      <c r="P415" s="51"/>
    </row>
    <row r="416" spans="1:16" x14ac:dyDescent="0.25">
      <c r="A416" s="179">
        <v>413</v>
      </c>
      <c r="B416" s="175" t="s">
        <v>104</v>
      </c>
      <c r="C416" s="175" t="s">
        <v>90</v>
      </c>
      <c r="D416" s="175" t="s">
        <v>761</v>
      </c>
      <c r="E416" s="175" t="s">
        <v>762</v>
      </c>
      <c r="F416" s="160">
        <v>643</v>
      </c>
      <c r="G416" s="167">
        <v>1598557.9</v>
      </c>
      <c r="H416" s="10">
        <v>276</v>
      </c>
      <c r="I416" s="10">
        <v>739015</v>
      </c>
      <c r="J416" s="53">
        <f t="shared" si="30"/>
        <v>0.42923794712286156</v>
      </c>
      <c r="K416" s="53">
        <f t="shared" si="31"/>
        <v>0.46230105271757754</v>
      </c>
      <c r="L416" s="53">
        <f t="shared" si="32"/>
        <v>0.12877138413685846</v>
      </c>
      <c r="M416" s="53">
        <f t="shared" si="33"/>
        <v>0.32361073690230424</v>
      </c>
      <c r="N416" s="148">
        <f t="shared" si="34"/>
        <v>0.4523821210391627</v>
      </c>
      <c r="O416" s="51"/>
      <c r="P416" s="51"/>
    </row>
    <row r="417" spans="1:16" x14ac:dyDescent="0.25">
      <c r="A417" s="179">
        <v>414</v>
      </c>
      <c r="B417" s="175" t="s">
        <v>104</v>
      </c>
      <c r="C417" s="175" t="s">
        <v>90</v>
      </c>
      <c r="D417" s="175" t="s">
        <v>763</v>
      </c>
      <c r="E417" s="175" t="s">
        <v>764</v>
      </c>
      <c r="F417" s="160">
        <v>983</v>
      </c>
      <c r="G417" s="167">
        <v>2562582.7999999998</v>
      </c>
      <c r="H417" s="10">
        <v>644</v>
      </c>
      <c r="I417" s="10">
        <v>1528365</v>
      </c>
      <c r="J417" s="53">
        <f t="shared" si="30"/>
        <v>0.65513733468972535</v>
      </c>
      <c r="K417" s="53">
        <f t="shared" si="31"/>
        <v>0.59641585044588608</v>
      </c>
      <c r="L417" s="53">
        <f t="shared" si="32"/>
        <v>0.19654120040691761</v>
      </c>
      <c r="M417" s="53">
        <f t="shared" si="33"/>
        <v>0.41749109531212025</v>
      </c>
      <c r="N417" s="148">
        <f t="shared" si="34"/>
        <v>0.61403229571903784</v>
      </c>
      <c r="O417" s="51"/>
      <c r="P417" s="51"/>
    </row>
    <row r="418" spans="1:16" x14ac:dyDescent="0.25">
      <c r="A418" s="179">
        <v>415</v>
      </c>
      <c r="B418" s="175" t="s">
        <v>104</v>
      </c>
      <c r="C418" s="175" t="s">
        <v>90</v>
      </c>
      <c r="D418" s="175" t="s">
        <v>760</v>
      </c>
      <c r="E418" s="175" t="s">
        <v>1433</v>
      </c>
      <c r="F418" s="160">
        <v>656</v>
      </c>
      <c r="G418" s="167">
        <v>1698927.9</v>
      </c>
      <c r="H418" s="10">
        <v>410</v>
      </c>
      <c r="I418" s="10">
        <v>1264165</v>
      </c>
      <c r="J418" s="53">
        <f t="shared" si="30"/>
        <v>0.625</v>
      </c>
      <c r="K418" s="53">
        <f t="shared" si="31"/>
        <v>0.7440957323733397</v>
      </c>
      <c r="L418" s="53">
        <f t="shared" si="32"/>
        <v>0.1875</v>
      </c>
      <c r="M418" s="53">
        <f t="shared" si="33"/>
        <v>0.52086701266133772</v>
      </c>
      <c r="N418" s="148">
        <f t="shared" si="34"/>
        <v>0.70836701266133772</v>
      </c>
      <c r="O418" s="51"/>
      <c r="P418" s="51"/>
    </row>
    <row r="419" spans="1:16" x14ac:dyDescent="0.25">
      <c r="A419" s="179">
        <v>416</v>
      </c>
      <c r="B419" s="175" t="s">
        <v>104</v>
      </c>
      <c r="C419" s="175" t="s">
        <v>90</v>
      </c>
      <c r="D419" s="175" t="s">
        <v>769</v>
      </c>
      <c r="E419" s="176" t="s">
        <v>766</v>
      </c>
      <c r="F419" s="160">
        <v>753</v>
      </c>
      <c r="G419" s="167">
        <v>1819812</v>
      </c>
      <c r="H419" s="10">
        <v>991</v>
      </c>
      <c r="I419" s="10">
        <v>1564295</v>
      </c>
      <c r="J419" s="53">
        <f t="shared" si="30"/>
        <v>1.3160690571049136</v>
      </c>
      <c r="K419" s="53">
        <f t="shared" si="31"/>
        <v>0.85959154022503426</v>
      </c>
      <c r="L419" s="53">
        <f t="shared" si="32"/>
        <v>0.3</v>
      </c>
      <c r="M419" s="53">
        <f t="shared" si="33"/>
        <v>0.60171407815752398</v>
      </c>
      <c r="N419" s="148">
        <f t="shared" si="34"/>
        <v>0.90171407815752391</v>
      </c>
      <c r="O419" s="51"/>
      <c r="P419" s="51"/>
    </row>
    <row r="420" spans="1:16" x14ac:dyDescent="0.25">
      <c r="A420" s="179">
        <v>417</v>
      </c>
      <c r="B420" s="175" t="s">
        <v>104</v>
      </c>
      <c r="C420" s="175" t="s">
        <v>90</v>
      </c>
      <c r="D420" s="175" t="s">
        <v>767</v>
      </c>
      <c r="E420" s="175" t="s">
        <v>768</v>
      </c>
      <c r="F420" s="160">
        <v>887</v>
      </c>
      <c r="G420" s="167">
        <v>2444881.3250000002</v>
      </c>
      <c r="H420" s="10">
        <v>966</v>
      </c>
      <c r="I420" s="10">
        <v>1991290</v>
      </c>
      <c r="J420" s="53">
        <f t="shared" si="30"/>
        <v>1.0890642615558062</v>
      </c>
      <c r="K420" s="53">
        <f t="shared" si="31"/>
        <v>0.8144730705896327</v>
      </c>
      <c r="L420" s="53">
        <f t="shared" si="32"/>
        <v>0.3</v>
      </c>
      <c r="M420" s="53">
        <f t="shared" si="33"/>
        <v>0.5701311494127429</v>
      </c>
      <c r="N420" s="148">
        <f t="shared" si="34"/>
        <v>0.87013114941274283</v>
      </c>
      <c r="O420" s="51"/>
      <c r="P420" s="51"/>
    </row>
    <row r="421" spans="1:16" x14ac:dyDescent="0.25">
      <c r="A421" s="179">
        <v>418</v>
      </c>
      <c r="B421" s="175" t="s">
        <v>104</v>
      </c>
      <c r="C421" s="176" t="s">
        <v>90</v>
      </c>
      <c r="D421" s="176" t="s">
        <v>765</v>
      </c>
      <c r="E421" s="176" t="s">
        <v>1155</v>
      </c>
      <c r="F421" s="160">
        <v>623</v>
      </c>
      <c r="G421" s="167">
        <v>1463088.85</v>
      </c>
      <c r="H421" s="10">
        <v>512</v>
      </c>
      <c r="I421" s="10">
        <v>841300</v>
      </c>
      <c r="J421" s="53">
        <f t="shared" si="30"/>
        <v>0.8218298555377207</v>
      </c>
      <c r="K421" s="53">
        <f t="shared" si="31"/>
        <v>0.57501634299242999</v>
      </c>
      <c r="L421" s="53">
        <f t="shared" si="32"/>
        <v>0.24654895666131621</v>
      </c>
      <c r="M421" s="53">
        <f t="shared" si="33"/>
        <v>0.40251144009470097</v>
      </c>
      <c r="N421" s="148">
        <f t="shared" si="34"/>
        <v>0.64906039675601712</v>
      </c>
      <c r="O421" s="51"/>
      <c r="P421" s="51"/>
    </row>
    <row r="422" spans="1:16" x14ac:dyDescent="0.25">
      <c r="A422" s="179">
        <v>419</v>
      </c>
      <c r="B422" s="175" t="s">
        <v>1059</v>
      </c>
      <c r="C422" s="175" t="s">
        <v>90</v>
      </c>
      <c r="D422" s="175" t="s">
        <v>749</v>
      </c>
      <c r="E422" s="175" t="s">
        <v>750</v>
      </c>
      <c r="F422" s="160">
        <v>1170</v>
      </c>
      <c r="G422" s="167">
        <v>2449758.85</v>
      </c>
      <c r="H422" s="10">
        <v>1111</v>
      </c>
      <c r="I422" s="10">
        <v>2011440</v>
      </c>
      <c r="J422" s="53">
        <f t="shared" si="30"/>
        <v>0.94957264957264953</v>
      </c>
      <c r="K422" s="53">
        <f t="shared" si="31"/>
        <v>0.82107673577748275</v>
      </c>
      <c r="L422" s="53">
        <f t="shared" si="32"/>
        <v>0.28487179487179487</v>
      </c>
      <c r="M422" s="53">
        <f t="shared" si="33"/>
        <v>0.57475371504423789</v>
      </c>
      <c r="N422" s="148">
        <f t="shared" si="34"/>
        <v>0.85962550991603282</v>
      </c>
      <c r="O422" s="51"/>
      <c r="P422" s="51"/>
    </row>
    <row r="423" spans="1:16" x14ac:dyDescent="0.25">
      <c r="A423" s="179">
        <v>420</v>
      </c>
      <c r="B423" s="175" t="s">
        <v>1059</v>
      </c>
      <c r="C423" s="175" t="s">
        <v>90</v>
      </c>
      <c r="D423" s="175" t="s">
        <v>753</v>
      </c>
      <c r="E423" s="175" t="s">
        <v>1133</v>
      </c>
      <c r="F423" s="160">
        <v>814</v>
      </c>
      <c r="G423" s="167">
        <v>1488179.2250000001</v>
      </c>
      <c r="H423" s="10">
        <v>565</v>
      </c>
      <c r="I423" s="10">
        <v>1004725</v>
      </c>
      <c r="J423" s="53">
        <f t="shared" si="30"/>
        <v>0.6941031941031941</v>
      </c>
      <c r="K423" s="53">
        <f t="shared" si="31"/>
        <v>0.67513709580242254</v>
      </c>
      <c r="L423" s="53">
        <f t="shared" si="32"/>
        <v>0.20823095823095822</v>
      </c>
      <c r="M423" s="53">
        <f t="shared" si="33"/>
        <v>0.47259596706169577</v>
      </c>
      <c r="N423" s="148">
        <f t="shared" si="34"/>
        <v>0.68082692529265398</v>
      </c>
      <c r="O423" s="51"/>
      <c r="P423" s="51"/>
    </row>
    <row r="424" spans="1:16" x14ac:dyDescent="0.25">
      <c r="A424" s="179">
        <v>421</v>
      </c>
      <c r="B424" s="175" t="s">
        <v>1059</v>
      </c>
      <c r="C424" s="175" t="s">
        <v>90</v>
      </c>
      <c r="D424" s="175" t="s">
        <v>754</v>
      </c>
      <c r="E424" s="175" t="s">
        <v>755</v>
      </c>
      <c r="F424" s="160">
        <v>483</v>
      </c>
      <c r="G424" s="167">
        <v>901157.65</v>
      </c>
      <c r="H424" s="10">
        <v>211</v>
      </c>
      <c r="I424" s="10">
        <v>285705</v>
      </c>
      <c r="J424" s="53">
        <f t="shared" si="30"/>
        <v>0.43685300207039335</v>
      </c>
      <c r="K424" s="53">
        <f t="shared" si="31"/>
        <v>0.31704219566909297</v>
      </c>
      <c r="L424" s="53">
        <f t="shared" si="32"/>
        <v>0.13105590062111799</v>
      </c>
      <c r="M424" s="53">
        <f t="shared" si="33"/>
        <v>0.22192953696836507</v>
      </c>
      <c r="N424" s="148">
        <f t="shared" si="34"/>
        <v>0.35298543758948309</v>
      </c>
      <c r="O424" s="51"/>
      <c r="P424" s="51"/>
    </row>
    <row r="425" spans="1:16" x14ac:dyDescent="0.25">
      <c r="A425" s="179">
        <v>422</v>
      </c>
      <c r="B425" s="175" t="s">
        <v>1059</v>
      </c>
      <c r="C425" s="175" t="s">
        <v>90</v>
      </c>
      <c r="D425" s="175" t="s">
        <v>751</v>
      </c>
      <c r="E425" s="175" t="s">
        <v>752</v>
      </c>
      <c r="F425" s="160">
        <v>808</v>
      </c>
      <c r="G425" s="167">
        <v>1565853.9750000001</v>
      </c>
      <c r="H425" s="10">
        <v>584</v>
      </c>
      <c r="I425" s="10">
        <v>867840</v>
      </c>
      <c r="J425" s="53">
        <f t="shared" si="30"/>
        <v>0.72277227722772275</v>
      </c>
      <c r="K425" s="53">
        <f t="shared" si="31"/>
        <v>0.55422792537215992</v>
      </c>
      <c r="L425" s="53">
        <f t="shared" si="32"/>
        <v>0.21683168316831683</v>
      </c>
      <c r="M425" s="53">
        <f t="shared" si="33"/>
        <v>0.38795954776051195</v>
      </c>
      <c r="N425" s="148">
        <f t="shared" si="34"/>
        <v>0.6047912309288288</v>
      </c>
      <c r="O425" s="51"/>
      <c r="P425" s="51"/>
    </row>
    <row r="426" spans="1:16" x14ac:dyDescent="0.25">
      <c r="A426" s="179">
        <v>423</v>
      </c>
      <c r="B426" s="189" t="s">
        <v>110</v>
      </c>
      <c r="C426" s="189" t="s">
        <v>108</v>
      </c>
      <c r="D426" s="161" t="s">
        <v>867</v>
      </c>
      <c r="E426" s="162" t="s">
        <v>868</v>
      </c>
      <c r="F426" s="206">
        <v>1029.5999999999995</v>
      </c>
      <c r="G426" s="206">
        <v>2005467.6949999998</v>
      </c>
      <c r="H426" s="10">
        <v>918</v>
      </c>
      <c r="I426" s="10">
        <v>1395390</v>
      </c>
      <c r="J426" s="53">
        <f t="shared" si="30"/>
        <v>0.89160839160839211</v>
      </c>
      <c r="K426" s="53">
        <f t="shared" si="31"/>
        <v>0.69579280856977366</v>
      </c>
      <c r="L426" s="53">
        <f t="shared" si="32"/>
        <v>0.26748251748251761</v>
      </c>
      <c r="M426" s="53">
        <f t="shared" si="33"/>
        <v>0.48705496599884152</v>
      </c>
      <c r="N426" s="148">
        <f t="shared" si="34"/>
        <v>0.75453748348135918</v>
      </c>
      <c r="O426" s="51"/>
      <c r="P426" s="51"/>
    </row>
    <row r="427" spans="1:16" x14ac:dyDescent="0.25">
      <c r="A427" s="179">
        <v>424</v>
      </c>
      <c r="B427" s="189" t="s">
        <v>110</v>
      </c>
      <c r="C427" s="189" t="s">
        <v>108</v>
      </c>
      <c r="D427" s="161" t="s">
        <v>861</v>
      </c>
      <c r="E427" s="162" t="s">
        <v>862</v>
      </c>
      <c r="F427" s="206">
        <v>935.99999999999989</v>
      </c>
      <c r="G427" s="206">
        <v>1823152.45</v>
      </c>
      <c r="H427" s="10">
        <v>651</v>
      </c>
      <c r="I427" s="10">
        <v>965430</v>
      </c>
      <c r="J427" s="53">
        <f t="shared" si="30"/>
        <v>0.6955128205128206</v>
      </c>
      <c r="K427" s="53">
        <f t="shared" si="31"/>
        <v>0.52953882161637111</v>
      </c>
      <c r="L427" s="53">
        <f t="shared" si="32"/>
        <v>0.20865384615384616</v>
      </c>
      <c r="M427" s="53">
        <f t="shared" si="33"/>
        <v>0.37067717513145976</v>
      </c>
      <c r="N427" s="148">
        <f t="shared" si="34"/>
        <v>0.57933102128530589</v>
      </c>
      <c r="O427" s="51"/>
      <c r="P427" s="51"/>
    </row>
    <row r="428" spans="1:16" x14ac:dyDescent="0.25">
      <c r="A428" s="179">
        <v>425</v>
      </c>
      <c r="B428" s="189" t="s">
        <v>110</v>
      </c>
      <c r="C428" s="189" t="s">
        <v>108</v>
      </c>
      <c r="D428" s="161" t="s">
        <v>865</v>
      </c>
      <c r="E428" s="162" t="s">
        <v>866</v>
      </c>
      <c r="F428" s="206">
        <v>822.67999999999984</v>
      </c>
      <c r="G428" s="206">
        <v>1529337.06</v>
      </c>
      <c r="H428" s="10">
        <v>644</v>
      </c>
      <c r="I428" s="10">
        <v>999000</v>
      </c>
      <c r="J428" s="53">
        <f t="shared" si="30"/>
        <v>0.78280740992852649</v>
      </c>
      <c r="K428" s="53">
        <f t="shared" si="31"/>
        <v>0.65322421468031378</v>
      </c>
      <c r="L428" s="53">
        <f t="shared" si="32"/>
        <v>0.23484222297855795</v>
      </c>
      <c r="M428" s="53">
        <f t="shared" si="33"/>
        <v>0.4572569502762196</v>
      </c>
      <c r="N428" s="148">
        <f t="shared" si="34"/>
        <v>0.69209917325477754</v>
      </c>
      <c r="O428" s="51"/>
      <c r="P428" s="51"/>
    </row>
    <row r="429" spans="1:16" x14ac:dyDescent="0.25">
      <c r="A429" s="179">
        <v>426</v>
      </c>
      <c r="B429" s="189" t="s">
        <v>110</v>
      </c>
      <c r="C429" s="189" t="s">
        <v>108</v>
      </c>
      <c r="D429" s="161" t="s">
        <v>863</v>
      </c>
      <c r="E429" s="162" t="s">
        <v>864</v>
      </c>
      <c r="F429" s="206">
        <v>1258.74</v>
      </c>
      <c r="G429" s="206">
        <v>2780691.2149999999</v>
      </c>
      <c r="H429" s="10">
        <v>745</v>
      </c>
      <c r="I429" s="10">
        <v>1508300</v>
      </c>
      <c r="J429" s="53">
        <f t="shared" si="30"/>
        <v>0.59186170297281404</v>
      </c>
      <c r="K429" s="53">
        <f t="shared" si="31"/>
        <v>0.54241909057133486</v>
      </c>
      <c r="L429" s="53">
        <f t="shared" si="32"/>
        <v>0.17755851089184421</v>
      </c>
      <c r="M429" s="53">
        <f t="shared" si="33"/>
        <v>0.37969336339993437</v>
      </c>
      <c r="N429" s="148">
        <f t="shared" si="34"/>
        <v>0.55725187429177858</v>
      </c>
      <c r="O429" s="51"/>
      <c r="P429" s="51"/>
    </row>
    <row r="430" spans="1:16" x14ac:dyDescent="0.25">
      <c r="A430" s="179">
        <v>427</v>
      </c>
      <c r="B430" s="189" t="s">
        <v>110</v>
      </c>
      <c r="C430" s="189" t="s">
        <v>108</v>
      </c>
      <c r="D430" s="161" t="s">
        <v>869</v>
      </c>
      <c r="E430" s="162" t="s">
        <v>870</v>
      </c>
      <c r="F430" s="206">
        <v>632.98</v>
      </c>
      <c r="G430" s="206">
        <v>977113.83000000007</v>
      </c>
      <c r="H430" s="10">
        <v>626</v>
      </c>
      <c r="I430" s="10">
        <v>790815</v>
      </c>
      <c r="J430" s="53">
        <f t="shared" si="30"/>
        <v>0.98897279534898419</v>
      </c>
      <c r="K430" s="53">
        <f t="shared" si="31"/>
        <v>0.80933763878871712</v>
      </c>
      <c r="L430" s="53">
        <f t="shared" si="32"/>
        <v>0.29669183860469522</v>
      </c>
      <c r="M430" s="53">
        <f t="shared" si="33"/>
        <v>0.56653634715210199</v>
      </c>
      <c r="N430" s="148">
        <f t="shared" si="34"/>
        <v>0.86322818575679716</v>
      </c>
      <c r="O430" s="51"/>
      <c r="P430" s="51"/>
    </row>
    <row r="431" spans="1:16" x14ac:dyDescent="0.25">
      <c r="A431" s="179">
        <v>428</v>
      </c>
      <c r="B431" s="189" t="s">
        <v>112</v>
      </c>
      <c r="C431" s="189" t="s">
        <v>108</v>
      </c>
      <c r="D431" s="161" t="s">
        <v>872</v>
      </c>
      <c r="E431" s="165" t="s">
        <v>873</v>
      </c>
      <c r="F431" s="206">
        <v>1375.76</v>
      </c>
      <c r="G431" s="206">
        <v>2681777.4349999996</v>
      </c>
      <c r="H431" s="10">
        <v>1177</v>
      </c>
      <c r="I431" s="10">
        <v>1805140</v>
      </c>
      <c r="J431" s="53">
        <f t="shared" si="30"/>
        <v>0.85552712682444609</v>
      </c>
      <c r="K431" s="53">
        <f t="shared" si="31"/>
        <v>0.67311327794806364</v>
      </c>
      <c r="L431" s="53">
        <f t="shared" si="32"/>
        <v>0.25665813804733384</v>
      </c>
      <c r="M431" s="53">
        <f t="shared" si="33"/>
        <v>0.47117929456364449</v>
      </c>
      <c r="N431" s="148">
        <f t="shared" si="34"/>
        <v>0.72783743261097833</v>
      </c>
      <c r="O431" s="51"/>
      <c r="P431" s="51"/>
    </row>
    <row r="432" spans="1:16" x14ac:dyDescent="0.25">
      <c r="A432" s="179">
        <v>429</v>
      </c>
      <c r="B432" s="189" t="s">
        <v>112</v>
      </c>
      <c r="C432" s="189" t="s">
        <v>108</v>
      </c>
      <c r="D432" s="161" t="s">
        <v>871</v>
      </c>
      <c r="E432" s="162" t="s">
        <v>1190</v>
      </c>
      <c r="F432" s="160">
        <v>1101</v>
      </c>
      <c r="G432" s="167">
        <v>2068431</v>
      </c>
      <c r="H432" s="10">
        <v>752</v>
      </c>
      <c r="I432" s="10">
        <v>1071455</v>
      </c>
      <c r="J432" s="53">
        <f t="shared" si="30"/>
        <v>0.6830154405086285</v>
      </c>
      <c r="K432" s="53">
        <f t="shared" si="31"/>
        <v>0.51800374293365359</v>
      </c>
      <c r="L432" s="53">
        <f t="shared" si="32"/>
        <v>0.20490463215258856</v>
      </c>
      <c r="M432" s="53">
        <f t="shared" si="33"/>
        <v>0.36260262005355748</v>
      </c>
      <c r="N432" s="148">
        <f t="shared" si="34"/>
        <v>0.56750725220614606</v>
      </c>
      <c r="O432" s="51"/>
      <c r="P432" s="51"/>
    </row>
    <row r="433" spans="1:16" x14ac:dyDescent="0.25">
      <c r="A433" s="179">
        <v>430</v>
      </c>
      <c r="B433" s="189" t="s">
        <v>112</v>
      </c>
      <c r="C433" s="189" t="s">
        <v>108</v>
      </c>
      <c r="D433" s="161" t="s">
        <v>874</v>
      </c>
      <c r="E433" s="162" t="s">
        <v>875</v>
      </c>
      <c r="F433" s="160">
        <v>1198</v>
      </c>
      <c r="G433" s="167">
        <v>2415527.2250000001</v>
      </c>
      <c r="H433" s="10">
        <v>877</v>
      </c>
      <c r="I433" s="10">
        <v>1094540</v>
      </c>
      <c r="J433" s="53">
        <f t="shared" si="30"/>
        <v>0.73205342237061766</v>
      </c>
      <c r="K433" s="53">
        <f t="shared" si="31"/>
        <v>0.45312674958569343</v>
      </c>
      <c r="L433" s="53">
        <f t="shared" si="32"/>
        <v>0.2196160267111853</v>
      </c>
      <c r="M433" s="53">
        <f t="shared" si="33"/>
        <v>0.31718872470998538</v>
      </c>
      <c r="N433" s="148">
        <f t="shared" si="34"/>
        <v>0.53680475142117068</v>
      </c>
      <c r="O433" s="51"/>
      <c r="P433" s="51"/>
    </row>
    <row r="434" spans="1:16" x14ac:dyDescent="0.25">
      <c r="A434" s="179">
        <v>431</v>
      </c>
      <c r="B434" s="189" t="s">
        <v>112</v>
      </c>
      <c r="C434" s="189" t="s">
        <v>108</v>
      </c>
      <c r="D434" s="161" t="s">
        <v>876</v>
      </c>
      <c r="E434" s="163" t="s">
        <v>1360</v>
      </c>
      <c r="F434" s="160">
        <v>1426</v>
      </c>
      <c r="G434" s="167">
        <v>2782170.2</v>
      </c>
      <c r="H434" s="10">
        <v>1886</v>
      </c>
      <c r="I434" s="10">
        <v>2882320</v>
      </c>
      <c r="J434" s="53">
        <f t="shared" si="30"/>
        <v>1.3225806451612903</v>
      </c>
      <c r="K434" s="53">
        <f t="shared" si="31"/>
        <v>1.0359970069408406</v>
      </c>
      <c r="L434" s="53">
        <f t="shared" si="32"/>
        <v>0.3</v>
      </c>
      <c r="M434" s="53">
        <f t="shared" si="33"/>
        <v>0.7</v>
      </c>
      <c r="N434" s="148">
        <f t="shared" si="34"/>
        <v>1</v>
      </c>
      <c r="O434" s="51"/>
      <c r="P434" s="51"/>
    </row>
    <row r="435" spans="1:16" x14ac:dyDescent="0.25">
      <c r="A435" s="179">
        <v>432</v>
      </c>
      <c r="B435" s="191" t="s">
        <v>120</v>
      </c>
      <c r="C435" s="189" t="s">
        <v>108</v>
      </c>
      <c r="D435" s="161" t="s">
        <v>841</v>
      </c>
      <c r="E435" s="207" t="s">
        <v>1463</v>
      </c>
      <c r="F435" s="160">
        <v>762</v>
      </c>
      <c r="G435" s="167">
        <v>1476890.9</v>
      </c>
      <c r="H435" s="10">
        <v>659</v>
      </c>
      <c r="I435" s="10">
        <v>809895</v>
      </c>
      <c r="J435" s="53">
        <f t="shared" si="30"/>
        <v>0.8648293963254593</v>
      </c>
      <c r="K435" s="53">
        <f t="shared" si="31"/>
        <v>0.54837835347214881</v>
      </c>
      <c r="L435" s="53">
        <f t="shared" si="32"/>
        <v>0.25944881889763777</v>
      </c>
      <c r="M435" s="53">
        <f t="shared" si="33"/>
        <v>0.38386484743050414</v>
      </c>
      <c r="N435" s="148">
        <f t="shared" si="34"/>
        <v>0.64331366632814191</v>
      </c>
      <c r="O435" s="51"/>
      <c r="P435" s="51"/>
    </row>
    <row r="436" spans="1:16" x14ac:dyDescent="0.25">
      <c r="A436" s="179">
        <v>433</v>
      </c>
      <c r="B436" s="191" t="s">
        <v>120</v>
      </c>
      <c r="C436" s="189" t="s">
        <v>108</v>
      </c>
      <c r="D436" s="161" t="s">
        <v>843</v>
      </c>
      <c r="E436" s="162" t="s">
        <v>1297</v>
      </c>
      <c r="F436" s="160">
        <v>934</v>
      </c>
      <c r="G436" s="167">
        <v>1795027.425</v>
      </c>
      <c r="H436" s="10">
        <v>740</v>
      </c>
      <c r="I436" s="10">
        <v>1231585</v>
      </c>
      <c r="J436" s="53">
        <f t="shared" si="30"/>
        <v>0.79229122055674517</v>
      </c>
      <c r="K436" s="53">
        <f t="shared" si="31"/>
        <v>0.68610929440256319</v>
      </c>
      <c r="L436" s="53">
        <f t="shared" si="32"/>
        <v>0.23768736616702354</v>
      </c>
      <c r="M436" s="53">
        <f t="shared" si="33"/>
        <v>0.48027650608179417</v>
      </c>
      <c r="N436" s="148">
        <f t="shared" si="34"/>
        <v>0.71796387224881775</v>
      </c>
      <c r="O436" s="51"/>
      <c r="P436" s="51"/>
    </row>
    <row r="437" spans="1:16" x14ac:dyDescent="0.25">
      <c r="A437" s="179">
        <v>434</v>
      </c>
      <c r="B437" s="189" t="s">
        <v>120</v>
      </c>
      <c r="C437" s="189" t="s">
        <v>108</v>
      </c>
      <c r="D437" s="161" t="s">
        <v>840</v>
      </c>
      <c r="E437" s="162" t="s">
        <v>1345</v>
      </c>
      <c r="F437" s="160">
        <v>1197</v>
      </c>
      <c r="G437" s="167">
        <v>2493968.0249999999</v>
      </c>
      <c r="H437" s="10">
        <v>964</v>
      </c>
      <c r="I437" s="10">
        <v>1582375</v>
      </c>
      <c r="J437" s="53">
        <f t="shared" si="30"/>
        <v>0.80534670008354214</v>
      </c>
      <c r="K437" s="53">
        <f t="shared" si="31"/>
        <v>0.63448086909614654</v>
      </c>
      <c r="L437" s="53">
        <f t="shared" si="32"/>
        <v>0.24160401002506263</v>
      </c>
      <c r="M437" s="53">
        <f t="shared" si="33"/>
        <v>0.44413660836730257</v>
      </c>
      <c r="N437" s="148">
        <f t="shared" si="34"/>
        <v>0.68574061839236522</v>
      </c>
      <c r="O437" s="51"/>
      <c r="P437" s="51"/>
    </row>
    <row r="438" spans="1:16" x14ac:dyDescent="0.25">
      <c r="A438" s="179">
        <v>435</v>
      </c>
      <c r="B438" s="189" t="s">
        <v>120</v>
      </c>
      <c r="C438" s="189" t="s">
        <v>108</v>
      </c>
      <c r="D438" s="161" t="s">
        <v>839</v>
      </c>
      <c r="E438" s="162" t="s">
        <v>1379</v>
      </c>
      <c r="F438" s="160">
        <v>762</v>
      </c>
      <c r="G438" s="167">
        <v>1476890.9</v>
      </c>
      <c r="H438" s="10">
        <v>681</v>
      </c>
      <c r="I438" s="10">
        <v>1090605</v>
      </c>
      <c r="J438" s="53">
        <f t="shared" si="30"/>
        <v>0.89370078740157477</v>
      </c>
      <c r="K438" s="53">
        <f t="shared" si="31"/>
        <v>0.73844655688514305</v>
      </c>
      <c r="L438" s="53">
        <f t="shared" si="32"/>
        <v>0.26811023622047242</v>
      </c>
      <c r="M438" s="53">
        <f t="shared" si="33"/>
        <v>0.51691258981960009</v>
      </c>
      <c r="N438" s="148">
        <f t="shared" si="34"/>
        <v>0.78502282604007245</v>
      </c>
      <c r="O438" s="51"/>
      <c r="P438" s="51"/>
    </row>
    <row r="439" spans="1:16" x14ac:dyDescent="0.25">
      <c r="A439" s="179">
        <v>436</v>
      </c>
      <c r="B439" s="189" t="s">
        <v>1398</v>
      </c>
      <c r="C439" s="189" t="s">
        <v>108</v>
      </c>
      <c r="D439" s="189" t="s">
        <v>852</v>
      </c>
      <c r="E439" s="165" t="s">
        <v>1062</v>
      </c>
      <c r="F439" s="160">
        <v>1559</v>
      </c>
      <c r="G439" s="167">
        <v>3427653.6</v>
      </c>
      <c r="H439" s="10">
        <v>1437</v>
      </c>
      <c r="I439" s="10">
        <v>2964265</v>
      </c>
      <c r="J439" s="53">
        <f t="shared" si="30"/>
        <v>0.92174470814624765</v>
      </c>
      <c r="K439" s="53">
        <f t="shared" si="31"/>
        <v>0.86480880098268975</v>
      </c>
      <c r="L439" s="53">
        <f t="shared" si="32"/>
        <v>0.27652341244387429</v>
      </c>
      <c r="M439" s="53">
        <f t="shared" si="33"/>
        <v>0.60536616068788274</v>
      </c>
      <c r="N439" s="148">
        <f t="shared" si="34"/>
        <v>0.88188957313175709</v>
      </c>
      <c r="O439" s="51"/>
      <c r="P439" s="51"/>
    </row>
    <row r="440" spans="1:16" x14ac:dyDescent="0.25">
      <c r="A440" s="179">
        <v>437</v>
      </c>
      <c r="B440" s="189" t="s">
        <v>1398</v>
      </c>
      <c r="C440" s="189" t="s">
        <v>108</v>
      </c>
      <c r="D440" s="161" t="s">
        <v>848</v>
      </c>
      <c r="E440" s="165" t="s">
        <v>1157</v>
      </c>
      <c r="F440" s="160">
        <v>642</v>
      </c>
      <c r="G440" s="167">
        <v>1165883.8999999999</v>
      </c>
      <c r="H440" s="10">
        <v>473</v>
      </c>
      <c r="I440" s="10">
        <v>679540</v>
      </c>
      <c r="J440" s="53">
        <f t="shared" si="30"/>
        <v>0.73676012461059193</v>
      </c>
      <c r="K440" s="53">
        <f t="shared" si="31"/>
        <v>0.58285391881644477</v>
      </c>
      <c r="L440" s="53">
        <f t="shared" si="32"/>
        <v>0.22102803738317758</v>
      </c>
      <c r="M440" s="53">
        <f t="shared" si="33"/>
        <v>0.40799774317151133</v>
      </c>
      <c r="N440" s="148">
        <f t="shared" si="34"/>
        <v>0.62902578055468894</v>
      </c>
      <c r="O440" s="51"/>
      <c r="P440" s="51"/>
    </row>
    <row r="441" spans="1:16" x14ac:dyDescent="0.25">
      <c r="A441" s="179">
        <v>438</v>
      </c>
      <c r="B441" s="189" t="s">
        <v>1398</v>
      </c>
      <c r="C441" s="189" t="s">
        <v>108</v>
      </c>
      <c r="D441" s="161" t="s">
        <v>849</v>
      </c>
      <c r="E441" s="162" t="s">
        <v>850</v>
      </c>
      <c r="F441" s="160">
        <v>1121</v>
      </c>
      <c r="G441" s="167">
        <v>1916816.2999999998</v>
      </c>
      <c r="H441" s="10">
        <v>839</v>
      </c>
      <c r="I441" s="10">
        <v>1174180</v>
      </c>
      <c r="J441" s="53">
        <f t="shared" si="30"/>
        <v>0.74843889384478146</v>
      </c>
      <c r="K441" s="53">
        <f t="shared" si="31"/>
        <v>0.6125678292698159</v>
      </c>
      <c r="L441" s="53">
        <f t="shared" si="32"/>
        <v>0.22453166815343442</v>
      </c>
      <c r="M441" s="53">
        <f t="shared" si="33"/>
        <v>0.42879748048887112</v>
      </c>
      <c r="N441" s="148">
        <f t="shared" si="34"/>
        <v>0.65332914864230551</v>
      </c>
      <c r="O441" s="51"/>
      <c r="P441" s="51"/>
    </row>
    <row r="442" spans="1:16" x14ac:dyDescent="0.25">
      <c r="A442" s="179">
        <v>439</v>
      </c>
      <c r="B442" s="189" t="s">
        <v>1398</v>
      </c>
      <c r="C442" s="189" t="s">
        <v>108</v>
      </c>
      <c r="D442" s="189" t="s">
        <v>851</v>
      </c>
      <c r="E442" s="165" t="s">
        <v>1063</v>
      </c>
      <c r="F442" s="160">
        <v>899</v>
      </c>
      <c r="G442" s="167">
        <v>1646355.2250000001</v>
      </c>
      <c r="H442" s="10">
        <v>748</v>
      </c>
      <c r="I442" s="10">
        <v>1042235</v>
      </c>
      <c r="J442" s="53">
        <f t="shared" si="30"/>
        <v>0.83203559510567293</v>
      </c>
      <c r="K442" s="53">
        <f t="shared" si="31"/>
        <v>0.63305596761476546</v>
      </c>
      <c r="L442" s="53">
        <f t="shared" si="32"/>
        <v>0.24961067853170188</v>
      </c>
      <c r="M442" s="53">
        <f t="shared" si="33"/>
        <v>0.44313917733033581</v>
      </c>
      <c r="N442" s="148">
        <f t="shared" si="34"/>
        <v>0.69274985586203774</v>
      </c>
      <c r="O442" s="51"/>
      <c r="P442" s="51"/>
    </row>
    <row r="443" spans="1:16" x14ac:dyDescent="0.25">
      <c r="A443" s="179">
        <v>440</v>
      </c>
      <c r="B443" s="189" t="s">
        <v>1398</v>
      </c>
      <c r="C443" s="189" t="s">
        <v>108</v>
      </c>
      <c r="D443" s="161" t="s">
        <v>846</v>
      </c>
      <c r="E443" s="165" t="s">
        <v>621</v>
      </c>
      <c r="F443" s="160">
        <v>1393</v>
      </c>
      <c r="G443" s="167">
        <v>2486446.6749999998</v>
      </c>
      <c r="H443" s="10">
        <v>985</v>
      </c>
      <c r="I443" s="10">
        <v>1553335</v>
      </c>
      <c r="J443" s="53">
        <f t="shared" si="30"/>
        <v>0.70710696338837042</v>
      </c>
      <c r="K443" s="53">
        <f t="shared" si="31"/>
        <v>0.62472081771067944</v>
      </c>
      <c r="L443" s="53">
        <f t="shared" si="32"/>
        <v>0.21213208901651112</v>
      </c>
      <c r="M443" s="53">
        <f t="shared" si="33"/>
        <v>0.43730457239747555</v>
      </c>
      <c r="N443" s="148">
        <f t="shared" si="34"/>
        <v>0.6494366614139867</v>
      </c>
      <c r="O443" s="51"/>
      <c r="P443" s="51"/>
    </row>
    <row r="444" spans="1:16" x14ac:dyDescent="0.25">
      <c r="A444" s="179">
        <v>441</v>
      </c>
      <c r="B444" s="189" t="s">
        <v>1398</v>
      </c>
      <c r="C444" s="189" t="s">
        <v>108</v>
      </c>
      <c r="D444" s="161" t="s">
        <v>844</v>
      </c>
      <c r="E444" s="165" t="s">
        <v>845</v>
      </c>
      <c r="F444" s="160">
        <v>899</v>
      </c>
      <c r="G444" s="167">
        <v>1646355.2250000001</v>
      </c>
      <c r="H444" s="10">
        <v>1028</v>
      </c>
      <c r="I444" s="10">
        <v>1499130</v>
      </c>
      <c r="J444" s="53">
        <f t="shared" si="30"/>
        <v>1.1434927697441601</v>
      </c>
      <c r="K444" s="53">
        <f t="shared" si="31"/>
        <v>0.91057505527095461</v>
      </c>
      <c r="L444" s="53">
        <f t="shared" si="32"/>
        <v>0.3</v>
      </c>
      <c r="M444" s="53">
        <f t="shared" si="33"/>
        <v>0.63740253868966823</v>
      </c>
      <c r="N444" s="148">
        <f t="shared" si="34"/>
        <v>0.93740253868966827</v>
      </c>
      <c r="O444" s="51"/>
      <c r="P444" s="51"/>
    </row>
    <row r="445" spans="1:16" x14ac:dyDescent="0.25">
      <c r="A445" s="179">
        <v>442</v>
      </c>
      <c r="B445" s="189" t="s">
        <v>888</v>
      </c>
      <c r="C445" s="189" t="s">
        <v>108</v>
      </c>
      <c r="D445" s="161" t="s">
        <v>889</v>
      </c>
      <c r="E445" s="162" t="s">
        <v>890</v>
      </c>
      <c r="F445" s="160">
        <v>1922</v>
      </c>
      <c r="G445" s="167">
        <v>4527172.9249999998</v>
      </c>
      <c r="H445" s="10">
        <v>646</v>
      </c>
      <c r="I445" s="10">
        <v>1678510</v>
      </c>
      <c r="J445" s="53">
        <f t="shared" si="30"/>
        <v>0.33610822060353795</v>
      </c>
      <c r="K445" s="53">
        <f t="shared" si="31"/>
        <v>0.37076339424343946</v>
      </c>
      <c r="L445" s="53">
        <f t="shared" si="32"/>
        <v>0.10083246618106138</v>
      </c>
      <c r="M445" s="53">
        <f t="shared" si="33"/>
        <v>0.25953437597040763</v>
      </c>
      <c r="N445" s="148">
        <f t="shared" si="34"/>
        <v>0.36036684215146902</v>
      </c>
      <c r="O445" s="51"/>
      <c r="P445" s="51"/>
    </row>
    <row r="446" spans="1:16" x14ac:dyDescent="0.25">
      <c r="A446" s="179">
        <v>443</v>
      </c>
      <c r="B446" s="189" t="s">
        <v>888</v>
      </c>
      <c r="C446" s="189" t="s">
        <v>108</v>
      </c>
      <c r="D446" s="161" t="s">
        <v>891</v>
      </c>
      <c r="E446" s="162" t="s">
        <v>1328</v>
      </c>
      <c r="F446" s="160">
        <v>2541</v>
      </c>
      <c r="G446" s="167">
        <v>6308289.75</v>
      </c>
      <c r="H446" s="10">
        <v>1341</v>
      </c>
      <c r="I446" s="10">
        <v>4005680</v>
      </c>
      <c r="J446" s="53">
        <f t="shared" si="30"/>
        <v>0.52774498229043687</v>
      </c>
      <c r="K446" s="53">
        <f t="shared" si="31"/>
        <v>0.63498668557511961</v>
      </c>
      <c r="L446" s="53">
        <f t="shared" si="32"/>
        <v>0.15832349468713106</v>
      </c>
      <c r="M446" s="53">
        <f t="shared" si="33"/>
        <v>0.44449067990258367</v>
      </c>
      <c r="N446" s="148">
        <f t="shared" si="34"/>
        <v>0.60281417458971476</v>
      </c>
      <c r="O446" s="51"/>
      <c r="P446" s="51"/>
    </row>
    <row r="447" spans="1:16" x14ac:dyDescent="0.25">
      <c r="A447" s="179">
        <v>444</v>
      </c>
      <c r="B447" s="189" t="s">
        <v>888</v>
      </c>
      <c r="C447" s="189" t="s">
        <v>108</v>
      </c>
      <c r="D447" s="161" t="s">
        <v>892</v>
      </c>
      <c r="E447" s="162" t="s">
        <v>893</v>
      </c>
      <c r="F447" s="160">
        <v>954</v>
      </c>
      <c r="G447" s="167">
        <v>1053352.825</v>
      </c>
      <c r="H447" s="10">
        <v>586</v>
      </c>
      <c r="I447" s="10">
        <v>688020</v>
      </c>
      <c r="J447" s="53">
        <f t="shared" si="30"/>
        <v>0.61425576519916147</v>
      </c>
      <c r="K447" s="53">
        <f t="shared" si="31"/>
        <v>0.65317145753133576</v>
      </c>
      <c r="L447" s="53">
        <f t="shared" si="32"/>
        <v>0.18427672955974844</v>
      </c>
      <c r="M447" s="53">
        <f t="shared" si="33"/>
        <v>0.45722002027193498</v>
      </c>
      <c r="N447" s="148">
        <f t="shared" si="34"/>
        <v>0.64149674983168348</v>
      </c>
      <c r="O447" s="51"/>
      <c r="P447" s="51"/>
    </row>
    <row r="448" spans="1:16" x14ac:dyDescent="0.25">
      <c r="A448" s="179">
        <v>445</v>
      </c>
      <c r="B448" s="189" t="s">
        <v>107</v>
      </c>
      <c r="C448" s="189" t="s">
        <v>108</v>
      </c>
      <c r="D448" s="161" t="s">
        <v>855</v>
      </c>
      <c r="E448" s="162" t="s">
        <v>1065</v>
      </c>
      <c r="F448" s="160">
        <v>973</v>
      </c>
      <c r="G448" s="167">
        <v>1036991.125</v>
      </c>
      <c r="H448" s="10">
        <v>711</v>
      </c>
      <c r="I448" s="10">
        <v>817805</v>
      </c>
      <c r="J448" s="53">
        <f t="shared" si="30"/>
        <v>0.73072970195272358</v>
      </c>
      <c r="K448" s="53">
        <f t="shared" si="31"/>
        <v>0.78863259316708234</v>
      </c>
      <c r="L448" s="53">
        <f t="shared" si="32"/>
        <v>0.21921891058581708</v>
      </c>
      <c r="M448" s="53">
        <f t="shared" si="33"/>
        <v>0.55204281521695764</v>
      </c>
      <c r="N448" s="148">
        <f t="shared" si="34"/>
        <v>0.77126172580277474</v>
      </c>
      <c r="O448" s="51"/>
      <c r="P448" s="51"/>
    </row>
    <row r="449" spans="1:16" x14ac:dyDescent="0.25">
      <c r="A449" s="179">
        <v>446</v>
      </c>
      <c r="B449" s="189" t="s">
        <v>107</v>
      </c>
      <c r="C449" s="189" t="s">
        <v>108</v>
      </c>
      <c r="D449" s="161" t="s">
        <v>853</v>
      </c>
      <c r="E449" s="162" t="s">
        <v>854</v>
      </c>
      <c r="F449" s="160">
        <v>1041</v>
      </c>
      <c r="G449" s="167">
        <v>1971859.5</v>
      </c>
      <c r="H449" s="10">
        <v>901</v>
      </c>
      <c r="I449" s="10">
        <v>1279085</v>
      </c>
      <c r="J449" s="53">
        <f t="shared" si="30"/>
        <v>0.86551392891450529</v>
      </c>
      <c r="K449" s="53">
        <f t="shared" si="31"/>
        <v>0.64866944120511627</v>
      </c>
      <c r="L449" s="53">
        <f t="shared" si="32"/>
        <v>0.25965417867435159</v>
      </c>
      <c r="M449" s="53">
        <f t="shared" si="33"/>
        <v>0.45406860884358136</v>
      </c>
      <c r="N449" s="148">
        <f t="shared" si="34"/>
        <v>0.71372278751793294</v>
      </c>
      <c r="O449" s="51"/>
      <c r="P449" s="51"/>
    </row>
    <row r="450" spans="1:16" x14ac:dyDescent="0.25">
      <c r="A450" s="179">
        <v>447</v>
      </c>
      <c r="B450" s="189" t="s">
        <v>107</v>
      </c>
      <c r="C450" s="189" t="s">
        <v>108</v>
      </c>
      <c r="D450" s="161" t="s">
        <v>856</v>
      </c>
      <c r="E450" s="162" t="s">
        <v>1066</v>
      </c>
      <c r="F450" s="160">
        <v>1183</v>
      </c>
      <c r="G450" s="167">
        <v>2441057.125</v>
      </c>
      <c r="H450" s="10">
        <v>847</v>
      </c>
      <c r="I450" s="10">
        <v>1165875</v>
      </c>
      <c r="J450" s="53">
        <f t="shared" si="30"/>
        <v>0.71597633136094674</v>
      </c>
      <c r="K450" s="53">
        <f t="shared" si="31"/>
        <v>0.47761069909414761</v>
      </c>
      <c r="L450" s="53">
        <f t="shared" si="32"/>
        <v>0.21479289940828403</v>
      </c>
      <c r="M450" s="53">
        <f t="shared" si="33"/>
        <v>0.33432748936590329</v>
      </c>
      <c r="N450" s="148">
        <f t="shared" si="34"/>
        <v>0.54912038877418734</v>
      </c>
      <c r="O450" s="51"/>
      <c r="P450" s="51"/>
    </row>
    <row r="451" spans="1:16" x14ac:dyDescent="0.25">
      <c r="A451" s="179">
        <v>448</v>
      </c>
      <c r="B451" s="189" t="s">
        <v>107</v>
      </c>
      <c r="C451" s="189" t="s">
        <v>108</v>
      </c>
      <c r="D451" s="161" t="s">
        <v>857</v>
      </c>
      <c r="E451" s="165" t="s">
        <v>1224</v>
      </c>
      <c r="F451" s="160">
        <v>1633</v>
      </c>
      <c r="G451" s="167">
        <v>3819989.75</v>
      </c>
      <c r="H451" s="10">
        <v>1187</v>
      </c>
      <c r="I451" s="10">
        <v>2124555</v>
      </c>
      <c r="J451" s="53">
        <f t="shared" ref="J451:J514" si="35">IFERROR(H451/F451,0)</f>
        <v>0.72688303735456217</v>
      </c>
      <c r="K451" s="53">
        <f t="shared" ref="K451:K514" si="36">IFERROR(I451/G451,0)</f>
        <v>0.55616772270135018</v>
      </c>
      <c r="L451" s="53">
        <f t="shared" si="32"/>
        <v>0.21806491120636864</v>
      </c>
      <c r="M451" s="53">
        <f t="shared" si="33"/>
        <v>0.3893174058909451</v>
      </c>
      <c r="N451" s="148">
        <f t="shared" si="34"/>
        <v>0.60738231709731372</v>
      </c>
      <c r="O451" s="51"/>
      <c r="P451" s="51"/>
    </row>
    <row r="452" spans="1:16" x14ac:dyDescent="0.25">
      <c r="A452" s="179">
        <v>449</v>
      </c>
      <c r="B452" s="189" t="s">
        <v>118</v>
      </c>
      <c r="C452" s="189" t="s">
        <v>108</v>
      </c>
      <c r="D452" s="161" t="s">
        <v>858</v>
      </c>
      <c r="E452" s="162" t="s">
        <v>1067</v>
      </c>
      <c r="F452" s="160">
        <v>1979</v>
      </c>
      <c r="G452" s="167">
        <v>4393373.9000000004</v>
      </c>
      <c r="H452" s="10">
        <v>1029</v>
      </c>
      <c r="I452" s="10">
        <v>2127980</v>
      </c>
      <c r="J452" s="53">
        <f t="shared" si="35"/>
        <v>0.5199595755432036</v>
      </c>
      <c r="K452" s="53">
        <f t="shared" si="36"/>
        <v>0.48436123317434915</v>
      </c>
      <c r="L452" s="53">
        <f t="shared" ref="L452:L515" si="37">IF((J452*0.3)&gt;30%,30%,(J452*0.3))</f>
        <v>0.15598787266296107</v>
      </c>
      <c r="M452" s="53">
        <f t="shared" ref="M452:M515" si="38">IF((K452*0.7)&gt;70%,70%,(K452*0.7))</f>
        <v>0.33905286322204436</v>
      </c>
      <c r="N452" s="148">
        <f t="shared" ref="N452:N515" si="39">L452+M452</f>
        <v>0.49504073588500541</v>
      </c>
      <c r="O452" s="51"/>
      <c r="P452" s="51"/>
    </row>
    <row r="453" spans="1:16" x14ac:dyDescent="0.25">
      <c r="A453" s="179">
        <v>450</v>
      </c>
      <c r="B453" s="189" t="s">
        <v>118</v>
      </c>
      <c r="C453" s="189" t="s">
        <v>108</v>
      </c>
      <c r="D453" s="161" t="s">
        <v>859</v>
      </c>
      <c r="E453" s="162" t="s">
        <v>1068</v>
      </c>
      <c r="F453" s="160">
        <v>1089</v>
      </c>
      <c r="G453" s="167">
        <v>2284022.15</v>
      </c>
      <c r="H453" s="10">
        <v>1048</v>
      </c>
      <c r="I453" s="10">
        <v>1760995</v>
      </c>
      <c r="J453" s="53">
        <f t="shared" si="35"/>
        <v>0.9623507805325987</v>
      </c>
      <c r="K453" s="53">
        <f t="shared" si="36"/>
        <v>0.77100609554071098</v>
      </c>
      <c r="L453" s="53">
        <f t="shared" si="37"/>
        <v>0.28870523415977961</v>
      </c>
      <c r="M453" s="53">
        <f t="shared" si="38"/>
        <v>0.5397042668784976</v>
      </c>
      <c r="N453" s="148">
        <f t="shared" si="39"/>
        <v>0.82840950103827726</v>
      </c>
      <c r="O453" s="51"/>
      <c r="P453" s="51"/>
    </row>
    <row r="454" spans="1:16" x14ac:dyDescent="0.25">
      <c r="A454" s="179">
        <v>451</v>
      </c>
      <c r="B454" s="189" t="s">
        <v>118</v>
      </c>
      <c r="C454" s="189" t="s">
        <v>108</v>
      </c>
      <c r="D454" s="161" t="s">
        <v>860</v>
      </c>
      <c r="E454" s="162" t="s">
        <v>1380</v>
      </c>
      <c r="F454" s="160">
        <v>926</v>
      </c>
      <c r="G454" s="167">
        <v>1023925.6</v>
      </c>
      <c r="H454" s="10">
        <v>694</v>
      </c>
      <c r="I454" s="10">
        <v>824055</v>
      </c>
      <c r="J454" s="53">
        <f t="shared" si="35"/>
        <v>0.74946004319654425</v>
      </c>
      <c r="K454" s="53">
        <f t="shared" si="36"/>
        <v>0.80479968466458895</v>
      </c>
      <c r="L454" s="53">
        <f t="shared" si="37"/>
        <v>0.22483801295896327</v>
      </c>
      <c r="M454" s="53">
        <f t="shared" si="38"/>
        <v>0.56335977926521219</v>
      </c>
      <c r="N454" s="148">
        <f t="shared" si="39"/>
        <v>0.78819779222417541</v>
      </c>
      <c r="O454" s="51"/>
      <c r="P454" s="51"/>
    </row>
    <row r="455" spans="1:16" x14ac:dyDescent="0.25">
      <c r="A455" s="179">
        <v>452</v>
      </c>
      <c r="B455" s="189" t="s">
        <v>114</v>
      </c>
      <c r="C455" s="189" t="s">
        <v>108</v>
      </c>
      <c r="D455" s="161" t="s">
        <v>878</v>
      </c>
      <c r="E455" s="162" t="s">
        <v>879</v>
      </c>
      <c r="F455" s="160">
        <v>776</v>
      </c>
      <c r="G455" s="167">
        <v>1034314.25</v>
      </c>
      <c r="H455" s="10">
        <v>714</v>
      </c>
      <c r="I455" s="10">
        <v>830920</v>
      </c>
      <c r="J455" s="53">
        <f t="shared" si="35"/>
        <v>0.92010309278350511</v>
      </c>
      <c r="K455" s="53">
        <f t="shared" si="36"/>
        <v>0.80335352626148193</v>
      </c>
      <c r="L455" s="53">
        <f t="shared" si="37"/>
        <v>0.27603092783505151</v>
      </c>
      <c r="M455" s="53">
        <f t="shared" si="38"/>
        <v>0.56234746838303729</v>
      </c>
      <c r="N455" s="148">
        <f t="shared" si="39"/>
        <v>0.83837839621808885</v>
      </c>
      <c r="O455" s="51"/>
      <c r="P455" s="51"/>
    </row>
    <row r="456" spans="1:16" x14ac:dyDescent="0.25">
      <c r="A456" s="179">
        <v>453</v>
      </c>
      <c r="B456" s="189" t="s">
        <v>114</v>
      </c>
      <c r="C456" s="189" t="s">
        <v>108</v>
      </c>
      <c r="D456" s="161" t="s">
        <v>877</v>
      </c>
      <c r="E456" s="162" t="s">
        <v>1071</v>
      </c>
      <c r="F456" s="160">
        <v>868</v>
      </c>
      <c r="G456" s="167">
        <v>1961499.9</v>
      </c>
      <c r="H456" s="10">
        <v>728</v>
      </c>
      <c r="I456" s="10">
        <v>1596155</v>
      </c>
      <c r="J456" s="53">
        <f t="shared" si="35"/>
        <v>0.83870967741935487</v>
      </c>
      <c r="K456" s="53">
        <f t="shared" si="36"/>
        <v>0.81374207564323608</v>
      </c>
      <c r="L456" s="53">
        <f t="shared" si="37"/>
        <v>0.25161290322580643</v>
      </c>
      <c r="M456" s="53">
        <f t="shared" si="38"/>
        <v>0.56961945295026517</v>
      </c>
      <c r="N456" s="148">
        <f t="shared" si="39"/>
        <v>0.8212323561760716</v>
      </c>
      <c r="O456" s="51"/>
      <c r="P456" s="51"/>
    </row>
    <row r="457" spans="1:16" x14ac:dyDescent="0.25">
      <c r="A457" s="179">
        <v>454</v>
      </c>
      <c r="B457" s="189" t="s">
        <v>116</v>
      </c>
      <c r="C457" s="189" t="s">
        <v>108</v>
      </c>
      <c r="D457" s="208" t="s">
        <v>903</v>
      </c>
      <c r="E457" s="190" t="s">
        <v>904</v>
      </c>
      <c r="F457" s="160">
        <v>1435</v>
      </c>
      <c r="G457" s="167">
        <v>3042856.7749999999</v>
      </c>
      <c r="H457" s="10">
        <v>1121</v>
      </c>
      <c r="I457" s="10">
        <v>2099735</v>
      </c>
      <c r="J457" s="53">
        <f t="shared" si="35"/>
        <v>0.78118466898954708</v>
      </c>
      <c r="K457" s="53">
        <f t="shared" si="36"/>
        <v>0.69005383929054631</v>
      </c>
      <c r="L457" s="53">
        <f t="shared" si="37"/>
        <v>0.23435540069686411</v>
      </c>
      <c r="M457" s="53">
        <f t="shared" si="38"/>
        <v>0.48303768750338238</v>
      </c>
      <c r="N457" s="148">
        <f t="shared" si="39"/>
        <v>0.7173930882002465</v>
      </c>
      <c r="O457" s="51"/>
      <c r="P457" s="51"/>
    </row>
    <row r="458" spans="1:16" x14ac:dyDescent="0.25">
      <c r="A458" s="179">
        <v>455</v>
      </c>
      <c r="B458" s="189" t="s">
        <v>116</v>
      </c>
      <c r="C458" s="189" t="s">
        <v>108</v>
      </c>
      <c r="D458" s="208" t="s">
        <v>907</v>
      </c>
      <c r="E458" s="190" t="s">
        <v>902</v>
      </c>
      <c r="F458" s="160">
        <v>1109</v>
      </c>
      <c r="G458" s="167">
        <v>1880839.575</v>
      </c>
      <c r="H458" s="10">
        <v>1448</v>
      </c>
      <c r="I458" s="10">
        <v>1876965</v>
      </c>
      <c r="J458" s="53">
        <f t="shared" si="35"/>
        <v>1.3056807935076646</v>
      </c>
      <c r="K458" s="53">
        <f t="shared" si="36"/>
        <v>0.99793997582170191</v>
      </c>
      <c r="L458" s="53">
        <f t="shared" si="37"/>
        <v>0.3</v>
      </c>
      <c r="M458" s="53">
        <f t="shared" si="38"/>
        <v>0.69855798307519135</v>
      </c>
      <c r="N458" s="148">
        <f t="shared" si="39"/>
        <v>0.99855798307519139</v>
      </c>
      <c r="O458" s="51"/>
      <c r="P458" s="51"/>
    </row>
    <row r="459" spans="1:16" x14ac:dyDescent="0.25">
      <c r="A459" s="179">
        <v>456</v>
      </c>
      <c r="B459" s="189" t="s">
        <v>116</v>
      </c>
      <c r="C459" s="189" t="s">
        <v>108</v>
      </c>
      <c r="D459" s="208" t="s">
        <v>909</v>
      </c>
      <c r="E459" s="190" t="s">
        <v>908</v>
      </c>
      <c r="F459" s="160">
        <v>1093</v>
      </c>
      <c r="G459" s="167">
        <v>2133050.5</v>
      </c>
      <c r="H459" s="10">
        <v>1152</v>
      </c>
      <c r="I459" s="10">
        <v>1912735</v>
      </c>
      <c r="J459" s="53">
        <f t="shared" si="35"/>
        <v>1.0539798719121682</v>
      </c>
      <c r="K459" s="53">
        <f t="shared" si="36"/>
        <v>0.89671341583333353</v>
      </c>
      <c r="L459" s="53">
        <f t="shared" si="37"/>
        <v>0.3</v>
      </c>
      <c r="M459" s="53">
        <f t="shared" si="38"/>
        <v>0.62769939108333339</v>
      </c>
      <c r="N459" s="148">
        <f t="shared" si="39"/>
        <v>0.92769939108333332</v>
      </c>
      <c r="O459" s="51"/>
      <c r="P459" s="51"/>
    </row>
    <row r="460" spans="1:16" x14ac:dyDescent="0.25">
      <c r="A460" s="179">
        <v>457</v>
      </c>
      <c r="B460" s="189" t="s">
        <v>116</v>
      </c>
      <c r="C460" s="189" t="s">
        <v>108</v>
      </c>
      <c r="D460" s="208" t="s">
        <v>901</v>
      </c>
      <c r="E460" s="190" t="s">
        <v>1072</v>
      </c>
      <c r="F460" s="160">
        <v>1075</v>
      </c>
      <c r="G460" s="167">
        <v>2072495.0249999999</v>
      </c>
      <c r="H460" s="10">
        <v>1411</v>
      </c>
      <c r="I460" s="10">
        <v>1976080</v>
      </c>
      <c r="J460" s="53">
        <f t="shared" si="35"/>
        <v>1.3125581395348838</v>
      </c>
      <c r="K460" s="53">
        <f t="shared" si="36"/>
        <v>0.95347876649305829</v>
      </c>
      <c r="L460" s="53">
        <f t="shared" si="37"/>
        <v>0.3</v>
      </c>
      <c r="M460" s="53">
        <f t="shared" si="38"/>
        <v>0.66743513654514075</v>
      </c>
      <c r="N460" s="148">
        <f t="shared" si="39"/>
        <v>0.96743513654514079</v>
      </c>
      <c r="O460" s="51"/>
      <c r="P460" s="51"/>
    </row>
    <row r="461" spans="1:16" x14ac:dyDescent="0.25">
      <c r="A461" s="179">
        <v>458</v>
      </c>
      <c r="B461" s="189" t="s">
        <v>116</v>
      </c>
      <c r="C461" s="189" t="s">
        <v>108</v>
      </c>
      <c r="D461" s="208" t="s">
        <v>905</v>
      </c>
      <c r="E461" s="190" t="s">
        <v>906</v>
      </c>
      <c r="F461" s="160">
        <v>1054</v>
      </c>
      <c r="G461" s="167">
        <v>1874555.9</v>
      </c>
      <c r="H461" s="10">
        <v>1272</v>
      </c>
      <c r="I461" s="10">
        <v>1652335</v>
      </c>
      <c r="J461" s="53">
        <f t="shared" si="35"/>
        <v>1.206831119544592</v>
      </c>
      <c r="K461" s="53">
        <f t="shared" si="36"/>
        <v>0.8814541086771539</v>
      </c>
      <c r="L461" s="53">
        <f t="shared" si="37"/>
        <v>0.3</v>
      </c>
      <c r="M461" s="53">
        <f t="shared" si="38"/>
        <v>0.61701787607400771</v>
      </c>
      <c r="N461" s="148">
        <f t="shared" si="39"/>
        <v>0.91701787607400775</v>
      </c>
      <c r="O461" s="51"/>
      <c r="P461" s="51"/>
    </row>
    <row r="462" spans="1:16" x14ac:dyDescent="0.25">
      <c r="A462" s="179">
        <v>459</v>
      </c>
      <c r="B462" s="189" t="s">
        <v>119</v>
      </c>
      <c r="C462" s="189" t="s">
        <v>108</v>
      </c>
      <c r="D462" s="161" t="s">
        <v>910</v>
      </c>
      <c r="E462" s="162" t="s">
        <v>1111</v>
      </c>
      <c r="F462" s="160">
        <v>1037</v>
      </c>
      <c r="G462" s="167">
        <v>1976156.7749999999</v>
      </c>
      <c r="H462" s="10">
        <v>1108</v>
      </c>
      <c r="I462" s="10">
        <v>1573080</v>
      </c>
      <c r="J462" s="53">
        <f t="shared" si="35"/>
        <v>1.0684667309546769</v>
      </c>
      <c r="K462" s="53">
        <f t="shared" si="36"/>
        <v>0.79602996073021592</v>
      </c>
      <c r="L462" s="53">
        <f t="shared" si="37"/>
        <v>0.3</v>
      </c>
      <c r="M462" s="53">
        <f t="shared" si="38"/>
        <v>0.5572209725111511</v>
      </c>
      <c r="N462" s="148">
        <f t="shared" si="39"/>
        <v>0.85722097251115104</v>
      </c>
      <c r="O462" s="51"/>
      <c r="P462" s="51"/>
    </row>
    <row r="463" spans="1:16" x14ac:dyDescent="0.25">
      <c r="A463" s="179">
        <v>460</v>
      </c>
      <c r="B463" s="189" t="s">
        <v>119</v>
      </c>
      <c r="C463" s="189" t="s">
        <v>108</v>
      </c>
      <c r="D463" s="161" t="s">
        <v>913</v>
      </c>
      <c r="E463" s="165" t="s">
        <v>1382</v>
      </c>
      <c r="F463" s="160">
        <v>685</v>
      </c>
      <c r="G463" s="167">
        <v>1201982.3</v>
      </c>
      <c r="H463" s="10">
        <v>775</v>
      </c>
      <c r="I463" s="10">
        <v>1032335</v>
      </c>
      <c r="J463" s="53">
        <f t="shared" si="35"/>
        <v>1.1313868613138687</v>
      </c>
      <c r="K463" s="53">
        <f t="shared" si="36"/>
        <v>0.85886040085615234</v>
      </c>
      <c r="L463" s="53">
        <f t="shared" si="37"/>
        <v>0.3</v>
      </c>
      <c r="M463" s="53">
        <f t="shared" si="38"/>
        <v>0.60120228059930658</v>
      </c>
      <c r="N463" s="148">
        <f t="shared" si="39"/>
        <v>0.90120228059930652</v>
      </c>
      <c r="O463" s="51"/>
      <c r="P463" s="51"/>
    </row>
    <row r="464" spans="1:16" x14ac:dyDescent="0.25">
      <c r="A464" s="179">
        <v>461</v>
      </c>
      <c r="B464" s="189" t="s">
        <v>119</v>
      </c>
      <c r="C464" s="189" t="s">
        <v>108</v>
      </c>
      <c r="D464" s="161" t="s">
        <v>912</v>
      </c>
      <c r="E464" s="162" t="s">
        <v>1361</v>
      </c>
      <c r="F464" s="160">
        <v>1067</v>
      </c>
      <c r="G464" s="167">
        <v>2177601.2250000001</v>
      </c>
      <c r="H464" s="10">
        <v>923</v>
      </c>
      <c r="I464" s="10">
        <v>1445495</v>
      </c>
      <c r="J464" s="53">
        <f t="shared" si="35"/>
        <v>0.86504217432052488</v>
      </c>
      <c r="K464" s="53">
        <f t="shared" si="36"/>
        <v>0.66380151857234559</v>
      </c>
      <c r="L464" s="53">
        <f t="shared" si="37"/>
        <v>0.25951265229615744</v>
      </c>
      <c r="M464" s="53">
        <f t="shared" si="38"/>
        <v>0.46466106300064186</v>
      </c>
      <c r="N464" s="148">
        <f t="shared" si="39"/>
        <v>0.7241737152967993</v>
      </c>
      <c r="O464" s="51"/>
      <c r="P464" s="51"/>
    </row>
    <row r="465" spans="1:16" x14ac:dyDescent="0.25">
      <c r="A465" s="179">
        <v>462</v>
      </c>
      <c r="B465" s="189" t="s">
        <v>119</v>
      </c>
      <c r="C465" s="189" t="s">
        <v>108</v>
      </c>
      <c r="D465" s="161" t="s">
        <v>911</v>
      </c>
      <c r="E465" s="162" t="s">
        <v>1112</v>
      </c>
      <c r="F465" s="160">
        <v>1156</v>
      </c>
      <c r="G465" s="167">
        <v>2238679.1749999998</v>
      </c>
      <c r="H465" s="10">
        <v>1470</v>
      </c>
      <c r="I465" s="10">
        <v>1889440</v>
      </c>
      <c r="J465" s="53">
        <f t="shared" si="35"/>
        <v>1.2716262975778547</v>
      </c>
      <c r="K465" s="53">
        <f t="shared" si="36"/>
        <v>0.84399766661518172</v>
      </c>
      <c r="L465" s="53">
        <f t="shared" si="37"/>
        <v>0.3</v>
      </c>
      <c r="M465" s="53">
        <f t="shared" si="38"/>
        <v>0.59079836663062713</v>
      </c>
      <c r="N465" s="148">
        <f t="shared" si="39"/>
        <v>0.89079836663062717</v>
      </c>
      <c r="O465" s="51"/>
      <c r="P465" s="51"/>
    </row>
    <row r="466" spans="1:16" x14ac:dyDescent="0.25">
      <c r="A466" s="179">
        <v>463</v>
      </c>
      <c r="B466" s="165" t="s">
        <v>115</v>
      </c>
      <c r="C466" s="165" t="s">
        <v>108</v>
      </c>
      <c r="D466" s="162" t="s">
        <v>885</v>
      </c>
      <c r="E466" s="162" t="s">
        <v>886</v>
      </c>
      <c r="F466" s="160">
        <v>1625</v>
      </c>
      <c r="G466" s="167">
        <v>3364266.9249999998</v>
      </c>
      <c r="H466" s="10">
        <v>920</v>
      </c>
      <c r="I466" s="10">
        <v>1384745</v>
      </c>
      <c r="J466" s="53">
        <f t="shared" si="35"/>
        <v>0.56615384615384612</v>
      </c>
      <c r="K466" s="53">
        <f t="shared" si="36"/>
        <v>0.41160378497612821</v>
      </c>
      <c r="L466" s="53">
        <f t="shared" si="37"/>
        <v>0.16984615384615384</v>
      </c>
      <c r="M466" s="53">
        <f t="shared" si="38"/>
        <v>0.28812264948328975</v>
      </c>
      <c r="N466" s="148">
        <f t="shared" si="39"/>
        <v>0.45796880332944356</v>
      </c>
      <c r="O466" s="51"/>
      <c r="P466" s="51"/>
    </row>
    <row r="467" spans="1:16" x14ac:dyDescent="0.25">
      <c r="A467" s="179">
        <v>464</v>
      </c>
      <c r="B467" s="165" t="s">
        <v>115</v>
      </c>
      <c r="C467" s="165" t="s">
        <v>108</v>
      </c>
      <c r="D467" s="162" t="s">
        <v>883</v>
      </c>
      <c r="E467" s="163" t="s">
        <v>884</v>
      </c>
      <c r="F467" s="160">
        <v>1568</v>
      </c>
      <c r="G467" s="167">
        <v>2698911.4750000001</v>
      </c>
      <c r="H467" s="10">
        <v>1178</v>
      </c>
      <c r="I467" s="10">
        <v>1838330</v>
      </c>
      <c r="J467" s="53">
        <f t="shared" si="35"/>
        <v>0.75127551020408168</v>
      </c>
      <c r="K467" s="53">
        <f t="shared" si="36"/>
        <v>0.68113756861921526</v>
      </c>
      <c r="L467" s="53">
        <f t="shared" si="37"/>
        <v>0.22538265306122449</v>
      </c>
      <c r="M467" s="53">
        <f t="shared" si="38"/>
        <v>0.47679629803345064</v>
      </c>
      <c r="N467" s="148">
        <f t="shared" si="39"/>
        <v>0.7021789510946751</v>
      </c>
      <c r="O467" s="51"/>
      <c r="P467" s="51"/>
    </row>
    <row r="468" spans="1:16" x14ac:dyDescent="0.25">
      <c r="A468" s="179">
        <v>465</v>
      </c>
      <c r="B468" s="165" t="s">
        <v>115</v>
      </c>
      <c r="C468" s="165" t="s">
        <v>108</v>
      </c>
      <c r="D468" s="162" t="s">
        <v>887</v>
      </c>
      <c r="E468" s="163" t="s">
        <v>1110</v>
      </c>
      <c r="F468" s="160">
        <v>1417</v>
      </c>
      <c r="G468" s="167">
        <v>2352583.5499999998</v>
      </c>
      <c r="H468" s="10">
        <v>1205</v>
      </c>
      <c r="I468" s="10">
        <v>1721405</v>
      </c>
      <c r="J468" s="53">
        <f t="shared" si="35"/>
        <v>0.85038814396612561</v>
      </c>
      <c r="K468" s="53">
        <f t="shared" si="36"/>
        <v>0.73170833826496839</v>
      </c>
      <c r="L468" s="53">
        <f t="shared" si="37"/>
        <v>0.25511644318983767</v>
      </c>
      <c r="M468" s="53">
        <f t="shared" si="38"/>
        <v>0.51219583678547786</v>
      </c>
      <c r="N468" s="148">
        <f t="shared" si="39"/>
        <v>0.76731227997531559</v>
      </c>
      <c r="O468" s="51"/>
      <c r="P468" s="51"/>
    </row>
    <row r="469" spans="1:16" x14ac:dyDescent="0.25">
      <c r="A469" s="179">
        <v>466</v>
      </c>
      <c r="B469" s="165" t="s">
        <v>115</v>
      </c>
      <c r="C469" s="165" t="s">
        <v>108</v>
      </c>
      <c r="D469" s="162" t="s">
        <v>882</v>
      </c>
      <c r="E469" s="162" t="s">
        <v>1381</v>
      </c>
      <c r="F469" s="160">
        <v>1869</v>
      </c>
      <c r="G469" s="167">
        <v>4641863.8499999996</v>
      </c>
      <c r="H469" s="10">
        <v>789</v>
      </c>
      <c r="I469" s="10">
        <v>1763430</v>
      </c>
      <c r="J469" s="53">
        <f t="shared" si="35"/>
        <v>0.42215088282504015</v>
      </c>
      <c r="K469" s="53">
        <f t="shared" si="36"/>
        <v>0.37989696746491181</v>
      </c>
      <c r="L469" s="53">
        <f t="shared" si="37"/>
        <v>0.12664526484751204</v>
      </c>
      <c r="M469" s="53">
        <f t="shared" si="38"/>
        <v>0.26592787722543826</v>
      </c>
      <c r="N469" s="148">
        <f t="shared" si="39"/>
        <v>0.3925731420729503</v>
      </c>
      <c r="O469" s="51"/>
      <c r="P469" s="51"/>
    </row>
    <row r="470" spans="1:16" x14ac:dyDescent="0.25">
      <c r="A470" s="179">
        <v>467</v>
      </c>
      <c r="B470" s="165" t="s">
        <v>115</v>
      </c>
      <c r="C470" s="165" t="s">
        <v>108</v>
      </c>
      <c r="D470" s="162" t="s">
        <v>880</v>
      </c>
      <c r="E470" s="162" t="s">
        <v>881</v>
      </c>
      <c r="F470" s="160">
        <v>1162</v>
      </c>
      <c r="G470" s="167">
        <v>2044568.175</v>
      </c>
      <c r="H470" s="10">
        <v>856</v>
      </c>
      <c r="I470" s="10">
        <v>1125520</v>
      </c>
      <c r="J470" s="53">
        <f t="shared" si="35"/>
        <v>0.73666092943201378</v>
      </c>
      <c r="K470" s="53">
        <f t="shared" si="36"/>
        <v>0.55049277092459881</v>
      </c>
      <c r="L470" s="53">
        <f t="shared" si="37"/>
        <v>0.22099827882960413</v>
      </c>
      <c r="M470" s="53">
        <f t="shared" si="38"/>
        <v>0.38534493964721916</v>
      </c>
      <c r="N470" s="148">
        <f t="shared" si="39"/>
        <v>0.60634321847682326</v>
      </c>
      <c r="O470" s="51"/>
      <c r="P470" s="51"/>
    </row>
    <row r="471" spans="1:16" x14ac:dyDescent="0.25">
      <c r="A471" s="179">
        <v>468</v>
      </c>
      <c r="B471" s="189" t="s">
        <v>109</v>
      </c>
      <c r="C471" s="189" t="s">
        <v>108</v>
      </c>
      <c r="D471" s="161" t="s">
        <v>894</v>
      </c>
      <c r="E471" s="162" t="s">
        <v>895</v>
      </c>
      <c r="F471" s="160">
        <v>1717</v>
      </c>
      <c r="G471" s="167">
        <v>3528459.4249999998</v>
      </c>
      <c r="H471" s="10">
        <v>1388</v>
      </c>
      <c r="I471" s="10">
        <v>2147475</v>
      </c>
      <c r="J471" s="53">
        <f t="shared" si="35"/>
        <v>0.80838672102504372</v>
      </c>
      <c r="K471" s="53">
        <f t="shared" si="36"/>
        <v>0.608615472459344</v>
      </c>
      <c r="L471" s="53">
        <f t="shared" si="37"/>
        <v>0.2425160163075131</v>
      </c>
      <c r="M471" s="53">
        <f t="shared" si="38"/>
        <v>0.4260308307215408</v>
      </c>
      <c r="N471" s="148">
        <f t="shared" si="39"/>
        <v>0.66854684702905387</v>
      </c>
      <c r="O471" s="51"/>
      <c r="P471" s="51"/>
    </row>
    <row r="472" spans="1:16" x14ac:dyDescent="0.25">
      <c r="A472" s="179">
        <v>469</v>
      </c>
      <c r="B472" s="189" t="s">
        <v>109</v>
      </c>
      <c r="C472" s="189" t="s">
        <v>108</v>
      </c>
      <c r="D472" s="161" t="s">
        <v>896</v>
      </c>
      <c r="E472" s="162" t="s">
        <v>897</v>
      </c>
      <c r="F472" s="160">
        <v>1247</v>
      </c>
      <c r="G472" s="167">
        <v>2278672.9500000002</v>
      </c>
      <c r="H472" s="10">
        <v>1461</v>
      </c>
      <c r="I472" s="10">
        <v>1871750</v>
      </c>
      <c r="J472" s="53">
        <f t="shared" si="35"/>
        <v>1.1716118684843624</v>
      </c>
      <c r="K472" s="53">
        <f t="shared" si="36"/>
        <v>0.82142108195035179</v>
      </c>
      <c r="L472" s="53">
        <f t="shared" si="37"/>
        <v>0.3</v>
      </c>
      <c r="M472" s="53">
        <f t="shared" si="38"/>
        <v>0.57499475736524619</v>
      </c>
      <c r="N472" s="148">
        <f t="shared" si="39"/>
        <v>0.87499475736524612</v>
      </c>
      <c r="O472" s="51"/>
      <c r="P472" s="51"/>
    </row>
    <row r="473" spans="1:16" x14ac:dyDescent="0.25">
      <c r="A473" s="179">
        <v>470</v>
      </c>
      <c r="B473" s="189" t="s">
        <v>109</v>
      </c>
      <c r="C473" s="189" t="s">
        <v>108</v>
      </c>
      <c r="D473" s="161" t="s">
        <v>899</v>
      </c>
      <c r="E473" s="162" t="s">
        <v>900</v>
      </c>
      <c r="F473" s="160">
        <v>1665</v>
      </c>
      <c r="G473" s="167">
        <v>3340989.4249999998</v>
      </c>
      <c r="H473" s="10">
        <v>1600</v>
      </c>
      <c r="I473" s="10">
        <v>2407820</v>
      </c>
      <c r="J473" s="53">
        <f t="shared" si="35"/>
        <v>0.96096096096096095</v>
      </c>
      <c r="K473" s="53">
        <f t="shared" si="36"/>
        <v>0.72069069778633021</v>
      </c>
      <c r="L473" s="53">
        <f t="shared" si="37"/>
        <v>0.28828828828828829</v>
      </c>
      <c r="M473" s="53">
        <f t="shared" si="38"/>
        <v>0.50448348845043112</v>
      </c>
      <c r="N473" s="148">
        <f t="shared" si="39"/>
        <v>0.79277177673871946</v>
      </c>
      <c r="O473" s="51"/>
      <c r="P473" s="51"/>
    </row>
    <row r="474" spans="1:16" x14ac:dyDescent="0.25">
      <c r="A474" s="179">
        <v>471</v>
      </c>
      <c r="B474" s="189" t="s">
        <v>109</v>
      </c>
      <c r="C474" s="189" t="s">
        <v>108</v>
      </c>
      <c r="D474" s="161" t="s">
        <v>898</v>
      </c>
      <c r="E474" s="162" t="s">
        <v>1069</v>
      </c>
      <c r="F474" s="160">
        <v>1298</v>
      </c>
      <c r="G474" s="167">
        <v>2208327.9500000002</v>
      </c>
      <c r="H474" s="10">
        <v>1208</v>
      </c>
      <c r="I474" s="10">
        <v>1749370</v>
      </c>
      <c r="J474" s="53">
        <f t="shared" si="35"/>
        <v>0.93066255778120188</v>
      </c>
      <c r="K474" s="53">
        <f t="shared" si="36"/>
        <v>0.79216947826974693</v>
      </c>
      <c r="L474" s="53">
        <f t="shared" si="37"/>
        <v>0.27919876733436055</v>
      </c>
      <c r="M474" s="53">
        <f t="shared" si="38"/>
        <v>0.5545186347888228</v>
      </c>
      <c r="N474" s="148">
        <f t="shared" si="39"/>
        <v>0.83371740212318335</v>
      </c>
      <c r="O474" s="51"/>
      <c r="P474" s="51"/>
    </row>
    <row r="475" spans="1:16" x14ac:dyDescent="0.25">
      <c r="A475" s="179">
        <v>472</v>
      </c>
      <c r="B475" s="163" t="s">
        <v>123</v>
      </c>
      <c r="C475" s="163" t="s">
        <v>124</v>
      </c>
      <c r="D475" s="163" t="s">
        <v>930</v>
      </c>
      <c r="E475" s="163" t="s">
        <v>931</v>
      </c>
      <c r="F475" s="160">
        <v>559</v>
      </c>
      <c r="G475" s="167">
        <v>1411759.2749999999</v>
      </c>
      <c r="H475" s="10">
        <v>336</v>
      </c>
      <c r="I475" s="10">
        <v>658275</v>
      </c>
      <c r="J475" s="53">
        <f t="shared" si="35"/>
        <v>0.60107334525939182</v>
      </c>
      <c r="K475" s="53">
        <f t="shared" si="36"/>
        <v>0.46627991872056235</v>
      </c>
      <c r="L475" s="53">
        <f t="shared" si="37"/>
        <v>0.18032200357781755</v>
      </c>
      <c r="M475" s="53">
        <f t="shared" si="38"/>
        <v>0.32639594310439363</v>
      </c>
      <c r="N475" s="148">
        <f t="shared" si="39"/>
        <v>0.50671794668221115</v>
      </c>
      <c r="O475" s="51"/>
      <c r="P475" s="51"/>
    </row>
    <row r="476" spans="1:16" x14ac:dyDescent="0.25">
      <c r="A476" s="179">
        <v>473</v>
      </c>
      <c r="B476" s="163" t="s">
        <v>123</v>
      </c>
      <c r="C476" s="163" t="s">
        <v>124</v>
      </c>
      <c r="D476" s="163" t="s">
        <v>934</v>
      </c>
      <c r="E476" s="163" t="s">
        <v>935</v>
      </c>
      <c r="F476" s="160">
        <v>927</v>
      </c>
      <c r="G476" s="167">
        <v>2334222.0499999998</v>
      </c>
      <c r="H476" s="10">
        <v>851</v>
      </c>
      <c r="I476" s="10">
        <v>1647440</v>
      </c>
      <c r="J476" s="53">
        <f t="shared" si="35"/>
        <v>0.91801510248112195</v>
      </c>
      <c r="K476" s="53">
        <f t="shared" si="36"/>
        <v>0.70577689898868023</v>
      </c>
      <c r="L476" s="53">
        <f t="shared" si="37"/>
        <v>0.27540453074433657</v>
      </c>
      <c r="M476" s="53">
        <f t="shared" si="38"/>
        <v>0.49404382929207613</v>
      </c>
      <c r="N476" s="148">
        <f t="shared" si="39"/>
        <v>0.7694483600364127</v>
      </c>
      <c r="O476" s="51"/>
      <c r="P476" s="51"/>
    </row>
    <row r="477" spans="1:16" x14ac:dyDescent="0.25">
      <c r="A477" s="179">
        <v>474</v>
      </c>
      <c r="B477" s="163" t="s">
        <v>123</v>
      </c>
      <c r="C477" s="163" t="s">
        <v>124</v>
      </c>
      <c r="D477" s="163" t="s">
        <v>932</v>
      </c>
      <c r="E477" s="163" t="s">
        <v>1113</v>
      </c>
      <c r="F477" s="160">
        <v>927</v>
      </c>
      <c r="G477" s="167">
        <v>2334222.0499999998</v>
      </c>
      <c r="H477" s="10">
        <v>349</v>
      </c>
      <c r="I477" s="10">
        <v>625095</v>
      </c>
      <c r="J477" s="53">
        <f t="shared" si="35"/>
        <v>0.37648327939590076</v>
      </c>
      <c r="K477" s="53">
        <f t="shared" si="36"/>
        <v>0.26779585943847972</v>
      </c>
      <c r="L477" s="53">
        <f t="shared" si="37"/>
        <v>0.11294498381877022</v>
      </c>
      <c r="M477" s="53">
        <f t="shared" si="38"/>
        <v>0.18745710160693579</v>
      </c>
      <c r="N477" s="148">
        <f t="shared" si="39"/>
        <v>0.30040208542570601</v>
      </c>
      <c r="O477" s="51"/>
      <c r="P477" s="51"/>
    </row>
    <row r="478" spans="1:16" x14ac:dyDescent="0.25">
      <c r="A478" s="179">
        <v>475</v>
      </c>
      <c r="B478" s="163" t="s">
        <v>123</v>
      </c>
      <c r="C478" s="163" t="s">
        <v>124</v>
      </c>
      <c r="D478" s="163" t="s">
        <v>929</v>
      </c>
      <c r="E478" s="163" t="s">
        <v>1403</v>
      </c>
      <c r="F478" s="160">
        <v>852</v>
      </c>
      <c r="G478" s="167">
        <v>2135004.875</v>
      </c>
      <c r="H478" s="10">
        <v>454</v>
      </c>
      <c r="I478" s="10">
        <v>969785</v>
      </c>
      <c r="J478" s="53">
        <f t="shared" si="35"/>
        <v>0.53286384976525825</v>
      </c>
      <c r="K478" s="53">
        <f t="shared" si="36"/>
        <v>0.45423081293901024</v>
      </c>
      <c r="L478" s="53">
        <f t="shared" si="37"/>
        <v>0.15985915492957747</v>
      </c>
      <c r="M478" s="53">
        <f t="shared" si="38"/>
        <v>0.31796156905730716</v>
      </c>
      <c r="N478" s="148">
        <f t="shared" si="39"/>
        <v>0.47782072398688463</v>
      </c>
      <c r="O478" s="51"/>
      <c r="P478" s="51"/>
    </row>
    <row r="479" spans="1:16" x14ac:dyDescent="0.25">
      <c r="A479" s="179">
        <v>476</v>
      </c>
      <c r="B479" s="163" t="s">
        <v>123</v>
      </c>
      <c r="C479" s="163" t="s">
        <v>124</v>
      </c>
      <c r="D479" s="163" t="s">
        <v>933</v>
      </c>
      <c r="E479" s="163" t="s">
        <v>499</v>
      </c>
      <c r="F479" s="160">
        <v>442</v>
      </c>
      <c r="G479" s="167">
        <v>1100208.2749999999</v>
      </c>
      <c r="H479" s="10">
        <v>383</v>
      </c>
      <c r="I479" s="10">
        <v>530575</v>
      </c>
      <c r="J479" s="53">
        <f t="shared" si="35"/>
        <v>0.86651583710407243</v>
      </c>
      <c r="K479" s="53">
        <f t="shared" si="36"/>
        <v>0.48224959951332858</v>
      </c>
      <c r="L479" s="53">
        <f t="shared" si="37"/>
        <v>0.25995475113122174</v>
      </c>
      <c r="M479" s="53">
        <f t="shared" si="38"/>
        <v>0.33757471965933</v>
      </c>
      <c r="N479" s="148">
        <f t="shared" si="39"/>
        <v>0.59752947079055174</v>
      </c>
      <c r="O479" s="51"/>
      <c r="P479" s="51"/>
    </row>
    <row r="480" spans="1:16" x14ac:dyDescent="0.25">
      <c r="A480" s="179">
        <v>477</v>
      </c>
      <c r="B480" s="163" t="s">
        <v>127</v>
      </c>
      <c r="C480" s="163" t="s">
        <v>124</v>
      </c>
      <c r="D480" s="163" t="s">
        <v>925</v>
      </c>
      <c r="E480" s="163" t="s">
        <v>1404</v>
      </c>
      <c r="F480" s="160">
        <v>1029</v>
      </c>
      <c r="G480" s="167">
        <v>2076183.375</v>
      </c>
      <c r="H480" s="10">
        <v>890</v>
      </c>
      <c r="I480" s="10">
        <v>1257245</v>
      </c>
      <c r="J480" s="53">
        <f t="shared" si="35"/>
        <v>0.86491739552964042</v>
      </c>
      <c r="K480" s="53">
        <f t="shared" si="36"/>
        <v>0.60555585558525149</v>
      </c>
      <c r="L480" s="53">
        <f t="shared" si="37"/>
        <v>0.25947521865889212</v>
      </c>
      <c r="M480" s="53">
        <f t="shared" si="38"/>
        <v>0.42388909890967602</v>
      </c>
      <c r="N480" s="148">
        <f t="shared" si="39"/>
        <v>0.68336431756856819</v>
      </c>
      <c r="O480" s="51"/>
      <c r="P480" s="51"/>
    </row>
    <row r="481" spans="1:16" x14ac:dyDescent="0.25">
      <c r="A481" s="179">
        <v>478</v>
      </c>
      <c r="B481" s="163" t="s">
        <v>127</v>
      </c>
      <c r="C481" s="163" t="s">
        <v>124</v>
      </c>
      <c r="D481" s="163" t="s">
        <v>922</v>
      </c>
      <c r="E481" s="163" t="s">
        <v>1405</v>
      </c>
      <c r="F481" s="160">
        <v>1101</v>
      </c>
      <c r="G481" s="167">
        <v>2221813.1749999998</v>
      </c>
      <c r="H481" s="10">
        <v>527</v>
      </c>
      <c r="I481" s="10">
        <v>1081450</v>
      </c>
      <c r="J481" s="53">
        <f t="shared" si="35"/>
        <v>0.47865576748410538</v>
      </c>
      <c r="K481" s="53">
        <f t="shared" si="36"/>
        <v>0.4867420952258959</v>
      </c>
      <c r="L481" s="53">
        <f t="shared" si="37"/>
        <v>0.14359673024523162</v>
      </c>
      <c r="M481" s="53">
        <f t="shared" si="38"/>
        <v>0.34071946665812713</v>
      </c>
      <c r="N481" s="148">
        <f t="shared" si="39"/>
        <v>0.48431619690335875</v>
      </c>
      <c r="O481" s="51"/>
      <c r="P481" s="51"/>
    </row>
    <row r="482" spans="1:16" x14ac:dyDescent="0.25">
      <c r="A482" s="179">
        <v>479</v>
      </c>
      <c r="B482" s="163" t="s">
        <v>127</v>
      </c>
      <c r="C482" s="163" t="s">
        <v>124</v>
      </c>
      <c r="D482" s="163" t="s">
        <v>923</v>
      </c>
      <c r="E482" s="163" t="s">
        <v>1230</v>
      </c>
      <c r="F482" s="160">
        <v>1101</v>
      </c>
      <c r="G482" s="167">
        <v>2221813.1749999998</v>
      </c>
      <c r="H482" s="10">
        <v>1055</v>
      </c>
      <c r="I482" s="10">
        <v>1433890</v>
      </c>
      <c r="J482" s="53">
        <f t="shared" si="35"/>
        <v>0.95821980018165309</v>
      </c>
      <c r="K482" s="53">
        <f t="shared" si="36"/>
        <v>0.64536929393264586</v>
      </c>
      <c r="L482" s="53">
        <f t="shared" si="37"/>
        <v>0.28746594005449594</v>
      </c>
      <c r="M482" s="53">
        <f t="shared" si="38"/>
        <v>0.45175850575285209</v>
      </c>
      <c r="N482" s="148">
        <f t="shared" si="39"/>
        <v>0.73922444580734803</v>
      </c>
      <c r="O482" s="51"/>
      <c r="P482" s="51"/>
    </row>
    <row r="483" spans="1:16" x14ac:dyDescent="0.25">
      <c r="A483" s="179">
        <v>480</v>
      </c>
      <c r="B483" s="163" t="s">
        <v>127</v>
      </c>
      <c r="C483" s="163" t="s">
        <v>124</v>
      </c>
      <c r="D483" s="163" t="s">
        <v>924</v>
      </c>
      <c r="E483" s="163" t="s">
        <v>1406</v>
      </c>
      <c r="F483" s="160">
        <v>1310</v>
      </c>
      <c r="G483" s="167">
        <v>2649446.375</v>
      </c>
      <c r="H483" s="10">
        <v>927</v>
      </c>
      <c r="I483" s="10">
        <v>1651200</v>
      </c>
      <c r="J483" s="53">
        <f t="shared" si="35"/>
        <v>0.70763358778625951</v>
      </c>
      <c r="K483" s="53">
        <f t="shared" si="36"/>
        <v>0.62322454063634336</v>
      </c>
      <c r="L483" s="53">
        <f t="shared" si="37"/>
        <v>0.21229007633587785</v>
      </c>
      <c r="M483" s="53">
        <f t="shared" si="38"/>
        <v>0.43625717844544032</v>
      </c>
      <c r="N483" s="148">
        <f t="shared" si="39"/>
        <v>0.64854725478131814</v>
      </c>
      <c r="O483" s="51"/>
      <c r="P483" s="51"/>
    </row>
    <row r="484" spans="1:16" x14ac:dyDescent="0.25">
      <c r="A484" s="179">
        <v>481</v>
      </c>
      <c r="B484" s="163" t="s">
        <v>127</v>
      </c>
      <c r="C484" s="163" t="s">
        <v>124</v>
      </c>
      <c r="D484" s="163" t="s">
        <v>1159</v>
      </c>
      <c r="E484" s="163" t="s">
        <v>1407</v>
      </c>
      <c r="F484" s="160">
        <v>1029</v>
      </c>
      <c r="G484" s="167">
        <v>2076183.375</v>
      </c>
      <c r="H484" s="10">
        <v>1015</v>
      </c>
      <c r="I484" s="10">
        <v>1453375</v>
      </c>
      <c r="J484" s="53">
        <f t="shared" si="35"/>
        <v>0.98639455782312924</v>
      </c>
      <c r="K484" s="53">
        <f t="shared" si="36"/>
        <v>0.70002246309288552</v>
      </c>
      <c r="L484" s="53">
        <f t="shared" si="37"/>
        <v>0.29591836734693877</v>
      </c>
      <c r="M484" s="53">
        <f t="shared" si="38"/>
        <v>0.49001572416501982</v>
      </c>
      <c r="N484" s="148">
        <f t="shared" si="39"/>
        <v>0.78593409151195859</v>
      </c>
      <c r="O484" s="51"/>
      <c r="P484" s="51"/>
    </row>
    <row r="485" spans="1:16" x14ac:dyDescent="0.25">
      <c r="A485" s="179">
        <v>482</v>
      </c>
      <c r="B485" s="163" t="s">
        <v>127</v>
      </c>
      <c r="C485" s="163" t="s">
        <v>124</v>
      </c>
      <c r="D485" s="163" t="s">
        <v>927</v>
      </c>
      <c r="E485" s="163" t="s">
        <v>806</v>
      </c>
      <c r="F485" s="160">
        <v>899</v>
      </c>
      <c r="G485" s="167">
        <v>1823209.9750000001</v>
      </c>
      <c r="H485" s="10">
        <v>744</v>
      </c>
      <c r="I485" s="10">
        <v>1134585</v>
      </c>
      <c r="J485" s="53">
        <f t="shared" si="35"/>
        <v>0.82758620689655171</v>
      </c>
      <c r="K485" s="53">
        <f t="shared" si="36"/>
        <v>0.6223007857336893</v>
      </c>
      <c r="L485" s="53">
        <f t="shared" si="37"/>
        <v>0.24827586206896551</v>
      </c>
      <c r="M485" s="53">
        <f t="shared" si="38"/>
        <v>0.43561055001358251</v>
      </c>
      <c r="N485" s="148">
        <f t="shared" si="39"/>
        <v>0.68388641208254808</v>
      </c>
      <c r="O485" s="51"/>
      <c r="P485" s="51"/>
    </row>
    <row r="486" spans="1:16" x14ac:dyDescent="0.25">
      <c r="A486" s="179">
        <v>483</v>
      </c>
      <c r="B486" s="163" t="s">
        <v>127</v>
      </c>
      <c r="C486" s="163" t="s">
        <v>124</v>
      </c>
      <c r="D486" s="163" t="s">
        <v>928</v>
      </c>
      <c r="E486" s="163" t="s">
        <v>1229</v>
      </c>
      <c r="F486" s="160">
        <v>412</v>
      </c>
      <c r="G486" s="167">
        <v>841690.92500000005</v>
      </c>
      <c r="H486" s="10">
        <v>340</v>
      </c>
      <c r="I486" s="10">
        <v>630975</v>
      </c>
      <c r="J486" s="53">
        <f t="shared" si="35"/>
        <v>0.82524271844660191</v>
      </c>
      <c r="K486" s="53">
        <f t="shared" si="36"/>
        <v>0.74965166102984893</v>
      </c>
      <c r="L486" s="53">
        <f t="shared" si="37"/>
        <v>0.24757281553398056</v>
      </c>
      <c r="M486" s="53">
        <f t="shared" si="38"/>
        <v>0.5247561627208942</v>
      </c>
      <c r="N486" s="148">
        <f t="shared" si="39"/>
        <v>0.77232897825487479</v>
      </c>
      <c r="O486" s="51"/>
      <c r="P486" s="51"/>
    </row>
    <row r="487" spans="1:16" x14ac:dyDescent="0.25">
      <c r="A487" s="179">
        <v>484</v>
      </c>
      <c r="B487" s="163" t="s">
        <v>141</v>
      </c>
      <c r="C487" s="163" t="s">
        <v>124</v>
      </c>
      <c r="D487" s="163" t="s">
        <v>268</v>
      </c>
      <c r="E487" s="163" t="s">
        <v>1408</v>
      </c>
      <c r="F487" s="160">
        <v>749</v>
      </c>
      <c r="G487" s="167">
        <v>1492601.825</v>
      </c>
      <c r="H487" s="10">
        <v>522</v>
      </c>
      <c r="I487" s="10">
        <v>768215</v>
      </c>
      <c r="J487" s="53">
        <f t="shared" si="35"/>
        <v>0.69692923898531378</v>
      </c>
      <c r="K487" s="53">
        <f t="shared" si="36"/>
        <v>0.51468180403705455</v>
      </c>
      <c r="L487" s="53">
        <f t="shared" si="37"/>
        <v>0.20907877169559413</v>
      </c>
      <c r="M487" s="53">
        <f t="shared" si="38"/>
        <v>0.36027726282593814</v>
      </c>
      <c r="N487" s="148">
        <f t="shared" si="39"/>
        <v>0.56935603452153227</v>
      </c>
      <c r="O487" s="51"/>
      <c r="P487" s="51"/>
    </row>
    <row r="488" spans="1:16" x14ac:dyDescent="0.25">
      <c r="A488" s="179">
        <v>485</v>
      </c>
      <c r="B488" s="163" t="s">
        <v>141</v>
      </c>
      <c r="C488" s="163" t="s">
        <v>124</v>
      </c>
      <c r="D488" s="163" t="s">
        <v>270</v>
      </c>
      <c r="E488" s="163" t="s">
        <v>1409</v>
      </c>
      <c r="F488" s="160">
        <v>563</v>
      </c>
      <c r="G488" s="167">
        <v>1138248.1499999999</v>
      </c>
      <c r="H488" s="10">
        <v>694</v>
      </c>
      <c r="I488" s="10">
        <v>1035325</v>
      </c>
      <c r="J488" s="53">
        <f t="shared" si="35"/>
        <v>1.2326820603907638</v>
      </c>
      <c r="K488" s="53">
        <f t="shared" si="36"/>
        <v>0.90957758200617334</v>
      </c>
      <c r="L488" s="53">
        <f t="shared" si="37"/>
        <v>0.3</v>
      </c>
      <c r="M488" s="53">
        <f t="shared" si="38"/>
        <v>0.63670430740432127</v>
      </c>
      <c r="N488" s="148">
        <f t="shared" si="39"/>
        <v>0.93670430740432131</v>
      </c>
      <c r="O488" s="51"/>
      <c r="P488" s="51"/>
    </row>
    <row r="489" spans="1:16" x14ac:dyDescent="0.25">
      <c r="A489" s="179">
        <v>486</v>
      </c>
      <c r="B489" s="163" t="s">
        <v>141</v>
      </c>
      <c r="C489" s="163" t="s">
        <v>124</v>
      </c>
      <c r="D489" s="163" t="s">
        <v>269</v>
      </c>
      <c r="E489" s="163" t="s">
        <v>1410</v>
      </c>
      <c r="F489" s="160">
        <v>621</v>
      </c>
      <c r="G489" s="167">
        <v>1251103.425</v>
      </c>
      <c r="H489" s="10">
        <v>468</v>
      </c>
      <c r="I489" s="10">
        <v>953940</v>
      </c>
      <c r="J489" s="53">
        <f t="shared" si="35"/>
        <v>0.75362318840579712</v>
      </c>
      <c r="K489" s="53">
        <f t="shared" si="36"/>
        <v>0.76247892934990569</v>
      </c>
      <c r="L489" s="53">
        <f t="shared" si="37"/>
        <v>0.22608695652173913</v>
      </c>
      <c r="M489" s="53">
        <f t="shared" si="38"/>
        <v>0.53373525054493398</v>
      </c>
      <c r="N489" s="148">
        <f t="shared" si="39"/>
        <v>0.75982220706667314</v>
      </c>
      <c r="O489" s="51"/>
      <c r="P489" s="51"/>
    </row>
    <row r="490" spans="1:16" x14ac:dyDescent="0.25">
      <c r="A490" s="179">
        <v>487</v>
      </c>
      <c r="B490" s="163" t="s">
        <v>141</v>
      </c>
      <c r="C490" s="163" t="s">
        <v>124</v>
      </c>
      <c r="D490" s="163" t="s">
        <v>267</v>
      </c>
      <c r="E490" s="163" t="s">
        <v>1411</v>
      </c>
      <c r="F490" s="160">
        <v>1185</v>
      </c>
      <c r="G490" s="167">
        <v>2365292.0499999998</v>
      </c>
      <c r="H490" s="10">
        <v>757</v>
      </c>
      <c r="I490" s="10">
        <v>1308770</v>
      </c>
      <c r="J490" s="53">
        <f t="shared" si="35"/>
        <v>0.63881856540084392</v>
      </c>
      <c r="K490" s="53">
        <f t="shared" si="36"/>
        <v>0.55332279157662589</v>
      </c>
      <c r="L490" s="53">
        <f t="shared" si="37"/>
        <v>0.19164556962025317</v>
      </c>
      <c r="M490" s="53">
        <f t="shared" si="38"/>
        <v>0.38732595410363813</v>
      </c>
      <c r="N490" s="148">
        <f t="shared" si="39"/>
        <v>0.57897152372389127</v>
      </c>
      <c r="O490" s="51"/>
      <c r="P490" s="51"/>
    </row>
    <row r="491" spans="1:16" x14ac:dyDescent="0.25">
      <c r="A491" s="179">
        <v>488</v>
      </c>
      <c r="B491" s="163" t="s">
        <v>952</v>
      </c>
      <c r="C491" s="163" t="s">
        <v>124</v>
      </c>
      <c r="D491" s="163" t="s">
        <v>957</v>
      </c>
      <c r="E491" s="163" t="s">
        <v>1434</v>
      </c>
      <c r="F491" s="160">
        <v>515</v>
      </c>
      <c r="G491" s="167">
        <v>1094357.3999999999</v>
      </c>
      <c r="H491" s="10">
        <v>368</v>
      </c>
      <c r="I491" s="10">
        <v>512355</v>
      </c>
      <c r="J491" s="53">
        <f t="shared" si="35"/>
        <v>0.71456310679611645</v>
      </c>
      <c r="K491" s="53">
        <f t="shared" si="36"/>
        <v>0.46817886003238068</v>
      </c>
      <c r="L491" s="53">
        <f t="shared" si="37"/>
        <v>0.21436893203883492</v>
      </c>
      <c r="M491" s="53">
        <f t="shared" si="38"/>
        <v>0.32772520202266647</v>
      </c>
      <c r="N491" s="148">
        <f t="shared" si="39"/>
        <v>0.54209413406150142</v>
      </c>
      <c r="O491" s="51"/>
      <c r="P491" s="51"/>
    </row>
    <row r="492" spans="1:16" x14ac:dyDescent="0.25">
      <c r="A492" s="179">
        <v>489</v>
      </c>
      <c r="B492" s="163" t="s">
        <v>952</v>
      </c>
      <c r="C492" s="163" t="s">
        <v>124</v>
      </c>
      <c r="D492" s="163" t="s">
        <v>955</v>
      </c>
      <c r="E492" s="163" t="s">
        <v>1412</v>
      </c>
      <c r="F492" s="160">
        <v>850</v>
      </c>
      <c r="G492" s="167">
        <v>1893365.65</v>
      </c>
      <c r="H492" s="10">
        <v>552</v>
      </c>
      <c r="I492" s="10">
        <v>850095</v>
      </c>
      <c r="J492" s="53">
        <f t="shared" si="35"/>
        <v>0.64941176470588236</v>
      </c>
      <c r="K492" s="53">
        <f t="shared" si="36"/>
        <v>0.44898617443492755</v>
      </c>
      <c r="L492" s="53">
        <f t="shared" si="37"/>
        <v>0.1948235294117647</v>
      </c>
      <c r="M492" s="53">
        <f t="shared" si="38"/>
        <v>0.31429032210444929</v>
      </c>
      <c r="N492" s="148">
        <f t="shared" si="39"/>
        <v>0.50911385151621402</v>
      </c>
      <c r="O492" s="51"/>
      <c r="P492" s="51"/>
    </row>
    <row r="493" spans="1:16" x14ac:dyDescent="0.25">
      <c r="A493" s="179">
        <v>490</v>
      </c>
      <c r="B493" s="163" t="s">
        <v>952</v>
      </c>
      <c r="C493" s="163" t="s">
        <v>124</v>
      </c>
      <c r="D493" s="163" t="s">
        <v>953</v>
      </c>
      <c r="E493" s="163" t="s">
        <v>954</v>
      </c>
      <c r="F493" s="160">
        <v>1672</v>
      </c>
      <c r="G493" s="167">
        <v>4012840.0750000002</v>
      </c>
      <c r="H493" s="10">
        <v>1175</v>
      </c>
      <c r="I493" s="10">
        <v>2086440</v>
      </c>
      <c r="J493" s="53">
        <f t="shared" si="35"/>
        <v>0.70275119617224879</v>
      </c>
      <c r="K493" s="53">
        <f t="shared" si="36"/>
        <v>0.51994097970624953</v>
      </c>
      <c r="L493" s="53">
        <f t="shared" si="37"/>
        <v>0.21082535885167464</v>
      </c>
      <c r="M493" s="53">
        <f t="shared" si="38"/>
        <v>0.36395868579437463</v>
      </c>
      <c r="N493" s="148">
        <f t="shared" si="39"/>
        <v>0.57478404464604926</v>
      </c>
      <c r="O493" s="51"/>
      <c r="P493" s="51"/>
    </row>
    <row r="494" spans="1:16" x14ac:dyDescent="0.25">
      <c r="A494" s="179">
        <v>491</v>
      </c>
      <c r="B494" s="163" t="s">
        <v>952</v>
      </c>
      <c r="C494" s="163" t="s">
        <v>124</v>
      </c>
      <c r="D494" s="163" t="s">
        <v>959</v>
      </c>
      <c r="E494" s="163" t="s">
        <v>960</v>
      </c>
      <c r="F494" s="160">
        <v>1358</v>
      </c>
      <c r="G494" s="167">
        <v>4083021.75</v>
      </c>
      <c r="H494" s="10">
        <v>943</v>
      </c>
      <c r="I494" s="10">
        <v>1877275</v>
      </c>
      <c r="J494" s="53">
        <f t="shared" si="35"/>
        <v>0.69440353460972015</v>
      </c>
      <c r="K494" s="53">
        <f t="shared" si="36"/>
        <v>0.45977590004265834</v>
      </c>
      <c r="L494" s="53">
        <f t="shared" si="37"/>
        <v>0.20832106038291603</v>
      </c>
      <c r="M494" s="53">
        <f t="shared" si="38"/>
        <v>0.32184313002986081</v>
      </c>
      <c r="N494" s="148">
        <f t="shared" si="39"/>
        <v>0.53016419041277685</v>
      </c>
      <c r="O494" s="51"/>
      <c r="P494" s="51"/>
    </row>
    <row r="495" spans="1:16" x14ac:dyDescent="0.25">
      <c r="A495" s="179">
        <v>492</v>
      </c>
      <c r="B495" s="163" t="s">
        <v>952</v>
      </c>
      <c r="C495" s="163" t="s">
        <v>124</v>
      </c>
      <c r="D495" s="163" t="s">
        <v>962</v>
      </c>
      <c r="E495" s="163" t="s">
        <v>1413</v>
      </c>
      <c r="F495" s="160">
        <v>686</v>
      </c>
      <c r="G495" s="167">
        <v>1431571.3</v>
      </c>
      <c r="H495" s="10">
        <v>717</v>
      </c>
      <c r="I495" s="10">
        <v>920130</v>
      </c>
      <c r="J495" s="53">
        <f t="shared" si="35"/>
        <v>1.0451895043731778</v>
      </c>
      <c r="K495" s="53">
        <f t="shared" si="36"/>
        <v>0.64274130111437688</v>
      </c>
      <c r="L495" s="53">
        <f t="shared" si="37"/>
        <v>0.3</v>
      </c>
      <c r="M495" s="53">
        <f t="shared" si="38"/>
        <v>0.4499189107800638</v>
      </c>
      <c r="N495" s="148">
        <f t="shared" si="39"/>
        <v>0.74991891078006379</v>
      </c>
      <c r="O495" s="51"/>
      <c r="P495" s="51"/>
    </row>
    <row r="496" spans="1:16" x14ac:dyDescent="0.25">
      <c r="A496" s="179">
        <v>493</v>
      </c>
      <c r="B496" s="163" t="s">
        <v>952</v>
      </c>
      <c r="C496" s="163" t="s">
        <v>124</v>
      </c>
      <c r="D496" s="163" t="s">
        <v>961</v>
      </c>
      <c r="E496" s="163" t="s">
        <v>1414</v>
      </c>
      <c r="F496" s="160">
        <v>444</v>
      </c>
      <c r="G496" s="167">
        <v>570666.44999999995</v>
      </c>
      <c r="H496" s="10">
        <v>238</v>
      </c>
      <c r="I496" s="10">
        <v>269355</v>
      </c>
      <c r="J496" s="53">
        <f t="shared" si="35"/>
        <v>0.536036036036036</v>
      </c>
      <c r="K496" s="53">
        <f t="shared" si="36"/>
        <v>0.47200076331804686</v>
      </c>
      <c r="L496" s="53">
        <f t="shared" si="37"/>
        <v>0.16081081081081081</v>
      </c>
      <c r="M496" s="53">
        <f t="shared" si="38"/>
        <v>0.33040053432263278</v>
      </c>
      <c r="N496" s="148">
        <f t="shared" si="39"/>
        <v>0.49121134513344356</v>
      </c>
      <c r="O496" s="51"/>
      <c r="P496" s="51"/>
    </row>
    <row r="497" spans="1:16" x14ac:dyDescent="0.25">
      <c r="A497" s="179">
        <v>494</v>
      </c>
      <c r="B497" s="163" t="s">
        <v>129</v>
      </c>
      <c r="C497" s="163" t="s">
        <v>124</v>
      </c>
      <c r="D497" s="163" t="s">
        <v>963</v>
      </c>
      <c r="E497" s="163" t="s">
        <v>1435</v>
      </c>
      <c r="F497" s="160">
        <v>763</v>
      </c>
      <c r="G497" s="167">
        <v>1655172.7250000001</v>
      </c>
      <c r="H497" s="10">
        <v>716</v>
      </c>
      <c r="I497" s="10">
        <v>1060740</v>
      </c>
      <c r="J497" s="53">
        <f t="shared" si="35"/>
        <v>0.9384010484927916</v>
      </c>
      <c r="K497" s="53">
        <f t="shared" si="36"/>
        <v>0.64086362950428633</v>
      </c>
      <c r="L497" s="53">
        <f t="shared" si="37"/>
        <v>0.28152031454783749</v>
      </c>
      <c r="M497" s="53">
        <f t="shared" si="38"/>
        <v>0.44860454065300037</v>
      </c>
      <c r="N497" s="148">
        <f t="shared" si="39"/>
        <v>0.73012485520083792</v>
      </c>
      <c r="O497" s="51"/>
      <c r="P497" s="51"/>
    </row>
    <row r="498" spans="1:16" x14ac:dyDescent="0.25">
      <c r="A498" s="179">
        <v>495</v>
      </c>
      <c r="B498" s="163" t="s">
        <v>129</v>
      </c>
      <c r="C498" s="163" t="s">
        <v>124</v>
      </c>
      <c r="D498" s="163" t="s">
        <v>968</v>
      </c>
      <c r="E498" s="163" t="s">
        <v>969</v>
      </c>
      <c r="F498" s="160">
        <v>672</v>
      </c>
      <c r="G498" s="167">
        <v>1457347.925</v>
      </c>
      <c r="H498" s="10">
        <v>619</v>
      </c>
      <c r="I498" s="10">
        <v>1004145</v>
      </c>
      <c r="J498" s="53">
        <f t="shared" si="35"/>
        <v>0.92113095238095233</v>
      </c>
      <c r="K498" s="53">
        <f t="shared" si="36"/>
        <v>0.68902214960096086</v>
      </c>
      <c r="L498" s="53">
        <f t="shared" si="37"/>
        <v>0.27633928571428568</v>
      </c>
      <c r="M498" s="53">
        <f t="shared" si="38"/>
        <v>0.48231550472067258</v>
      </c>
      <c r="N498" s="148">
        <f t="shared" si="39"/>
        <v>0.75865479043495831</v>
      </c>
      <c r="O498" s="51"/>
      <c r="P498" s="51"/>
    </row>
    <row r="499" spans="1:16" x14ac:dyDescent="0.25">
      <c r="A499" s="179">
        <v>496</v>
      </c>
      <c r="B499" s="163" t="s">
        <v>129</v>
      </c>
      <c r="C499" s="163" t="s">
        <v>124</v>
      </c>
      <c r="D499" s="163" t="s">
        <v>966</v>
      </c>
      <c r="E499" s="163" t="s">
        <v>958</v>
      </c>
      <c r="F499" s="160">
        <v>686</v>
      </c>
      <c r="G499" s="167">
        <v>1535812.45</v>
      </c>
      <c r="H499" s="10">
        <v>681</v>
      </c>
      <c r="I499" s="10">
        <v>1250795</v>
      </c>
      <c r="J499" s="53">
        <f t="shared" si="35"/>
        <v>0.99271137026239065</v>
      </c>
      <c r="K499" s="53">
        <f t="shared" si="36"/>
        <v>0.8144191043639476</v>
      </c>
      <c r="L499" s="53">
        <f t="shared" si="37"/>
        <v>0.29781341107871717</v>
      </c>
      <c r="M499" s="53">
        <f t="shared" si="38"/>
        <v>0.57009337305476326</v>
      </c>
      <c r="N499" s="148">
        <f t="shared" si="39"/>
        <v>0.86790678413348044</v>
      </c>
      <c r="O499" s="51"/>
      <c r="P499" s="51"/>
    </row>
    <row r="500" spans="1:16" x14ac:dyDescent="0.25">
      <c r="A500" s="179">
        <v>497</v>
      </c>
      <c r="B500" s="163" t="s">
        <v>129</v>
      </c>
      <c r="C500" s="163" t="s">
        <v>124</v>
      </c>
      <c r="D500" s="163" t="s">
        <v>964</v>
      </c>
      <c r="E500" s="163" t="s">
        <v>965</v>
      </c>
      <c r="F500" s="160">
        <v>807</v>
      </c>
      <c r="G500" s="167">
        <v>1708386.325</v>
      </c>
      <c r="H500" s="10">
        <v>737</v>
      </c>
      <c r="I500" s="10">
        <v>1301520</v>
      </c>
      <c r="J500" s="53">
        <f t="shared" si="35"/>
        <v>0.91325898389095417</v>
      </c>
      <c r="K500" s="53">
        <f t="shared" si="36"/>
        <v>0.76184173389470322</v>
      </c>
      <c r="L500" s="53">
        <f t="shared" si="37"/>
        <v>0.27397769516728626</v>
      </c>
      <c r="M500" s="53">
        <f t="shared" si="38"/>
        <v>0.53328921372629223</v>
      </c>
      <c r="N500" s="148">
        <f t="shared" si="39"/>
        <v>0.80726690889357844</v>
      </c>
      <c r="O500" s="51"/>
      <c r="P500" s="51"/>
    </row>
    <row r="501" spans="1:16" x14ac:dyDescent="0.25">
      <c r="A501" s="179">
        <v>498</v>
      </c>
      <c r="B501" s="163" t="s">
        <v>77</v>
      </c>
      <c r="C501" s="163" t="s">
        <v>124</v>
      </c>
      <c r="D501" s="163" t="s">
        <v>684</v>
      </c>
      <c r="E501" s="163" t="s">
        <v>1415</v>
      </c>
      <c r="F501" s="160">
        <v>1562</v>
      </c>
      <c r="G501" s="167">
        <v>2675572.2000000002</v>
      </c>
      <c r="H501" s="10">
        <v>1061</v>
      </c>
      <c r="I501" s="10">
        <v>1601045</v>
      </c>
      <c r="J501" s="53">
        <f t="shared" si="35"/>
        <v>0.67925736235595391</v>
      </c>
      <c r="K501" s="53">
        <f t="shared" si="36"/>
        <v>0.59839349504378914</v>
      </c>
      <c r="L501" s="53">
        <f t="shared" si="37"/>
        <v>0.20377720870678617</v>
      </c>
      <c r="M501" s="53">
        <f t="shared" si="38"/>
        <v>0.4188754465306524</v>
      </c>
      <c r="N501" s="148">
        <f t="shared" si="39"/>
        <v>0.62265265523743851</v>
      </c>
      <c r="O501" s="51"/>
      <c r="P501" s="51"/>
    </row>
    <row r="502" spans="1:16" x14ac:dyDescent="0.25">
      <c r="A502" s="179">
        <v>499</v>
      </c>
      <c r="B502" s="163" t="s">
        <v>77</v>
      </c>
      <c r="C502" s="163" t="s">
        <v>124</v>
      </c>
      <c r="D502" s="163" t="s">
        <v>686</v>
      </c>
      <c r="E502" s="163" t="s">
        <v>687</v>
      </c>
      <c r="F502" s="160">
        <v>565</v>
      </c>
      <c r="G502" s="167">
        <v>973317.42500000005</v>
      </c>
      <c r="H502" s="10">
        <v>370</v>
      </c>
      <c r="I502" s="10">
        <v>475350</v>
      </c>
      <c r="J502" s="53">
        <f t="shared" si="35"/>
        <v>0.65486725663716816</v>
      </c>
      <c r="K502" s="53">
        <f t="shared" si="36"/>
        <v>0.48838126986167946</v>
      </c>
      <c r="L502" s="53">
        <f t="shared" si="37"/>
        <v>0.19646017699115045</v>
      </c>
      <c r="M502" s="53">
        <f t="shared" si="38"/>
        <v>0.34186688890317563</v>
      </c>
      <c r="N502" s="148">
        <f t="shared" si="39"/>
        <v>0.53832706589432611</v>
      </c>
      <c r="O502" s="51"/>
      <c r="P502" s="51"/>
    </row>
    <row r="503" spans="1:16" x14ac:dyDescent="0.25">
      <c r="A503" s="179">
        <v>500</v>
      </c>
      <c r="B503" s="163" t="s">
        <v>130</v>
      </c>
      <c r="C503" s="163" t="s">
        <v>124</v>
      </c>
      <c r="D503" s="163" t="s">
        <v>918</v>
      </c>
      <c r="E503" s="163" t="s">
        <v>787</v>
      </c>
      <c r="F503" s="160">
        <v>1120</v>
      </c>
      <c r="G503" s="167">
        <v>2026767.1749999998</v>
      </c>
      <c r="H503" s="10">
        <v>804</v>
      </c>
      <c r="I503" s="10">
        <v>1217180</v>
      </c>
      <c r="J503" s="53">
        <f t="shared" si="35"/>
        <v>0.71785714285714286</v>
      </c>
      <c r="K503" s="53">
        <f t="shared" si="36"/>
        <v>0.60055245368773058</v>
      </c>
      <c r="L503" s="53">
        <f t="shared" si="37"/>
        <v>0.21535714285714286</v>
      </c>
      <c r="M503" s="53">
        <f t="shared" si="38"/>
        <v>0.42038671758141138</v>
      </c>
      <c r="N503" s="148">
        <f t="shared" si="39"/>
        <v>0.63574386043855424</v>
      </c>
      <c r="O503" s="51"/>
      <c r="P503" s="51"/>
    </row>
    <row r="504" spans="1:16" x14ac:dyDescent="0.25">
      <c r="A504" s="179">
        <v>501</v>
      </c>
      <c r="B504" s="163" t="s">
        <v>130</v>
      </c>
      <c r="C504" s="163" t="s">
        <v>124</v>
      </c>
      <c r="D504" s="163" t="s">
        <v>920</v>
      </c>
      <c r="E504" s="163" t="s">
        <v>1114</v>
      </c>
      <c r="F504" s="160">
        <v>698</v>
      </c>
      <c r="G504" s="167">
        <v>1267171.75</v>
      </c>
      <c r="H504" s="10">
        <v>279</v>
      </c>
      <c r="I504" s="10">
        <v>481660</v>
      </c>
      <c r="J504" s="53">
        <f t="shared" si="35"/>
        <v>0.39971346704871058</v>
      </c>
      <c r="K504" s="53">
        <f t="shared" si="36"/>
        <v>0.38010632733881577</v>
      </c>
      <c r="L504" s="53">
        <f t="shared" si="37"/>
        <v>0.11991404011461317</v>
      </c>
      <c r="M504" s="53">
        <f t="shared" si="38"/>
        <v>0.266074429137171</v>
      </c>
      <c r="N504" s="148">
        <f t="shared" si="39"/>
        <v>0.38598846925178415</v>
      </c>
      <c r="O504" s="51"/>
      <c r="P504" s="51"/>
    </row>
    <row r="505" spans="1:16" x14ac:dyDescent="0.25">
      <c r="A505" s="179">
        <v>502</v>
      </c>
      <c r="B505" s="163" t="s">
        <v>130</v>
      </c>
      <c r="C505" s="163" t="s">
        <v>124</v>
      </c>
      <c r="D505" s="163" t="s">
        <v>917</v>
      </c>
      <c r="E505" s="163" t="s">
        <v>1256</v>
      </c>
      <c r="F505" s="160">
        <v>1259</v>
      </c>
      <c r="G505" s="167">
        <v>2289000.1</v>
      </c>
      <c r="H505" s="10">
        <v>979</v>
      </c>
      <c r="I505" s="10">
        <v>1339165</v>
      </c>
      <c r="J505" s="53">
        <f t="shared" si="35"/>
        <v>0.77760127084988084</v>
      </c>
      <c r="K505" s="53">
        <f t="shared" si="36"/>
        <v>0.58504366164073118</v>
      </c>
      <c r="L505" s="53">
        <f t="shared" si="37"/>
        <v>0.23328038125496425</v>
      </c>
      <c r="M505" s="53">
        <f t="shared" si="38"/>
        <v>0.40953056314851183</v>
      </c>
      <c r="N505" s="148">
        <f t="shared" si="39"/>
        <v>0.64281094440347608</v>
      </c>
      <c r="O505" s="51"/>
      <c r="P505" s="51"/>
    </row>
    <row r="506" spans="1:16" x14ac:dyDescent="0.25">
      <c r="A506" s="179">
        <v>503</v>
      </c>
      <c r="B506" s="163" t="s">
        <v>130</v>
      </c>
      <c r="C506" s="163" t="s">
        <v>124</v>
      </c>
      <c r="D506" s="163" t="s">
        <v>919</v>
      </c>
      <c r="E506" s="163" t="s">
        <v>1436</v>
      </c>
      <c r="F506" s="160">
        <v>1022</v>
      </c>
      <c r="G506" s="167">
        <v>1864659.75</v>
      </c>
      <c r="H506" s="10">
        <v>649</v>
      </c>
      <c r="I506" s="10">
        <v>986750</v>
      </c>
      <c r="J506" s="53">
        <f t="shared" si="35"/>
        <v>0.63502935420743645</v>
      </c>
      <c r="K506" s="53">
        <f t="shared" si="36"/>
        <v>0.52918501619397318</v>
      </c>
      <c r="L506" s="53">
        <f t="shared" si="37"/>
        <v>0.19050880626223093</v>
      </c>
      <c r="M506" s="53">
        <f t="shared" si="38"/>
        <v>0.37042951133578123</v>
      </c>
      <c r="N506" s="148">
        <f t="shared" si="39"/>
        <v>0.56093831759801216</v>
      </c>
      <c r="O506" s="51"/>
      <c r="P506" s="51"/>
    </row>
    <row r="507" spans="1:16" x14ac:dyDescent="0.25">
      <c r="A507" s="179">
        <v>504</v>
      </c>
      <c r="B507" s="163" t="s">
        <v>130</v>
      </c>
      <c r="C507" s="163" t="s">
        <v>124</v>
      </c>
      <c r="D507" s="163" t="s">
        <v>921</v>
      </c>
      <c r="E507" s="163" t="s">
        <v>1258</v>
      </c>
      <c r="F507" s="160">
        <v>560</v>
      </c>
      <c r="G507" s="167">
        <v>1020563.35</v>
      </c>
      <c r="H507" s="10">
        <v>216</v>
      </c>
      <c r="I507" s="10">
        <v>385760</v>
      </c>
      <c r="J507" s="53">
        <f t="shared" si="35"/>
        <v>0.38571428571428573</v>
      </c>
      <c r="K507" s="53">
        <f t="shared" si="36"/>
        <v>0.37798731455524048</v>
      </c>
      <c r="L507" s="53">
        <f t="shared" si="37"/>
        <v>0.11571428571428571</v>
      </c>
      <c r="M507" s="53">
        <f t="shared" si="38"/>
        <v>0.26459112018866832</v>
      </c>
      <c r="N507" s="148">
        <f t="shared" si="39"/>
        <v>0.38030540590295403</v>
      </c>
      <c r="O507" s="51"/>
      <c r="P507" s="51"/>
    </row>
    <row r="508" spans="1:16" x14ac:dyDescent="0.25">
      <c r="A508" s="179">
        <v>505</v>
      </c>
      <c r="B508" s="163" t="s">
        <v>126</v>
      </c>
      <c r="C508" s="163" t="s">
        <v>124</v>
      </c>
      <c r="D508" s="163" t="s">
        <v>916</v>
      </c>
      <c r="E508" s="163" t="s">
        <v>842</v>
      </c>
      <c r="F508" s="160">
        <v>1309</v>
      </c>
      <c r="G508" s="167">
        <v>2989456.0750000002</v>
      </c>
      <c r="H508" s="10">
        <v>870</v>
      </c>
      <c r="I508" s="10">
        <v>1619015</v>
      </c>
      <c r="J508" s="53">
        <f t="shared" si="35"/>
        <v>0.66462948815889988</v>
      </c>
      <c r="K508" s="53">
        <f t="shared" si="36"/>
        <v>0.54157510911077689</v>
      </c>
      <c r="L508" s="53">
        <f t="shared" si="37"/>
        <v>0.19938884644766997</v>
      </c>
      <c r="M508" s="53">
        <f t="shared" si="38"/>
        <v>0.3791025763775438</v>
      </c>
      <c r="N508" s="148">
        <f t="shared" si="39"/>
        <v>0.57849142282521382</v>
      </c>
      <c r="O508" s="51"/>
      <c r="P508" s="51"/>
    </row>
    <row r="509" spans="1:16" x14ac:dyDescent="0.25">
      <c r="A509" s="179">
        <v>506</v>
      </c>
      <c r="B509" s="163" t="s">
        <v>126</v>
      </c>
      <c r="C509" s="163" t="s">
        <v>124</v>
      </c>
      <c r="D509" s="163" t="s">
        <v>914</v>
      </c>
      <c r="E509" s="163" t="s">
        <v>915</v>
      </c>
      <c r="F509" s="160">
        <v>566</v>
      </c>
      <c r="G509" s="167">
        <v>1292280.9750000001</v>
      </c>
      <c r="H509" s="10">
        <v>583</v>
      </c>
      <c r="I509" s="10">
        <v>922260</v>
      </c>
      <c r="J509" s="53">
        <f t="shared" si="35"/>
        <v>1.0300353356890459</v>
      </c>
      <c r="K509" s="53">
        <f t="shared" si="36"/>
        <v>0.71366832588400519</v>
      </c>
      <c r="L509" s="53">
        <f t="shared" si="37"/>
        <v>0.3</v>
      </c>
      <c r="M509" s="53">
        <f t="shared" si="38"/>
        <v>0.49956782811880363</v>
      </c>
      <c r="N509" s="148">
        <f t="shared" si="39"/>
        <v>0.79956782811880367</v>
      </c>
      <c r="O509" s="51"/>
      <c r="P509" s="51"/>
    </row>
    <row r="510" spans="1:16" x14ac:dyDescent="0.25">
      <c r="A510" s="179">
        <v>507</v>
      </c>
      <c r="B510" s="163" t="s">
        <v>136</v>
      </c>
      <c r="C510" s="163" t="s">
        <v>124</v>
      </c>
      <c r="D510" s="163" t="s">
        <v>979</v>
      </c>
      <c r="E510" s="163" t="s">
        <v>980</v>
      </c>
      <c r="F510" s="160">
        <v>1507</v>
      </c>
      <c r="G510" s="167">
        <v>2829880.5</v>
      </c>
      <c r="H510" s="10">
        <v>1221</v>
      </c>
      <c r="I510" s="10">
        <v>2022295</v>
      </c>
      <c r="J510" s="53">
        <f t="shared" si="35"/>
        <v>0.81021897810218979</v>
      </c>
      <c r="K510" s="53">
        <f t="shared" si="36"/>
        <v>0.71462204852819755</v>
      </c>
      <c r="L510" s="53">
        <f t="shared" si="37"/>
        <v>0.24306569343065693</v>
      </c>
      <c r="M510" s="53">
        <f t="shared" si="38"/>
        <v>0.50023543396973824</v>
      </c>
      <c r="N510" s="148">
        <f t="shared" si="39"/>
        <v>0.74330112740039511</v>
      </c>
      <c r="O510" s="51"/>
      <c r="P510" s="51"/>
    </row>
    <row r="511" spans="1:16" x14ac:dyDescent="0.25">
      <c r="A511" s="179">
        <v>508</v>
      </c>
      <c r="B511" s="163" t="s">
        <v>136</v>
      </c>
      <c r="C511" s="163" t="s">
        <v>124</v>
      </c>
      <c r="D511" s="163" t="s">
        <v>985</v>
      </c>
      <c r="E511" s="163" t="s">
        <v>986</v>
      </c>
      <c r="F511" s="160">
        <v>605</v>
      </c>
      <c r="G511" s="167">
        <v>1098701.45</v>
      </c>
      <c r="H511" s="10">
        <v>704</v>
      </c>
      <c r="I511" s="10">
        <v>938690</v>
      </c>
      <c r="J511" s="53">
        <f t="shared" si="35"/>
        <v>1.1636363636363636</v>
      </c>
      <c r="K511" s="53">
        <f t="shared" si="36"/>
        <v>0.85436312111902646</v>
      </c>
      <c r="L511" s="53">
        <f t="shared" si="37"/>
        <v>0.3</v>
      </c>
      <c r="M511" s="53">
        <f t="shared" si="38"/>
        <v>0.59805418478331851</v>
      </c>
      <c r="N511" s="148">
        <f t="shared" si="39"/>
        <v>0.89805418478331855</v>
      </c>
      <c r="O511" s="51"/>
      <c r="P511" s="51"/>
    </row>
    <row r="512" spans="1:16" x14ac:dyDescent="0.25">
      <c r="A512" s="179">
        <v>509</v>
      </c>
      <c r="B512" s="163" t="s">
        <v>136</v>
      </c>
      <c r="C512" s="163" t="s">
        <v>124</v>
      </c>
      <c r="D512" s="163" t="s">
        <v>990</v>
      </c>
      <c r="E512" s="173" t="s">
        <v>1416</v>
      </c>
      <c r="F512" s="160">
        <v>576</v>
      </c>
      <c r="G512" s="167">
        <v>1601106.425</v>
      </c>
      <c r="H512" s="10">
        <v>285</v>
      </c>
      <c r="I512" s="10">
        <v>598030</v>
      </c>
      <c r="J512" s="53">
        <f t="shared" si="35"/>
        <v>0.49479166666666669</v>
      </c>
      <c r="K512" s="53">
        <f t="shared" si="36"/>
        <v>0.37351046167964758</v>
      </c>
      <c r="L512" s="53">
        <f t="shared" si="37"/>
        <v>0.1484375</v>
      </c>
      <c r="M512" s="53">
        <f t="shared" si="38"/>
        <v>0.26145732317575326</v>
      </c>
      <c r="N512" s="148">
        <f t="shared" si="39"/>
        <v>0.40989482317575326</v>
      </c>
      <c r="O512" s="51"/>
      <c r="P512" s="51"/>
    </row>
    <row r="513" spans="1:16" x14ac:dyDescent="0.25">
      <c r="A513" s="179">
        <v>510</v>
      </c>
      <c r="B513" s="163" t="s">
        <v>136</v>
      </c>
      <c r="C513" s="163" t="s">
        <v>124</v>
      </c>
      <c r="D513" s="163" t="s">
        <v>982</v>
      </c>
      <c r="E513" s="163" t="s">
        <v>1231</v>
      </c>
      <c r="F513" s="160">
        <v>474</v>
      </c>
      <c r="G513" s="167">
        <v>989436.85</v>
      </c>
      <c r="H513" s="10">
        <v>520</v>
      </c>
      <c r="I513" s="10">
        <v>986760</v>
      </c>
      <c r="J513" s="53">
        <f t="shared" si="35"/>
        <v>1.0970464135021096</v>
      </c>
      <c r="K513" s="53">
        <f t="shared" si="36"/>
        <v>0.99729457215991102</v>
      </c>
      <c r="L513" s="53">
        <f t="shared" si="37"/>
        <v>0.3</v>
      </c>
      <c r="M513" s="53">
        <f t="shared" si="38"/>
        <v>0.69810620051193772</v>
      </c>
      <c r="N513" s="148">
        <f t="shared" si="39"/>
        <v>0.99810620051193766</v>
      </c>
      <c r="O513" s="51"/>
      <c r="P513" s="51"/>
    </row>
    <row r="514" spans="1:16" x14ac:dyDescent="0.25">
      <c r="A514" s="179">
        <v>511</v>
      </c>
      <c r="B514" s="163" t="s">
        <v>136</v>
      </c>
      <c r="C514" s="163" t="s">
        <v>124</v>
      </c>
      <c r="D514" s="163" t="s">
        <v>987</v>
      </c>
      <c r="E514" s="163" t="s">
        <v>988</v>
      </c>
      <c r="F514" s="160">
        <v>446</v>
      </c>
      <c r="G514" s="167">
        <v>1531466.35</v>
      </c>
      <c r="H514" s="10">
        <v>821</v>
      </c>
      <c r="I514" s="10">
        <v>1800835</v>
      </c>
      <c r="J514" s="53">
        <f t="shared" si="35"/>
        <v>1.8408071748878925</v>
      </c>
      <c r="K514" s="53">
        <f t="shared" si="36"/>
        <v>1.175889369035108</v>
      </c>
      <c r="L514" s="53">
        <f t="shared" si="37"/>
        <v>0.3</v>
      </c>
      <c r="M514" s="53">
        <f t="shared" si="38"/>
        <v>0.7</v>
      </c>
      <c r="N514" s="148">
        <f t="shared" si="39"/>
        <v>1</v>
      </c>
      <c r="O514" s="51"/>
      <c r="P514" s="51"/>
    </row>
    <row r="515" spans="1:16" x14ac:dyDescent="0.25">
      <c r="A515" s="179">
        <v>512</v>
      </c>
      <c r="B515" s="163" t="s">
        <v>136</v>
      </c>
      <c r="C515" s="163" t="s">
        <v>124</v>
      </c>
      <c r="D515" s="163" t="s">
        <v>981</v>
      </c>
      <c r="E515" s="163" t="s">
        <v>1298</v>
      </c>
      <c r="F515" s="160">
        <v>652</v>
      </c>
      <c r="G515" s="167">
        <v>1809546.2</v>
      </c>
      <c r="H515" s="10">
        <v>955</v>
      </c>
      <c r="I515" s="10">
        <v>1714045</v>
      </c>
      <c r="J515" s="53">
        <f t="shared" ref="J515:J533" si="40">IFERROR(H515/F515,0)</f>
        <v>1.4647239263803682</v>
      </c>
      <c r="K515" s="53">
        <f t="shared" ref="K515:K533" si="41">IFERROR(I515/G515,0)</f>
        <v>0.94722367409022223</v>
      </c>
      <c r="L515" s="53">
        <f t="shared" si="37"/>
        <v>0.3</v>
      </c>
      <c r="M515" s="53">
        <f t="shared" si="38"/>
        <v>0.66305657186315548</v>
      </c>
      <c r="N515" s="148">
        <f t="shared" si="39"/>
        <v>0.96305657186315541</v>
      </c>
      <c r="O515" s="51"/>
      <c r="P515" s="51"/>
    </row>
    <row r="516" spans="1:16" x14ac:dyDescent="0.25">
      <c r="A516" s="179">
        <v>513</v>
      </c>
      <c r="B516" s="163" t="s">
        <v>136</v>
      </c>
      <c r="C516" s="163" t="s">
        <v>124</v>
      </c>
      <c r="D516" s="163" t="s">
        <v>989</v>
      </c>
      <c r="E516" s="163" t="s">
        <v>1232</v>
      </c>
      <c r="F516" s="160">
        <v>538</v>
      </c>
      <c r="G516" s="167">
        <v>986968.35</v>
      </c>
      <c r="H516" s="10">
        <v>962</v>
      </c>
      <c r="I516" s="10">
        <v>1261500</v>
      </c>
      <c r="J516" s="53">
        <f t="shared" si="40"/>
        <v>1.7881040892193309</v>
      </c>
      <c r="K516" s="53">
        <f t="shared" si="41"/>
        <v>1.2781564879968035</v>
      </c>
      <c r="L516" s="53">
        <f t="shared" ref="L516:L533" si="42">IF((J516*0.3)&gt;30%,30%,(J516*0.3))</f>
        <v>0.3</v>
      </c>
      <c r="M516" s="53">
        <f t="shared" ref="M516:M533" si="43">IF((K516*0.7)&gt;70%,70%,(K516*0.7))</f>
        <v>0.7</v>
      </c>
      <c r="N516" s="148">
        <f t="shared" ref="N516:N533" si="44">L516+M516</f>
        <v>1</v>
      </c>
      <c r="O516" s="51"/>
      <c r="P516" s="51"/>
    </row>
    <row r="517" spans="1:16" x14ac:dyDescent="0.25">
      <c r="A517" s="179">
        <v>514</v>
      </c>
      <c r="B517" s="163" t="s">
        <v>136</v>
      </c>
      <c r="C517" s="163" t="s">
        <v>124</v>
      </c>
      <c r="D517" s="163" t="s">
        <v>983</v>
      </c>
      <c r="E517" s="163" t="s">
        <v>984</v>
      </c>
      <c r="F517" s="160">
        <v>825</v>
      </c>
      <c r="G517" s="167">
        <v>1411651.1</v>
      </c>
      <c r="H517" s="10">
        <v>1400</v>
      </c>
      <c r="I517" s="10">
        <v>1899495</v>
      </c>
      <c r="J517" s="53">
        <f t="shared" si="40"/>
        <v>1.696969696969697</v>
      </c>
      <c r="K517" s="53">
        <f t="shared" si="41"/>
        <v>1.3455839052581759</v>
      </c>
      <c r="L517" s="53">
        <f t="shared" si="42"/>
        <v>0.3</v>
      </c>
      <c r="M517" s="53">
        <f t="shared" si="43"/>
        <v>0.7</v>
      </c>
      <c r="N517" s="148">
        <f t="shared" si="44"/>
        <v>1</v>
      </c>
      <c r="O517" s="51"/>
      <c r="P517" s="51"/>
    </row>
    <row r="518" spans="1:16" x14ac:dyDescent="0.25">
      <c r="A518" s="179">
        <v>515</v>
      </c>
      <c r="B518" s="163" t="s">
        <v>1259</v>
      </c>
      <c r="C518" s="163" t="s">
        <v>124</v>
      </c>
      <c r="D518" s="163" t="s">
        <v>975</v>
      </c>
      <c r="E518" s="163" t="s">
        <v>976</v>
      </c>
      <c r="F518" s="160">
        <v>1944</v>
      </c>
      <c r="G518" s="167">
        <v>2480040.4750000001</v>
      </c>
      <c r="H518" s="10">
        <v>1344</v>
      </c>
      <c r="I518" s="10">
        <v>1668990</v>
      </c>
      <c r="J518" s="53">
        <f t="shared" si="40"/>
        <v>0.69135802469135799</v>
      </c>
      <c r="K518" s="53">
        <f t="shared" si="41"/>
        <v>0.67296885547805418</v>
      </c>
      <c r="L518" s="53">
        <f t="shared" si="42"/>
        <v>0.2074074074074074</v>
      </c>
      <c r="M518" s="53">
        <f t="shared" si="43"/>
        <v>0.47107819883463792</v>
      </c>
      <c r="N518" s="148">
        <f t="shared" si="44"/>
        <v>0.67848560624204535</v>
      </c>
      <c r="O518" s="51"/>
      <c r="P518" s="51"/>
    </row>
    <row r="519" spans="1:16" x14ac:dyDescent="0.25">
      <c r="A519" s="179">
        <v>516</v>
      </c>
      <c r="B519" s="163" t="s">
        <v>1259</v>
      </c>
      <c r="C519" s="163" t="s">
        <v>124</v>
      </c>
      <c r="D519" s="163" t="s">
        <v>978</v>
      </c>
      <c r="E519" s="163" t="s">
        <v>1260</v>
      </c>
      <c r="F519" s="160">
        <v>980</v>
      </c>
      <c r="G519" s="167">
        <v>1281415.5</v>
      </c>
      <c r="H519" s="10">
        <v>541</v>
      </c>
      <c r="I519" s="10">
        <v>777855</v>
      </c>
      <c r="J519" s="53">
        <f t="shared" si="40"/>
        <v>0.55204081632653057</v>
      </c>
      <c r="K519" s="53">
        <f t="shared" si="41"/>
        <v>0.607027931221372</v>
      </c>
      <c r="L519" s="53">
        <f t="shared" si="42"/>
        <v>0.16561224489795917</v>
      </c>
      <c r="M519" s="53">
        <f t="shared" si="43"/>
        <v>0.42491955185496039</v>
      </c>
      <c r="N519" s="148">
        <f t="shared" si="44"/>
        <v>0.59053179675291956</v>
      </c>
      <c r="O519" s="51"/>
      <c r="P519" s="51"/>
    </row>
    <row r="520" spans="1:16" x14ac:dyDescent="0.25">
      <c r="A520" s="179">
        <v>517</v>
      </c>
      <c r="B520" s="163" t="s">
        <v>1259</v>
      </c>
      <c r="C520" s="163" t="s">
        <v>124</v>
      </c>
      <c r="D520" s="163" t="s">
        <v>977</v>
      </c>
      <c r="E520" s="163" t="s">
        <v>1115</v>
      </c>
      <c r="F520" s="160">
        <v>1644</v>
      </c>
      <c r="G520" s="167">
        <v>2767728.3</v>
      </c>
      <c r="H520" s="10">
        <v>1013</v>
      </c>
      <c r="I520" s="10">
        <v>1239125</v>
      </c>
      <c r="J520" s="53">
        <f t="shared" si="40"/>
        <v>0.61618004866180054</v>
      </c>
      <c r="K520" s="53">
        <f t="shared" si="41"/>
        <v>0.44770471147764035</v>
      </c>
      <c r="L520" s="53">
        <f t="shared" si="42"/>
        <v>0.18485401459854015</v>
      </c>
      <c r="M520" s="53">
        <f t="shared" si="43"/>
        <v>0.31339329803434823</v>
      </c>
      <c r="N520" s="148">
        <f t="shared" si="44"/>
        <v>0.49824731263288835</v>
      </c>
      <c r="O520" s="51"/>
      <c r="P520" s="51"/>
    </row>
    <row r="521" spans="1:16" x14ac:dyDescent="0.25">
      <c r="A521" s="179">
        <v>518</v>
      </c>
      <c r="B521" s="163" t="s">
        <v>135</v>
      </c>
      <c r="C521" s="163" t="s">
        <v>124</v>
      </c>
      <c r="D521" s="163" t="s">
        <v>973</v>
      </c>
      <c r="E521" s="163" t="s">
        <v>974</v>
      </c>
      <c r="F521" s="160">
        <v>2073</v>
      </c>
      <c r="G521" s="167">
        <v>3082684.55</v>
      </c>
      <c r="H521" s="10">
        <v>1222</v>
      </c>
      <c r="I521" s="10">
        <v>1597870</v>
      </c>
      <c r="J521" s="53">
        <f t="shared" si="40"/>
        <v>0.58948383984563435</v>
      </c>
      <c r="K521" s="53">
        <f t="shared" si="41"/>
        <v>0.5183371746551233</v>
      </c>
      <c r="L521" s="53">
        <f t="shared" si="42"/>
        <v>0.1768451519536903</v>
      </c>
      <c r="M521" s="53">
        <f t="shared" si="43"/>
        <v>0.3628360222585863</v>
      </c>
      <c r="N521" s="148">
        <f t="shared" si="44"/>
        <v>0.53968117421227657</v>
      </c>
      <c r="O521" s="51"/>
      <c r="P521" s="51"/>
    </row>
    <row r="522" spans="1:16" x14ac:dyDescent="0.25">
      <c r="A522" s="179">
        <v>519</v>
      </c>
      <c r="B522" s="163" t="s">
        <v>135</v>
      </c>
      <c r="C522" s="163" t="s">
        <v>124</v>
      </c>
      <c r="D522" s="163" t="s">
        <v>970</v>
      </c>
      <c r="E522" s="163" t="s">
        <v>1116</v>
      </c>
      <c r="F522" s="160">
        <v>1527</v>
      </c>
      <c r="G522" s="167">
        <v>1925911.7000000002</v>
      </c>
      <c r="H522" s="10">
        <v>974</v>
      </c>
      <c r="I522" s="10">
        <v>1097430</v>
      </c>
      <c r="J522" s="53">
        <f t="shared" si="40"/>
        <v>0.63785199738048459</v>
      </c>
      <c r="K522" s="53">
        <f t="shared" si="41"/>
        <v>0.56982363210109788</v>
      </c>
      <c r="L522" s="53">
        <f t="shared" si="42"/>
        <v>0.19135559921414538</v>
      </c>
      <c r="M522" s="53">
        <f t="shared" si="43"/>
        <v>0.39887654247076848</v>
      </c>
      <c r="N522" s="148">
        <f t="shared" si="44"/>
        <v>0.59023214168491389</v>
      </c>
      <c r="O522" s="51"/>
      <c r="P522" s="51"/>
    </row>
    <row r="523" spans="1:16" x14ac:dyDescent="0.25">
      <c r="A523" s="179">
        <v>520</v>
      </c>
      <c r="B523" s="163" t="s">
        <v>135</v>
      </c>
      <c r="C523" s="163" t="s">
        <v>124</v>
      </c>
      <c r="D523" s="163" t="s">
        <v>971</v>
      </c>
      <c r="E523" s="163" t="s">
        <v>972</v>
      </c>
      <c r="F523" s="160">
        <v>1592</v>
      </c>
      <c r="G523" s="167">
        <v>3567366.4750000001</v>
      </c>
      <c r="H523" s="10">
        <v>1075</v>
      </c>
      <c r="I523" s="10">
        <v>2020650</v>
      </c>
      <c r="J523" s="53">
        <f t="shared" si="40"/>
        <v>0.67525125628140703</v>
      </c>
      <c r="K523" s="53">
        <f t="shared" si="41"/>
        <v>0.56642624584848689</v>
      </c>
      <c r="L523" s="53">
        <f t="shared" si="42"/>
        <v>0.20257537688442209</v>
      </c>
      <c r="M523" s="53">
        <f t="shared" si="43"/>
        <v>0.39649837209394079</v>
      </c>
      <c r="N523" s="148">
        <f t="shared" si="44"/>
        <v>0.59907374897836285</v>
      </c>
      <c r="O523" s="51"/>
      <c r="P523" s="51"/>
    </row>
    <row r="524" spans="1:16" x14ac:dyDescent="0.25">
      <c r="A524" s="179">
        <v>521</v>
      </c>
      <c r="B524" s="163" t="s">
        <v>135</v>
      </c>
      <c r="C524" s="163" t="s">
        <v>124</v>
      </c>
      <c r="D524" s="163" t="s">
        <v>1161</v>
      </c>
      <c r="E524" s="163" t="s">
        <v>1417</v>
      </c>
      <c r="F524" s="160">
        <v>786</v>
      </c>
      <c r="G524" s="167">
        <v>1103256.675</v>
      </c>
      <c r="H524" s="10">
        <v>477</v>
      </c>
      <c r="I524" s="10">
        <v>595360</v>
      </c>
      <c r="J524" s="53">
        <f t="shared" si="40"/>
        <v>0.60687022900763354</v>
      </c>
      <c r="K524" s="53">
        <f t="shared" si="41"/>
        <v>0.53963870193670027</v>
      </c>
      <c r="L524" s="53">
        <f t="shared" si="42"/>
        <v>0.18206106870229005</v>
      </c>
      <c r="M524" s="53">
        <f t="shared" si="43"/>
        <v>0.37774709135569018</v>
      </c>
      <c r="N524" s="148">
        <f t="shared" si="44"/>
        <v>0.55980816005798029</v>
      </c>
      <c r="O524" s="51"/>
      <c r="P524" s="51"/>
    </row>
    <row r="525" spans="1:16" x14ac:dyDescent="0.25">
      <c r="A525" s="179">
        <v>522</v>
      </c>
      <c r="B525" s="163" t="s">
        <v>132</v>
      </c>
      <c r="C525" s="163" t="s">
        <v>124</v>
      </c>
      <c r="D525" s="163" t="s">
        <v>945</v>
      </c>
      <c r="E525" s="163" t="s">
        <v>946</v>
      </c>
      <c r="F525" s="160">
        <v>788</v>
      </c>
      <c r="G525" s="167">
        <v>1235961.3500000001</v>
      </c>
      <c r="H525" s="10">
        <v>550</v>
      </c>
      <c r="I525" s="10">
        <v>611345</v>
      </c>
      <c r="J525" s="53">
        <f t="shared" si="40"/>
        <v>0.69796954314720816</v>
      </c>
      <c r="K525" s="53">
        <f t="shared" si="41"/>
        <v>0.49463116302140026</v>
      </c>
      <c r="L525" s="53">
        <f t="shared" si="42"/>
        <v>0.20939086294416245</v>
      </c>
      <c r="M525" s="53">
        <f t="shared" si="43"/>
        <v>0.34624181411498017</v>
      </c>
      <c r="N525" s="148">
        <f t="shared" si="44"/>
        <v>0.55563267705914265</v>
      </c>
      <c r="O525" s="51"/>
      <c r="P525" s="51"/>
    </row>
    <row r="526" spans="1:16" x14ac:dyDescent="0.25">
      <c r="A526" s="179">
        <v>523</v>
      </c>
      <c r="B526" s="163" t="s">
        <v>132</v>
      </c>
      <c r="C526" s="163" t="s">
        <v>124</v>
      </c>
      <c r="D526" s="163" t="s">
        <v>947</v>
      </c>
      <c r="E526" s="173" t="s">
        <v>1418</v>
      </c>
      <c r="F526" s="160">
        <v>1365</v>
      </c>
      <c r="G526" s="167">
        <v>2360643.5249999999</v>
      </c>
      <c r="H526" s="10">
        <v>1158</v>
      </c>
      <c r="I526" s="10">
        <v>1629940</v>
      </c>
      <c r="J526" s="53">
        <f t="shared" si="40"/>
        <v>0.84835164835164834</v>
      </c>
      <c r="K526" s="53">
        <f t="shared" si="41"/>
        <v>0.69046426651817328</v>
      </c>
      <c r="L526" s="53">
        <f t="shared" si="42"/>
        <v>0.25450549450549448</v>
      </c>
      <c r="M526" s="53">
        <f t="shared" si="43"/>
        <v>0.48332498656272127</v>
      </c>
      <c r="N526" s="148">
        <f t="shared" si="44"/>
        <v>0.73783048106821569</v>
      </c>
      <c r="O526" s="51"/>
      <c r="P526" s="51"/>
    </row>
    <row r="527" spans="1:16" x14ac:dyDescent="0.25">
      <c r="A527" s="179">
        <v>524</v>
      </c>
      <c r="B527" s="163" t="s">
        <v>132</v>
      </c>
      <c r="C527" s="163" t="s">
        <v>124</v>
      </c>
      <c r="D527" s="163" t="s">
        <v>949</v>
      </c>
      <c r="E527" s="163" t="s">
        <v>950</v>
      </c>
      <c r="F527" s="160">
        <v>850</v>
      </c>
      <c r="G527" s="167">
        <v>1663693.25</v>
      </c>
      <c r="H527" s="10">
        <v>846</v>
      </c>
      <c r="I527" s="10">
        <v>996740</v>
      </c>
      <c r="J527" s="53">
        <f t="shared" si="40"/>
        <v>0.99529411764705877</v>
      </c>
      <c r="K527" s="53">
        <f t="shared" si="41"/>
        <v>0.59911284727518133</v>
      </c>
      <c r="L527" s="53">
        <f t="shared" si="42"/>
        <v>0.2985882352941176</v>
      </c>
      <c r="M527" s="53">
        <f t="shared" si="43"/>
        <v>0.41937899309262688</v>
      </c>
      <c r="N527" s="148">
        <f t="shared" si="44"/>
        <v>0.71796722838674443</v>
      </c>
      <c r="O527" s="51"/>
      <c r="P527" s="51"/>
    </row>
    <row r="528" spans="1:16" x14ac:dyDescent="0.25">
      <c r="A528" s="179">
        <v>525</v>
      </c>
      <c r="B528" s="163" t="s">
        <v>132</v>
      </c>
      <c r="C528" s="163" t="s">
        <v>124</v>
      </c>
      <c r="D528" s="163" t="s">
        <v>951</v>
      </c>
      <c r="E528" s="163" t="s">
        <v>1419</v>
      </c>
      <c r="F528" s="160">
        <v>833</v>
      </c>
      <c r="G528" s="167">
        <v>1598689.675</v>
      </c>
      <c r="H528" s="10">
        <v>702</v>
      </c>
      <c r="I528" s="10">
        <v>948000</v>
      </c>
      <c r="J528" s="53">
        <f t="shared" si="40"/>
        <v>0.84273709483793513</v>
      </c>
      <c r="K528" s="53">
        <f t="shared" si="41"/>
        <v>0.59298562743266603</v>
      </c>
      <c r="L528" s="53">
        <f t="shared" si="42"/>
        <v>0.25282112845138055</v>
      </c>
      <c r="M528" s="53">
        <f t="shared" si="43"/>
        <v>0.41508993920286619</v>
      </c>
      <c r="N528" s="148">
        <f t="shared" si="44"/>
        <v>0.66791106765424679</v>
      </c>
      <c r="O528" s="51"/>
      <c r="P528" s="51"/>
    </row>
    <row r="529" spans="1:16" x14ac:dyDescent="0.25">
      <c r="A529" s="179">
        <v>526</v>
      </c>
      <c r="B529" s="163" t="s">
        <v>132</v>
      </c>
      <c r="C529" s="163" t="s">
        <v>124</v>
      </c>
      <c r="D529" s="163" t="s">
        <v>938</v>
      </c>
      <c r="E529" s="173" t="s">
        <v>1420</v>
      </c>
      <c r="F529" s="160">
        <v>1198</v>
      </c>
      <c r="G529" s="167">
        <v>2102188.6749999998</v>
      </c>
      <c r="H529" s="10">
        <v>1883</v>
      </c>
      <c r="I529" s="10">
        <v>2207035</v>
      </c>
      <c r="J529" s="53">
        <f t="shared" si="40"/>
        <v>1.5717863105175292</v>
      </c>
      <c r="K529" s="53">
        <f t="shared" si="41"/>
        <v>1.0498748405634903</v>
      </c>
      <c r="L529" s="53">
        <f t="shared" si="42"/>
        <v>0.3</v>
      </c>
      <c r="M529" s="53">
        <f t="shared" si="43"/>
        <v>0.7</v>
      </c>
      <c r="N529" s="148">
        <f t="shared" si="44"/>
        <v>1</v>
      </c>
      <c r="O529" s="51"/>
      <c r="P529" s="51"/>
    </row>
    <row r="530" spans="1:16" x14ac:dyDescent="0.25">
      <c r="A530" s="179">
        <v>527</v>
      </c>
      <c r="B530" s="163" t="s">
        <v>134</v>
      </c>
      <c r="C530" s="163" t="s">
        <v>124</v>
      </c>
      <c r="D530" s="163" t="s">
        <v>940</v>
      </c>
      <c r="E530" s="163" t="s">
        <v>941</v>
      </c>
      <c r="F530" s="160">
        <v>1175</v>
      </c>
      <c r="G530" s="167">
        <v>2040431.5249999999</v>
      </c>
      <c r="H530" s="10">
        <v>576</v>
      </c>
      <c r="I530" s="10">
        <v>931150</v>
      </c>
      <c r="J530" s="53">
        <f t="shared" si="40"/>
        <v>0.49021276595744678</v>
      </c>
      <c r="K530" s="53">
        <f t="shared" si="41"/>
        <v>0.4563495459618524</v>
      </c>
      <c r="L530" s="53">
        <f t="shared" si="42"/>
        <v>0.14706382978723403</v>
      </c>
      <c r="M530" s="53">
        <f t="shared" si="43"/>
        <v>0.31944468217329663</v>
      </c>
      <c r="N530" s="148">
        <f t="shared" si="44"/>
        <v>0.46650851196053067</v>
      </c>
      <c r="O530" s="51"/>
      <c r="P530" s="51"/>
    </row>
    <row r="531" spans="1:16" x14ac:dyDescent="0.25">
      <c r="A531" s="179">
        <v>528</v>
      </c>
      <c r="B531" s="163" t="s">
        <v>134</v>
      </c>
      <c r="C531" s="163" t="s">
        <v>124</v>
      </c>
      <c r="D531" s="163" t="s">
        <v>936</v>
      </c>
      <c r="E531" s="163" t="s">
        <v>937</v>
      </c>
      <c r="F531" s="160">
        <v>1294</v>
      </c>
      <c r="G531" s="167">
        <v>2228187.7749999999</v>
      </c>
      <c r="H531" s="10">
        <v>720</v>
      </c>
      <c r="I531" s="10">
        <v>1244945</v>
      </c>
      <c r="J531" s="53">
        <f t="shared" si="40"/>
        <v>0.55641421947449765</v>
      </c>
      <c r="K531" s="53">
        <f t="shared" si="41"/>
        <v>0.55872535248964827</v>
      </c>
      <c r="L531" s="53">
        <f t="shared" si="42"/>
        <v>0.16692426584234929</v>
      </c>
      <c r="M531" s="53">
        <f t="shared" si="43"/>
        <v>0.39110774674275378</v>
      </c>
      <c r="N531" s="148">
        <f t="shared" si="44"/>
        <v>0.55803201258510304</v>
      </c>
      <c r="O531" s="51"/>
      <c r="P531" s="51"/>
    </row>
    <row r="532" spans="1:16" x14ac:dyDescent="0.25">
      <c r="A532" s="179">
        <v>529</v>
      </c>
      <c r="B532" s="163" t="s">
        <v>134</v>
      </c>
      <c r="C532" s="163" t="s">
        <v>124</v>
      </c>
      <c r="D532" s="163" t="s">
        <v>943</v>
      </c>
      <c r="E532" s="163" t="s">
        <v>944</v>
      </c>
      <c r="F532" s="160">
        <v>1172</v>
      </c>
      <c r="G532" s="167">
        <v>1894046.7749999999</v>
      </c>
      <c r="H532" s="10">
        <v>472</v>
      </c>
      <c r="I532" s="10">
        <v>795740</v>
      </c>
      <c r="J532" s="53">
        <f t="shared" si="40"/>
        <v>0.40273037542662116</v>
      </c>
      <c r="K532" s="53">
        <f t="shared" si="41"/>
        <v>0.4201268999811264</v>
      </c>
      <c r="L532" s="53">
        <f t="shared" si="42"/>
        <v>0.12081911262798634</v>
      </c>
      <c r="M532" s="53">
        <f t="shared" si="43"/>
        <v>0.29408882998678848</v>
      </c>
      <c r="N532" s="148">
        <f t="shared" si="44"/>
        <v>0.41490794261477482</v>
      </c>
      <c r="P532" s="51"/>
    </row>
    <row r="533" spans="1:16" x14ac:dyDescent="0.25">
      <c r="A533" s="179">
        <v>530</v>
      </c>
      <c r="B533" s="163" t="s">
        <v>134</v>
      </c>
      <c r="C533" s="163" t="s">
        <v>124</v>
      </c>
      <c r="D533" s="163" t="s">
        <v>942</v>
      </c>
      <c r="E533" s="173" t="s">
        <v>1437</v>
      </c>
      <c r="F533" s="160">
        <v>1148</v>
      </c>
      <c r="G533" s="167">
        <v>2059749.6</v>
      </c>
      <c r="H533" s="10">
        <v>831</v>
      </c>
      <c r="I533" s="10">
        <v>1438825</v>
      </c>
      <c r="J533" s="53">
        <f t="shared" si="40"/>
        <v>0.72386759581881532</v>
      </c>
      <c r="K533" s="53">
        <f t="shared" si="41"/>
        <v>0.69854364821821058</v>
      </c>
      <c r="L533" s="53">
        <f t="shared" si="42"/>
        <v>0.21716027874564459</v>
      </c>
      <c r="M533" s="53">
        <f t="shared" si="43"/>
        <v>0.48898055375274735</v>
      </c>
      <c r="N533" s="148">
        <f t="shared" si="44"/>
        <v>0.70614083249839199</v>
      </c>
    </row>
    <row r="534" spans="1:16" x14ac:dyDescent="0.25">
      <c r="B534" s="177"/>
      <c r="C534" s="177"/>
      <c r="D534" s="178"/>
      <c r="E534" s="177"/>
      <c r="F534" s="159">
        <f>SUM(F4:F533)</f>
        <v>593607.75999999989</v>
      </c>
      <c r="G534" s="159">
        <f>SUM(G4:G533)</f>
        <v>1159143605.6349993</v>
      </c>
    </row>
  </sheetData>
  <mergeCells count="11">
    <mergeCell ref="L1:M2"/>
    <mergeCell ref="N1:N3"/>
    <mergeCell ref="F2:G2"/>
    <mergeCell ref="H2:I2"/>
    <mergeCell ref="J2:K2"/>
    <mergeCell ref="F1:K1"/>
    <mergeCell ref="A1:A3"/>
    <mergeCell ref="B1:B3"/>
    <mergeCell ref="C1:C3"/>
    <mergeCell ref="E1:E3"/>
    <mergeCell ref="D1:D3"/>
  </mergeCells>
  <conditionalFormatting sqref="N4:N533">
    <cfRule type="expression" dxfId="55" priority="236">
      <formula>$N4&lt;10%</formula>
    </cfRule>
  </conditionalFormatting>
  <conditionalFormatting sqref="N4:N533">
    <cfRule type="expression" dxfId="54" priority="235">
      <formula>$N4&gt;79.5%</formula>
    </cfRule>
  </conditionalFormatting>
  <conditionalFormatting sqref="D133:D139">
    <cfRule type="duplicateValues" dxfId="53" priority="39"/>
  </conditionalFormatting>
  <conditionalFormatting sqref="D147:D149">
    <cfRule type="duplicateValues" dxfId="52" priority="37"/>
  </conditionalFormatting>
  <conditionalFormatting sqref="D147:D149">
    <cfRule type="duplicateValues" dxfId="51" priority="38"/>
  </conditionalFormatting>
  <conditionalFormatting sqref="E147:E149">
    <cfRule type="duplicateValues" dxfId="50" priority="36"/>
  </conditionalFormatting>
  <conditionalFormatting sqref="D161:D166">
    <cfRule type="duplicateValues" dxfId="49" priority="34"/>
  </conditionalFormatting>
  <conditionalFormatting sqref="D161:D166">
    <cfRule type="duplicateValues" dxfId="48" priority="35"/>
  </conditionalFormatting>
  <conditionalFormatting sqref="E161:E166">
    <cfRule type="duplicateValues" dxfId="47" priority="33"/>
  </conditionalFormatting>
  <conditionalFormatting sqref="D254:D257">
    <cfRule type="duplicateValues" dxfId="46" priority="19"/>
    <cfRule type="duplicateValues" dxfId="45" priority="20"/>
  </conditionalFormatting>
  <conditionalFormatting sqref="D262:D263">
    <cfRule type="duplicateValues" dxfId="44" priority="17"/>
    <cfRule type="duplicateValues" dxfId="43" priority="18"/>
  </conditionalFormatting>
  <conditionalFormatting sqref="D218:D225">
    <cfRule type="duplicateValues" dxfId="42" priority="14"/>
    <cfRule type="duplicateValues" dxfId="41" priority="15"/>
  </conditionalFormatting>
  <conditionalFormatting sqref="D218:D225">
    <cfRule type="duplicateValues" dxfId="40" priority="16"/>
  </conditionalFormatting>
  <conditionalFormatting sqref="D253">
    <cfRule type="duplicateValues" dxfId="39" priority="21"/>
    <cfRule type="duplicateValues" dxfId="38" priority="22"/>
  </conditionalFormatting>
  <conditionalFormatting sqref="D258:D261">
    <cfRule type="duplicateValues" dxfId="37" priority="23"/>
    <cfRule type="duplicateValues" dxfId="36" priority="24"/>
  </conditionalFormatting>
  <conditionalFormatting sqref="D264:D278">
    <cfRule type="duplicateValues" dxfId="35" priority="25"/>
    <cfRule type="duplicateValues" dxfId="34" priority="26"/>
  </conditionalFormatting>
  <conditionalFormatting sqref="D226:D229">
    <cfRule type="duplicateValues" dxfId="33" priority="10"/>
    <cfRule type="duplicateValues" dxfId="32" priority="11"/>
  </conditionalFormatting>
  <conditionalFormatting sqref="D230:D234">
    <cfRule type="duplicateValues" dxfId="31" priority="12"/>
    <cfRule type="duplicateValues" dxfId="30" priority="13"/>
  </conditionalFormatting>
  <conditionalFormatting sqref="D248:D252">
    <cfRule type="duplicateValues" dxfId="29" priority="8"/>
    <cfRule type="duplicateValues" dxfId="28" priority="9"/>
  </conditionalFormatting>
  <conditionalFormatting sqref="D235:D237">
    <cfRule type="duplicateValues" dxfId="27" priority="6"/>
    <cfRule type="duplicateValues" dxfId="26" priority="7"/>
  </conditionalFormatting>
  <conditionalFormatting sqref="D238:D242">
    <cfRule type="duplicateValues" dxfId="25" priority="4"/>
    <cfRule type="duplicateValues" dxfId="24" priority="5"/>
  </conditionalFormatting>
  <conditionalFormatting sqref="D243:D247">
    <cfRule type="duplicateValues" dxfId="23" priority="2"/>
    <cfRule type="duplicateValues" dxfId="22" priority="3"/>
  </conditionalFormatting>
  <conditionalFormatting sqref="D262:E263">
    <cfRule type="duplicateValues" dxfId="21" priority="27"/>
  </conditionalFormatting>
  <conditionalFormatting sqref="E218:E225">
    <cfRule type="duplicateValues" dxfId="20" priority="28"/>
  </conditionalFormatting>
  <conditionalFormatting sqref="D253:E261">
    <cfRule type="duplicateValues" dxfId="19" priority="29"/>
  </conditionalFormatting>
  <conditionalFormatting sqref="D226:E234">
    <cfRule type="duplicateValues" dxfId="18" priority="30"/>
  </conditionalFormatting>
  <conditionalFormatting sqref="D248:E252">
    <cfRule type="duplicateValues" dxfId="17" priority="31"/>
  </conditionalFormatting>
  <conditionalFormatting sqref="D235:E247">
    <cfRule type="duplicateValues" dxfId="16" priority="32"/>
  </conditionalFormatting>
  <conditionalFormatting sqref="D294:D295">
    <cfRule type="duplicateValues" dxfId="15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6"/>
  <sheetViews>
    <sheetView topLeftCell="A525" workbookViewId="0">
      <selection activeCell="A2" sqref="A2:D546"/>
    </sheetView>
  </sheetViews>
  <sheetFormatPr defaultRowHeight="15" x14ac:dyDescent="0.25"/>
  <cols>
    <col min="1" max="1" width="29.42578125" bestFit="1" customWidth="1"/>
    <col min="2" max="2" width="10.7109375" bestFit="1" customWidth="1"/>
    <col min="3" max="3" width="9.7109375" bestFit="1" customWidth="1"/>
    <col min="4" max="4" width="28.5703125" bestFit="1" customWidth="1"/>
  </cols>
  <sheetData>
    <row r="1" spans="1:4" x14ac:dyDescent="0.25">
      <c r="A1" s="85" t="s">
        <v>1263</v>
      </c>
      <c r="B1" s="85" t="s">
        <v>0</v>
      </c>
      <c r="C1" s="85" t="s">
        <v>187</v>
      </c>
      <c r="D1" s="85" t="s">
        <v>188</v>
      </c>
    </row>
    <row r="2" spans="1:4" x14ac:dyDescent="0.25">
      <c r="A2" s="86" t="s">
        <v>17</v>
      </c>
      <c r="B2" s="67" t="s">
        <v>3</v>
      </c>
      <c r="C2" s="67" t="s">
        <v>202</v>
      </c>
      <c r="D2" s="86" t="s">
        <v>429</v>
      </c>
    </row>
    <row r="3" spans="1:4" x14ac:dyDescent="0.25">
      <c r="A3" s="86" t="s">
        <v>17</v>
      </c>
      <c r="B3" s="67" t="s">
        <v>3</v>
      </c>
      <c r="C3" s="67" t="s">
        <v>198</v>
      </c>
      <c r="D3" s="86" t="s">
        <v>992</v>
      </c>
    </row>
    <row r="4" spans="1:4" x14ac:dyDescent="0.25">
      <c r="A4" s="86" t="s">
        <v>17</v>
      </c>
      <c r="B4" s="67" t="s">
        <v>3</v>
      </c>
      <c r="C4" s="67" t="s">
        <v>196</v>
      </c>
      <c r="D4" s="86" t="s">
        <v>993</v>
      </c>
    </row>
    <row r="5" spans="1:4" x14ac:dyDescent="0.25">
      <c r="A5" s="86" t="s">
        <v>17</v>
      </c>
      <c r="B5" s="67" t="s">
        <v>3</v>
      </c>
      <c r="C5" s="67" t="s">
        <v>199</v>
      </c>
      <c r="D5" s="86" t="s">
        <v>1120</v>
      </c>
    </row>
    <row r="6" spans="1:4" x14ac:dyDescent="0.25">
      <c r="A6" s="86" t="s">
        <v>17</v>
      </c>
      <c r="B6" s="67" t="s">
        <v>3</v>
      </c>
      <c r="C6" s="67" t="s">
        <v>201</v>
      </c>
      <c r="D6" s="86" t="s">
        <v>1121</v>
      </c>
    </row>
    <row r="7" spans="1:4" x14ac:dyDescent="0.25">
      <c r="A7" s="86" t="s">
        <v>17</v>
      </c>
      <c r="B7" s="67" t="s">
        <v>3</v>
      </c>
      <c r="C7" s="67" t="s">
        <v>197</v>
      </c>
      <c r="D7" s="86" t="s">
        <v>994</v>
      </c>
    </row>
    <row r="8" spans="1:4" x14ac:dyDescent="0.25">
      <c r="A8" s="86" t="s">
        <v>17</v>
      </c>
      <c r="B8" s="67" t="s">
        <v>3</v>
      </c>
      <c r="C8" s="67" t="s">
        <v>200</v>
      </c>
      <c r="D8" s="86" t="s">
        <v>1122</v>
      </c>
    </row>
    <row r="9" spans="1:4" x14ac:dyDescent="0.25">
      <c r="A9" s="86" t="s">
        <v>2</v>
      </c>
      <c r="B9" s="67" t="s">
        <v>3</v>
      </c>
      <c r="C9" s="67" t="s">
        <v>204</v>
      </c>
      <c r="D9" s="86" t="s">
        <v>205</v>
      </c>
    </row>
    <row r="10" spans="1:4" x14ac:dyDescent="0.25">
      <c r="A10" s="86" t="s">
        <v>2</v>
      </c>
      <c r="B10" s="67" t="s">
        <v>3</v>
      </c>
      <c r="C10" s="67" t="s">
        <v>203</v>
      </c>
      <c r="D10" s="86" t="s">
        <v>995</v>
      </c>
    </row>
    <row r="11" spans="1:4" x14ac:dyDescent="0.25">
      <c r="A11" s="86" t="s">
        <v>2</v>
      </c>
      <c r="B11" s="67" t="s">
        <v>3</v>
      </c>
      <c r="C11" s="67" t="s">
        <v>206</v>
      </c>
      <c r="D11" s="86" t="s">
        <v>1128</v>
      </c>
    </row>
    <row r="12" spans="1:4" x14ac:dyDescent="0.25">
      <c r="A12" s="86" t="s">
        <v>2</v>
      </c>
      <c r="B12" s="67" t="s">
        <v>3</v>
      </c>
      <c r="C12" s="67" t="s">
        <v>207</v>
      </c>
      <c r="D12" s="86" t="s">
        <v>1129</v>
      </c>
    </row>
    <row r="13" spans="1:4" x14ac:dyDescent="0.25">
      <c r="A13" s="86" t="s">
        <v>18</v>
      </c>
      <c r="B13" s="67" t="s">
        <v>3</v>
      </c>
      <c r="C13" s="67" t="s">
        <v>208</v>
      </c>
      <c r="D13" s="86" t="s">
        <v>996</v>
      </c>
    </row>
    <row r="14" spans="1:4" x14ac:dyDescent="0.25">
      <c r="A14" s="86" t="s">
        <v>18</v>
      </c>
      <c r="B14" s="67" t="s">
        <v>3</v>
      </c>
      <c r="C14" s="67" t="s">
        <v>209</v>
      </c>
      <c r="D14" s="86" t="s">
        <v>210</v>
      </c>
    </row>
    <row r="15" spans="1:4" x14ac:dyDescent="0.25">
      <c r="A15" s="86" t="s">
        <v>4</v>
      </c>
      <c r="B15" s="67" t="s">
        <v>3</v>
      </c>
      <c r="C15" s="67" t="s">
        <v>212</v>
      </c>
      <c r="D15" s="86" t="s">
        <v>213</v>
      </c>
    </row>
    <row r="16" spans="1:4" x14ac:dyDescent="0.25">
      <c r="A16" s="86" t="s">
        <v>4</v>
      </c>
      <c r="B16" s="67" t="s">
        <v>3</v>
      </c>
      <c r="C16" s="67" t="s">
        <v>218</v>
      </c>
      <c r="D16" s="86" t="s">
        <v>219</v>
      </c>
    </row>
    <row r="17" spans="1:4" x14ac:dyDescent="0.25">
      <c r="A17" s="86" t="s">
        <v>4</v>
      </c>
      <c r="B17" s="67" t="s">
        <v>3</v>
      </c>
      <c r="C17" s="67" t="s">
        <v>216</v>
      </c>
      <c r="D17" s="87" t="s">
        <v>217</v>
      </c>
    </row>
    <row r="18" spans="1:4" x14ac:dyDescent="0.25">
      <c r="A18" s="86" t="s">
        <v>4</v>
      </c>
      <c r="B18" s="67" t="s">
        <v>3</v>
      </c>
      <c r="C18" s="67" t="s">
        <v>214</v>
      </c>
      <c r="D18" s="86" t="s">
        <v>215</v>
      </c>
    </row>
    <row r="19" spans="1:4" x14ac:dyDescent="0.25">
      <c r="A19" s="86" t="s">
        <v>4</v>
      </c>
      <c r="B19" s="67" t="s">
        <v>3</v>
      </c>
      <c r="C19" s="67" t="s">
        <v>211</v>
      </c>
      <c r="D19" s="86" t="s">
        <v>997</v>
      </c>
    </row>
    <row r="20" spans="1:4" x14ac:dyDescent="0.25">
      <c r="A20" s="86" t="s">
        <v>4</v>
      </c>
      <c r="B20" s="67" t="s">
        <v>3</v>
      </c>
      <c r="C20" s="67" t="s">
        <v>220</v>
      </c>
      <c r="D20" s="86" t="s">
        <v>221</v>
      </c>
    </row>
    <row r="21" spans="1:4" x14ac:dyDescent="0.25">
      <c r="A21" s="86" t="s">
        <v>1233</v>
      </c>
      <c r="B21" s="67" t="s">
        <v>3</v>
      </c>
      <c r="C21" s="67" t="s">
        <v>224</v>
      </c>
      <c r="D21" s="86" t="s">
        <v>225</v>
      </c>
    </row>
    <row r="22" spans="1:4" x14ac:dyDescent="0.25">
      <c r="A22" s="86" t="s">
        <v>1233</v>
      </c>
      <c r="B22" s="67" t="s">
        <v>3</v>
      </c>
      <c r="C22" s="67" t="s">
        <v>222</v>
      </c>
      <c r="D22" s="86" t="s">
        <v>223</v>
      </c>
    </row>
    <row r="23" spans="1:4" x14ac:dyDescent="0.25">
      <c r="A23" s="86" t="s">
        <v>1233</v>
      </c>
      <c r="B23" s="67" t="s">
        <v>3</v>
      </c>
      <c r="C23" s="67" t="s">
        <v>226</v>
      </c>
      <c r="D23" s="86" t="s">
        <v>227</v>
      </c>
    </row>
    <row r="24" spans="1:4" x14ac:dyDescent="0.25">
      <c r="A24" s="86" t="s">
        <v>1233</v>
      </c>
      <c r="B24" s="67" t="s">
        <v>3</v>
      </c>
      <c r="C24" s="67" t="s">
        <v>228</v>
      </c>
      <c r="D24" s="86" t="s">
        <v>229</v>
      </c>
    </row>
    <row r="25" spans="1:4" x14ac:dyDescent="0.25">
      <c r="A25" s="86" t="s">
        <v>6</v>
      </c>
      <c r="B25" s="67" t="s">
        <v>3</v>
      </c>
      <c r="C25" s="67" t="s">
        <v>230</v>
      </c>
      <c r="D25" s="86" t="s">
        <v>231</v>
      </c>
    </row>
    <row r="26" spans="1:4" x14ac:dyDescent="0.25">
      <c r="A26" s="86" t="s">
        <v>6</v>
      </c>
      <c r="B26" s="67" t="s">
        <v>3</v>
      </c>
      <c r="C26" s="67" t="s">
        <v>232</v>
      </c>
      <c r="D26" s="86" t="s">
        <v>998</v>
      </c>
    </row>
    <row r="27" spans="1:4" x14ac:dyDescent="0.25">
      <c r="A27" s="86" t="s">
        <v>1261</v>
      </c>
      <c r="B27" s="67" t="s">
        <v>3</v>
      </c>
      <c r="C27" s="63" t="s">
        <v>233</v>
      </c>
      <c r="D27" s="88" t="s">
        <v>999</v>
      </c>
    </row>
    <row r="28" spans="1:4" x14ac:dyDescent="0.25">
      <c r="A28" s="86" t="s">
        <v>1261</v>
      </c>
      <c r="B28" s="67" t="s">
        <v>3</v>
      </c>
      <c r="C28" s="63" t="s">
        <v>234</v>
      </c>
      <c r="D28" s="88" t="s">
        <v>1000</v>
      </c>
    </row>
    <row r="29" spans="1:4" x14ac:dyDescent="0.25">
      <c r="A29" s="86" t="s">
        <v>1261</v>
      </c>
      <c r="B29" s="67" t="s">
        <v>3</v>
      </c>
      <c r="C29" s="63" t="s">
        <v>235</v>
      </c>
      <c r="D29" s="88" t="s">
        <v>1123</v>
      </c>
    </row>
    <row r="30" spans="1:4" x14ac:dyDescent="0.25">
      <c r="A30" s="86" t="s">
        <v>16</v>
      </c>
      <c r="B30" s="67" t="s">
        <v>3</v>
      </c>
      <c r="C30" s="63" t="s">
        <v>240</v>
      </c>
      <c r="D30" s="88" t="s">
        <v>1126</v>
      </c>
    </row>
    <row r="31" spans="1:4" x14ac:dyDescent="0.25">
      <c r="A31" s="86" t="s">
        <v>16</v>
      </c>
      <c r="B31" s="67" t="s">
        <v>3</v>
      </c>
      <c r="C31" s="63" t="s">
        <v>238</v>
      </c>
      <c r="D31" s="88" t="s">
        <v>239</v>
      </c>
    </row>
    <row r="32" spans="1:4" x14ac:dyDescent="0.25">
      <c r="A32" s="86" t="s">
        <v>16</v>
      </c>
      <c r="B32" s="67" t="s">
        <v>3</v>
      </c>
      <c r="C32" s="63" t="s">
        <v>236</v>
      </c>
      <c r="D32" s="88" t="s">
        <v>237</v>
      </c>
    </row>
    <row r="33" spans="1:4" x14ac:dyDescent="0.25">
      <c r="A33" s="86" t="s">
        <v>16</v>
      </c>
      <c r="B33" s="67" t="s">
        <v>3</v>
      </c>
      <c r="C33" s="63" t="s">
        <v>241</v>
      </c>
      <c r="D33" s="89" t="s">
        <v>1264</v>
      </c>
    </row>
    <row r="34" spans="1:4" x14ac:dyDescent="0.25">
      <c r="A34" s="86" t="s">
        <v>7</v>
      </c>
      <c r="B34" s="67" t="s">
        <v>3</v>
      </c>
      <c r="C34" s="63" t="s">
        <v>248</v>
      </c>
      <c r="D34" s="88" t="s">
        <v>249</v>
      </c>
    </row>
    <row r="35" spans="1:4" x14ac:dyDescent="0.25">
      <c r="A35" s="86" t="s">
        <v>7</v>
      </c>
      <c r="B35" s="67" t="s">
        <v>3</v>
      </c>
      <c r="C35" s="63" t="s">
        <v>246</v>
      </c>
      <c r="D35" s="88" t="s">
        <v>247</v>
      </c>
    </row>
    <row r="36" spans="1:4" x14ac:dyDescent="0.25">
      <c r="A36" s="86" t="s">
        <v>7</v>
      </c>
      <c r="B36" s="67" t="s">
        <v>3</v>
      </c>
      <c r="C36" s="63" t="s">
        <v>244</v>
      </c>
      <c r="D36" s="88" t="s">
        <v>245</v>
      </c>
    </row>
    <row r="37" spans="1:4" x14ac:dyDescent="0.25">
      <c r="A37" s="86" t="s">
        <v>7</v>
      </c>
      <c r="B37" s="67" t="s">
        <v>3</v>
      </c>
      <c r="C37" s="63" t="s">
        <v>242</v>
      </c>
      <c r="D37" s="88" t="s">
        <v>243</v>
      </c>
    </row>
    <row r="38" spans="1:4" x14ac:dyDescent="0.25">
      <c r="A38" s="86" t="s">
        <v>9</v>
      </c>
      <c r="B38" s="67" t="s">
        <v>3</v>
      </c>
      <c r="C38" s="67" t="s">
        <v>250</v>
      </c>
      <c r="D38" s="2" t="s">
        <v>1124</v>
      </c>
    </row>
    <row r="39" spans="1:4" x14ac:dyDescent="0.25">
      <c r="A39" s="86" t="s">
        <v>9</v>
      </c>
      <c r="B39" s="67" t="s">
        <v>3</v>
      </c>
      <c r="C39" s="67" t="s">
        <v>251</v>
      </c>
      <c r="D39" s="2" t="s">
        <v>1125</v>
      </c>
    </row>
    <row r="40" spans="1:4" x14ac:dyDescent="0.25">
      <c r="A40" s="86" t="s">
        <v>10</v>
      </c>
      <c r="B40" s="67" t="s">
        <v>3</v>
      </c>
      <c r="C40" s="67" t="s">
        <v>252</v>
      </c>
      <c r="D40" s="2" t="s">
        <v>253</v>
      </c>
    </row>
    <row r="41" spans="1:4" x14ac:dyDescent="0.25">
      <c r="A41" s="86" t="s">
        <v>10</v>
      </c>
      <c r="B41" s="67" t="s">
        <v>3</v>
      </c>
      <c r="C41" s="67" t="s">
        <v>255</v>
      </c>
      <c r="D41" s="2" t="s">
        <v>1127</v>
      </c>
    </row>
    <row r="42" spans="1:4" x14ac:dyDescent="0.25">
      <c r="A42" s="86" t="s">
        <v>10</v>
      </c>
      <c r="B42" s="67" t="s">
        <v>3</v>
      </c>
      <c r="C42" s="67" t="s">
        <v>254</v>
      </c>
      <c r="D42" s="2" t="s">
        <v>1265</v>
      </c>
    </row>
    <row r="43" spans="1:4" x14ac:dyDescent="0.25">
      <c r="A43" s="86" t="s">
        <v>1132</v>
      </c>
      <c r="B43" s="67" t="s">
        <v>3</v>
      </c>
      <c r="C43" s="67" t="s">
        <v>256</v>
      </c>
      <c r="D43" s="2" t="s">
        <v>1133</v>
      </c>
    </row>
    <row r="44" spans="1:4" x14ac:dyDescent="0.25">
      <c r="A44" s="86" t="s">
        <v>1132</v>
      </c>
      <c r="B44" s="67" t="s">
        <v>3</v>
      </c>
      <c r="C44" s="67" t="s">
        <v>257</v>
      </c>
      <c r="D44" s="2" t="s">
        <v>1266</v>
      </c>
    </row>
    <row r="45" spans="1:4" x14ac:dyDescent="0.25">
      <c r="A45" s="86" t="s">
        <v>12</v>
      </c>
      <c r="B45" s="67" t="s">
        <v>3</v>
      </c>
      <c r="C45" s="67" t="s">
        <v>258</v>
      </c>
      <c r="D45" s="86" t="s">
        <v>1001</v>
      </c>
    </row>
    <row r="46" spans="1:4" x14ac:dyDescent="0.25">
      <c r="A46" s="86" t="s">
        <v>12</v>
      </c>
      <c r="B46" s="67" t="s">
        <v>3</v>
      </c>
      <c r="C46" s="67" t="s">
        <v>259</v>
      </c>
      <c r="D46" s="86" t="s">
        <v>1099</v>
      </c>
    </row>
    <row r="47" spans="1:4" x14ac:dyDescent="0.25">
      <c r="A47" s="86" t="s">
        <v>12</v>
      </c>
      <c r="B47" s="67" t="s">
        <v>3</v>
      </c>
      <c r="C47" s="67" t="s">
        <v>260</v>
      </c>
      <c r="D47" s="86" t="s">
        <v>1002</v>
      </c>
    </row>
    <row r="48" spans="1:4" x14ac:dyDescent="0.25">
      <c r="A48" s="86" t="s">
        <v>12</v>
      </c>
      <c r="B48" s="67" t="s">
        <v>3</v>
      </c>
      <c r="C48" s="67" t="s">
        <v>261</v>
      </c>
      <c r="D48" s="86" t="s">
        <v>1003</v>
      </c>
    </row>
    <row r="49" spans="1:4" x14ac:dyDescent="0.25">
      <c r="A49" s="86" t="s">
        <v>12</v>
      </c>
      <c r="B49" s="67" t="s">
        <v>3</v>
      </c>
      <c r="C49" s="67" t="s">
        <v>1130</v>
      </c>
      <c r="D49" s="86" t="s">
        <v>1131</v>
      </c>
    </row>
    <row r="50" spans="1:4" x14ac:dyDescent="0.25">
      <c r="A50" s="86" t="s">
        <v>14</v>
      </c>
      <c r="B50" s="67" t="s">
        <v>3</v>
      </c>
      <c r="C50" s="67" t="s">
        <v>262</v>
      </c>
      <c r="D50" s="86" t="s">
        <v>1100</v>
      </c>
    </row>
    <row r="51" spans="1:4" x14ac:dyDescent="0.25">
      <c r="A51" s="86" t="s">
        <v>14</v>
      </c>
      <c r="B51" s="67" t="s">
        <v>3</v>
      </c>
      <c r="C51" s="67" t="s">
        <v>263</v>
      </c>
      <c r="D51" s="86" t="s">
        <v>1004</v>
      </c>
    </row>
    <row r="52" spans="1:4" x14ac:dyDescent="0.25">
      <c r="A52" s="86" t="s">
        <v>14</v>
      </c>
      <c r="B52" s="67" t="s">
        <v>3</v>
      </c>
      <c r="C52" s="67" t="s">
        <v>265</v>
      </c>
      <c r="D52" s="86" t="s">
        <v>266</v>
      </c>
    </row>
    <row r="53" spans="1:4" x14ac:dyDescent="0.25">
      <c r="A53" s="86" t="s">
        <v>14</v>
      </c>
      <c r="B53" s="67" t="s">
        <v>3</v>
      </c>
      <c r="C53" s="67" t="s">
        <v>264</v>
      </c>
      <c r="D53" s="86" t="s">
        <v>1005</v>
      </c>
    </row>
    <row r="54" spans="1:4" x14ac:dyDescent="0.25">
      <c r="A54" s="90" t="s">
        <v>152</v>
      </c>
      <c r="B54" s="90" t="s">
        <v>173</v>
      </c>
      <c r="C54" s="90" t="s">
        <v>350</v>
      </c>
      <c r="D54" s="90" t="s">
        <v>351</v>
      </c>
    </row>
    <row r="55" spans="1:4" x14ac:dyDescent="0.25">
      <c r="A55" s="91" t="s">
        <v>152</v>
      </c>
      <c r="B55" s="91" t="s">
        <v>173</v>
      </c>
      <c r="C55" s="91" t="s">
        <v>354</v>
      </c>
      <c r="D55" s="91" t="s">
        <v>1163</v>
      </c>
    </row>
    <row r="56" spans="1:4" x14ac:dyDescent="0.25">
      <c r="A56" s="91" t="s">
        <v>152</v>
      </c>
      <c r="B56" s="91" t="s">
        <v>173</v>
      </c>
      <c r="C56" s="91" t="s">
        <v>352</v>
      </c>
      <c r="D56" s="91" t="s">
        <v>353</v>
      </c>
    </row>
    <row r="57" spans="1:4" x14ac:dyDescent="0.25">
      <c r="A57" s="91" t="s">
        <v>153</v>
      </c>
      <c r="B57" s="91" t="s">
        <v>173</v>
      </c>
      <c r="C57" s="91" t="s">
        <v>355</v>
      </c>
      <c r="D57" s="91" t="s">
        <v>356</v>
      </c>
    </row>
    <row r="58" spans="1:4" x14ac:dyDescent="0.25">
      <c r="A58" s="91" t="s">
        <v>153</v>
      </c>
      <c r="B58" s="91" t="s">
        <v>173</v>
      </c>
      <c r="C58" s="91" t="s">
        <v>357</v>
      </c>
      <c r="D58" s="91" t="s">
        <v>358</v>
      </c>
    </row>
    <row r="59" spans="1:4" x14ac:dyDescent="0.25">
      <c r="A59" s="91" t="s">
        <v>153</v>
      </c>
      <c r="B59" s="91" t="s">
        <v>173</v>
      </c>
      <c r="C59" s="91" t="s">
        <v>359</v>
      </c>
      <c r="D59" s="91" t="s">
        <v>360</v>
      </c>
    </row>
    <row r="60" spans="1:4" x14ac:dyDescent="0.25">
      <c r="A60" s="91" t="s">
        <v>154</v>
      </c>
      <c r="B60" s="91" t="s">
        <v>173</v>
      </c>
      <c r="C60" s="91" t="s">
        <v>361</v>
      </c>
      <c r="D60" s="91" t="s">
        <v>1267</v>
      </c>
    </row>
    <row r="61" spans="1:4" x14ac:dyDescent="0.25">
      <c r="A61" s="91" t="s">
        <v>154</v>
      </c>
      <c r="B61" s="91" t="s">
        <v>173</v>
      </c>
      <c r="C61" s="91" t="s">
        <v>363</v>
      </c>
      <c r="D61" s="91" t="s">
        <v>365</v>
      </c>
    </row>
    <row r="62" spans="1:4" x14ac:dyDescent="0.25">
      <c r="A62" s="91" t="s">
        <v>154</v>
      </c>
      <c r="B62" s="91" t="s">
        <v>173</v>
      </c>
      <c r="C62" s="91" t="s">
        <v>364</v>
      </c>
      <c r="D62" s="91" t="s">
        <v>1268</v>
      </c>
    </row>
    <row r="63" spans="1:4" x14ac:dyDescent="0.25">
      <c r="A63" s="91" t="s">
        <v>142</v>
      </c>
      <c r="B63" s="91" t="s">
        <v>173</v>
      </c>
      <c r="C63" s="92" t="s">
        <v>300</v>
      </c>
      <c r="D63" s="93" t="s">
        <v>301</v>
      </c>
    </row>
    <row r="64" spans="1:4" x14ac:dyDescent="0.25">
      <c r="A64" s="91" t="s">
        <v>142</v>
      </c>
      <c r="B64" s="91" t="s">
        <v>173</v>
      </c>
      <c r="C64" s="92" t="s">
        <v>302</v>
      </c>
      <c r="D64" s="93" t="s">
        <v>303</v>
      </c>
    </row>
    <row r="65" spans="1:4" x14ac:dyDescent="0.25">
      <c r="A65" s="91" t="s">
        <v>142</v>
      </c>
      <c r="B65" s="91" t="s">
        <v>173</v>
      </c>
      <c r="C65" s="92" t="s">
        <v>304</v>
      </c>
      <c r="D65" s="93" t="s">
        <v>305</v>
      </c>
    </row>
    <row r="66" spans="1:4" x14ac:dyDescent="0.25">
      <c r="A66" s="91" t="s">
        <v>142</v>
      </c>
      <c r="B66" s="91" t="s">
        <v>173</v>
      </c>
      <c r="C66" s="92" t="s">
        <v>298</v>
      </c>
      <c r="D66" s="93" t="s">
        <v>299</v>
      </c>
    </row>
    <row r="67" spans="1:4" x14ac:dyDescent="0.25">
      <c r="A67" s="91" t="s">
        <v>143</v>
      </c>
      <c r="B67" s="91" t="s">
        <v>173</v>
      </c>
      <c r="C67" s="92" t="s">
        <v>310</v>
      </c>
      <c r="D67" s="93" t="s">
        <v>311</v>
      </c>
    </row>
    <row r="68" spans="1:4" x14ac:dyDescent="0.25">
      <c r="A68" s="91" t="s">
        <v>143</v>
      </c>
      <c r="B68" s="91" t="s">
        <v>173</v>
      </c>
      <c r="C68" s="92" t="s">
        <v>312</v>
      </c>
      <c r="D68" s="93" t="s">
        <v>313</v>
      </c>
    </row>
    <row r="69" spans="1:4" x14ac:dyDescent="0.25">
      <c r="A69" s="91" t="s">
        <v>143</v>
      </c>
      <c r="B69" s="91" t="s">
        <v>173</v>
      </c>
      <c r="C69" s="92" t="s">
        <v>306</v>
      </c>
      <c r="D69" s="93" t="s">
        <v>1006</v>
      </c>
    </row>
    <row r="70" spans="1:4" x14ac:dyDescent="0.25">
      <c r="A70" s="91" t="s">
        <v>143</v>
      </c>
      <c r="B70" s="91" t="s">
        <v>173</v>
      </c>
      <c r="C70" s="92" t="s">
        <v>308</v>
      </c>
      <c r="D70" s="93" t="s">
        <v>309</v>
      </c>
    </row>
    <row r="71" spans="1:4" x14ac:dyDescent="0.25">
      <c r="A71" s="91" t="s">
        <v>143</v>
      </c>
      <c r="B71" s="91" t="s">
        <v>173</v>
      </c>
      <c r="C71" s="92" t="s">
        <v>307</v>
      </c>
      <c r="D71" t="s">
        <v>1164</v>
      </c>
    </row>
    <row r="72" spans="1:4" x14ac:dyDescent="0.25">
      <c r="A72" s="91" t="s">
        <v>155</v>
      </c>
      <c r="B72" s="91" t="s">
        <v>173</v>
      </c>
      <c r="C72" s="92" t="s">
        <v>314</v>
      </c>
      <c r="D72" s="93" t="s">
        <v>315</v>
      </c>
    </row>
    <row r="73" spans="1:4" x14ac:dyDescent="0.25">
      <c r="A73" s="91" t="s">
        <v>155</v>
      </c>
      <c r="B73" s="91" t="s">
        <v>173</v>
      </c>
      <c r="C73" s="92" t="s">
        <v>318</v>
      </c>
      <c r="D73" s="93" t="s">
        <v>319</v>
      </c>
    </row>
    <row r="74" spans="1:4" x14ac:dyDescent="0.25">
      <c r="A74" s="91" t="s">
        <v>155</v>
      </c>
      <c r="B74" s="91" t="s">
        <v>173</v>
      </c>
      <c r="C74" s="92" t="s">
        <v>316</v>
      </c>
      <c r="D74" s="91" t="s">
        <v>317</v>
      </c>
    </row>
    <row r="75" spans="1:4" x14ac:dyDescent="0.25">
      <c r="A75" s="94" t="s">
        <v>156</v>
      </c>
      <c r="B75" s="94" t="s">
        <v>173</v>
      </c>
      <c r="C75" s="94" t="s">
        <v>271</v>
      </c>
      <c r="D75" s="94" t="s">
        <v>272</v>
      </c>
    </row>
    <row r="76" spans="1:4" x14ac:dyDescent="0.25">
      <c r="A76" s="94" t="s">
        <v>156</v>
      </c>
      <c r="B76" s="94" t="s">
        <v>173</v>
      </c>
      <c r="C76" s="94" t="s">
        <v>274</v>
      </c>
      <c r="D76" s="94" t="s">
        <v>275</v>
      </c>
    </row>
    <row r="77" spans="1:4" x14ac:dyDescent="0.25">
      <c r="A77" s="94" t="s">
        <v>156</v>
      </c>
      <c r="B77" s="94" t="s">
        <v>173</v>
      </c>
      <c r="C77" s="94" t="s">
        <v>276</v>
      </c>
      <c r="D77" s="94" t="s">
        <v>1017</v>
      </c>
    </row>
    <row r="78" spans="1:4" x14ac:dyDescent="0.25">
      <c r="A78" s="94" t="s">
        <v>156</v>
      </c>
      <c r="B78" s="94" t="s">
        <v>173</v>
      </c>
      <c r="C78" s="94" t="s">
        <v>273</v>
      </c>
      <c r="D78" s="94" t="s">
        <v>1018</v>
      </c>
    </row>
    <row r="79" spans="1:4" x14ac:dyDescent="0.25">
      <c r="A79" s="94" t="s">
        <v>1234</v>
      </c>
      <c r="B79" s="94" t="s">
        <v>173</v>
      </c>
      <c r="C79" s="95" t="s">
        <v>278</v>
      </c>
      <c r="D79" s="95" t="s">
        <v>1014</v>
      </c>
    </row>
    <row r="80" spans="1:4" x14ac:dyDescent="0.25">
      <c r="A80" s="94" t="s">
        <v>1234</v>
      </c>
      <c r="B80" s="94" t="s">
        <v>173</v>
      </c>
      <c r="C80" s="94" t="s">
        <v>279</v>
      </c>
      <c r="D80" s="94" t="s">
        <v>1015</v>
      </c>
    </row>
    <row r="81" spans="1:4" x14ac:dyDescent="0.25">
      <c r="A81" s="94" t="s">
        <v>1234</v>
      </c>
      <c r="B81" s="94" t="s">
        <v>173</v>
      </c>
      <c r="C81" s="94" t="s">
        <v>277</v>
      </c>
      <c r="D81" s="94" t="s">
        <v>1016</v>
      </c>
    </row>
    <row r="82" spans="1:4" x14ac:dyDescent="0.25">
      <c r="A82" s="94" t="s">
        <v>158</v>
      </c>
      <c r="B82" s="2" t="s">
        <v>173</v>
      </c>
      <c r="C82" s="96" t="s">
        <v>288</v>
      </c>
      <c r="D82" s="96" t="s">
        <v>1165</v>
      </c>
    </row>
    <row r="83" spans="1:4" x14ac:dyDescent="0.25">
      <c r="A83" s="94" t="s">
        <v>158</v>
      </c>
      <c r="B83" s="2" t="s">
        <v>173</v>
      </c>
      <c r="C83" s="96" t="s">
        <v>289</v>
      </c>
      <c r="D83" s="96" t="s">
        <v>290</v>
      </c>
    </row>
    <row r="84" spans="1:4" x14ac:dyDescent="0.25">
      <c r="A84" s="94" t="s">
        <v>158</v>
      </c>
      <c r="B84" s="2" t="s">
        <v>173</v>
      </c>
      <c r="C84" s="96" t="s">
        <v>291</v>
      </c>
      <c r="D84" s="96" t="s">
        <v>292</v>
      </c>
    </row>
    <row r="85" spans="1:4" x14ac:dyDescent="0.25">
      <c r="A85" s="94" t="s">
        <v>157</v>
      </c>
      <c r="B85" s="2" t="s">
        <v>173</v>
      </c>
      <c r="C85" s="96" t="s">
        <v>295</v>
      </c>
      <c r="D85" s="96" t="s">
        <v>1166</v>
      </c>
    </row>
    <row r="86" spans="1:4" x14ac:dyDescent="0.25">
      <c r="A86" s="94" t="s">
        <v>157</v>
      </c>
      <c r="B86" s="2" t="s">
        <v>173</v>
      </c>
      <c r="C86" s="96" t="s">
        <v>293</v>
      </c>
      <c r="D86" s="96" t="s">
        <v>294</v>
      </c>
    </row>
    <row r="87" spans="1:4" x14ac:dyDescent="0.25">
      <c r="A87" s="94" t="s">
        <v>157</v>
      </c>
      <c r="B87" s="2" t="s">
        <v>173</v>
      </c>
      <c r="C87" s="96" t="s">
        <v>296</v>
      </c>
      <c r="D87" s="96" t="s">
        <v>297</v>
      </c>
    </row>
    <row r="88" spans="1:4" x14ac:dyDescent="0.25">
      <c r="A88" s="2" t="s">
        <v>146</v>
      </c>
      <c r="B88" s="2" t="s">
        <v>173</v>
      </c>
      <c r="C88" s="2" t="s">
        <v>334</v>
      </c>
      <c r="D88" s="2" t="s">
        <v>1019</v>
      </c>
    </row>
    <row r="89" spans="1:4" x14ac:dyDescent="0.25">
      <c r="A89" s="2" t="s">
        <v>146</v>
      </c>
      <c r="B89" s="2" t="s">
        <v>173</v>
      </c>
      <c r="C89" s="2" t="s">
        <v>335</v>
      </c>
      <c r="D89" s="2" t="s">
        <v>336</v>
      </c>
    </row>
    <row r="90" spans="1:4" x14ac:dyDescent="0.25">
      <c r="A90" s="2" t="s">
        <v>147</v>
      </c>
      <c r="B90" s="2" t="s">
        <v>173</v>
      </c>
      <c r="C90" s="2" t="s">
        <v>339</v>
      </c>
      <c r="D90" s="2" t="s">
        <v>340</v>
      </c>
    </row>
    <row r="91" spans="1:4" x14ac:dyDescent="0.25">
      <c r="A91" s="2" t="s">
        <v>147</v>
      </c>
      <c r="B91" s="2" t="s">
        <v>173</v>
      </c>
      <c r="C91" s="2" t="s">
        <v>341</v>
      </c>
      <c r="D91" s="2" t="s">
        <v>342</v>
      </c>
    </row>
    <row r="92" spans="1:4" x14ac:dyDescent="0.25">
      <c r="A92" s="2" t="s">
        <v>147</v>
      </c>
      <c r="B92" s="2" t="s">
        <v>173</v>
      </c>
      <c r="C92" s="2" t="s">
        <v>337</v>
      </c>
      <c r="D92" s="2" t="s">
        <v>338</v>
      </c>
    </row>
    <row r="93" spans="1:4" x14ac:dyDescent="0.25">
      <c r="A93" s="2" t="s">
        <v>148</v>
      </c>
      <c r="B93" s="2" t="s">
        <v>173</v>
      </c>
      <c r="C93" s="2" t="s">
        <v>343</v>
      </c>
      <c r="D93" s="2" t="s">
        <v>344</v>
      </c>
    </row>
    <row r="94" spans="1:4" x14ac:dyDescent="0.25">
      <c r="A94" s="2" t="s">
        <v>148</v>
      </c>
      <c r="B94" s="2" t="s">
        <v>173</v>
      </c>
      <c r="C94" s="2" t="s">
        <v>345</v>
      </c>
      <c r="D94" s="2" t="s">
        <v>1020</v>
      </c>
    </row>
    <row r="95" spans="1:4" x14ac:dyDescent="0.25">
      <c r="A95" s="2" t="s">
        <v>148</v>
      </c>
      <c r="B95" s="2" t="s">
        <v>173</v>
      </c>
      <c r="C95" s="2" t="s">
        <v>346</v>
      </c>
      <c r="D95" s="2" t="s">
        <v>347</v>
      </c>
    </row>
    <row r="96" spans="1:4" x14ac:dyDescent="0.25">
      <c r="A96" s="97" t="s">
        <v>159</v>
      </c>
      <c r="B96" s="96" t="s">
        <v>173</v>
      </c>
      <c r="C96" s="92" t="s">
        <v>286</v>
      </c>
      <c r="D96" s="92" t="s">
        <v>287</v>
      </c>
    </row>
    <row r="97" spans="1:4" x14ac:dyDescent="0.25">
      <c r="A97" s="97" t="s">
        <v>159</v>
      </c>
      <c r="B97" s="96" t="s">
        <v>173</v>
      </c>
      <c r="C97" s="92" t="s">
        <v>284</v>
      </c>
      <c r="D97" s="92" t="s">
        <v>285</v>
      </c>
    </row>
    <row r="98" spans="1:4" x14ac:dyDescent="0.25">
      <c r="A98" s="97" t="s">
        <v>159</v>
      </c>
      <c r="B98" s="96" t="s">
        <v>173</v>
      </c>
      <c r="C98" s="92" t="s">
        <v>282</v>
      </c>
      <c r="D98" s="92" t="s">
        <v>283</v>
      </c>
    </row>
    <row r="99" spans="1:4" x14ac:dyDescent="0.25">
      <c r="A99" s="97" t="s">
        <v>159</v>
      </c>
      <c r="B99" s="96" t="s">
        <v>173</v>
      </c>
      <c r="C99" s="98" t="s">
        <v>1008</v>
      </c>
      <c r="D99" s="98" t="s">
        <v>1009</v>
      </c>
    </row>
    <row r="100" spans="1:4" x14ac:dyDescent="0.25">
      <c r="A100" s="97" t="s">
        <v>159</v>
      </c>
      <c r="B100" s="96" t="s">
        <v>173</v>
      </c>
      <c r="C100" s="98" t="s">
        <v>281</v>
      </c>
      <c r="D100" s="98" t="s">
        <v>1134</v>
      </c>
    </row>
    <row r="101" spans="1:4" x14ac:dyDescent="0.25">
      <c r="A101" s="97" t="s">
        <v>159</v>
      </c>
      <c r="B101" s="96" t="s">
        <v>173</v>
      </c>
      <c r="C101" s="98" t="s">
        <v>280</v>
      </c>
      <c r="D101" s="98" t="s">
        <v>1135</v>
      </c>
    </row>
    <row r="102" spans="1:4" x14ac:dyDescent="0.25">
      <c r="A102" s="99" t="s">
        <v>145</v>
      </c>
      <c r="B102" s="96" t="s">
        <v>173</v>
      </c>
      <c r="C102" s="99" t="s">
        <v>323</v>
      </c>
      <c r="D102" s="99" t="s">
        <v>324</v>
      </c>
    </row>
    <row r="103" spans="1:4" x14ac:dyDescent="0.25">
      <c r="A103" s="99" t="s">
        <v>145</v>
      </c>
      <c r="B103" s="96" t="s">
        <v>173</v>
      </c>
      <c r="C103" s="99" t="s">
        <v>329</v>
      </c>
      <c r="D103" s="99" t="s">
        <v>330</v>
      </c>
    </row>
    <row r="104" spans="1:4" x14ac:dyDescent="0.25">
      <c r="A104" s="99" t="s">
        <v>145</v>
      </c>
      <c r="B104" s="96" t="s">
        <v>173</v>
      </c>
      <c r="C104" s="99" t="s">
        <v>333</v>
      </c>
      <c r="D104" s="99" t="s">
        <v>1167</v>
      </c>
    </row>
    <row r="105" spans="1:4" x14ac:dyDescent="0.25">
      <c r="A105" s="99" t="s">
        <v>145</v>
      </c>
      <c r="B105" s="96" t="s">
        <v>173</v>
      </c>
      <c r="C105" s="99" t="s">
        <v>331</v>
      </c>
      <c r="D105" s="99" t="s">
        <v>332</v>
      </c>
    </row>
    <row r="106" spans="1:4" x14ac:dyDescent="0.25">
      <c r="A106" s="99" t="s">
        <v>145</v>
      </c>
      <c r="B106" s="96" t="s">
        <v>173</v>
      </c>
      <c r="C106" s="99" t="s">
        <v>325</v>
      </c>
      <c r="D106" s="99" t="s">
        <v>326</v>
      </c>
    </row>
    <row r="107" spans="1:4" x14ac:dyDescent="0.25">
      <c r="A107" s="99" t="s">
        <v>145</v>
      </c>
      <c r="B107" s="96" t="s">
        <v>173</v>
      </c>
      <c r="C107" s="99" t="s">
        <v>327</v>
      </c>
      <c r="D107" s="99" t="s">
        <v>328</v>
      </c>
    </row>
    <row r="108" spans="1:4" x14ac:dyDescent="0.25">
      <c r="A108" s="99" t="s">
        <v>144</v>
      </c>
      <c r="B108" s="96" t="s">
        <v>173</v>
      </c>
      <c r="C108" s="99" t="s">
        <v>321</v>
      </c>
      <c r="D108" s="99" t="s">
        <v>322</v>
      </c>
    </row>
    <row r="109" spans="1:4" x14ac:dyDescent="0.25">
      <c r="A109" s="99" t="s">
        <v>144</v>
      </c>
      <c r="B109" s="96" t="s">
        <v>173</v>
      </c>
      <c r="C109" s="99" t="s">
        <v>320</v>
      </c>
      <c r="D109" s="99" t="s">
        <v>1007</v>
      </c>
    </row>
    <row r="110" spans="1:4" x14ac:dyDescent="0.25">
      <c r="A110" s="94" t="s">
        <v>149</v>
      </c>
      <c r="B110" s="2" t="s">
        <v>173</v>
      </c>
      <c r="C110" s="94" t="s">
        <v>1079</v>
      </c>
      <c r="D110" s="94" t="s">
        <v>349</v>
      </c>
    </row>
    <row r="111" spans="1:4" x14ac:dyDescent="0.25">
      <c r="A111" s="94" t="s">
        <v>149</v>
      </c>
      <c r="B111" s="2" t="s">
        <v>173</v>
      </c>
      <c r="C111" s="94" t="s">
        <v>1080</v>
      </c>
      <c r="D111" s="94" t="s">
        <v>1022</v>
      </c>
    </row>
    <row r="112" spans="1:4" x14ac:dyDescent="0.25">
      <c r="A112" s="94" t="s">
        <v>1082</v>
      </c>
      <c r="B112" s="2" t="s">
        <v>173</v>
      </c>
      <c r="C112" s="99" t="s">
        <v>1269</v>
      </c>
      <c r="D112" s="98" t="s">
        <v>1270</v>
      </c>
    </row>
    <row r="113" spans="1:4" x14ac:dyDescent="0.25">
      <c r="A113" s="94" t="s">
        <v>1082</v>
      </c>
      <c r="B113" s="2" t="s">
        <v>173</v>
      </c>
      <c r="C113" s="99" t="s">
        <v>1271</v>
      </c>
      <c r="D113" s="98" t="s">
        <v>1272</v>
      </c>
    </row>
    <row r="114" spans="1:4" x14ac:dyDescent="0.25">
      <c r="A114" s="100" t="s">
        <v>150</v>
      </c>
      <c r="B114" s="29" t="s">
        <v>173</v>
      </c>
      <c r="C114" s="101" t="s">
        <v>1273</v>
      </c>
      <c r="D114" s="102" t="s">
        <v>1274</v>
      </c>
    </row>
    <row r="115" spans="1:4" x14ac:dyDescent="0.25">
      <c r="A115" s="100" t="s">
        <v>150</v>
      </c>
      <c r="B115" s="29" t="s">
        <v>173</v>
      </c>
      <c r="C115" s="101" t="s">
        <v>1275</v>
      </c>
      <c r="D115" s="102" t="s">
        <v>1168</v>
      </c>
    </row>
    <row r="116" spans="1:4" x14ac:dyDescent="0.25">
      <c r="A116" s="100" t="s">
        <v>150</v>
      </c>
      <c r="B116" s="29" t="s">
        <v>173</v>
      </c>
      <c r="C116" s="101" t="s">
        <v>1276</v>
      </c>
      <c r="D116" s="101" t="s">
        <v>1021</v>
      </c>
    </row>
    <row r="117" spans="1:4" x14ac:dyDescent="0.25">
      <c r="A117" s="94" t="s">
        <v>151</v>
      </c>
      <c r="B117" s="2" t="s">
        <v>173</v>
      </c>
      <c r="C117" s="103" t="s">
        <v>1277</v>
      </c>
      <c r="D117" s="104" t="s">
        <v>1023</v>
      </c>
    </row>
    <row r="118" spans="1:4" x14ac:dyDescent="0.25">
      <c r="A118" s="94" t="s">
        <v>151</v>
      </c>
      <c r="B118" s="2" t="s">
        <v>173</v>
      </c>
      <c r="C118" s="103" t="s">
        <v>1278</v>
      </c>
      <c r="D118" s="103" t="s">
        <v>1024</v>
      </c>
    </row>
    <row r="119" spans="1:4" x14ac:dyDescent="0.25">
      <c r="A119" s="94" t="s">
        <v>151</v>
      </c>
      <c r="B119" s="2" t="s">
        <v>173</v>
      </c>
      <c r="C119" s="103" t="s">
        <v>1279</v>
      </c>
      <c r="D119" s="103" t="s">
        <v>1025</v>
      </c>
    </row>
    <row r="120" spans="1:4" x14ac:dyDescent="0.25">
      <c r="A120" s="1" t="s">
        <v>1136</v>
      </c>
      <c r="B120" s="1" t="s">
        <v>26</v>
      </c>
      <c r="C120" s="1" t="s">
        <v>379</v>
      </c>
      <c r="D120" s="1" t="s">
        <v>380</v>
      </c>
    </row>
    <row r="121" spans="1:4" x14ac:dyDescent="0.25">
      <c r="A121" s="1" t="s">
        <v>1136</v>
      </c>
      <c r="B121" s="1" t="s">
        <v>26</v>
      </c>
      <c r="C121" s="1" t="s">
        <v>1200</v>
      </c>
      <c r="D121" s="1" t="s">
        <v>1101</v>
      </c>
    </row>
    <row r="122" spans="1:4" x14ac:dyDescent="0.25">
      <c r="A122" s="1" t="s">
        <v>1136</v>
      </c>
      <c r="B122" s="1" t="s">
        <v>26</v>
      </c>
      <c r="C122" s="1" t="s">
        <v>378</v>
      </c>
      <c r="D122" s="1" t="s">
        <v>1280</v>
      </c>
    </row>
    <row r="123" spans="1:4" x14ac:dyDescent="0.25">
      <c r="A123" s="1" t="s">
        <v>1136</v>
      </c>
      <c r="B123" s="1" t="s">
        <v>26</v>
      </c>
      <c r="C123" s="1" t="s">
        <v>381</v>
      </c>
      <c r="D123" s="1" t="s">
        <v>1281</v>
      </c>
    </row>
    <row r="124" spans="1:4" x14ac:dyDescent="0.25">
      <c r="A124" s="1" t="s">
        <v>1102</v>
      </c>
      <c r="B124" s="1" t="s">
        <v>26</v>
      </c>
      <c r="C124" s="1" t="s">
        <v>382</v>
      </c>
      <c r="D124" s="1" t="s">
        <v>383</v>
      </c>
    </row>
    <row r="125" spans="1:4" x14ac:dyDescent="0.25">
      <c r="A125" s="1" t="s">
        <v>1102</v>
      </c>
      <c r="B125" s="1" t="s">
        <v>26</v>
      </c>
      <c r="C125" s="1" t="s">
        <v>387</v>
      </c>
      <c r="D125" s="1" t="s">
        <v>388</v>
      </c>
    </row>
    <row r="126" spans="1:4" x14ac:dyDescent="0.25">
      <c r="A126" s="1" t="s">
        <v>1102</v>
      </c>
      <c r="B126" s="1" t="s">
        <v>26</v>
      </c>
      <c r="C126" s="1" t="s">
        <v>389</v>
      </c>
      <c r="D126" s="1" t="s">
        <v>513</v>
      </c>
    </row>
    <row r="127" spans="1:4" x14ac:dyDescent="0.25">
      <c r="A127" s="1" t="s">
        <v>1102</v>
      </c>
      <c r="B127" s="1" t="s">
        <v>26</v>
      </c>
      <c r="C127" s="1" t="s">
        <v>386</v>
      </c>
      <c r="D127" s="1" t="s">
        <v>1026</v>
      </c>
    </row>
    <row r="128" spans="1:4" x14ac:dyDescent="0.25">
      <c r="A128" s="1" t="s">
        <v>1102</v>
      </c>
      <c r="B128" s="1" t="s">
        <v>26</v>
      </c>
      <c r="C128" s="1" t="s">
        <v>384</v>
      </c>
      <c r="D128" s="1" t="s">
        <v>385</v>
      </c>
    </row>
    <row r="129" spans="1:4" x14ac:dyDescent="0.25">
      <c r="A129" s="1" t="s">
        <v>32</v>
      </c>
      <c r="B129" s="1" t="s">
        <v>26</v>
      </c>
      <c r="C129" s="1" t="s">
        <v>408</v>
      </c>
      <c r="D129" s="1" t="s">
        <v>1083</v>
      </c>
    </row>
    <row r="130" spans="1:4" x14ac:dyDescent="0.25">
      <c r="A130" s="1" t="s">
        <v>32</v>
      </c>
      <c r="B130" s="1" t="s">
        <v>26</v>
      </c>
      <c r="C130" s="1" t="s">
        <v>406</v>
      </c>
      <c r="D130" s="1" t="s">
        <v>1085</v>
      </c>
    </row>
    <row r="131" spans="1:4" x14ac:dyDescent="0.25">
      <c r="A131" s="1" t="s">
        <v>32</v>
      </c>
      <c r="B131" s="1" t="s">
        <v>26</v>
      </c>
      <c r="C131" s="1" t="s">
        <v>410</v>
      </c>
      <c r="D131" s="1" t="s">
        <v>1084</v>
      </c>
    </row>
    <row r="132" spans="1:4" x14ac:dyDescent="0.25">
      <c r="A132" s="1" t="s">
        <v>32</v>
      </c>
      <c r="B132" s="1" t="s">
        <v>26</v>
      </c>
      <c r="C132" s="1" t="s">
        <v>404</v>
      </c>
      <c r="D132" s="1" t="s">
        <v>405</v>
      </c>
    </row>
    <row r="133" spans="1:4" x14ac:dyDescent="0.25">
      <c r="A133" s="1" t="s">
        <v>32</v>
      </c>
      <c r="B133" s="1" t="s">
        <v>26</v>
      </c>
      <c r="C133" s="1" t="s">
        <v>409</v>
      </c>
      <c r="D133" s="1" t="s">
        <v>1282</v>
      </c>
    </row>
    <row r="134" spans="1:4" x14ac:dyDescent="0.25">
      <c r="A134" s="1" t="s">
        <v>32</v>
      </c>
      <c r="B134" s="1" t="s">
        <v>26</v>
      </c>
      <c r="C134" s="1" t="s">
        <v>403</v>
      </c>
      <c r="D134" s="1" t="s">
        <v>1103</v>
      </c>
    </row>
    <row r="135" spans="1:4" x14ac:dyDescent="0.25">
      <c r="A135" s="1" t="s">
        <v>32</v>
      </c>
      <c r="B135" s="1" t="s">
        <v>26</v>
      </c>
      <c r="C135" s="1" t="s">
        <v>413</v>
      </c>
      <c r="D135" s="1" t="s">
        <v>1104</v>
      </c>
    </row>
    <row r="136" spans="1:4" x14ac:dyDescent="0.25">
      <c r="A136" s="1" t="s">
        <v>32</v>
      </c>
      <c r="B136" s="1" t="s">
        <v>26</v>
      </c>
      <c r="C136" s="1" t="s">
        <v>412</v>
      </c>
      <c r="D136" s="1" t="s">
        <v>1283</v>
      </c>
    </row>
    <row r="137" spans="1:4" x14ac:dyDescent="0.25">
      <c r="A137" s="1" t="s">
        <v>32</v>
      </c>
      <c r="B137" s="1" t="s">
        <v>26</v>
      </c>
      <c r="C137" s="1" t="s">
        <v>411</v>
      </c>
      <c r="D137" s="1" t="s">
        <v>1086</v>
      </c>
    </row>
    <row r="138" spans="1:4" x14ac:dyDescent="0.25">
      <c r="A138" s="1" t="s">
        <v>32</v>
      </c>
      <c r="B138" s="1" t="s">
        <v>26</v>
      </c>
      <c r="C138" s="1" t="s">
        <v>407</v>
      </c>
      <c r="D138" s="1" t="s">
        <v>1087</v>
      </c>
    </row>
    <row r="139" spans="1:4" x14ac:dyDescent="0.25">
      <c r="A139" s="1" t="s">
        <v>25</v>
      </c>
      <c r="B139" s="1" t="s">
        <v>26</v>
      </c>
      <c r="C139" s="1" t="s">
        <v>367</v>
      </c>
      <c r="D139" s="1" t="s">
        <v>1028</v>
      </c>
    </row>
    <row r="140" spans="1:4" x14ac:dyDescent="0.25">
      <c r="A140" s="1" t="s">
        <v>25</v>
      </c>
      <c r="B140" s="1" t="s">
        <v>26</v>
      </c>
      <c r="C140" s="1" t="s">
        <v>366</v>
      </c>
      <c r="D140" s="1" t="s">
        <v>1138</v>
      </c>
    </row>
    <row r="141" spans="1:4" x14ac:dyDescent="0.25">
      <c r="A141" s="1" t="s">
        <v>25</v>
      </c>
      <c r="B141" s="1" t="s">
        <v>26</v>
      </c>
      <c r="C141" s="1" t="s">
        <v>368</v>
      </c>
      <c r="D141" s="1" t="s">
        <v>1139</v>
      </c>
    </row>
    <row r="142" spans="1:4" x14ac:dyDescent="0.25">
      <c r="A142" s="1" t="s">
        <v>25</v>
      </c>
      <c r="B142" s="1" t="s">
        <v>26</v>
      </c>
      <c r="C142" s="1" t="s">
        <v>369</v>
      </c>
      <c r="D142" s="1" t="s">
        <v>1140</v>
      </c>
    </row>
    <row r="143" spans="1:4" x14ac:dyDescent="0.25">
      <c r="A143" s="1" t="s">
        <v>1203</v>
      </c>
      <c r="B143" s="1" t="s">
        <v>26</v>
      </c>
      <c r="C143" s="1" t="s">
        <v>432</v>
      </c>
      <c r="D143" s="1" t="s">
        <v>1284</v>
      </c>
    </row>
    <row r="144" spans="1:4" x14ac:dyDescent="0.25">
      <c r="A144" s="1" t="s">
        <v>1203</v>
      </c>
      <c r="B144" s="1" t="s">
        <v>26</v>
      </c>
      <c r="C144" s="1" t="s">
        <v>438</v>
      </c>
      <c r="D144" s="1" t="s">
        <v>439</v>
      </c>
    </row>
    <row r="145" spans="1:4" x14ac:dyDescent="0.25">
      <c r="A145" s="1" t="s">
        <v>1203</v>
      </c>
      <c r="B145" s="1" t="s">
        <v>26</v>
      </c>
      <c r="C145" s="1" t="s">
        <v>442</v>
      </c>
      <c r="D145" s="1" t="s">
        <v>1137</v>
      </c>
    </row>
    <row r="146" spans="1:4" x14ac:dyDescent="0.25">
      <c r="A146" s="1" t="s">
        <v>1203</v>
      </c>
      <c r="B146" s="1" t="s">
        <v>26</v>
      </c>
      <c r="C146" s="1" t="s">
        <v>433</v>
      </c>
      <c r="D146" s="1" t="s">
        <v>1027</v>
      </c>
    </row>
    <row r="147" spans="1:4" x14ac:dyDescent="0.25">
      <c r="A147" s="1" t="s">
        <v>1203</v>
      </c>
      <c r="B147" s="1" t="s">
        <v>26</v>
      </c>
      <c r="C147" s="1" t="s">
        <v>436</v>
      </c>
      <c r="D147" s="1" t="s">
        <v>437</v>
      </c>
    </row>
    <row r="148" spans="1:4" x14ac:dyDescent="0.25">
      <c r="A148" s="1" t="s">
        <v>1203</v>
      </c>
      <c r="B148" s="1" t="s">
        <v>26</v>
      </c>
      <c r="C148" s="1" t="s">
        <v>440</v>
      </c>
      <c r="D148" s="1" t="s">
        <v>441</v>
      </c>
    </row>
    <row r="149" spans="1:4" x14ac:dyDescent="0.25">
      <c r="A149" s="1" t="s">
        <v>1203</v>
      </c>
      <c r="B149" s="1" t="s">
        <v>26</v>
      </c>
      <c r="C149" s="1" t="s">
        <v>434</v>
      </c>
      <c r="D149" s="1" t="s">
        <v>435</v>
      </c>
    </row>
    <row r="150" spans="1:4" x14ac:dyDescent="0.25">
      <c r="A150" s="1" t="s">
        <v>39</v>
      </c>
      <c r="B150" s="1" t="s">
        <v>26</v>
      </c>
      <c r="C150" s="1" t="s">
        <v>374</v>
      </c>
      <c r="D150" s="1" t="s">
        <v>375</v>
      </c>
    </row>
    <row r="151" spans="1:4" x14ac:dyDescent="0.25">
      <c r="A151" s="1" t="s">
        <v>39</v>
      </c>
      <c r="B151" s="1" t="s">
        <v>26</v>
      </c>
      <c r="C151" s="1" t="s">
        <v>370</v>
      </c>
      <c r="D151" s="1" t="s">
        <v>371</v>
      </c>
    </row>
    <row r="152" spans="1:4" x14ac:dyDescent="0.25">
      <c r="A152" s="1" t="s">
        <v>39</v>
      </c>
      <c r="B152" s="1" t="s">
        <v>26</v>
      </c>
      <c r="C152" s="1" t="s">
        <v>376</v>
      </c>
      <c r="D152" s="1" t="s">
        <v>377</v>
      </c>
    </row>
    <row r="153" spans="1:4" x14ac:dyDescent="0.25">
      <c r="A153" s="1" t="s">
        <v>39</v>
      </c>
      <c r="B153" s="1" t="s">
        <v>26</v>
      </c>
      <c r="C153" s="1" t="s">
        <v>372</v>
      </c>
      <c r="D153" s="1" t="s">
        <v>373</v>
      </c>
    </row>
    <row r="154" spans="1:4" x14ac:dyDescent="0.25">
      <c r="A154" s="1" t="s">
        <v>30</v>
      </c>
      <c r="B154" s="1" t="s">
        <v>26</v>
      </c>
      <c r="C154" s="1" t="s">
        <v>395</v>
      </c>
      <c r="D154" s="1" t="s">
        <v>348</v>
      </c>
    </row>
    <row r="155" spans="1:4" x14ac:dyDescent="0.25">
      <c r="A155" s="1" t="s">
        <v>30</v>
      </c>
      <c r="B155" s="1" t="s">
        <v>26</v>
      </c>
      <c r="C155" s="1" t="s">
        <v>396</v>
      </c>
      <c r="D155" s="1" t="s">
        <v>397</v>
      </c>
    </row>
    <row r="156" spans="1:4" x14ac:dyDescent="0.25">
      <c r="A156" s="1" t="s">
        <v>30</v>
      </c>
      <c r="B156" s="1" t="s">
        <v>26</v>
      </c>
      <c r="C156" s="1" t="s">
        <v>399</v>
      </c>
      <c r="D156" s="1" t="s">
        <v>400</v>
      </c>
    </row>
    <row r="157" spans="1:4" x14ac:dyDescent="0.25">
      <c r="A157" s="1" t="s">
        <v>30</v>
      </c>
      <c r="B157" s="1" t="s">
        <v>26</v>
      </c>
      <c r="C157" s="1" t="s">
        <v>398</v>
      </c>
      <c r="D157" s="1" t="s">
        <v>362</v>
      </c>
    </row>
    <row r="158" spans="1:4" x14ac:dyDescent="0.25">
      <c r="A158" s="1" t="s">
        <v>30</v>
      </c>
      <c r="B158" s="1" t="s">
        <v>26</v>
      </c>
      <c r="C158" s="1" t="s">
        <v>390</v>
      </c>
      <c r="D158" s="1" t="s">
        <v>391</v>
      </c>
    </row>
    <row r="159" spans="1:4" x14ac:dyDescent="0.25">
      <c r="A159" s="1" t="s">
        <v>30</v>
      </c>
      <c r="B159" s="1" t="s">
        <v>26</v>
      </c>
      <c r="C159" s="1" t="s">
        <v>394</v>
      </c>
      <c r="D159" s="1" t="s">
        <v>1235</v>
      </c>
    </row>
    <row r="160" spans="1:4" x14ac:dyDescent="0.25">
      <c r="A160" s="1" t="s">
        <v>30</v>
      </c>
      <c r="B160" s="1" t="s">
        <v>26</v>
      </c>
      <c r="C160" s="1" t="s">
        <v>401</v>
      </c>
      <c r="D160" s="1" t="s">
        <v>402</v>
      </c>
    </row>
    <row r="161" spans="1:4" x14ac:dyDescent="0.25">
      <c r="A161" s="1" t="s">
        <v>30</v>
      </c>
      <c r="B161" s="1" t="s">
        <v>26</v>
      </c>
      <c r="C161" s="1" t="s">
        <v>392</v>
      </c>
      <c r="D161" s="1" t="s">
        <v>393</v>
      </c>
    </row>
    <row r="162" spans="1:4" x14ac:dyDescent="0.25">
      <c r="A162" s="1" t="s">
        <v>34</v>
      </c>
      <c r="B162" s="1" t="s">
        <v>26</v>
      </c>
      <c r="C162" s="1" t="s">
        <v>422</v>
      </c>
      <c r="D162" s="1" t="s">
        <v>423</v>
      </c>
    </row>
    <row r="163" spans="1:4" x14ac:dyDescent="0.25">
      <c r="A163" s="1" t="s">
        <v>34</v>
      </c>
      <c r="B163" s="1" t="s">
        <v>26</v>
      </c>
      <c r="C163" s="1" t="s">
        <v>424</v>
      </c>
      <c r="D163" s="1" t="s">
        <v>425</v>
      </c>
    </row>
    <row r="164" spans="1:4" x14ac:dyDescent="0.25">
      <c r="A164" s="1" t="s">
        <v>34</v>
      </c>
      <c r="B164" s="1" t="s">
        <v>26</v>
      </c>
      <c r="C164" s="1" t="s">
        <v>430</v>
      </c>
      <c r="D164" s="1" t="s">
        <v>431</v>
      </c>
    </row>
    <row r="165" spans="1:4" x14ac:dyDescent="0.25">
      <c r="A165" s="1" t="s">
        <v>34</v>
      </c>
      <c r="B165" s="1" t="s">
        <v>26</v>
      </c>
      <c r="C165" s="1" t="s">
        <v>420</v>
      </c>
      <c r="D165" s="1" t="s">
        <v>421</v>
      </c>
    </row>
    <row r="166" spans="1:4" x14ac:dyDescent="0.25">
      <c r="A166" s="1" t="s">
        <v>34</v>
      </c>
      <c r="B166" s="1" t="s">
        <v>26</v>
      </c>
      <c r="C166" s="1" t="s">
        <v>428</v>
      </c>
      <c r="D166" s="1" t="s">
        <v>429</v>
      </c>
    </row>
    <row r="167" spans="1:4" x14ac:dyDescent="0.25">
      <c r="A167" s="1" t="s">
        <v>34</v>
      </c>
      <c r="B167" s="1" t="s">
        <v>26</v>
      </c>
      <c r="C167" s="1" t="s">
        <v>426</v>
      </c>
      <c r="D167" s="1" t="s">
        <v>427</v>
      </c>
    </row>
    <row r="168" spans="1:4" x14ac:dyDescent="0.25">
      <c r="A168" s="1" t="s">
        <v>38</v>
      </c>
      <c r="B168" s="1" t="s">
        <v>26</v>
      </c>
      <c r="C168" s="1" t="s">
        <v>418</v>
      </c>
      <c r="D168" s="1" t="s">
        <v>419</v>
      </c>
    </row>
    <row r="169" spans="1:4" x14ac:dyDescent="0.25">
      <c r="A169" s="1" t="s">
        <v>38</v>
      </c>
      <c r="B169" s="1" t="s">
        <v>26</v>
      </c>
      <c r="C169" s="1" t="s">
        <v>416</v>
      </c>
      <c r="D169" s="1" t="s">
        <v>417</v>
      </c>
    </row>
    <row r="170" spans="1:4" x14ac:dyDescent="0.25">
      <c r="A170" s="1" t="s">
        <v>38</v>
      </c>
      <c r="B170" s="1" t="s">
        <v>26</v>
      </c>
      <c r="C170" s="1" t="s">
        <v>414</v>
      </c>
      <c r="D170" s="1" t="s">
        <v>415</v>
      </c>
    </row>
    <row r="171" spans="1:4" x14ac:dyDescent="0.25">
      <c r="A171" s="105" t="s">
        <v>1236</v>
      </c>
      <c r="B171" s="105" t="s">
        <v>41</v>
      </c>
      <c r="C171" s="105" t="s">
        <v>516</v>
      </c>
      <c r="D171" s="105" t="s">
        <v>517</v>
      </c>
    </row>
    <row r="172" spans="1:4" x14ac:dyDescent="0.25">
      <c r="A172" s="105" t="s">
        <v>1236</v>
      </c>
      <c r="B172" s="105" t="s">
        <v>41</v>
      </c>
      <c r="C172" s="105" t="s">
        <v>515</v>
      </c>
      <c r="D172" s="105" t="s">
        <v>1039</v>
      </c>
    </row>
    <row r="173" spans="1:4" x14ac:dyDescent="0.25">
      <c r="A173" s="105" t="s">
        <v>1236</v>
      </c>
      <c r="B173" s="105" t="s">
        <v>41</v>
      </c>
      <c r="C173" s="105" t="s">
        <v>512</v>
      </c>
      <c r="D173" s="105" t="s">
        <v>358</v>
      </c>
    </row>
    <row r="174" spans="1:4" x14ac:dyDescent="0.25">
      <c r="A174" s="105" t="s">
        <v>1236</v>
      </c>
      <c r="B174" s="105" t="s">
        <v>41</v>
      </c>
      <c r="C174" s="105" t="s">
        <v>514</v>
      </c>
      <c r="D174" s="105" t="s">
        <v>348</v>
      </c>
    </row>
    <row r="175" spans="1:4" x14ac:dyDescent="0.25">
      <c r="A175" s="105" t="s">
        <v>1236</v>
      </c>
      <c r="B175" s="105" t="s">
        <v>41</v>
      </c>
      <c r="C175" s="105" t="s">
        <v>518</v>
      </c>
      <c r="D175" s="105" t="s">
        <v>1040</v>
      </c>
    </row>
    <row r="176" spans="1:4" x14ac:dyDescent="0.25">
      <c r="A176" s="105" t="s">
        <v>55</v>
      </c>
      <c r="B176" s="105" t="s">
        <v>41</v>
      </c>
      <c r="C176" s="105" t="s">
        <v>502</v>
      </c>
      <c r="D176" s="105" t="s">
        <v>503</v>
      </c>
    </row>
    <row r="177" spans="1:4" x14ac:dyDescent="0.25">
      <c r="A177" s="105" t="s">
        <v>55</v>
      </c>
      <c r="B177" s="105" t="s">
        <v>41</v>
      </c>
      <c r="C177" s="105" t="s">
        <v>504</v>
      </c>
      <c r="D177" s="105" t="s">
        <v>505</v>
      </c>
    </row>
    <row r="178" spans="1:4" x14ac:dyDescent="0.25">
      <c r="A178" s="105" t="s">
        <v>55</v>
      </c>
      <c r="B178" s="105" t="s">
        <v>41</v>
      </c>
      <c r="C178" s="105" t="s">
        <v>498</v>
      </c>
      <c r="D178" s="105" t="s">
        <v>499</v>
      </c>
    </row>
    <row r="179" spans="1:4" x14ac:dyDescent="0.25">
      <c r="A179" s="105" t="s">
        <v>55</v>
      </c>
      <c r="B179" s="105" t="s">
        <v>41</v>
      </c>
      <c r="C179" s="105" t="s">
        <v>500</v>
      </c>
      <c r="D179" s="105" t="s">
        <v>501</v>
      </c>
    </row>
    <row r="180" spans="1:4" x14ac:dyDescent="0.25">
      <c r="A180" s="105" t="s">
        <v>55</v>
      </c>
      <c r="B180" s="105" t="s">
        <v>41</v>
      </c>
      <c r="C180" s="105" t="s">
        <v>508</v>
      </c>
      <c r="D180" s="105" t="s">
        <v>509</v>
      </c>
    </row>
    <row r="181" spans="1:4" x14ac:dyDescent="0.25">
      <c r="A181" s="105" t="s">
        <v>55</v>
      </c>
      <c r="B181" s="105" t="s">
        <v>41</v>
      </c>
      <c r="C181" s="105" t="s">
        <v>506</v>
      </c>
      <c r="D181" s="105" t="s">
        <v>507</v>
      </c>
    </row>
    <row r="182" spans="1:4" x14ac:dyDescent="0.25">
      <c r="A182" s="105" t="s">
        <v>59</v>
      </c>
      <c r="B182" s="105" t="s">
        <v>41</v>
      </c>
      <c r="C182" s="105" t="s">
        <v>443</v>
      </c>
      <c r="D182" s="105" t="s">
        <v>1141</v>
      </c>
    </row>
    <row r="183" spans="1:4" x14ac:dyDescent="0.25">
      <c r="A183" s="105" t="s">
        <v>59</v>
      </c>
      <c r="B183" s="105" t="s">
        <v>41</v>
      </c>
      <c r="C183" s="105" t="s">
        <v>446</v>
      </c>
      <c r="D183" s="105" t="s">
        <v>1142</v>
      </c>
    </row>
    <row r="184" spans="1:4" x14ac:dyDescent="0.25">
      <c r="A184" s="105" t="s">
        <v>59</v>
      </c>
      <c r="B184" s="105" t="s">
        <v>41</v>
      </c>
      <c r="C184" s="105" t="s">
        <v>445</v>
      </c>
      <c r="D184" s="105" t="s">
        <v>1143</v>
      </c>
    </row>
    <row r="185" spans="1:4" x14ac:dyDescent="0.25">
      <c r="A185" s="105" t="s">
        <v>59</v>
      </c>
      <c r="B185" s="105" t="s">
        <v>41</v>
      </c>
      <c r="C185" s="105" t="s">
        <v>444</v>
      </c>
      <c r="D185" s="105" t="s">
        <v>1144</v>
      </c>
    </row>
    <row r="186" spans="1:4" x14ac:dyDescent="0.25">
      <c r="A186" s="105" t="s">
        <v>40</v>
      </c>
      <c r="B186" s="105" t="s">
        <v>41</v>
      </c>
      <c r="C186" s="105" t="s">
        <v>451</v>
      </c>
      <c r="D186" s="105" t="s">
        <v>1145</v>
      </c>
    </row>
    <row r="187" spans="1:4" x14ac:dyDescent="0.25">
      <c r="A187" s="105" t="s">
        <v>40</v>
      </c>
      <c r="B187" s="105" t="s">
        <v>41</v>
      </c>
      <c r="C187" s="105" t="s">
        <v>455</v>
      </c>
      <c r="D187" s="105" t="s">
        <v>1029</v>
      </c>
    </row>
    <row r="188" spans="1:4" x14ac:dyDescent="0.25">
      <c r="A188" s="105" t="s">
        <v>40</v>
      </c>
      <c r="B188" s="105" t="s">
        <v>41</v>
      </c>
      <c r="C188" s="105" t="s">
        <v>452</v>
      </c>
      <c r="D188" s="105" t="s">
        <v>453</v>
      </c>
    </row>
    <row r="189" spans="1:4" x14ac:dyDescent="0.25">
      <c r="A189" s="105" t="s">
        <v>40</v>
      </c>
      <c r="B189" s="105" t="s">
        <v>41</v>
      </c>
      <c r="C189" s="105" t="s">
        <v>454</v>
      </c>
      <c r="D189" s="105" t="s">
        <v>1030</v>
      </c>
    </row>
    <row r="190" spans="1:4" x14ac:dyDescent="0.25">
      <c r="A190" s="105" t="s">
        <v>40</v>
      </c>
      <c r="B190" s="105" t="s">
        <v>41</v>
      </c>
      <c r="C190" s="105" t="s">
        <v>449</v>
      </c>
      <c r="D190" s="105" t="s">
        <v>1031</v>
      </c>
    </row>
    <row r="191" spans="1:4" x14ac:dyDescent="0.25">
      <c r="A191" s="105" t="s">
        <v>40</v>
      </c>
      <c r="B191" s="105" t="s">
        <v>41</v>
      </c>
      <c r="C191" s="105" t="s">
        <v>450</v>
      </c>
      <c r="D191" s="105" t="s">
        <v>1146</v>
      </c>
    </row>
    <row r="192" spans="1:4" x14ac:dyDescent="0.25">
      <c r="A192" s="105" t="s">
        <v>40</v>
      </c>
      <c r="B192" s="105" t="s">
        <v>41</v>
      </c>
      <c r="C192" s="105" t="s">
        <v>447</v>
      </c>
      <c r="D192" s="105" t="s">
        <v>448</v>
      </c>
    </row>
    <row r="193" spans="1:4" x14ac:dyDescent="0.25">
      <c r="A193" s="105" t="s">
        <v>43</v>
      </c>
      <c r="B193" s="105" t="s">
        <v>41</v>
      </c>
      <c r="C193" s="105" t="s">
        <v>460</v>
      </c>
      <c r="D193" s="105" t="s">
        <v>1105</v>
      </c>
    </row>
    <row r="194" spans="1:4" x14ac:dyDescent="0.25">
      <c r="A194" s="105" t="s">
        <v>43</v>
      </c>
      <c r="B194" s="105" t="s">
        <v>41</v>
      </c>
      <c r="C194" s="105" t="s">
        <v>456</v>
      </c>
      <c r="D194" s="105" t="s">
        <v>457</v>
      </c>
    </row>
    <row r="195" spans="1:4" x14ac:dyDescent="0.25">
      <c r="A195" s="105" t="s">
        <v>43</v>
      </c>
      <c r="B195" s="105" t="s">
        <v>41</v>
      </c>
      <c r="C195" s="105" t="s">
        <v>458</v>
      </c>
      <c r="D195" s="105" t="s">
        <v>459</v>
      </c>
    </row>
    <row r="196" spans="1:4" x14ac:dyDescent="0.25">
      <c r="A196" s="105" t="s">
        <v>57</v>
      </c>
      <c r="B196" s="105" t="s">
        <v>41</v>
      </c>
      <c r="C196" s="105" t="s">
        <v>511</v>
      </c>
      <c r="D196" s="105" t="s">
        <v>1285</v>
      </c>
    </row>
    <row r="197" spans="1:4" x14ac:dyDescent="0.25">
      <c r="A197" s="105" t="s">
        <v>57</v>
      </c>
      <c r="B197" s="105" t="s">
        <v>41</v>
      </c>
      <c r="C197" s="105" t="s">
        <v>510</v>
      </c>
      <c r="D197" s="105" t="s">
        <v>1041</v>
      </c>
    </row>
    <row r="198" spans="1:4" x14ac:dyDescent="0.25">
      <c r="A198" s="105" t="s">
        <v>53</v>
      </c>
      <c r="B198" s="105" t="s">
        <v>41</v>
      </c>
      <c r="C198" s="105" t="s">
        <v>492</v>
      </c>
      <c r="D198" s="105" t="s">
        <v>493</v>
      </c>
    </row>
    <row r="199" spans="1:4" x14ac:dyDescent="0.25">
      <c r="A199" s="105" t="s">
        <v>53</v>
      </c>
      <c r="B199" s="105" t="s">
        <v>41</v>
      </c>
      <c r="C199" s="105" t="s">
        <v>491</v>
      </c>
      <c r="D199" s="105" t="s">
        <v>1034</v>
      </c>
    </row>
    <row r="200" spans="1:4" x14ac:dyDescent="0.25">
      <c r="A200" s="105" t="s">
        <v>53</v>
      </c>
      <c r="B200" s="105" t="s">
        <v>41</v>
      </c>
      <c r="C200" s="105" t="s">
        <v>489</v>
      </c>
      <c r="D200" s="105" t="s">
        <v>1035</v>
      </c>
    </row>
    <row r="201" spans="1:4" x14ac:dyDescent="0.25">
      <c r="A201" s="105" t="s">
        <v>53</v>
      </c>
      <c r="B201" s="105" t="s">
        <v>41</v>
      </c>
      <c r="C201" s="105" t="s">
        <v>490</v>
      </c>
      <c r="D201" s="105" t="s">
        <v>1036</v>
      </c>
    </row>
    <row r="202" spans="1:4" x14ac:dyDescent="0.25">
      <c r="A202" s="105" t="s">
        <v>179</v>
      </c>
      <c r="B202" s="105" t="s">
        <v>41</v>
      </c>
      <c r="C202" s="105" t="s">
        <v>495</v>
      </c>
      <c r="D202" s="105" t="s">
        <v>1037</v>
      </c>
    </row>
    <row r="203" spans="1:4" x14ac:dyDescent="0.25">
      <c r="A203" s="105" t="s">
        <v>179</v>
      </c>
      <c r="B203" s="105" t="s">
        <v>41</v>
      </c>
      <c r="C203" s="105" t="s">
        <v>494</v>
      </c>
      <c r="D203" s="105" t="s">
        <v>1239</v>
      </c>
    </row>
    <row r="204" spans="1:4" x14ac:dyDescent="0.25">
      <c r="A204" s="105" t="s">
        <v>179</v>
      </c>
      <c r="B204" s="105" t="s">
        <v>41</v>
      </c>
      <c r="C204" s="105" t="s">
        <v>496</v>
      </c>
      <c r="D204" s="105" t="s">
        <v>1038</v>
      </c>
    </row>
    <row r="205" spans="1:4" x14ac:dyDescent="0.25">
      <c r="A205" s="105" t="s">
        <v>179</v>
      </c>
      <c r="B205" s="105" t="s">
        <v>41</v>
      </c>
      <c r="C205" s="105" t="s">
        <v>497</v>
      </c>
      <c r="D205" s="105" t="s">
        <v>1091</v>
      </c>
    </row>
    <row r="206" spans="1:4" x14ac:dyDescent="0.25">
      <c r="A206" s="105" t="s">
        <v>50</v>
      </c>
      <c r="B206" s="105" t="s">
        <v>41</v>
      </c>
      <c r="C206" s="105" t="s">
        <v>475</v>
      </c>
      <c r="D206" s="105" t="s">
        <v>1170</v>
      </c>
    </row>
    <row r="207" spans="1:4" x14ac:dyDescent="0.25">
      <c r="A207" s="105" t="s">
        <v>50</v>
      </c>
      <c r="B207" s="105" t="s">
        <v>41</v>
      </c>
      <c r="C207" s="105" t="s">
        <v>477</v>
      </c>
      <c r="D207" s="105" t="s">
        <v>1169</v>
      </c>
    </row>
    <row r="208" spans="1:4" x14ac:dyDescent="0.25">
      <c r="A208" s="105" t="s">
        <v>50</v>
      </c>
      <c r="B208" s="105" t="s">
        <v>41</v>
      </c>
      <c r="C208" s="105" t="s">
        <v>474</v>
      </c>
      <c r="D208" s="105" t="s">
        <v>478</v>
      </c>
    </row>
    <row r="209" spans="1:4" x14ac:dyDescent="0.25">
      <c r="A209" s="105" t="s">
        <v>50</v>
      </c>
      <c r="B209" s="105" t="s">
        <v>41</v>
      </c>
      <c r="C209" s="105" t="s">
        <v>1201</v>
      </c>
      <c r="D209" s="105" t="s">
        <v>476</v>
      </c>
    </row>
    <row r="210" spans="1:4" x14ac:dyDescent="0.25">
      <c r="A210" s="105" t="s">
        <v>50</v>
      </c>
      <c r="B210" s="105" t="s">
        <v>41</v>
      </c>
      <c r="C210" s="105" t="s">
        <v>1202</v>
      </c>
      <c r="D210" s="105" t="s">
        <v>1286</v>
      </c>
    </row>
    <row r="211" spans="1:4" x14ac:dyDescent="0.25">
      <c r="A211" s="105" t="s">
        <v>45</v>
      </c>
      <c r="B211" s="105" t="s">
        <v>41</v>
      </c>
      <c r="C211" s="105" t="s">
        <v>464</v>
      </c>
      <c r="D211" s="105" t="s">
        <v>465</v>
      </c>
    </row>
    <row r="212" spans="1:4" x14ac:dyDescent="0.25">
      <c r="A212" s="105" t="s">
        <v>45</v>
      </c>
      <c r="B212" s="105" t="s">
        <v>41</v>
      </c>
      <c r="C212" s="105" t="s">
        <v>463</v>
      </c>
      <c r="D212" s="105" t="s">
        <v>1237</v>
      </c>
    </row>
    <row r="213" spans="1:4" x14ac:dyDescent="0.25">
      <c r="A213" s="105" t="s">
        <v>45</v>
      </c>
      <c r="B213" s="105" t="s">
        <v>41</v>
      </c>
      <c r="C213" s="105" t="s">
        <v>461</v>
      </c>
      <c r="D213" s="105" t="s">
        <v>462</v>
      </c>
    </row>
    <row r="214" spans="1:4" x14ac:dyDescent="0.25">
      <c r="A214" s="105" t="s">
        <v>1238</v>
      </c>
      <c r="B214" s="105" t="s">
        <v>41</v>
      </c>
      <c r="C214" s="105" t="s">
        <v>470</v>
      </c>
      <c r="D214" s="105" t="s">
        <v>471</v>
      </c>
    </row>
    <row r="215" spans="1:4" x14ac:dyDescent="0.25">
      <c r="A215" s="105" t="s">
        <v>1238</v>
      </c>
      <c r="B215" s="105" t="s">
        <v>41</v>
      </c>
      <c r="C215" s="105" t="s">
        <v>466</v>
      </c>
      <c r="D215" s="105" t="s">
        <v>1032</v>
      </c>
    </row>
    <row r="216" spans="1:4" x14ac:dyDescent="0.25">
      <c r="A216" s="105" t="s">
        <v>1238</v>
      </c>
      <c r="B216" s="105" t="s">
        <v>41</v>
      </c>
      <c r="C216" s="105" t="s">
        <v>469</v>
      </c>
      <c r="D216" s="105" t="s">
        <v>1033</v>
      </c>
    </row>
    <row r="217" spans="1:4" x14ac:dyDescent="0.25">
      <c r="A217" s="105" t="s">
        <v>1238</v>
      </c>
      <c r="B217" s="105" t="s">
        <v>41</v>
      </c>
      <c r="C217" s="105" t="s">
        <v>467</v>
      </c>
      <c r="D217" s="105" t="s">
        <v>468</v>
      </c>
    </row>
    <row r="218" spans="1:4" x14ac:dyDescent="0.25">
      <c r="A218" s="105" t="s">
        <v>1238</v>
      </c>
      <c r="B218" s="105" t="s">
        <v>41</v>
      </c>
      <c r="C218" s="105" t="s">
        <v>472</v>
      </c>
      <c r="D218" s="105" t="s">
        <v>473</v>
      </c>
    </row>
    <row r="219" spans="1:4" x14ac:dyDescent="0.25">
      <c r="A219" s="105" t="s">
        <v>48</v>
      </c>
      <c r="B219" s="105" t="s">
        <v>41</v>
      </c>
      <c r="C219" s="105" t="s">
        <v>479</v>
      </c>
      <c r="D219" s="105" t="s">
        <v>480</v>
      </c>
    </row>
    <row r="220" spans="1:4" x14ac:dyDescent="0.25">
      <c r="A220" s="105" t="s">
        <v>48</v>
      </c>
      <c r="B220" s="105" t="s">
        <v>41</v>
      </c>
      <c r="C220" s="105" t="s">
        <v>481</v>
      </c>
      <c r="D220" s="105" t="s">
        <v>796</v>
      </c>
    </row>
    <row r="221" spans="1:4" x14ac:dyDescent="0.25">
      <c r="A221" s="105" t="s">
        <v>52</v>
      </c>
      <c r="B221" s="105" t="s">
        <v>41</v>
      </c>
      <c r="C221" s="105" t="s">
        <v>485</v>
      </c>
      <c r="D221" s="105" t="s">
        <v>358</v>
      </c>
    </row>
    <row r="222" spans="1:4" x14ac:dyDescent="0.25">
      <c r="A222" s="105" t="s">
        <v>52</v>
      </c>
      <c r="B222" s="105" t="s">
        <v>41</v>
      </c>
      <c r="C222" s="105" t="s">
        <v>483</v>
      </c>
      <c r="D222" s="105" t="s">
        <v>484</v>
      </c>
    </row>
    <row r="223" spans="1:4" x14ac:dyDescent="0.25">
      <c r="A223" s="105" t="s">
        <v>52</v>
      </c>
      <c r="B223" s="105" t="s">
        <v>41</v>
      </c>
      <c r="C223" s="105" t="s">
        <v>486</v>
      </c>
      <c r="D223" s="105" t="s">
        <v>1042</v>
      </c>
    </row>
    <row r="224" spans="1:4" x14ac:dyDescent="0.25">
      <c r="A224" s="105" t="s">
        <v>52</v>
      </c>
      <c r="B224" s="105" t="s">
        <v>41</v>
      </c>
      <c r="C224" s="105" t="s">
        <v>487</v>
      </c>
      <c r="D224" s="105" t="s">
        <v>488</v>
      </c>
    </row>
    <row r="225" spans="1:4" x14ac:dyDescent="0.25">
      <c r="A225" s="105" t="s">
        <v>52</v>
      </c>
      <c r="B225" s="105" t="s">
        <v>41</v>
      </c>
      <c r="C225" s="105" t="s">
        <v>482</v>
      </c>
      <c r="D225" s="105" t="s">
        <v>1043</v>
      </c>
    </row>
    <row r="226" spans="1:4" x14ac:dyDescent="0.25">
      <c r="A226" s="63" t="s">
        <v>1044</v>
      </c>
      <c r="B226" s="63" t="s">
        <v>172</v>
      </c>
      <c r="C226" s="63" t="s">
        <v>572</v>
      </c>
      <c r="D226" s="106" t="s">
        <v>1241</v>
      </c>
    </row>
    <row r="227" spans="1:4" x14ac:dyDescent="0.25">
      <c r="A227" s="63" t="s">
        <v>1044</v>
      </c>
      <c r="B227" s="63" t="s">
        <v>172</v>
      </c>
      <c r="C227" s="63" t="s">
        <v>571</v>
      </c>
      <c r="D227" s="107" t="s">
        <v>1045</v>
      </c>
    </row>
    <row r="228" spans="1:4" x14ac:dyDescent="0.25">
      <c r="A228" s="63" t="s">
        <v>1044</v>
      </c>
      <c r="B228" s="63" t="s">
        <v>172</v>
      </c>
      <c r="C228" s="63" t="s">
        <v>579</v>
      </c>
      <c r="D228" s="107" t="s">
        <v>1091</v>
      </c>
    </row>
    <row r="229" spans="1:4" x14ac:dyDescent="0.25">
      <c r="A229" s="63" t="s">
        <v>1044</v>
      </c>
      <c r="B229" s="63" t="s">
        <v>172</v>
      </c>
      <c r="C229" s="63" t="s">
        <v>580</v>
      </c>
      <c r="D229" s="107" t="s">
        <v>1150</v>
      </c>
    </row>
    <row r="230" spans="1:4" x14ac:dyDescent="0.25">
      <c r="A230" s="63" t="s">
        <v>1044</v>
      </c>
      <c r="B230" s="63" t="s">
        <v>172</v>
      </c>
      <c r="C230" s="63" t="s">
        <v>575</v>
      </c>
      <c r="D230" s="107" t="s">
        <v>576</v>
      </c>
    </row>
    <row r="231" spans="1:4" x14ac:dyDescent="0.25">
      <c r="A231" s="63" t="s">
        <v>1044</v>
      </c>
      <c r="B231" s="63" t="s">
        <v>172</v>
      </c>
      <c r="C231" s="63" t="s">
        <v>581</v>
      </c>
      <c r="D231" s="107" t="s">
        <v>1151</v>
      </c>
    </row>
    <row r="232" spans="1:4" x14ac:dyDescent="0.25">
      <c r="A232" s="63" t="s">
        <v>1044</v>
      </c>
      <c r="B232" s="63" t="s">
        <v>172</v>
      </c>
      <c r="C232" s="63" t="s">
        <v>577</v>
      </c>
      <c r="D232" s="107" t="s">
        <v>578</v>
      </c>
    </row>
    <row r="233" spans="1:4" x14ac:dyDescent="0.25">
      <c r="A233" s="63" t="s">
        <v>1044</v>
      </c>
      <c r="B233" s="63" t="s">
        <v>172</v>
      </c>
      <c r="C233" s="63" t="s">
        <v>573</v>
      </c>
      <c r="D233" s="107" t="s">
        <v>574</v>
      </c>
    </row>
    <row r="234" spans="1:4" x14ac:dyDescent="0.25">
      <c r="A234" s="63" t="s">
        <v>169</v>
      </c>
      <c r="B234" s="63" t="s">
        <v>172</v>
      </c>
      <c r="C234" s="63" t="s">
        <v>593</v>
      </c>
      <c r="D234" s="107" t="s">
        <v>594</v>
      </c>
    </row>
    <row r="235" spans="1:4" x14ac:dyDescent="0.25">
      <c r="A235" s="63" t="s">
        <v>169</v>
      </c>
      <c r="B235" s="63" t="s">
        <v>172</v>
      </c>
      <c r="C235" s="63" t="s">
        <v>597</v>
      </c>
      <c r="D235" s="107" t="s">
        <v>1204</v>
      </c>
    </row>
    <row r="236" spans="1:4" x14ac:dyDescent="0.25">
      <c r="A236" s="63" t="s">
        <v>169</v>
      </c>
      <c r="B236" s="63" t="s">
        <v>172</v>
      </c>
      <c r="C236" s="63" t="s">
        <v>591</v>
      </c>
      <c r="D236" s="107" t="s">
        <v>592</v>
      </c>
    </row>
    <row r="237" spans="1:4" x14ac:dyDescent="0.25">
      <c r="A237" s="63" t="s">
        <v>169</v>
      </c>
      <c r="B237" s="63" t="s">
        <v>172</v>
      </c>
      <c r="C237" s="63" t="s">
        <v>595</v>
      </c>
      <c r="D237" s="107" t="s">
        <v>596</v>
      </c>
    </row>
    <row r="238" spans="1:4" x14ac:dyDescent="0.25">
      <c r="A238" s="63" t="s">
        <v>169</v>
      </c>
      <c r="B238" s="63" t="s">
        <v>172</v>
      </c>
      <c r="C238" s="63" t="s">
        <v>590</v>
      </c>
      <c r="D238" s="107" t="s">
        <v>373</v>
      </c>
    </row>
    <row r="239" spans="1:4" x14ac:dyDescent="0.25">
      <c r="A239" s="63" t="s">
        <v>170</v>
      </c>
      <c r="B239" s="63" t="s">
        <v>172</v>
      </c>
      <c r="C239" s="63" t="s">
        <v>604</v>
      </c>
      <c r="D239" s="107" t="s">
        <v>605</v>
      </c>
    </row>
    <row r="240" spans="1:4" x14ac:dyDescent="0.25">
      <c r="A240" s="63" t="s">
        <v>170</v>
      </c>
      <c r="B240" s="63" t="s">
        <v>172</v>
      </c>
      <c r="C240" s="63" t="s">
        <v>602</v>
      </c>
      <c r="D240" s="107" t="s">
        <v>603</v>
      </c>
    </row>
    <row r="241" spans="1:4" x14ac:dyDescent="0.25">
      <c r="A241" s="63" t="s">
        <v>170</v>
      </c>
      <c r="B241" s="63" t="s">
        <v>172</v>
      </c>
      <c r="C241" s="63" t="s">
        <v>600</v>
      </c>
      <c r="D241" s="107" t="s">
        <v>601</v>
      </c>
    </row>
    <row r="242" spans="1:4" x14ac:dyDescent="0.25">
      <c r="A242" s="63" t="s">
        <v>170</v>
      </c>
      <c r="B242" s="63" t="s">
        <v>172</v>
      </c>
      <c r="C242" s="63" t="s">
        <v>606</v>
      </c>
      <c r="D242" s="107" t="s">
        <v>607</v>
      </c>
    </row>
    <row r="243" spans="1:4" x14ac:dyDescent="0.25">
      <c r="A243" s="63" t="s">
        <v>170</v>
      </c>
      <c r="B243" s="63" t="s">
        <v>172</v>
      </c>
      <c r="C243" s="63" t="s">
        <v>608</v>
      </c>
      <c r="D243" s="107" t="s">
        <v>1205</v>
      </c>
    </row>
    <row r="244" spans="1:4" x14ac:dyDescent="0.25">
      <c r="A244" s="63" t="s">
        <v>170</v>
      </c>
      <c r="B244" s="63" t="s">
        <v>172</v>
      </c>
      <c r="C244" s="63" t="s">
        <v>598</v>
      </c>
      <c r="D244" s="107" t="s">
        <v>599</v>
      </c>
    </row>
    <row r="245" spans="1:4" x14ac:dyDescent="0.25">
      <c r="A245" s="109" t="s">
        <v>166</v>
      </c>
      <c r="B245" s="109" t="s">
        <v>172</v>
      </c>
      <c r="C245" s="109" t="s">
        <v>519</v>
      </c>
      <c r="D245" s="110" t="s">
        <v>520</v>
      </c>
    </row>
    <row r="246" spans="1:4" x14ac:dyDescent="0.25">
      <c r="A246" s="109" t="s">
        <v>166</v>
      </c>
      <c r="B246" s="109" t="s">
        <v>172</v>
      </c>
      <c r="C246" s="109" t="s">
        <v>522</v>
      </c>
      <c r="D246" s="110" t="s">
        <v>523</v>
      </c>
    </row>
    <row r="247" spans="1:4" x14ac:dyDescent="0.25">
      <c r="A247" s="109" t="s">
        <v>166</v>
      </c>
      <c r="B247" s="109" t="s">
        <v>172</v>
      </c>
      <c r="C247" s="109" t="s">
        <v>521</v>
      </c>
      <c r="D247" s="110" t="s">
        <v>1242</v>
      </c>
    </row>
    <row r="248" spans="1:4" x14ac:dyDescent="0.25">
      <c r="A248" s="109" t="s">
        <v>168</v>
      </c>
      <c r="B248" s="109" t="s">
        <v>172</v>
      </c>
      <c r="C248" s="109" t="s">
        <v>525</v>
      </c>
      <c r="D248" s="110" t="s">
        <v>526</v>
      </c>
    </row>
    <row r="249" spans="1:4" x14ac:dyDescent="0.25">
      <c r="A249" s="108" t="s">
        <v>168</v>
      </c>
      <c r="B249" s="109" t="s">
        <v>172</v>
      </c>
      <c r="C249" s="109" t="s">
        <v>528</v>
      </c>
      <c r="D249" s="110" t="s">
        <v>529</v>
      </c>
    </row>
    <row r="250" spans="1:4" x14ac:dyDescent="0.25">
      <c r="A250" s="108" t="s">
        <v>168</v>
      </c>
      <c r="B250" s="109" t="s">
        <v>172</v>
      </c>
      <c r="C250" s="109" t="s">
        <v>530</v>
      </c>
      <c r="D250" s="110" t="s">
        <v>468</v>
      </c>
    </row>
    <row r="251" spans="1:4" x14ac:dyDescent="0.25">
      <c r="A251" s="108" t="s">
        <v>168</v>
      </c>
      <c r="B251" s="109" t="s">
        <v>172</v>
      </c>
      <c r="C251" s="109" t="s">
        <v>527</v>
      </c>
      <c r="D251" s="110" t="s">
        <v>1148</v>
      </c>
    </row>
    <row r="252" spans="1:4" x14ac:dyDescent="0.25">
      <c r="A252" s="108" t="s">
        <v>168</v>
      </c>
      <c r="B252" s="109" t="s">
        <v>172</v>
      </c>
      <c r="C252" s="109" t="s">
        <v>524</v>
      </c>
      <c r="D252" s="110" t="s">
        <v>1149</v>
      </c>
    </row>
    <row r="253" spans="1:4" x14ac:dyDescent="0.25">
      <c r="A253" s="131" t="s">
        <v>167</v>
      </c>
      <c r="B253" s="63" t="s">
        <v>172</v>
      </c>
      <c r="C253" s="10" t="s">
        <v>586</v>
      </c>
      <c r="D253" s="62" t="s">
        <v>587</v>
      </c>
    </row>
    <row r="254" spans="1:4" x14ac:dyDescent="0.25">
      <c r="A254" s="131" t="s">
        <v>167</v>
      </c>
      <c r="B254" s="63" t="s">
        <v>172</v>
      </c>
      <c r="C254" s="10" t="s">
        <v>588</v>
      </c>
      <c r="D254" s="62" t="s">
        <v>589</v>
      </c>
    </row>
    <row r="255" spans="1:4" x14ac:dyDescent="0.25">
      <c r="A255" s="131" t="s">
        <v>167</v>
      </c>
      <c r="B255" s="63" t="s">
        <v>172</v>
      </c>
      <c r="C255" s="10" t="s">
        <v>583</v>
      </c>
      <c r="D255" s="62" t="s">
        <v>584</v>
      </c>
    </row>
    <row r="256" spans="1:4" x14ac:dyDescent="0.25">
      <c r="A256" s="131" t="s">
        <v>167</v>
      </c>
      <c r="B256" s="10" t="s">
        <v>172</v>
      </c>
      <c r="C256" s="10" t="s">
        <v>582</v>
      </c>
      <c r="D256" s="62" t="s">
        <v>1172</v>
      </c>
    </row>
    <row r="257" spans="1:4" x14ac:dyDescent="0.25">
      <c r="A257" s="10" t="s">
        <v>167</v>
      </c>
      <c r="B257" s="10" t="s">
        <v>172</v>
      </c>
      <c r="C257" s="10" t="s">
        <v>585</v>
      </c>
      <c r="D257" s="62" t="s">
        <v>1173</v>
      </c>
    </row>
    <row r="258" spans="1:4" x14ac:dyDescent="0.25">
      <c r="A258" s="109" t="s">
        <v>165</v>
      </c>
      <c r="B258" s="109" t="s">
        <v>172</v>
      </c>
      <c r="C258" s="109" t="s">
        <v>613</v>
      </c>
      <c r="D258" s="110" t="s">
        <v>614</v>
      </c>
    </row>
    <row r="259" spans="1:4" x14ac:dyDescent="0.25">
      <c r="A259" s="109" t="s">
        <v>165</v>
      </c>
      <c r="B259" s="109" t="s">
        <v>172</v>
      </c>
      <c r="C259" s="109" t="s">
        <v>617</v>
      </c>
      <c r="D259" s="110" t="s">
        <v>618</v>
      </c>
    </row>
    <row r="260" spans="1:4" x14ac:dyDescent="0.25">
      <c r="A260" s="109" t="s">
        <v>165</v>
      </c>
      <c r="B260" s="109" t="s">
        <v>172</v>
      </c>
      <c r="C260" s="109" t="s">
        <v>615</v>
      </c>
      <c r="D260" s="110" t="s">
        <v>616</v>
      </c>
    </row>
    <row r="261" spans="1:4" x14ac:dyDescent="0.25">
      <c r="A261" s="109" t="s">
        <v>165</v>
      </c>
      <c r="B261" s="109" t="s">
        <v>172</v>
      </c>
      <c r="C261" s="109" t="s">
        <v>611</v>
      </c>
      <c r="D261" s="110" t="s">
        <v>612</v>
      </c>
    </row>
    <row r="262" spans="1:4" x14ac:dyDescent="0.25">
      <c r="A262" s="109" t="s">
        <v>165</v>
      </c>
      <c r="B262" s="109" t="s">
        <v>172</v>
      </c>
      <c r="C262" s="109" t="s">
        <v>609</v>
      </c>
      <c r="D262" s="110" t="s">
        <v>1046</v>
      </c>
    </row>
    <row r="263" spans="1:4" x14ac:dyDescent="0.25">
      <c r="A263" s="109" t="s">
        <v>165</v>
      </c>
      <c r="B263" s="109" t="s">
        <v>172</v>
      </c>
      <c r="C263" s="109" t="s">
        <v>1047</v>
      </c>
      <c r="D263" s="110" t="s">
        <v>1152</v>
      </c>
    </row>
    <row r="264" spans="1:4" x14ac:dyDescent="0.25">
      <c r="A264" s="109" t="s">
        <v>165</v>
      </c>
      <c r="B264" s="109" t="s">
        <v>172</v>
      </c>
      <c r="C264" s="109" t="s">
        <v>610</v>
      </c>
      <c r="D264" s="110" t="s">
        <v>1243</v>
      </c>
    </row>
    <row r="265" spans="1:4" x14ac:dyDescent="0.25">
      <c r="A265" s="109" t="s">
        <v>165</v>
      </c>
      <c r="B265" s="109" t="s">
        <v>172</v>
      </c>
      <c r="C265" s="109" t="s">
        <v>619</v>
      </c>
      <c r="D265" s="110" t="s">
        <v>1106</v>
      </c>
    </row>
    <row r="266" spans="1:4" x14ac:dyDescent="0.25">
      <c r="A266" s="63" t="s">
        <v>1240</v>
      </c>
      <c r="B266" s="63" t="s">
        <v>172</v>
      </c>
      <c r="C266" s="63" t="s">
        <v>565</v>
      </c>
      <c r="D266" s="107" t="s">
        <v>566</v>
      </c>
    </row>
    <row r="267" spans="1:4" x14ac:dyDescent="0.25">
      <c r="A267" s="63" t="s">
        <v>1240</v>
      </c>
      <c r="B267" s="63" t="s">
        <v>172</v>
      </c>
      <c r="C267" s="63" t="s">
        <v>569</v>
      </c>
      <c r="D267" s="107" t="s">
        <v>570</v>
      </c>
    </row>
    <row r="268" spans="1:4" x14ac:dyDescent="0.25">
      <c r="A268" s="63" t="s">
        <v>1240</v>
      </c>
      <c r="B268" s="63" t="s">
        <v>172</v>
      </c>
      <c r="C268" s="63" t="s">
        <v>567</v>
      </c>
      <c r="D268" s="107" t="s">
        <v>568</v>
      </c>
    </row>
    <row r="269" spans="1:4" x14ac:dyDescent="0.25">
      <c r="A269" s="63" t="s">
        <v>1240</v>
      </c>
      <c r="B269" s="63" t="s">
        <v>172</v>
      </c>
      <c r="C269" s="63" t="s">
        <v>563</v>
      </c>
      <c r="D269" s="107" t="s">
        <v>564</v>
      </c>
    </row>
    <row r="270" spans="1:4" x14ac:dyDescent="0.25">
      <c r="A270" s="63" t="s">
        <v>162</v>
      </c>
      <c r="B270" s="63" t="s">
        <v>172</v>
      </c>
      <c r="C270" s="63" t="s">
        <v>555</v>
      </c>
      <c r="D270" s="107" t="s">
        <v>556</v>
      </c>
    </row>
    <row r="271" spans="1:4" x14ac:dyDescent="0.25">
      <c r="A271" s="63" t="s">
        <v>162</v>
      </c>
      <c r="B271" s="63" t="s">
        <v>172</v>
      </c>
      <c r="C271" s="63" t="s">
        <v>553</v>
      </c>
      <c r="D271" s="107" t="s">
        <v>554</v>
      </c>
    </row>
    <row r="272" spans="1:4" x14ac:dyDescent="0.25">
      <c r="A272" s="63" t="s">
        <v>162</v>
      </c>
      <c r="B272" s="63" t="s">
        <v>172</v>
      </c>
      <c r="C272" s="63" t="s">
        <v>551</v>
      </c>
      <c r="D272" s="107" t="s">
        <v>552</v>
      </c>
    </row>
    <row r="273" spans="1:4" x14ac:dyDescent="0.25">
      <c r="A273" s="63" t="s">
        <v>162</v>
      </c>
      <c r="B273" s="63" t="s">
        <v>172</v>
      </c>
      <c r="C273" s="63" t="s">
        <v>561</v>
      </c>
      <c r="D273" s="107" t="s">
        <v>562</v>
      </c>
    </row>
    <row r="274" spans="1:4" x14ac:dyDescent="0.25">
      <c r="A274" s="63" t="s">
        <v>162</v>
      </c>
      <c r="B274" s="63" t="s">
        <v>172</v>
      </c>
      <c r="C274" s="63" t="s">
        <v>557</v>
      </c>
      <c r="D274" s="107" t="s">
        <v>558</v>
      </c>
    </row>
    <row r="275" spans="1:4" x14ac:dyDescent="0.25">
      <c r="A275" s="63" t="s">
        <v>162</v>
      </c>
      <c r="B275" s="63" t="s">
        <v>172</v>
      </c>
      <c r="C275" s="63" t="s">
        <v>559</v>
      </c>
      <c r="D275" s="107" t="s">
        <v>560</v>
      </c>
    </row>
    <row r="276" spans="1:4" x14ac:dyDescent="0.25">
      <c r="A276" s="63" t="s">
        <v>160</v>
      </c>
      <c r="B276" s="63" t="s">
        <v>172</v>
      </c>
      <c r="C276" s="63" t="s">
        <v>532</v>
      </c>
      <c r="D276" s="107" t="s">
        <v>533</v>
      </c>
    </row>
    <row r="277" spans="1:4" x14ac:dyDescent="0.25">
      <c r="A277" s="63" t="s">
        <v>160</v>
      </c>
      <c r="B277" s="63" t="s">
        <v>172</v>
      </c>
      <c r="C277" s="63" t="s">
        <v>531</v>
      </c>
      <c r="D277" s="107" t="s">
        <v>1037</v>
      </c>
    </row>
    <row r="278" spans="1:4" x14ac:dyDescent="0.25">
      <c r="A278" s="63" t="s">
        <v>161</v>
      </c>
      <c r="B278" s="63" t="s">
        <v>172</v>
      </c>
      <c r="C278" s="63" t="s">
        <v>542</v>
      </c>
      <c r="D278" s="107" t="s">
        <v>543</v>
      </c>
    </row>
    <row r="279" spans="1:4" x14ac:dyDescent="0.25">
      <c r="A279" s="63" t="s">
        <v>161</v>
      </c>
      <c r="B279" s="63" t="s">
        <v>172</v>
      </c>
      <c r="C279" s="63" t="s">
        <v>548</v>
      </c>
      <c r="D279" s="107" t="s">
        <v>1147</v>
      </c>
    </row>
    <row r="280" spans="1:4" x14ac:dyDescent="0.25">
      <c r="A280" s="63" t="s">
        <v>161</v>
      </c>
      <c r="B280" s="63" t="s">
        <v>172</v>
      </c>
      <c r="C280" s="63" t="s">
        <v>549</v>
      </c>
      <c r="D280" s="107" t="s">
        <v>550</v>
      </c>
    </row>
    <row r="281" spans="1:4" x14ac:dyDescent="0.25">
      <c r="A281" s="63" t="s">
        <v>161</v>
      </c>
      <c r="B281" s="63" t="s">
        <v>172</v>
      </c>
      <c r="C281" s="63" t="s">
        <v>540</v>
      </c>
      <c r="D281" s="107" t="s">
        <v>541</v>
      </c>
    </row>
    <row r="282" spans="1:4" x14ac:dyDescent="0.25">
      <c r="A282" s="63" t="s">
        <v>161</v>
      </c>
      <c r="B282" s="63" t="s">
        <v>172</v>
      </c>
      <c r="C282" s="63" t="s">
        <v>536</v>
      </c>
      <c r="D282" s="107" t="s">
        <v>537</v>
      </c>
    </row>
    <row r="283" spans="1:4" x14ac:dyDescent="0.25">
      <c r="A283" s="63" t="s">
        <v>161</v>
      </c>
      <c r="B283" s="63" t="s">
        <v>172</v>
      </c>
      <c r="C283" s="63" t="s">
        <v>546</v>
      </c>
      <c r="D283" s="107" t="s">
        <v>547</v>
      </c>
    </row>
    <row r="284" spans="1:4" x14ac:dyDescent="0.25">
      <c r="A284" s="63" t="s">
        <v>161</v>
      </c>
      <c r="B284" s="63" t="s">
        <v>172</v>
      </c>
      <c r="C284" s="63" t="s">
        <v>534</v>
      </c>
      <c r="D284" s="107" t="s">
        <v>535</v>
      </c>
    </row>
    <row r="285" spans="1:4" x14ac:dyDescent="0.25">
      <c r="A285" s="63" t="s">
        <v>161</v>
      </c>
      <c r="B285" s="63" t="s">
        <v>172</v>
      </c>
      <c r="C285" s="63" t="s">
        <v>544</v>
      </c>
      <c r="D285" s="107" t="s">
        <v>1287</v>
      </c>
    </row>
    <row r="286" spans="1:4" x14ac:dyDescent="0.25">
      <c r="A286" s="63" t="s">
        <v>161</v>
      </c>
      <c r="B286" s="63" t="s">
        <v>172</v>
      </c>
      <c r="C286" s="63" t="s">
        <v>545</v>
      </c>
      <c r="D286" s="107" t="s">
        <v>1171</v>
      </c>
    </row>
    <row r="287" spans="1:4" x14ac:dyDescent="0.25">
      <c r="A287" s="10" t="s">
        <v>161</v>
      </c>
      <c r="B287" s="10" t="s">
        <v>172</v>
      </c>
      <c r="C287" s="10" t="s">
        <v>538</v>
      </c>
      <c r="D287" s="111" t="s">
        <v>539</v>
      </c>
    </row>
    <row r="288" spans="1:4" x14ac:dyDescent="0.25">
      <c r="A288" s="69" t="s">
        <v>633</v>
      </c>
      <c r="B288" s="69" t="s">
        <v>66</v>
      </c>
      <c r="C288" s="68" t="s">
        <v>635</v>
      </c>
      <c r="D288" s="68" t="s">
        <v>636</v>
      </c>
    </row>
    <row r="289" spans="1:4" x14ac:dyDescent="0.25">
      <c r="A289" s="69" t="s">
        <v>633</v>
      </c>
      <c r="B289" s="69" t="s">
        <v>66</v>
      </c>
      <c r="C289" s="68" t="s">
        <v>634</v>
      </c>
      <c r="D289" s="68" t="s">
        <v>1288</v>
      </c>
    </row>
    <row r="290" spans="1:4" x14ac:dyDescent="0.25">
      <c r="A290" s="68" t="s">
        <v>72</v>
      </c>
      <c r="B290" s="70" t="s">
        <v>66</v>
      </c>
      <c r="C290" s="70" t="s">
        <v>654</v>
      </c>
      <c r="D290" s="70" t="s">
        <v>1289</v>
      </c>
    </row>
    <row r="291" spans="1:4" ht="15.75" x14ac:dyDescent="0.25">
      <c r="A291" s="68" t="s">
        <v>72</v>
      </c>
      <c r="B291" s="70" t="s">
        <v>66</v>
      </c>
      <c r="C291" s="71" t="s">
        <v>651</v>
      </c>
      <c r="D291" s="72" t="s">
        <v>652</v>
      </c>
    </row>
    <row r="292" spans="1:4" x14ac:dyDescent="0.25">
      <c r="A292" s="68" t="s">
        <v>72</v>
      </c>
      <c r="B292" s="70" t="s">
        <v>66</v>
      </c>
      <c r="C292" s="70" t="s">
        <v>641</v>
      </c>
      <c r="D292" s="66" t="s">
        <v>1174</v>
      </c>
    </row>
    <row r="293" spans="1:4" x14ac:dyDescent="0.25">
      <c r="A293" s="68" t="s">
        <v>72</v>
      </c>
      <c r="B293" s="70" t="s">
        <v>66</v>
      </c>
      <c r="C293" s="70" t="s">
        <v>658</v>
      </c>
      <c r="D293" s="70" t="s">
        <v>659</v>
      </c>
    </row>
    <row r="294" spans="1:4" x14ac:dyDescent="0.25">
      <c r="A294" s="68" t="s">
        <v>72</v>
      </c>
      <c r="B294" s="70" t="s">
        <v>66</v>
      </c>
      <c r="C294" s="70" t="s">
        <v>648</v>
      </c>
      <c r="D294" s="70" t="s">
        <v>649</v>
      </c>
    </row>
    <row r="295" spans="1:4" x14ac:dyDescent="0.25">
      <c r="A295" s="68" t="s">
        <v>72</v>
      </c>
      <c r="B295" s="70" t="s">
        <v>66</v>
      </c>
      <c r="C295" s="70" t="s">
        <v>656</v>
      </c>
      <c r="D295" s="70" t="s">
        <v>657</v>
      </c>
    </row>
    <row r="296" spans="1:4" x14ac:dyDescent="0.25">
      <c r="A296" s="68" t="s">
        <v>72</v>
      </c>
      <c r="B296" s="70" t="s">
        <v>66</v>
      </c>
      <c r="C296" s="70" t="s">
        <v>639</v>
      </c>
      <c r="D296" s="70" t="s">
        <v>640</v>
      </c>
    </row>
    <row r="297" spans="1:4" x14ac:dyDescent="0.25">
      <c r="A297" s="68" t="s">
        <v>72</v>
      </c>
      <c r="B297" s="70" t="s">
        <v>66</v>
      </c>
      <c r="C297" s="70" t="s">
        <v>655</v>
      </c>
      <c r="D297" s="70" t="s">
        <v>1290</v>
      </c>
    </row>
    <row r="298" spans="1:4" x14ac:dyDescent="0.25">
      <c r="A298" s="68" t="s">
        <v>72</v>
      </c>
      <c r="B298" s="70" t="s">
        <v>66</v>
      </c>
      <c r="C298" s="70" t="s">
        <v>653</v>
      </c>
      <c r="D298" s="70" t="s">
        <v>1291</v>
      </c>
    </row>
    <row r="299" spans="1:4" x14ac:dyDescent="0.25">
      <c r="A299" s="68" t="s">
        <v>72</v>
      </c>
      <c r="B299" s="70" t="s">
        <v>66</v>
      </c>
      <c r="C299" s="70" t="s">
        <v>642</v>
      </c>
      <c r="D299" s="70" t="s">
        <v>643</v>
      </c>
    </row>
    <row r="300" spans="1:4" x14ac:dyDescent="0.25">
      <c r="A300" s="68" t="s">
        <v>72</v>
      </c>
      <c r="B300" s="70" t="s">
        <v>66</v>
      </c>
      <c r="C300" s="70" t="s">
        <v>650</v>
      </c>
      <c r="D300" s="70" t="s">
        <v>1292</v>
      </c>
    </row>
    <row r="301" spans="1:4" x14ac:dyDescent="0.25">
      <c r="A301" s="68" t="s">
        <v>72</v>
      </c>
      <c r="B301" s="70" t="s">
        <v>66</v>
      </c>
      <c r="C301" s="70" t="s">
        <v>646</v>
      </c>
      <c r="D301" s="70" t="s">
        <v>647</v>
      </c>
    </row>
    <row r="302" spans="1:4" x14ac:dyDescent="0.25">
      <c r="A302" s="68" t="s">
        <v>72</v>
      </c>
      <c r="B302" s="70" t="s">
        <v>66</v>
      </c>
      <c r="C302" s="68" t="s">
        <v>637</v>
      </c>
      <c r="D302" s="68" t="s">
        <v>638</v>
      </c>
    </row>
    <row r="303" spans="1:4" x14ac:dyDescent="0.25">
      <c r="A303" s="68" t="s">
        <v>72</v>
      </c>
      <c r="B303" s="68" t="s">
        <v>66</v>
      </c>
      <c r="C303" s="68" t="s">
        <v>644</v>
      </c>
      <c r="D303" s="68" t="s">
        <v>645</v>
      </c>
    </row>
    <row r="304" spans="1:4" x14ac:dyDescent="0.25">
      <c r="A304" s="88" t="s">
        <v>69</v>
      </c>
      <c r="B304" s="86" t="s">
        <v>66</v>
      </c>
      <c r="C304" s="63" t="s">
        <v>632</v>
      </c>
      <c r="D304" s="63" t="s">
        <v>1153</v>
      </c>
    </row>
    <row r="305" spans="1:4" x14ac:dyDescent="0.25">
      <c r="A305" s="88" t="s">
        <v>69</v>
      </c>
      <c r="B305" s="86" t="s">
        <v>66</v>
      </c>
      <c r="C305" s="63" t="s">
        <v>630</v>
      </c>
      <c r="D305" s="63" t="s">
        <v>631</v>
      </c>
    </row>
    <row r="306" spans="1:4" x14ac:dyDescent="0.25">
      <c r="A306" s="110" t="s">
        <v>65</v>
      </c>
      <c r="B306" s="86" t="s">
        <v>66</v>
      </c>
      <c r="C306" s="63" t="s">
        <v>620</v>
      </c>
      <c r="D306" s="63" t="s">
        <v>1048</v>
      </c>
    </row>
    <row r="307" spans="1:4" x14ac:dyDescent="0.25">
      <c r="A307" s="110" t="s">
        <v>65</v>
      </c>
      <c r="B307" s="86" t="s">
        <v>66</v>
      </c>
      <c r="C307" s="63" t="s">
        <v>622</v>
      </c>
      <c r="D307" s="63" t="s">
        <v>1049</v>
      </c>
    </row>
    <row r="308" spans="1:4" x14ac:dyDescent="0.25">
      <c r="A308" s="110" t="s">
        <v>65</v>
      </c>
      <c r="B308" s="86" t="s">
        <v>66</v>
      </c>
      <c r="C308" s="63" t="s">
        <v>623</v>
      </c>
      <c r="D308" s="63" t="s">
        <v>1050</v>
      </c>
    </row>
    <row r="309" spans="1:4" x14ac:dyDescent="0.25">
      <c r="A309" s="88" t="s">
        <v>73</v>
      </c>
      <c r="B309" s="86" t="s">
        <v>66</v>
      </c>
      <c r="C309" s="63" t="s">
        <v>627</v>
      </c>
      <c r="D309" s="63" t="s">
        <v>1154</v>
      </c>
    </row>
    <row r="310" spans="1:4" x14ac:dyDescent="0.25">
      <c r="A310" s="88" t="s">
        <v>73</v>
      </c>
      <c r="B310" s="86" t="s">
        <v>66</v>
      </c>
      <c r="C310" s="63" t="s">
        <v>628</v>
      </c>
      <c r="D310" s="63" t="s">
        <v>629</v>
      </c>
    </row>
    <row r="311" spans="1:4" x14ac:dyDescent="0.25">
      <c r="A311" s="88" t="s">
        <v>73</v>
      </c>
      <c r="B311" s="86" t="s">
        <v>66</v>
      </c>
      <c r="C311" s="63" t="s">
        <v>624</v>
      </c>
      <c r="D311" s="63" t="s">
        <v>625</v>
      </c>
    </row>
    <row r="312" spans="1:4" x14ac:dyDescent="0.25">
      <c r="A312" s="88" t="s">
        <v>73</v>
      </c>
      <c r="B312" s="86" t="s">
        <v>66</v>
      </c>
      <c r="C312" s="63" t="s">
        <v>626</v>
      </c>
      <c r="D312" s="63" t="s">
        <v>1051</v>
      </c>
    </row>
    <row r="313" spans="1:4" x14ac:dyDescent="0.25">
      <c r="A313" s="2" t="s">
        <v>74</v>
      </c>
      <c r="B313" s="2" t="s">
        <v>66</v>
      </c>
      <c r="C313" s="2" t="s">
        <v>679</v>
      </c>
      <c r="D313" s="2" t="s">
        <v>680</v>
      </c>
    </row>
    <row r="314" spans="1:4" x14ac:dyDescent="0.25">
      <c r="A314" s="2" t="s">
        <v>74</v>
      </c>
      <c r="B314" s="2" t="s">
        <v>66</v>
      </c>
      <c r="C314" s="2" t="s">
        <v>668</v>
      </c>
      <c r="D314" s="2" t="s">
        <v>669</v>
      </c>
    </row>
    <row r="315" spans="1:4" x14ac:dyDescent="0.25">
      <c r="A315" s="2" t="s">
        <v>74</v>
      </c>
      <c r="B315" s="2" t="s">
        <v>66</v>
      </c>
      <c r="C315" s="2" t="s">
        <v>672</v>
      </c>
      <c r="D315" s="2" t="s">
        <v>673</v>
      </c>
    </row>
    <row r="316" spans="1:4" x14ac:dyDescent="0.25">
      <c r="A316" s="2" t="s">
        <v>74</v>
      </c>
      <c r="B316" s="2" t="s">
        <v>66</v>
      </c>
      <c r="C316" s="2" t="s">
        <v>677</v>
      </c>
      <c r="D316" s="2" t="s">
        <v>377</v>
      </c>
    </row>
    <row r="317" spans="1:4" x14ac:dyDescent="0.25">
      <c r="A317" s="2" t="s">
        <v>74</v>
      </c>
      <c r="B317" s="2" t="s">
        <v>66</v>
      </c>
      <c r="C317" s="2" t="s">
        <v>678</v>
      </c>
      <c r="D317" s="2" t="s">
        <v>1293</v>
      </c>
    </row>
    <row r="318" spans="1:4" x14ac:dyDescent="0.25">
      <c r="A318" s="2" t="s">
        <v>74</v>
      </c>
      <c r="B318" s="2" t="s">
        <v>66</v>
      </c>
      <c r="C318" s="2" t="s">
        <v>670</v>
      </c>
      <c r="D318" s="2" t="s">
        <v>671</v>
      </c>
    </row>
    <row r="319" spans="1:4" x14ac:dyDescent="0.25">
      <c r="A319" s="2" t="s">
        <v>74</v>
      </c>
      <c r="B319" s="2" t="s">
        <v>66</v>
      </c>
      <c r="C319" s="2" t="s">
        <v>675</v>
      </c>
      <c r="D319" s="2" t="s">
        <v>676</v>
      </c>
    </row>
    <row r="320" spans="1:4" x14ac:dyDescent="0.25">
      <c r="A320" s="2" t="s">
        <v>74</v>
      </c>
      <c r="B320" s="2" t="s">
        <v>66</v>
      </c>
      <c r="C320" s="2" t="s">
        <v>674</v>
      </c>
      <c r="D320" s="2" t="s">
        <v>1088</v>
      </c>
    </row>
    <row r="321" spans="1:4" x14ac:dyDescent="0.25">
      <c r="A321" s="2" t="s">
        <v>76</v>
      </c>
      <c r="B321" s="2" t="s">
        <v>66</v>
      </c>
      <c r="C321" s="2" t="s">
        <v>683</v>
      </c>
      <c r="D321" s="2" t="s">
        <v>1294</v>
      </c>
    </row>
    <row r="322" spans="1:4" x14ac:dyDescent="0.25">
      <c r="A322" s="2" t="s">
        <v>76</v>
      </c>
      <c r="B322" s="2" t="s">
        <v>66</v>
      </c>
      <c r="C322" s="2" t="s">
        <v>681</v>
      </c>
      <c r="D322" s="2" t="s">
        <v>682</v>
      </c>
    </row>
    <row r="323" spans="1:4" x14ac:dyDescent="0.25">
      <c r="A323" s="2" t="s">
        <v>76</v>
      </c>
      <c r="B323" s="2" t="s">
        <v>66</v>
      </c>
      <c r="C323" s="2" t="s">
        <v>1107</v>
      </c>
      <c r="D323" s="2" t="s">
        <v>1108</v>
      </c>
    </row>
    <row r="324" spans="1:4" x14ac:dyDescent="0.25">
      <c r="A324" s="2" t="s">
        <v>79</v>
      </c>
      <c r="B324" s="2" t="s">
        <v>66</v>
      </c>
      <c r="C324" s="2" t="s">
        <v>664</v>
      </c>
      <c r="D324" s="2" t="s">
        <v>665</v>
      </c>
    </row>
    <row r="325" spans="1:4" x14ac:dyDescent="0.25">
      <c r="A325" s="2" t="s">
        <v>79</v>
      </c>
      <c r="B325" s="2" t="s">
        <v>66</v>
      </c>
      <c r="C325" s="2" t="s">
        <v>663</v>
      </c>
      <c r="D325" s="2" t="s">
        <v>667</v>
      </c>
    </row>
    <row r="326" spans="1:4" x14ac:dyDescent="0.25">
      <c r="A326" s="2" t="s">
        <v>79</v>
      </c>
      <c r="B326" s="2" t="s">
        <v>66</v>
      </c>
      <c r="C326" s="2" t="s">
        <v>660</v>
      </c>
      <c r="D326" s="2" t="s">
        <v>1052</v>
      </c>
    </row>
    <row r="327" spans="1:4" x14ac:dyDescent="0.25">
      <c r="A327" s="2" t="s">
        <v>79</v>
      </c>
      <c r="B327" s="2" t="s">
        <v>66</v>
      </c>
      <c r="C327" s="2" t="s">
        <v>661</v>
      </c>
      <c r="D327" s="2" t="s">
        <v>662</v>
      </c>
    </row>
    <row r="328" spans="1:4" x14ac:dyDescent="0.25">
      <c r="A328" s="2" t="s">
        <v>79</v>
      </c>
      <c r="B328" s="2" t="s">
        <v>66</v>
      </c>
      <c r="C328" s="2" t="s">
        <v>666</v>
      </c>
      <c r="D328" s="2" t="s">
        <v>667</v>
      </c>
    </row>
    <row r="329" spans="1:4" x14ac:dyDescent="0.25">
      <c r="A329" s="114" t="s">
        <v>85</v>
      </c>
      <c r="B329" s="115" t="s">
        <v>66</v>
      </c>
      <c r="C329" s="114" t="s">
        <v>711</v>
      </c>
      <c r="D329" s="114" t="s">
        <v>712</v>
      </c>
    </row>
    <row r="330" spans="1:4" x14ac:dyDescent="0.25">
      <c r="A330" s="114" t="s">
        <v>85</v>
      </c>
      <c r="B330" s="115" t="s">
        <v>66</v>
      </c>
      <c r="C330" s="114" t="s">
        <v>715</v>
      </c>
      <c r="D330" s="114" t="s">
        <v>1109</v>
      </c>
    </row>
    <row r="331" spans="1:4" x14ac:dyDescent="0.25">
      <c r="A331" s="114" t="s">
        <v>85</v>
      </c>
      <c r="B331" s="115" t="s">
        <v>66</v>
      </c>
      <c r="C331" s="114" t="s">
        <v>714</v>
      </c>
      <c r="D331" s="114" t="s">
        <v>1091</v>
      </c>
    </row>
    <row r="332" spans="1:4" x14ac:dyDescent="0.25">
      <c r="A332" s="114" t="s">
        <v>85</v>
      </c>
      <c r="B332" s="115" t="s">
        <v>66</v>
      </c>
      <c r="C332" s="114" t="s">
        <v>713</v>
      </c>
      <c r="D332" s="114" t="s">
        <v>1090</v>
      </c>
    </row>
    <row r="333" spans="1:4" x14ac:dyDescent="0.25">
      <c r="A333" s="112" t="s">
        <v>85</v>
      </c>
      <c r="B333" s="113" t="s">
        <v>66</v>
      </c>
      <c r="C333" s="112" t="s">
        <v>716</v>
      </c>
      <c r="D333" s="112" t="s">
        <v>1092</v>
      </c>
    </row>
    <row r="334" spans="1:4" x14ac:dyDescent="0.25">
      <c r="A334" s="114" t="s">
        <v>80</v>
      </c>
      <c r="B334" s="115" t="s">
        <v>66</v>
      </c>
      <c r="C334" s="114" t="s">
        <v>717</v>
      </c>
      <c r="D334" s="114" t="s">
        <v>1089</v>
      </c>
    </row>
    <row r="335" spans="1:4" x14ac:dyDescent="0.25">
      <c r="A335" s="114" t="s">
        <v>80</v>
      </c>
      <c r="B335" s="115" t="s">
        <v>66</v>
      </c>
      <c r="C335" s="114" t="s">
        <v>718</v>
      </c>
      <c r="D335" s="114" t="s">
        <v>719</v>
      </c>
    </row>
    <row r="336" spans="1:4" x14ac:dyDescent="0.25">
      <c r="A336" s="114" t="s">
        <v>80</v>
      </c>
      <c r="B336" s="115" t="s">
        <v>66</v>
      </c>
      <c r="C336" s="114" t="s">
        <v>720</v>
      </c>
      <c r="D336" s="114" t="s">
        <v>721</v>
      </c>
    </row>
    <row r="337" spans="1:4" x14ac:dyDescent="0.25">
      <c r="A337" s="114" t="s">
        <v>80</v>
      </c>
      <c r="B337" s="115" t="s">
        <v>66</v>
      </c>
      <c r="C337" s="114" t="s">
        <v>722</v>
      </c>
      <c r="D337" s="114" t="s">
        <v>723</v>
      </c>
    </row>
    <row r="338" spans="1:4" x14ac:dyDescent="0.25">
      <c r="A338" s="114" t="s">
        <v>84</v>
      </c>
      <c r="B338" s="115" t="s">
        <v>66</v>
      </c>
      <c r="C338" s="114" t="s">
        <v>703</v>
      </c>
      <c r="D338" s="114" t="s">
        <v>704</v>
      </c>
    </row>
    <row r="339" spans="1:4" x14ac:dyDescent="0.25">
      <c r="A339" s="114" t="s">
        <v>84</v>
      </c>
      <c r="B339" s="115" t="s">
        <v>66</v>
      </c>
      <c r="C339" s="114" t="s">
        <v>705</v>
      </c>
      <c r="D339" s="114" t="s">
        <v>706</v>
      </c>
    </row>
    <row r="340" spans="1:4" x14ac:dyDescent="0.25">
      <c r="A340" s="114" t="s">
        <v>84</v>
      </c>
      <c r="B340" s="115" t="s">
        <v>66</v>
      </c>
      <c r="C340" s="114" t="s">
        <v>707</v>
      </c>
      <c r="D340" s="114" t="s">
        <v>1175</v>
      </c>
    </row>
    <row r="341" spans="1:4" x14ac:dyDescent="0.25">
      <c r="A341" s="116" t="s">
        <v>84</v>
      </c>
      <c r="B341" s="117" t="s">
        <v>66</v>
      </c>
      <c r="C341" s="116" t="s">
        <v>701</v>
      </c>
      <c r="D341" s="116" t="s">
        <v>1054</v>
      </c>
    </row>
    <row r="342" spans="1:4" x14ac:dyDescent="0.25">
      <c r="A342" s="112" t="s">
        <v>84</v>
      </c>
      <c r="B342" s="113" t="s">
        <v>66</v>
      </c>
      <c r="C342" s="112" t="s">
        <v>702</v>
      </c>
      <c r="D342" s="112" t="s">
        <v>1055</v>
      </c>
    </row>
    <row r="343" spans="1:4" x14ac:dyDescent="0.25">
      <c r="A343" s="114" t="s">
        <v>84</v>
      </c>
      <c r="B343" s="115" t="s">
        <v>66</v>
      </c>
      <c r="C343" s="114" t="s">
        <v>708</v>
      </c>
      <c r="D343" s="114" t="s">
        <v>1056</v>
      </c>
    </row>
    <row r="344" spans="1:4" x14ac:dyDescent="0.25">
      <c r="A344" s="114" t="s">
        <v>68</v>
      </c>
      <c r="B344" s="115" t="s">
        <v>66</v>
      </c>
      <c r="C344" s="114" t="s">
        <v>710</v>
      </c>
      <c r="D344" s="114" t="s">
        <v>1176</v>
      </c>
    </row>
    <row r="345" spans="1:4" x14ac:dyDescent="0.25">
      <c r="A345" s="114" t="s">
        <v>68</v>
      </c>
      <c r="B345" s="115" t="s">
        <v>66</v>
      </c>
      <c r="C345" s="114" t="s">
        <v>709</v>
      </c>
      <c r="D345" s="114" t="s">
        <v>1053</v>
      </c>
    </row>
    <row r="346" spans="1:4" x14ac:dyDescent="0.25">
      <c r="A346" s="121" t="s">
        <v>83</v>
      </c>
      <c r="B346" s="121" t="s">
        <v>66</v>
      </c>
      <c r="C346" s="121" t="s">
        <v>730</v>
      </c>
      <c r="D346" s="121" t="s">
        <v>476</v>
      </c>
    </row>
    <row r="347" spans="1:4" x14ac:dyDescent="0.25">
      <c r="A347" s="121" t="s">
        <v>83</v>
      </c>
      <c r="B347" s="121" t="s">
        <v>66</v>
      </c>
      <c r="C347" s="121" t="s">
        <v>727</v>
      </c>
      <c r="D347" s="121" t="s">
        <v>1057</v>
      </c>
    </row>
    <row r="348" spans="1:4" x14ac:dyDescent="0.25">
      <c r="A348" s="121" t="s">
        <v>83</v>
      </c>
      <c r="B348" s="121" t="s">
        <v>66</v>
      </c>
      <c r="C348" s="121" t="s">
        <v>728</v>
      </c>
      <c r="D348" s="121" t="s">
        <v>729</v>
      </c>
    </row>
    <row r="349" spans="1:4" x14ac:dyDescent="0.25">
      <c r="A349" s="121" t="s">
        <v>83</v>
      </c>
      <c r="B349" s="121" t="s">
        <v>66</v>
      </c>
      <c r="C349" s="121" t="s">
        <v>726</v>
      </c>
      <c r="D349" s="121" t="s">
        <v>1206</v>
      </c>
    </row>
    <row r="350" spans="1:4" x14ac:dyDescent="0.25">
      <c r="A350" s="118" t="s">
        <v>1244</v>
      </c>
      <c r="B350" s="119" t="s">
        <v>66</v>
      </c>
      <c r="C350" s="119" t="s">
        <v>725</v>
      </c>
      <c r="D350" s="119" t="s">
        <v>1207</v>
      </c>
    </row>
    <row r="351" spans="1:4" x14ac:dyDescent="0.25">
      <c r="A351" s="120" t="s">
        <v>1244</v>
      </c>
      <c r="B351" s="121" t="s">
        <v>66</v>
      </c>
      <c r="C351" s="121" t="s">
        <v>724</v>
      </c>
      <c r="D351" s="121" t="s">
        <v>948</v>
      </c>
    </row>
    <row r="352" spans="1:4" x14ac:dyDescent="0.25">
      <c r="A352" s="133" t="s">
        <v>88</v>
      </c>
      <c r="B352" s="64" t="s">
        <v>66</v>
      </c>
      <c r="C352" s="73" t="s">
        <v>747</v>
      </c>
      <c r="D352" s="141" t="s">
        <v>1177</v>
      </c>
    </row>
    <row r="353" spans="1:4" x14ac:dyDescent="0.25">
      <c r="A353" s="134" t="s">
        <v>88</v>
      </c>
      <c r="B353" s="64" t="s">
        <v>66</v>
      </c>
      <c r="C353" s="73" t="s">
        <v>1178</v>
      </c>
      <c r="D353" s="73" t="s">
        <v>1179</v>
      </c>
    </row>
    <row r="354" spans="1:4" x14ac:dyDescent="0.25">
      <c r="A354" s="133" t="s">
        <v>88</v>
      </c>
      <c r="B354" s="64" t="s">
        <v>66</v>
      </c>
      <c r="C354" s="73" t="s">
        <v>734</v>
      </c>
      <c r="D354" s="73" t="s">
        <v>1180</v>
      </c>
    </row>
    <row r="355" spans="1:4" x14ac:dyDescent="0.25">
      <c r="A355" s="132" t="s">
        <v>88</v>
      </c>
      <c r="B355" s="137" t="s">
        <v>66</v>
      </c>
      <c r="C355" s="136" t="s">
        <v>748</v>
      </c>
      <c r="D355" s="136" t="s">
        <v>1181</v>
      </c>
    </row>
    <row r="356" spans="1:4" x14ac:dyDescent="0.25">
      <c r="A356" s="65" t="s">
        <v>88</v>
      </c>
      <c r="B356" s="64" t="s">
        <v>66</v>
      </c>
      <c r="C356" s="73" t="s">
        <v>743</v>
      </c>
      <c r="D356" s="73" t="s">
        <v>744</v>
      </c>
    </row>
    <row r="357" spans="1:4" x14ac:dyDescent="0.25">
      <c r="A357" s="65" t="s">
        <v>88</v>
      </c>
      <c r="B357" s="64" t="s">
        <v>66</v>
      </c>
      <c r="C357" s="73" t="s">
        <v>735</v>
      </c>
      <c r="D357" s="73" t="s">
        <v>736</v>
      </c>
    </row>
    <row r="358" spans="1:4" x14ac:dyDescent="0.25">
      <c r="A358" s="65" t="s">
        <v>88</v>
      </c>
      <c r="B358" s="64" t="s">
        <v>66</v>
      </c>
      <c r="C358" s="73" t="s">
        <v>746</v>
      </c>
      <c r="D358" s="73" t="s">
        <v>1182</v>
      </c>
    </row>
    <row r="359" spans="1:4" x14ac:dyDescent="0.25">
      <c r="A359" s="65" t="s">
        <v>88</v>
      </c>
      <c r="B359" s="64" t="s">
        <v>66</v>
      </c>
      <c r="C359" s="73" t="s">
        <v>737</v>
      </c>
      <c r="D359" s="73" t="s">
        <v>738</v>
      </c>
    </row>
    <row r="360" spans="1:4" x14ac:dyDescent="0.25">
      <c r="A360" s="65" t="s">
        <v>88</v>
      </c>
      <c r="B360" s="64" t="s">
        <v>66</v>
      </c>
      <c r="C360" s="73" t="s">
        <v>745</v>
      </c>
      <c r="D360" s="73" t="s">
        <v>1183</v>
      </c>
    </row>
    <row r="361" spans="1:4" x14ac:dyDescent="0.25">
      <c r="A361" s="64" t="s">
        <v>88</v>
      </c>
      <c r="B361" s="64" t="s">
        <v>66</v>
      </c>
      <c r="C361" s="67" t="s">
        <v>740</v>
      </c>
      <c r="D361" s="67" t="s">
        <v>1184</v>
      </c>
    </row>
    <row r="362" spans="1:4" x14ac:dyDescent="0.25">
      <c r="A362" s="65" t="s">
        <v>88</v>
      </c>
      <c r="B362" s="64" t="s">
        <v>66</v>
      </c>
      <c r="C362" s="73" t="s">
        <v>742</v>
      </c>
      <c r="D362" s="73" t="s">
        <v>1185</v>
      </c>
    </row>
    <row r="363" spans="1:4" x14ac:dyDescent="0.25">
      <c r="A363" s="65" t="s">
        <v>88</v>
      </c>
      <c r="B363" s="64" t="s">
        <v>66</v>
      </c>
      <c r="C363" s="73" t="s">
        <v>1186</v>
      </c>
      <c r="D363" s="73" t="s">
        <v>1187</v>
      </c>
    </row>
    <row r="364" spans="1:4" x14ac:dyDescent="0.25">
      <c r="A364" s="65" t="s">
        <v>88</v>
      </c>
      <c r="B364" s="64" t="s">
        <v>66</v>
      </c>
      <c r="C364" s="73" t="s">
        <v>739</v>
      </c>
      <c r="D364" s="73" t="s">
        <v>1245</v>
      </c>
    </row>
    <row r="365" spans="1:4" x14ac:dyDescent="0.25">
      <c r="A365" s="65" t="s">
        <v>88</v>
      </c>
      <c r="B365" s="64" t="s">
        <v>66</v>
      </c>
      <c r="C365" s="73" t="s">
        <v>741</v>
      </c>
      <c r="D365" s="73" t="s">
        <v>1188</v>
      </c>
    </row>
    <row r="366" spans="1:4" x14ac:dyDescent="0.25">
      <c r="A366" s="65" t="s">
        <v>86</v>
      </c>
      <c r="B366" s="64" t="s">
        <v>66</v>
      </c>
      <c r="C366" s="73" t="s">
        <v>733</v>
      </c>
      <c r="D366" s="73" t="s">
        <v>1189</v>
      </c>
    </row>
    <row r="367" spans="1:4" x14ac:dyDescent="0.25">
      <c r="A367" s="65" t="s">
        <v>86</v>
      </c>
      <c r="B367" s="64" t="s">
        <v>66</v>
      </c>
      <c r="C367" s="73" t="s">
        <v>731</v>
      </c>
      <c r="D367" s="73" t="s">
        <v>732</v>
      </c>
    </row>
    <row r="368" spans="1:4" x14ac:dyDescent="0.25">
      <c r="A368" s="73" t="s">
        <v>78</v>
      </c>
      <c r="B368" s="73" t="s">
        <v>66</v>
      </c>
      <c r="C368" s="73" t="s">
        <v>696</v>
      </c>
      <c r="D368" s="73" t="s">
        <v>697</v>
      </c>
    </row>
    <row r="369" spans="1:4" x14ac:dyDescent="0.25">
      <c r="A369" s="73" t="s">
        <v>78</v>
      </c>
      <c r="B369" s="73" t="s">
        <v>66</v>
      </c>
      <c r="C369" s="73" t="s">
        <v>694</v>
      </c>
      <c r="D369" s="73" t="s">
        <v>695</v>
      </c>
    </row>
    <row r="370" spans="1:4" x14ac:dyDescent="0.25">
      <c r="A370" s="73" t="s">
        <v>78</v>
      </c>
      <c r="B370" s="73" t="s">
        <v>66</v>
      </c>
      <c r="C370" s="73" t="s">
        <v>690</v>
      </c>
      <c r="D370" s="73" t="s">
        <v>691</v>
      </c>
    </row>
    <row r="371" spans="1:4" x14ac:dyDescent="0.25">
      <c r="A371" s="73" t="s">
        <v>78</v>
      </c>
      <c r="B371" s="73" t="s">
        <v>66</v>
      </c>
      <c r="C371" s="73" t="s">
        <v>688</v>
      </c>
      <c r="D371" s="73" t="s">
        <v>689</v>
      </c>
    </row>
    <row r="372" spans="1:4" x14ac:dyDescent="0.25">
      <c r="A372" s="73" t="s">
        <v>78</v>
      </c>
      <c r="B372" s="73" t="s">
        <v>66</v>
      </c>
      <c r="C372" s="73" t="s">
        <v>692</v>
      </c>
      <c r="D372" s="73" t="s">
        <v>693</v>
      </c>
    </row>
    <row r="373" spans="1:4" x14ac:dyDescent="0.25">
      <c r="A373" s="73" t="s">
        <v>78</v>
      </c>
      <c r="B373" s="73" t="s">
        <v>66</v>
      </c>
      <c r="C373" s="73" t="s">
        <v>698</v>
      </c>
      <c r="D373" s="73" t="s">
        <v>699</v>
      </c>
    </row>
    <row r="374" spans="1:4" x14ac:dyDescent="0.25">
      <c r="A374" s="73" t="s">
        <v>78</v>
      </c>
      <c r="B374" s="73" t="s">
        <v>66</v>
      </c>
      <c r="C374" s="73" t="s">
        <v>700</v>
      </c>
      <c r="D374" s="73" t="s">
        <v>253</v>
      </c>
    </row>
    <row r="375" spans="1:4" x14ac:dyDescent="0.25">
      <c r="A375" s="122" t="s">
        <v>89</v>
      </c>
      <c r="B375" s="122" t="s">
        <v>90</v>
      </c>
      <c r="C375" s="123" t="s">
        <v>776</v>
      </c>
      <c r="D375" s="123" t="s">
        <v>1295</v>
      </c>
    </row>
    <row r="376" spans="1:4" x14ac:dyDescent="0.25">
      <c r="A376" s="122" t="s">
        <v>89</v>
      </c>
      <c r="B376" s="122" t="s">
        <v>90</v>
      </c>
      <c r="C376" s="123" t="s">
        <v>770</v>
      </c>
      <c r="D376" s="123" t="s">
        <v>1058</v>
      </c>
    </row>
    <row r="377" spans="1:4" x14ac:dyDescent="0.25">
      <c r="A377" s="122" t="s">
        <v>89</v>
      </c>
      <c r="B377" s="122" t="s">
        <v>90</v>
      </c>
      <c r="C377" s="123" t="s">
        <v>778</v>
      </c>
      <c r="D377" s="123" t="s">
        <v>779</v>
      </c>
    </row>
    <row r="378" spans="1:4" x14ac:dyDescent="0.25">
      <c r="A378" s="122" t="s">
        <v>89</v>
      </c>
      <c r="B378" s="122" t="s">
        <v>90</v>
      </c>
      <c r="C378" s="123" t="s">
        <v>774</v>
      </c>
      <c r="D378" s="123" t="s">
        <v>775</v>
      </c>
    </row>
    <row r="379" spans="1:4" x14ac:dyDescent="0.25">
      <c r="A379" s="122" t="s">
        <v>89</v>
      </c>
      <c r="B379" s="122" t="s">
        <v>90</v>
      </c>
      <c r="C379" s="123" t="s">
        <v>771</v>
      </c>
      <c r="D379" s="123" t="s">
        <v>772</v>
      </c>
    </row>
    <row r="380" spans="1:4" x14ac:dyDescent="0.25">
      <c r="A380" s="122" t="s">
        <v>89</v>
      </c>
      <c r="B380" s="122" t="s">
        <v>90</v>
      </c>
      <c r="C380" s="123" t="s">
        <v>780</v>
      </c>
      <c r="D380" s="123" t="s">
        <v>1208</v>
      </c>
    </row>
    <row r="381" spans="1:4" x14ac:dyDescent="0.25">
      <c r="A381" s="122" t="s">
        <v>89</v>
      </c>
      <c r="B381" s="122" t="s">
        <v>90</v>
      </c>
      <c r="C381" s="123" t="s">
        <v>777</v>
      </c>
      <c r="D381" s="123" t="s">
        <v>1296</v>
      </c>
    </row>
    <row r="382" spans="1:4" x14ac:dyDescent="0.25">
      <c r="A382" s="122" t="s">
        <v>89</v>
      </c>
      <c r="B382" s="122" t="s">
        <v>90</v>
      </c>
      <c r="C382" s="123" t="s">
        <v>773</v>
      </c>
      <c r="D382" s="123" t="s">
        <v>537</v>
      </c>
    </row>
    <row r="383" spans="1:4" x14ac:dyDescent="0.25">
      <c r="A383" s="122" t="s">
        <v>92</v>
      </c>
      <c r="B383" s="122" t="s">
        <v>90</v>
      </c>
      <c r="C383" s="123" t="s">
        <v>781</v>
      </c>
      <c r="D383" s="123" t="s">
        <v>782</v>
      </c>
    </row>
    <row r="384" spans="1:4" x14ac:dyDescent="0.25">
      <c r="A384" s="122" t="s">
        <v>92</v>
      </c>
      <c r="B384" s="122" t="s">
        <v>90</v>
      </c>
      <c r="C384" s="123" t="s">
        <v>783</v>
      </c>
      <c r="D384" s="123" t="s">
        <v>353</v>
      </c>
    </row>
    <row r="385" spans="1:4" x14ac:dyDescent="0.25">
      <c r="A385" s="122" t="s">
        <v>92</v>
      </c>
      <c r="B385" s="122" t="s">
        <v>90</v>
      </c>
      <c r="C385" s="123" t="s">
        <v>786</v>
      </c>
      <c r="D385" s="123" t="s">
        <v>787</v>
      </c>
    </row>
    <row r="386" spans="1:4" x14ac:dyDescent="0.25">
      <c r="A386" s="122" t="s">
        <v>92</v>
      </c>
      <c r="B386" s="122" t="s">
        <v>90</v>
      </c>
      <c r="C386" s="123" t="s">
        <v>784</v>
      </c>
      <c r="D386" s="123" t="s">
        <v>785</v>
      </c>
    </row>
    <row r="387" spans="1:4" x14ac:dyDescent="0.25">
      <c r="A387" s="122" t="s">
        <v>93</v>
      </c>
      <c r="B387" s="122" t="s">
        <v>90</v>
      </c>
      <c r="C387" s="123" t="s">
        <v>788</v>
      </c>
      <c r="D387" s="123" t="s">
        <v>789</v>
      </c>
    </row>
    <row r="388" spans="1:4" x14ac:dyDescent="0.25">
      <c r="A388" s="122" t="s">
        <v>93</v>
      </c>
      <c r="B388" s="122" t="s">
        <v>90</v>
      </c>
      <c r="C388" s="123" t="s">
        <v>790</v>
      </c>
      <c r="D388" s="123" t="s">
        <v>1209</v>
      </c>
    </row>
    <row r="389" spans="1:4" x14ac:dyDescent="0.25">
      <c r="A389" s="122" t="s">
        <v>93</v>
      </c>
      <c r="B389" s="122" t="s">
        <v>90</v>
      </c>
      <c r="C389" s="123" t="s">
        <v>792</v>
      </c>
      <c r="D389" s="123" t="s">
        <v>1210</v>
      </c>
    </row>
    <row r="390" spans="1:4" x14ac:dyDescent="0.25">
      <c r="A390" s="122" t="s">
        <v>93</v>
      </c>
      <c r="B390" s="122" t="s">
        <v>90</v>
      </c>
      <c r="C390" s="123" t="s">
        <v>791</v>
      </c>
      <c r="D390" s="123" t="s">
        <v>1211</v>
      </c>
    </row>
    <row r="391" spans="1:4" x14ac:dyDescent="0.25">
      <c r="A391" s="122" t="s">
        <v>94</v>
      </c>
      <c r="B391" s="122" t="s">
        <v>90</v>
      </c>
      <c r="C391" s="123" t="s">
        <v>793</v>
      </c>
      <c r="D391" s="123" t="s">
        <v>794</v>
      </c>
    </row>
    <row r="392" spans="1:4" x14ac:dyDescent="0.25">
      <c r="A392" s="122" t="s">
        <v>94</v>
      </c>
      <c r="B392" s="122" t="s">
        <v>90</v>
      </c>
      <c r="C392" s="123" t="s">
        <v>795</v>
      </c>
      <c r="D392" s="123" t="s">
        <v>796</v>
      </c>
    </row>
    <row r="393" spans="1:4" x14ac:dyDescent="0.25">
      <c r="A393" s="122" t="s">
        <v>94</v>
      </c>
      <c r="B393" s="122" t="s">
        <v>90</v>
      </c>
      <c r="C393" s="123" t="s">
        <v>797</v>
      </c>
      <c r="D393" s="123" t="s">
        <v>798</v>
      </c>
    </row>
    <row r="394" spans="1:4" x14ac:dyDescent="0.25">
      <c r="A394" s="123" t="s">
        <v>95</v>
      </c>
      <c r="B394" s="123" t="s">
        <v>90</v>
      </c>
      <c r="C394" s="123" t="s">
        <v>803</v>
      </c>
      <c r="D394" s="123" t="s">
        <v>1212</v>
      </c>
    </row>
    <row r="395" spans="1:4" x14ac:dyDescent="0.25">
      <c r="A395" s="123" t="s">
        <v>95</v>
      </c>
      <c r="B395" s="123" t="s">
        <v>90</v>
      </c>
      <c r="C395" s="123" t="s">
        <v>805</v>
      </c>
      <c r="D395" s="123" t="s">
        <v>806</v>
      </c>
    </row>
    <row r="396" spans="1:4" x14ac:dyDescent="0.25">
      <c r="A396" s="123" t="s">
        <v>95</v>
      </c>
      <c r="B396" s="123" t="s">
        <v>90</v>
      </c>
      <c r="C396" s="123" t="s">
        <v>808</v>
      </c>
      <c r="D396" s="123" t="s">
        <v>1089</v>
      </c>
    </row>
    <row r="397" spans="1:4" x14ac:dyDescent="0.25">
      <c r="A397" s="123" t="s">
        <v>95</v>
      </c>
      <c r="B397" s="123" t="s">
        <v>90</v>
      </c>
      <c r="C397" s="123" t="s">
        <v>807</v>
      </c>
      <c r="D397" s="123" t="s">
        <v>1213</v>
      </c>
    </row>
    <row r="398" spans="1:4" x14ac:dyDescent="0.25">
      <c r="A398" s="123" t="s">
        <v>95</v>
      </c>
      <c r="B398" s="123" t="s">
        <v>90</v>
      </c>
      <c r="C398" s="123" t="s">
        <v>804</v>
      </c>
      <c r="D398" s="123" t="s">
        <v>1214</v>
      </c>
    </row>
    <row r="399" spans="1:4" x14ac:dyDescent="0.25">
      <c r="A399" s="123" t="s">
        <v>97</v>
      </c>
      <c r="B399" s="123" t="s">
        <v>90</v>
      </c>
      <c r="C399" s="123" t="s">
        <v>802</v>
      </c>
      <c r="D399" s="123" t="s">
        <v>1215</v>
      </c>
    </row>
    <row r="400" spans="1:4" x14ac:dyDescent="0.25">
      <c r="A400" s="123" t="s">
        <v>97</v>
      </c>
      <c r="B400" s="123" t="s">
        <v>90</v>
      </c>
      <c r="C400" s="123" t="s">
        <v>799</v>
      </c>
      <c r="D400" s="123" t="s">
        <v>1216</v>
      </c>
    </row>
    <row r="401" spans="1:4" x14ac:dyDescent="0.25">
      <c r="A401" s="123" t="s">
        <v>97</v>
      </c>
      <c r="B401" s="123" t="s">
        <v>90</v>
      </c>
      <c r="C401" s="123" t="s">
        <v>801</v>
      </c>
      <c r="D401" s="123" t="s">
        <v>1217</v>
      </c>
    </row>
    <row r="402" spans="1:4" x14ac:dyDescent="0.25">
      <c r="A402" s="123" t="s">
        <v>97</v>
      </c>
      <c r="B402" s="123" t="s">
        <v>90</v>
      </c>
      <c r="C402" s="123" t="s">
        <v>800</v>
      </c>
      <c r="D402" s="123" t="s">
        <v>324</v>
      </c>
    </row>
    <row r="403" spans="1:4" x14ac:dyDescent="0.25">
      <c r="A403" s="122" t="s">
        <v>98</v>
      </c>
      <c r="B403" s="122" t="s">
        <v>90</v>
      </c>
      <c r="C403" s="123" t="s">
        <v>809</v>
      </c>
      <c r="D403" s="123" t="s">
        <v>1246</v>
      </c>
    </row>
    <row r="404" spans="1:4" x14ac:dyDescent="0.25">
      <c r="A404" s="122" t="s">
        <v>98</v>
      </c>
      <c r="B404" s="122" t="s">
        <v>90</v>
      </c>
      <c r="C404" s="123" t="s">
        <v>816</v>
      </c>
      <c r="D404" s="123" t="s">
        <v>1247</v>
      </c>
    </row>
    <row r="405" spans="1:4" x14ac:dyDescent="0.25">
      <c r="A405" s="122" t="s">
        <v>98</v>
      </c>
      <c r="B405" s="122" t="s">
        <v>90</v>
      </c>
      <c r="C405" s="123" t="s">
        <v>814</v>
      </c>
      <c r="D405" s="123" t="s">
        <v>815</v>
      </c>
    </row>
    <row r="406" spans="1:4" x14ac:dyDescent="0.25">
      <c r="A406" s="122" t="s">
        <v>98</v>
      </c>
      <c r="B406" s="122" t="s">
        <v>90</v>
      </c>
      <c r="C406" s="123" t="s">
        <v>812</v>
      </c>
      <c r="D406" s="123" t="s">
        <v>1248</v>
      </c>
    </row>
    <row r="407" spans="1:4" x14ac:dyDescent="0.25">
      <c r="A407" s="122" t="s">
        <v>98</v>
      </c>
      <c r="B407" s="122" t="s">
        <v>90</v>
      </c>
      <c r="C407" s="123" t="s">
        <v>813</v>
      </c>
      <c r="D407" s="123" t="s">
        <v>1249</v>
      </c>
    </row>
    <row r="408" spans="1:4" x14ac:dyDescent="0.25">
      <c r="A408" s="122" t="s">
        <v>98</v>
      </c>
      <c r="B408" s="122" t="s">
        <v>90</v>
      </c>
      <c r="C408" s="123" t="s">
        <v>810</v>
      </c>
      <c r="D408" s="123" t="s">
        <v>811</v>
      </c>
    </row>
    <row r="409" spans="1:4" x14ac:dyDescent="0.25">
      <c r="A409" s="122" t="s">
        <v>99</v>
      </c>
      <c r="B409" s="122" t="s">
        <v>90</v>
      </c>
      <c r="C409" s="123" t="s">
        <v>821</v>
      </c>
      <c r="D409" s="123" t="s">
        <v>326</v>
      </c>
    </row>
    <row r="410" spans="1:4" x14ac:dyDescent="0.25">
      <c r="A410" s="122" t="s">
        <v>99</v>
      </c>
      <c r="B410" s="122" t="s">
        <v>90</v>
      </c>
      <c r="C410" s="123" t="s">
        <v>822</v>
      </c>
      <c r="D410" s="123" t="s">
        <v>1218</v>
      </c>
    </row>
    <row r="411" spans="1:4" x14ac:dyDescent="0.25">
      <c r="A411" s="122" t="s">
        <v>99</v>
      </c>
      <c r="B411" s="122" t="s">
        <v>90</v>
      </c>
      <c r="C411" s="123" t="s">
        <v>817</v>
      </c>
      <c r="D411" s="123" t="s">
        <v>818</v>
      </c>
    </row>
    <row r="412" spans="1:4" x14ac:dyDescent="0.25">
      <c r="A412" s="122" t="s">
        <v>99</v>
      </c>
      <c r="B412" s="122" t="s">
        <v>90</v>
      </c>
      <c r="C412" s="123" t="s">
        <v>824</v>
      </c>
      <c r="D412" s="123" t="s">
        <v>825</v>
      </c>
    </row>
    <row r="413" spans="1:4" x14ac:dyDescent="0.25">
      <c r="A413" s="122" t="s">
        <v>99</v>
      </c>
      <c r="B413" s="122" t="s">
        <v>90</v>
      </c>
      <c r="C413" s="123" t="s">
        <v>819</v>
      </c>
      <c r="D413" s="123" t="s">
        <v>820</v>
      </c>
    </row>
    <row r="414" spans="1:4" x14ac:dyDescent="0.25">
      <c r="A414" s="122" t="s">
        <v>99</v>
      </c>
      <c r="B414" s="122" t="s">
        <v>90</v>
      </c>
      <c r="C414" s="123" t="s">
        <v>823</v>
      </c>
      <c r="D414" s="123" t="s">
        <v>537</v>
      </c>
    </row>
    <row r="415" spans="1:4" x14ac:dyDescent="0.25">
      <c r="A415" s="122" t="s">
        <v>100</v>
      </c>
      <c r="B415" s="122" t="s">
        <v>90</v>
      </c>
      <c r="C415" s="123" t="s">
        <v>827</v>
      </c>
      <c r="D415" s="123" t="s">
        <v>1089</v>
      </c>
    </row>
    <row r="416" spans="1:4" x14ac:dyDescent="0.25">
      <c r="A416" s="122" t="s">
        <v>100</v>
      </c>
      <c r="B416" s="122" t="s">
        <v>90</v>
      </c>
      <c r="C416" s="123" t="s">
        <v>826</v>
      </c>
      <c r="D416" s="123" t="s">
        <v>1250</v>
      </c>
    </row>
    <row r="417" spans="1:4" x14ac:dyDescent="0.25">
      <c r="A417" s="122" t="s">
        <v>100</v>
      </c>
      <c r="B417" s="122" t="s">
        <v>90</v>
      </c>
      <c r="C417" s="123" t="s">
        <v>828</v>
      </c>
      <c r="D417" s="123" t="s">
        <v>1251</v>
      </c>
    </row>
    <row r="418" spans="1:4" x14ac:dyDescent="0.25">
      <c r="A418" s="122" t="s">
        <v>101</v>
      </c>
      <c r="B418" s="122" t="s">
        <v>90</v>
      </c>
      <c r="C418" s="123" t="s">
        <v>829</v>
      </c>
      <c r="D418" s="123" t="s">
        <v>1219</v>
      </c>
    </row>
    <row r="419" spans="1:4" x14ac:dyDescent="0.25">
      <c r="A419" s="122" t="s">
        <v>101</v>
      </c>
      <c r="B419" s="122" t="s">
        <v>90</v>
      </c>
      <c r="C419" s="123" t="s">
        <v>832</v>
      </c>
      <c r="D419" s="123" t="s">
        <v>1220</v>
      </c>
    </row>
    <row r="420" spans="1:4" x14ac:dyDescent="0.25">
      <c r="A420" s="122" t="s">
        <v>101</v>
      </c>
      <c r="B420" s="122" t="s">
        <v>90</v>
      </c>
      <c r="C420" s="123" t="s">
        <v>830</v>
      </c>
      <c r="D420" s="123" t="s">
        <v>1221</v>
      </c>
    </row>
    <row r="421" spans="1:4" x14ac:dyDescent="0.25">
      <c r="A421" s="122" t="s">
        <v>101</v>
      </c>
      <c r="B421" s="122" t="s">
        <v>90</v>
      </c>
      <c r="C421" s="123" t="s">
        <v>831</v>
      </c>
      <c r="D421" s="123" t="s">
        <v>1222</v>
      </c>
    </row>
    <row r="422" spans="1:4" x14ac:dyDescent="0.25">
      <c r="A422" s="122" t="s">
        <v>103</v>
      </c>
      <c r="B422" s="122" t="s">
        <v>90</v>
      </c>
      <c r="C422" s="123" t="s">
        <v>835</v>
      </c>
      <c r="D422" s="123" t="s">
        <v>836</v>
      </c>
    </row>
    <row r="423" spans="1:4" x14ac:dyDescent="0.25">
      <c r="A423" s="122" t="s">
        <v>103</v>
      </c>
      <c r="B423" s="122" t="s">
        <v>90</v>
      </c>
      <c r="C423" s="123" t="s">
        <v>837</v>
      </c>
      <c r="D423" s="123" t="s">
        <v>1223</v>
      </c>
    </row>
    <row r="424" spans="1:4" x14ac:dyDescent="0.25">
      <c r="A424" s="122" t="s">
        <v>103</v>
      </c>
      <c r="B424" s="122" t="s">
        <v>90</v>
      </c>
      <c r="C424" s="123" t="s">
        <v>1160</v>
      </c>
      <c r="D424" s="123" t="s">
        <v>838</v>
      </c>
    </row>
    <row r="425" spans="1:4" x14ac:dyDescent="0.25">
      <c r="A425" s="122" t="s">
        <v>103</v>
      </c>
      <c r="B425" s="122" t="s">
        <v>90</v>
      </c>
      <c r="C425" s="123" t="s">
        <v>833</v>
      </c>
      <c r="D425" s="123" t="s">
        <v>834</v>
      </c>
    </row>
    <row r="426" spans="1:4" x14ac:dyDescent="0.25">
      <c r="A426" s="76" t="s">
        <v>104</v>
      </c>
      <c r="B426" s="76" t="s">
        <v>90</v>
      </c>
      <c r="C426" s="74" t="s">
        <v>756</v>
      </c>
      <c r="D426" s="74" t="s">
        <v>757</v>
      </c>
    </row>
    <row r="427" spans="1:4" x14ac:dyDescent="0.25">
      <c r="A427" s="76" t="s">
        <v>104</v>
      </c>
      <c r="B427" s="76" t="s">
        <v>90</v>
      </c>
      <c r="C427" s="74" t="s">
        <v>758</v>
      </c>
      <c r="D427" s="74" t="s">
        <v>759</v>
      </c>
    </row>
    <row r="428" spans="1:4" x14ac:dyDescent="0.25">
      <c r="A428" s="74" t="s">
        <v>104</v>
      </c>
      <c r="B428" s="74" t="s">
        <v>90</v>
      </c>
      <c r="C428" s="74" t="s">
        <v>761</v>
      </c>
      <c r="D428" s="74" t="s">
        <v>762</v>
      </c>
    </row>
    <row r="429" spans="1:4" x14ac:dyDescent="0.25">
      <c r="A429" s="74" t="s">
        <v>104</v>
      </c>
      <c r="B429" s="74" t="s">
        <v>90</v>
      </c>
      <c r="C429" s="74" t="s">
        <v>763</v>
      </c>
      <c r="D429" s="74" t="s">
        <v>764</v>
      </c>
    </row>
    <row r="430" spans="1:4" x14ac:dyDescent="0.25">
      <c r="A430" s="74" t="s">
        <v>104</v>
      </c>
      <c r="B430" s="74" t="s">
        <v>90</v>
      </c>
      <c r="C430" s="74" t="s">
        <v>760</v>
      </c>
      <c r="D430" s="74" t="s">
        <v>1252</v>
      </c>
    </row>
    <row r="431" spans="1:4" x14ac:dyDescent="0.25">
      <c r="A431" s="74" t="s">
        <v>106</v>
      </c>
      <c r="B431" s="74" t="s">
        <v>90</v>
      </c>
      <c r="C431" s="74" t="s">
        <v>769</v>
      </c>
      <c r="D431" s="74" t="s">
        <v>766</v>
      </c>
    </row>
    <row r="432" spans="1:4" x14ac:dyDescent="0.25">
      <c r="A432" s="74" t="s">
        <v>106</v>
      </c>
      <c r="B432" s="74" t="s">
        <v>90</v>
      </c>
      <c r="C432" s="74" t="s">
        <v>767</v>
      </c>
      <c r="D432" s="74" t="s">
        <v>768</v>
      </c>
    </row>
    <row r="433" spans="1:4" x14ac:dyDescent="0.25">
      <c r="A433" s="76" t="s">
        <v>106</v>
      </c>
      <c r="B433" s="76" t="s">
        <v>90</v>
      </c>
      <c r="C433" s="74" t="s">
        <v>765</v>
      </c>
      <c r="D433" s="74" t="s">
        <v>1155</v>
      </c>
    </row>
    <row r="434" spans="1:4" x14ac:dyDescent="0.25">
      <c r="A434" s="76" t="s">
        <v>1059</v>
      </c>
      <c r="B434" s="76" t="s">
        <v>90</v>
      </c>
      <c r="C434" s="74" t="s">
        <v>749</v>
      </c>
      <c r="D434" s="74" t="s">
        <v>750</v>
      </c>
    </row>
    <row r="435" spans="1:4" x14ac:dyDescent="0.25">
      <c r="A435" s="76" t="s">
        <v>1059</v>
      </c>
      <c r="B435" s="76" t="s">
        <v>90</v>
      </c>
      <c r="C435" s="74" t="s">
        <v>753</v>
      </c>
      <c r="D435" s="74" t="s">
        <v>1253</v>
      </c>
    </row>
    <row r="436" spans="1:4" x14ac:dyDescent="0.25">
      <c r="A436" s="76" t="s">
        <v>1059</v>
      </c>
      <c r="B436" s="76" t="s">
        <v>90</v>
      </c>
      <c r="C436" s="74" t="s">
        <v>754</v>
      </c>
      <c r="D436" s="74" t="s">
        <v>755</v>
      </c>
    </row>
    <row r="437" spans="1:4" x14ac:dyDescent="0.25">
      <c r="A437" s="76" t="s">
        <v>1059</v>
      </c>
      <c r="B437" s="76" t="s">
        <v>90</v>
      </c>
      <c r="C437" s="74" t="s">
        <v>751</v>
      </c>
      <c r="D437" s="75" t="s">
        <v>752</v>
      </c>
    </row>
    <row r="438" spans="1:4" x14ac:dyDescent="0.25">
      <c r="A438" s="124" t="s">
        <v>1254</v>
      </c>
      <c r="B438" s="125" t="s">
        <v>108</v>
      </c>
      <c r="C438" s="78" t="s">
        <v>841</v>
      </c>
      <c r="D438" s="79" t="s">
        <v>1156</v>
      </c>
    </row>
    <row r="439" spans="1:4" x14ac:dyDescent="0.25">
      <c r="A439" s="135" t="s">
        <v>1254</v>
      </c>
      <c r="B439" s="129" t="s">
        <v>108</v>
      </c>
      <c r="C439" s="139" t="s">
        <v>843</v>
      </c>
      <c r="D439" s="142" t="s">
        <v>1297</v>
      </c>
    </row>
    <row r="440" spans="1:4" x14ac:dyDescent="0.25">
      <c r="A440" s="126" t="s">
        <v>1254</v>
      </c>
      <c r="B440" s="125" t="s">
        <v>108</v>
      </c>
      <c r="C440" s="79" t="s">
        <v>840</v>
      </c>
      <c r="D440" s="79" t="s">
        <v>1060</v>
      </c>
    </row>
    <row r="441" spans="1:4" x14ac:dyDescent="0.25">
      <c r="A441" s="126" t="s">
        <v>1254</v>
      </c>
      <c r="B441" s="125" t="s">
        <v>108</v>
      </c>
      <c r="C441" s="78" t="s">
        <v>839</v>
      </c>
      <c r="D441" s="78" t="s">
        <v>1061</v>
      </c>
    </row>
    <row r="442" spans="1:4" x14ac:dyDescent="0.25">
      <c r="A442" s="126" t="s">
        <v>122</v>
      </c>
      <c r="B442" s="125" t="s">
        <v>108</v>
      </c>
      <c r="C442" s="77" t="s">
        <v>852</v>
      </c>
      <c r="D442" s="77" t="s">
        <v>1062</v>
      </c>
    </row>
    <row r="443" spans="1:4" x14ac:dyDescent="0.25">
      <c r="A443" s="126" t="s">
        <v>122</v>
      </c>
      <c r="B443" s="125" t="s">
        <v>108</v>
      </c>
      <c r="C443" s="78" t="s">
        <v>848</v>
      </c>
      <c r="D443" s="80" t="s">
        <v>1157</v>
      </c>
    </row>
    <row r="444" spans="1:4" x14ac:dyDescent="0.25">
      <c r="A444" s="126" t="s">
        <v>122</v>
      </c>
      <c r="B444" s="125" t="s">
        <v>108</v>
      </c>
      <c r="C444" s="78" t="s">
        <v>849</v>
      </c>
      <c r="D444" s="78" t="s">
        <v>850</v>
      </c>
    </row>
    <row r="445" spans="1:4" x14ac:dyDescent="0.25">
      <c r="A445" s="126" t="s">
        <v>122</v>
      </c>
      <c r="B445" s="125" t="s">
        <v>108</v>
      </c>
      <c r="C445" s="77" t="s">
        <v>851</v>
      </c>
      <c r="D445" s="77" t="s">
        <v>1063</v>
      </c>
    </row>
    <row r="446" spans="1:4" x14ac:dyDescent="0.25">
      <c r="A446" s="126" t="s">
        <v>122</v>
      </c>
      <c r="B446" s="125" t="s">
        <v>108</v>
      </c>
      <c r="C446" s="78" t="s">
        <v>846</v>
      </c>
      <c r="D446" s="80" t="s">
        <v>621</v>
      </c>
    </row>
    <row r="447" spans="1:4" x14ac:dyDescent="0.25">
      <c r="A447" s="126" t="s">
        <v>122</v>
      </c>
      <c r="B447" s="125" t="s">
        <v>108</v>
      </c>
      <c r="C447" s="78" t="s">
        <v>844</v>
      </c>
      <c r="D447" s="80" t="s">
        <v>845</v>
      </c>
    </row>
    <row r="448" spans="1:4" x14ac:dyDescent="0.25">
      <c r="A448" s="126" t="s">
        <v>122</v>
      </c>
      <c r="B448" s="125" t="s">
        <v>108</v>
      </c>
      <c r="C448" s="77" t="s">
        <v>847</v>
      </c>
      <c r="D448" s="77" t="s">
        <v>1064</v>
      </c>
    </row>
    <row r="449" spans="1:4" x14ac:dyDescent="0.25">
      <c r="A449" s="125" t="s">
        <v>107</v>
      </c>
      <c r="B449" s="125" t="s">
        <v>108</v>
      </c>
      <c r="C449" s="81" t="s">
        <v>855</v>
      </c>
      <c r="D449" s="81" t="s">
        <v>1065</v>
      </c>
    </row>
    <row r="450" spans="1:4" x14ac:dyDescent="0.25">
      <c r="A450" s="125" t="s">
        <v>107</v>
      </c>
      <c r="B450" s="125" t="s">
        <v>108</v>
      </c>
      <c r="C450" s="81" t="s">
        <v>853</v>
      </c>
      <c r="D450" s="81" t="s">
        <v>854</v>
      </c>
    </row>
    <row r="451" spans="1:4" x14ac:dyDescent="0.25">
      <c r="A451" s="125" t="s">
        <v>107</v>
      </c>
      <c r="B451" s="125" t="s">
        <v>108</v>
      </c>
      <c r="C451" s="81" t="s">
        <v>856</v>
      </c>
      <c r="D451" s="81" t="s">
        <v>1066</v>
      </c>
    </row>
    <row r="452" spans="1:4" x14ac:dyDescent="0.25">
      <c r="A452" s="125" t="s">
        <v>107</v>
      </c>
      <c r="B452" s="125" t="s">
        <v>108</v>
      </c>
      <c r="C452" s="81" t="s">
        <v>857</v>
      </c>
      <c r="D452" s="80" t="s">
        <v>1224</v>
      </c>
    </row>
    <row r="453" spans="1:4" x14ac:dyDescent="0.25">
      <c r="A453" s="125" t="s">
        <v>1255</v>
      </c>
      <c r="B453" s="125" t="s">
        <v>108</v>
      </c>
      <c r="C453" s="81" t="s">
        <v>858</v>
      </c>
      <c r="D453" s="81" t="s">
        <v>1067</v>
      </c>
    </row>
    <row r="454" spans="1:4" x14ac:dyDescent="0.25">
      <c r="A454" s="125" t="s">
        <v>1255</v>
      </c>
      <c r="B454" s="125" t="s">
        <v>108</v>
      </c>
      <c r="C454" s="81" t="s">
        <v>859</v>
      </c>
      <c r="D454" s="81" t="s">
        <v>1068</v>
      </c>
    </row>
    <row r="455" spans="1:4" x14ac:dyDescent="0.25">
      <c r="A455" s="125" t="s">
        <v>1255</v>
      </c>
      <c r="B455" s="125" t="s">
        <v>108</v>
      </c>
      <c r="C455" s="81" t="s">
        <v>860</v>
      </c>
      <c r="D455" s="81" t="s">
        <v>1225</v>
      </c>
    </row>
    <row r="456" spans="1:4" x14ac:dyDescent="0.25">
      <c r="A456" s="125" t="s">
        <v>109</v>
      </c>
      <c r="B456" s="125" t="s">
        <v>108</v>
      </c>
      <c r="C456" s="81" t="s">
        <v>894</v>
      </c>
      <c r="D456" s="81" t="s">
        <v>895</v>
      </c>
    </row>
    <row r="457" spans="1:4" x14ac:dyDescent="0.25">
      <c r="A457" s="125" t="s">
        <v>109</v>
      </c>
      <c r="B457" s="125" t="s">
        <v>108</v>
      </c>
      <c r="C457" s="81" t="s">
        <v>896</v>
      </c>
      <c r="D457" s="81" t="s">
        <v>897</v>
      </c>
    </row>
    <row r="458" spans="1:4" x14ac:dyDescent="0.25">
      <c r="A458" s="125" t="s">
        <v>109</v>
      </c>
      <c r="B458" s="125" t="s">
        <v>108</v>
      </c>
      <c r="C458" s="81" t="s">
        <v>899</v>
      </c>
      <c r="D458" s="81" t="s">
        <v>900</v>
      </c>
    </row>
    <row r="459" spans="1:4" x14ac:dyDescent="0.25">
      <c r="A459" s="125" t="s">
        <v>109</v>
      </c>
      <c r="B459" s="125" t="s">
        <v>108</v>
      </c>
      <c r="C459" s="81" t="s">
        <v>898</v>
      </c>
      <c r="D459" s="81" t="s">
        <v>1069</v>
      </c>
    </row>
    <row r="460" spans="1:4" x14ac:dyDescent="0.25">
      <c r="A460" s="125" t="s">
        <v>110</v>
      </c>
      <c r="B460" s="125" t="s">
        <v>108</v>
      </c>
      <c r="C460" s="81" t="s">
        <v>867</v>
      </c>
      <c r="D460" s="81" t="s">
        <v>868</v>
      </c>
    </row>
    <row r="461" spans="1:4" x14ac:dyDescent="0.25">
      <c r="A461" s="125" t="s">
        <v>110</v>
      </c>
      <c r="B461" s="125" t="s">
        <v>108</v>
      </c>
      <c r="C461" s="81" t="s">
        <v>861</v>
      </c>
      <c r="D461" s="81" t="s">
        <v>862</v>
      </c>
    </row>
    <row r="462" spans="1:4" x14ac:dyDescent="0.25">
      <c r="A462" s="125" t="s">
        <v>110</v>
      </c>
      <c r="B462" s="125" t="s">
        <v>108</v>
      </c>
      <c r="C462" s="81" t="s">
        <v>865</v>
      </c>
      <c r="D462" s="81" t="s">
        <v>866</v>
      </c>
    </row>
    <row r="463" spans="1:4" x14ac:dyDescent="0.25">
      <c r="A463" s="125" t="s">
        <v>110</v>
      </c>
      <c r="B463" s="125" t="s">
        <v>108</v>
      </c>
      <c r="C463" s="81" t="s">
        <v>863</v>
      </c>
      <c r="D463" s="81" t="s">
        <v>864</v>
      </c>
    </row>
    <row r="464" spans="1:4" x14ac:dyDescent="0.25">
      <c r="A464" s="125" t="s">
        <v>110</v>
      </c>
      <c r="B464" s="125" t="s">
        <v>108</v>
      </c>
      <c r="C464" s="81" t="s">
        <v>869</v>
      </c>
      <c r="D464" s="81" t="s">
        <v>870</v>
      </c>
    </row>
    <row r="465" spans="1:4" x14ac:dyDescent="0.25">
      <c r="A465" s="125" t="s">
        <v>112</v>
      </c>
      <c r="B465" s="125" t="s">
        <v>108</v>
      </c>
      <c r="C465" s="81" t="s">
        <v>872</v>
      </c>
      <c r="D465" s="80" t="s">
        <v>873</v>
      </c>
    </row>
    <row r="466" spans="1:4" x14ac:dyDescent="0.25">
      <c r="A466" s="125" t="s">
        <v>112</v>
      </c>
      <c r="B466" s="125" t="s">
        <v>108</v>
      </c>
      <c r="C466" s="81" t="s">
        <v>871</v>
      </c>
      <c r="D466" s="81" t="s">
        <v>1190</v>
      </c>
    </row>
    <row r="467" spans="1:4" x14ac:dyDescent="0.25">
      <c r="A467" s="125" t="s">
        <v>112</v>
      </c>
      <c r="B467" s="125" t="s">
        <v>108</v>
      </c>
      <c r="C467" s="81" t="s">
        <v>874</v>
      </c>
      <c r="D467" s="81" t="s">
        <v>875</v>
      </c>
    </row>
    <row r="468" spans="1:4" x14ac:dyDescent="0.25">
      <c r="A468" s="125" t="s">
        <v>112</v>
      </c>
      <c r="B468" s="125" t="s">
        <v>108</v>
      </c>
      <c r="C468" s="81" t="s">
        <v>876</v>
      </c>
      <c r="D468" s="81" t="s">
        <v>1191</v>
      </c>
    </row>
    <row r="469" spans="1:4" x14ac:dyDescent="0.25">
      <c r="A469" s="125" t="s">
        <v>888</v>
      </c>
      <c r="B469" s="125" t="s">
        <v>108</v>
      </c>
      <c r="C469" s="81" t="s">
        <v>889</v>
      </c>
      <c r="D469" s="81" t="s">
        <v>890</v>
      </c>
    </row>
    <row r="470" spans="1:4" x14ac:dyDescent="0.25">
      <c r="A470" s="125" t="s">
        <v>888</v>
      </c>
      <c r="B470" s="125" t="s">
        <v>108</v>
      </c>
      <c r="C470" s="81" t="s">
        <v>891</v>
      </c>
      <c r="D470" s="81" t="s">
        <v>1070</v>
      </c>
    </row>
    <row r="471" spans="1:4" x14ac:dyDescent="0.25">
      <c r="A471" s="125" t="s">
        <v>888</v>
      </c>
      <c r="B471" s="125" t="s">
        <v>108</v>
      </c>
      <c r="C471" s="81" t="s">
        <v>892</v>
      </c>
      <c r="D471" s="81" t="s">
        <v>893</v>
      </c>
    </row>
    <row r="472" spans="1:4" x14ac:dyDescent="0.25">
      <c r="A472" s="125" t="s">
        <v>114</v>
      </c>
      <c r="B472" s="125" t="s">
        <v>108</v>
      </c>
      <c r="C472" s="81" t="s">
        <v>878</v>
      </c>
      <c r="D472" s="81" t="s">
        <v>879</v>
      </c>
    </row>
    <row r="473" spans="1:4" x14ac:dyDescent="0.25">
      <c r="A473" s="125" t="s">
        <v>114</v>
      </c>
      <c r="B473" s="125" t="s">
        <v>108</v>
      </c>
      <c r="C473" s="81" t="s">
        <v>877</v>
      </c>
      <c r="D473" s="81" t="s">
        <v>1071</v>
      </c>
    </row>
    <row r="474" spans="1:4" x14ac:dyDescent="0.25">
      <c r="A474" s="125" t="s">
        <v>115</v>
      </c>
      <c r="B474" s="125" t="s">
        <v>108</v>
      </c>
      <c r="C474" s="81" t="s">
        <v>885</v>
      </c>
      <c r="D474" s="81" t="s">
        <v>886</v>
      </c>
    </row>
    <row r="475" spans="1:4" x14ac:dyDescent="0.25">
      <c r="A475" s="125" t="s">
        <v>115</v>
      </c>
      <c r="B475" s="125" t="s">
        <v>108</v>
      </c>
      <c r="C475" s="81" t="s">
        <v>883</v>
      </c>
      <c r="D475" s="82" t="s">
        <v>884</v>
      </c>
    </row>
    <row r="476" spans="1:4" x14ac:dyDescent="0.25">
      <c r="A476" s="125" t="s">
        <v>115</v>
      </c>
      <c r="B476" s="125" t="s">
        <v>108</v>
      </c>
      <c r="C476" s="81" t="s">
        <v>887</v>
      </c>
      <c r="D476" s="82" t="s">
        <v>1110</v>
      </c>
    </row>
    <row r="477" spans="1:4" x14ac:dyDescent="0.25">
      <c r="A477" s="125" t="s">
        <v>115</v>
      </c>
      <c r="B477" s="125" t="s">
        <v>108</v>
      </c>
      <c r="C477" s="81" t="s">
        <v>882</v>
      </c>
      <c r="D477" s="81" t="s">
        <v>665</v>
      </c>
    </row>
    <row r="478" spans="1:4" x14ac:dyDescent="0.25">
      <c r="A478" s="125" t="s">
        <v>115</v>
      </c>
      <c r="B478" s="125" t="s">
        <v>108</v>
      </c>
      <c r="C478" s="81" t="s">
        <v>880</v>
      </c>
      <c r="D478" s="81" t="s">
        <v>881</v>
      </c>
    </row>
    <row r="479" spans="1:4" x14ac:dyDescent="0.25">
      <c r="A479" s="126" t="s">
        <v>119</v>
      </c>
      <c r="B479" s="125" t="s">
        <v>108</v>
      </c>
      <c r="C479" s="127" t="s">
        <v>910</v>
      </c>
      <c r="D479" s="79" t="s">
        <v>1111</v>
      </c>
    </row>
    <row r="480" spans="1:4" x14ac:dyDescent="0.25">
      <c r="A480" s="126" t="s">
        <v>119</v>
      </c>
      <c r="B480" s="125" t="s">
        <v>108</v>
      </c>
      <c r="C480" s="127" t="s">
        <v>913</v>
      </c>
      <c r="D480" s="79" t="s">
        <v>1226</v>
      </c>
    </row>
    <row r="481" spans="1:4" x14ac:dyDescent="0.25">
      <c r="A481" s="126" t="s">
        <v>119</v>
      </c>
      <c r="B481" s="125" t="s">
        <v>108</v>
      </c>
      <c r="C481" s="127" t="s">
        <v>912</v>
      </c>
      <c r="D481" s="79" t="s">
        <v>1158</v>
      </c>
    </row>
    <row r="482" spans="1:4" x14ac:dyDescent="0.25">
      <c r="A482" s="126" t="s">
        <v>119</v>
      </c>
      <c r="B482" s="125" t="s">
        <v>108</v>
      </c>
      <c r="C482" s="127" t="s">
        <v>911</v>
      </c>
      <c r="D482" s="79" t="s">
        <v>1112</v>
      </c>
    </row>
    <row r="483" spans="1:4" x14ac:dyDescent="0.25">
      <c r="A483" s="125" t="s">
        <v>116</v>
      </c>
      <c r="B483" s="125" t="s">
        <v>108</v>
      </c>
      <c r="C483" s="128" t="s">
        <v>903</v>
      </c>
      <c r="D483" s="83" t="s">
        <v>904</v>
      </c>
    </row>
    <row r="484" spans="1:4" x14ac:dyDescent="0.25">
      <c r="A484" s="125" t="s">
        <v>116</v>
      </c>
      <c r="B484" s="125" t="s">
        <v>108</v>
      </c>
      <c r="C484" s="128" t="s">
        <v>907</v>
      </c>
      <c r="D484" s="83" t="s">
        <v>902</v>
      </c>
    </row>
    <row r="485" spans="1:4" x14ac:dyDescent="0.25">
      <c r="A485" s="125" t="s">
        <v>116</v>
      </c>
      <c r="B485" s="125" t="s">
        <v>108</v>
      </c>
      <c r="C485" s="128" t="s">
        <v>909</v>
      </c>
      <c r="D485" s="83" t="s">
        <v>1072</v>
      </c>
    </row>
    <row r="486" spans="1:4" x14ac:dyDescent="0.25">
      <c r="A486" s="125" t="s">
        <v>116</v>
      </c>
      <c r="B486" s="125" t="s">
        <v>108</v>
      </c>
      <c r="C486" s="128" t="s">
        <v>901</v>
      </c>
      <c r="D486" s="83" t="s">
        <v>908</v>
      </c>
    </row>
    <row r="487" spans="1:4" x14ac:dyDescent="0.25">
      <c r="A487" s="125" t="s">
        <v>116</v>
      </c>
      <c r="B487" s="125" t="s">
        <v>108</v>
      </c>
      <c r="C487" s="128" t="s">
        <v>905</v>
      </c>
      <c r="D487" s="83" t="s">
        <v>906</v>
      </c>
    </row>
    <row r="488" spans="1:4" x14ac:dyDescent="0.25">
      <c r="A488" s="94" t="s">
        <v>141</v>
      </c>
      <c r="B488" s="130" t="s">
        <v>124</v>
      </c>
      <c r="C488" s="94" t="s">
        <v>268</v>
      </c>
      <c r="D488" s="94" t="s">
        <v>1010</v>
      </c>
    </row>
    <row r="489" spans="1:4" x14ac:dyDescent="0.25">
      <c r="A489" s="94" t="s">
        <v>141</v>
      </c>
      <c r="B489" s="130" t="s">
        <v>124</v>
      </c>
      <c r="C489" s="94" t="s">
        <v>270</v>
      </c>
      <c r="D489" s="94" t="s">
        <v>1011</v>
      </c>
    </row>
    <row r="490" spans="1:4" x14ac:dyDescent="0.25">
      <c r="A490" s="94" t="s">
        <v>141</v>
      </c>
      <c r="B490" s="130" t="s">
        <v>124</v>
      </c>
      <c r="C490" s="94" t="s">
        <v>267</v>
      </c>
      <c r="D490" s="94" t="s">
        <v>1012</v>
      </c>
    </row>
    <row r="491" spans="1:4" x14ac:dyDescent="0.25">
      <c r="A491" s="94" t="s">
        <v>141</v>
      </c>
      <c r="B491" s="130" t="s">
        <v>124</v>
      </c>
      <c r="C491" s="94" t="s">
        <v>269</v>
      </c>
      <c r="D491" s="94" t="s">
        <v>1013</v>
      </c>
    </row>
    <row r="492" spans="1:4" x14ac:dyDescent="0.25">
      <c r="A492" s="73" t="s">
        <v>77</v>
      </c>
      <c r="B492" s="130" t="s">
        <v>124</v>
      </c>
      <c r="C492" s="67" t="s">
        <v>684</v>
      </c>
      <c r="D492" s="67" t="s">
        <v>685</v>
      </c>
    </row>
    <row r="493" spans="1:4" x14ac:dyDescent="0.25">
      <c r="A493" s="136" t="s">
        <v>77</v>
      </c>
      <c r="B493" s="138" t="s">
        <v>124</v>
      </c>
      <c r="C493" s="140" t="s">
        <v>686</v>
      </c>
      <c r="D493" s="140" t="s">
        <v>687</v>
      </c>
    </row>
    <row r="494" spans="1:4" x14ac:dyDescent="0.25">
      <c r="A494" s="130" t="s">
        <v>123</v>
      </c>
      <c r="B494" s="130" t="s">
        <v>124</v>
      </c>
      <c r="C494" s="130" t="s">
        <v>929</v>
      </c>
      <c r="D494" s="84" t="s">
        <v>1073</v>
      </c>
    </row>
    <row r="495" spans="1:4" x14ac:dyDescent="0.25">
      <c r="A495" s="130" t="s">
        <v>123</v>
      </c>
      <c r="B495" s="130" t="s">
        <v>124</v>
      </c>
      <c r="C495" s="130" t="s">
        <v>934</v>
      </c>
      <c r="D495" s="84" t="s">
        <v>935</v>
      </c>
    </row>
    <row r="496" spans="1:4" x14ac:dyDescent="0.25">
      <c r="A496" s="130" t="s">
        <v>123</v>
      </c>
      <c r="B496" s="130" t="s">
        <v>124</v>
      </c>
      <c r="C496" s="130" t="s">
        <v>932</v>
      </c>
      <c r="D496" s="84" t="s">
        <v>1113</v>
      </c>
    </row>
    <row r="497" spans="1:4" x14ac:dyDescent="0.25">
      <c r="A497" s="130" t="s">
        <v>123</v>
      </c>
      <c r="B497" s="130" t="s">
        <v>124</v>
      </c>
      <c r="C497" s="130" t="s">
        <v>930</v>
      </c>
      <c r="D497" s="84" t="s">
        <v>931</v>
      </c>
    </row>
    <row r="498" spans="1:4" x14ac:dyDescent="0.25">
      <c r="A498" s="130" t="s">
        <v>123</v>
      </c>
      <c r="B498" s="130" t="s">
        <v>124</v>
      </c>
      <c r="C498" s="130" t="s">
        <v>933</v>
      </c>
      <c r="D498" s="84" t="s">
        <v>499</v>
      </c>
    </row>
    <row r="499" spans="1:4" x14ac:dyDescent="0.25">
      <c r="A499" s="130" t="s">
        <v>127</v>
      </c>
      <c r="B499" s="130" t="s">
        <v>124</v>
      </c>
      <c r="C499" s="130" t="s">
        <v>924</v>
      </c>
      <c r="D499" s="84" t="s">
        <v>1227</v>
      </c>
    </row>
    <row r="500" spans="1:4" x14ac:dyDescent="0.25">
      <c r="A500" s="130" t="s">
        <v>127</v>
      </c>
      <c r="B500" s="130" t="s">
        <v>124</v>
      </c>
      <c r="C500" s="130" t="s">
        <v>922</v>
      </c>
      <c r="D500" s="84" t="s">
        <v>1228</v>
      </c>
    </row>
    <row r="501" spans="1:4" x14ac:dyDescent="0.25">
      <c r="A501" s="130" t="s">
        <v>127</v>
      </c>
      <c r="B501" s="130" t="s">
        <v>124</v>
      </c>
      <c r="C501" s="130" t="s">
        <v>928</v>
      </c>
      <c r="D501" s="84" t="s">
        <v>1229</v>
      </c>
    </row>
    <row r="502" spans="1:4" x14ac:dyDescent="0.25">
      <c r="A502" s="130" t="s">
        <v>127</v>
      </c>
      <c r="B502" s="130" t="s">
        <v>124</v>
      </c>
      <c r="C502" s="130" t="s">
        <v>1159</v>
      </c>
      <c r="D502" s="84" t="s">
        <v>1230</v>
      </c>
    </row>
    <row r="503" spans="1:4" x14ac:dyDescent="0.25">
      <c r="A503" s="130" t="s">
        <v>127</v>
      </c>
      <c r="B503" s="130" t="s">
        <v>124</v>
      </c>
      <c r="C503" s="130" t="s">
        <v>923</v>
      </c>
      <c r="D503" s="84" t="s">
        <v>926</v>
      </c>
    </row>
    <row r="504" spans="1:4" x14ac:dyDescent="0.25">
      <c r="A504" s="130" t="s">
        <v>127</v>
      </c>
      <c r="B504" s="130" t="s">
        <v>124</v>
      </c>
      <c r="C504" s="130" t="s">
        <v>927</v>
      </c>
      <c r="D504" s="84" t="s">
        <v>806</v>
      </c>
    </row>
    <row r="505" spans="1:4" x14ac:dyDescent="0.25">
      <c r="A505" s="130" t="s">
        <v>127</v>
      </c>
      <c r="B505" s="130" t="s">
        <v>124</v>
      </c>
      <c r="C505" s="130" t="s">
        <v>925</v>
      </c>
      <c r="D505" s="84" t="s">
        <v>1074</v>
      </c>
    </row>
    <row r="506" spans="1:4" x14ac:dyDescent="0.25">
      <c r="A506" s="130" t="s">
        <v>952</v>
      </c>
      <c r="B506" s="130" t="s">
        <v>124</v>
      </c>
      <c r="C506" s="130" t="s">
        <v>957</v>
      </c>
      <c r="D506" s="84" t="s">
        <v>958</v>
      </c>
    </row>
    <row r="507" spans="1:4" x14ac:dyDescent="0.25">
      <c r="A507" s="130" t="s">
        <v>952</v>
      </c>
      <c r="B507" s="130" t="s">
        <v>124</v>
      </c>
      <c r="C507" s="130" t="s">
        <v>955</v>
      </c>
      <c r="D507" s="84" t="s">
        <v>956</v>
      </c>
    </row>
    <row r="508" spans="1:4" x14ac:dyDescent="0.25">
      <c r="A508" s="130" t="s">
        <v>952</v>
      </c>
      <c r="B508" s="130" t="s">
        <v>124</v>
      </c>
      <c r="C508" s="130" t="s">
        <v>953</v>
      </c>
      <c r="D508" s="84" t="s">
        <v>954</v>
      </c>
    </row>
    <row r="509" spans="1:4" x14ac:dyDescent="0.25">
      <c r="A509" s="130" t="s">
        <v>952</v>
      </c>
      <c r="B509" s="130" t="s">
        <v>124</v>
      </c>
      <c r="C509" s="130" t="s">
        <v>959</v>
      </c>
      <c r="D509" s="84" t="s">
        <v>960</v>
      </c>
    </row>
    <row r="510" spans="1:4" x14ac:dyDescent="0.25">
      <c r="A510" s="130" t="s">
        <v>952</v>
      </c>
      <c r="B510" s="130" t="s">
        <v>124</v>
      </c>
      <c r="C510" s="130" t="s">
        <v>962</v>
      </c>
      <c r="D510" s="84" t="s">
        <v>1075</v>
      </c>
    </row>
    <row r="511" spans="1:4" x14ac:dyDescent="0.25">
      <c r="A511" s="130" t="s">
        <v>952</v>
      </c>
      <c r="B511" s="130" t="s">
        <v>124</v>
      </c>
      <c r="C511" s="130" t="s">
        <v>961</v>
      </c>
      <c r="D511" s="84" t="s">
        <v>1076</v>
      </c>
    </row>
    <row r="512" spans="1:4" x14ac:dyDescent="0.25">
      <c r="A512" s="130" t="s">
        <v>129</v>
      </c>
      <c r="B512" s="130" t="s">
        <v>124</v>
      </c>
      <c r="C512" s="130" t="s">
        <v>963</v>
      </c>
      <c r="D512" s="84" t="s">
        <v>1077</v>
      </c>
    </row>
    <row r="513" spans="1:4" x14ac:dyDescent="0.25">
      <c r="A513" s="130" t="s">
        <v>129</v>
      </c>
      <c r="B513" s="130" t="s">
        <v>124</v>
      </c>
      <c r="C513" s="130" t="s">
        <v>968</v>
      </c>
      <c r="D513" s="84" t="s">
        <v>969</v>
      </c>
    </row>
    <row r="514" spans="1:4" x14ac:dyDescent="0.25">
      <c r="A514" s="130" t="s">
        <v>129</v>
      </c>
      <c r="B514" s="130" t="s">
        <v>124</v>
      </c>
      <c r="C514" s="130" t="s">
        <v>966</v>
      </c>
      <c r="D514" s="84" t="s">
        <v>967</v>
      </c>
    </row>
    <row r="515" spans="1:4" x14ac:dyDescent="0.25">
      <c r="A515" s="130" t="s">
        <v>129</v>
      </c>
      <c r="B515" s="130" t="s">
        <v>124</v>
      </c>
      <c r="C515" s="130" t="s">
        <v>964</v>
      </c>
      <c r="D515" s="84" t="s">
        <v>965</v>
      </c>
    </row>
    <row r="516" spans="1:4" x14ac:dyDescent="0.25">
      <c r="A516" s="130" t="s">
        <v>130</v>
      </c>
      <c r="B516" s="130" t="s">
        <v>124</v>
      </c>
      <c r="C516" s="130" t="s">
        <v>918</v>
      </c>
      <c r="D516" s="84" t="s">
        <v>787</v>
      </c>
    </row>
    <row r="517" spans="1:4" x14ac:dyDescent="0.25">
      <c r="A517" s="130" t="s">
        <v>130</v>
      </c>
      <c r="B517" s="130" t="s">
        <v>124</v>
      </c>
      <c r="C517" s="130" t="s">
        <v>920</v>
      </c>
      <c r="D517" s="84" t="s">
        <v>1114</v>
      </c>
    </row>
    <row r="518" spans="1:4" x14ac:dyDescent="0.25">
      <c r="A518" s="130" t="s">
        <v>130</v>
      </c>
      <c r="B518" s="130" t="s">
        <v>124</v>
      </c>
      <c r="C518" s="130" t="s">
        <v>917</v>
      </c>
      <c r="D518" s="84" t="s">
        <v>1256</v>
      </c>
    </row>
    <row r="519" spans="1:4" x14ac:dyDescent="0.25">
      <c r="A519" s="130" t="s">
        <v>130</v>
      </c>
      <c r="B519" s="130" t="s">
        <v>124</v>
      </c>
      <c r="C519" s="130" t="s">
        <v>919</v>
      </c>
      <c r="D519" s="84" t="s">
        <v>1257</v>
      </c>
    </row>
    <row r="520" spans="1:4" x14ac:dyDescent="0.25">
      <c r="A520" s="130" t="s">
        <v>130</v>
      </c>
      <c r="B520" s="130" t="s">
        <v>124</v>
      </c>
      <c r="C520" s="130" t="s">
        <v>921</v>
      </c>
      <c r="D520" s="84" t="s">
        <v>1258</v>
      </c>
    </row>
    <row r="521" spans="1:4" x14ac:dyDescent="0.25">
      <c r="A521" s="130" t="s">
        <v>126</v>
      </c>
      <c r="B521" s="130" t="s">
        <v>124</v>
      </c>
      <c r="C521" s="130" t="s">
        <v>916</v>
      </c>
      <c r="D521" s="84" t="s">
        <v>842</v>
      </c>
    </row>
    <row r="522" spans="1:4" x14ac:dyDescent="0.25">
      <c r="A522" s="130" t="s">
        <v>126</v>
      </c>
      <c r="B522" s="130" t="s">
        <v>124</v>
      </c>
      <c r="C522" s="130" t="s">
        <v>914</v>
      </c>
      <c r="D522" s="84" t="s">
        <v>915</v>
      </c>
    </row>
    <row r="523" spans="1:4" x14ac:dyDescent="0.25">
      <c r="A523" s="130" t="s">
        <v>136</v>
      </c>
      <c r="B523" s="130" t="s">
        <v>124</v>
      </c>
      <c r="C523" s="130" t="s">
        <v>979</v>
      </c>
      <c r="D523" s="84" t="s">
        <v>980</v>
      </c>
    </row>
    <row r="524" spans="1:4" x14ac:dyDescent="0.25">
      <c r="A524" s="130" t="s">
        <v>136</v>
      </c>
      <c r="B524" s="130" t="s">
        <v>124</v>
      </c>
      <c r="C524" s="130" t="s">
        <v>985</v>
      </c>
      <c r="D524" s="84" t="s">
        <v>986</v>
      </c>
    </row>
    <row r="525" spans="1:4" x14ac:dyDescent="0.25">
      <c r="A525" s="130" t="s">
        <v>136</v>
      </c>
      <c r="B525" s="130" t="s">
        <v>124</v>
      </c>
      <c r="C525" s="130" t="s">
        <v>990</v>
      </c>
      <c r="D525" s="84" t="s">
        <v>991</v>
      </c>
    </row>
    <row r="526" spans="1:4" x14ac:dyDescent="0.25">
      <c r="A526" s="130" t="s">
        <v>136</v>
      </c>
      <c r="B526" s="130" t="s">
        <v>124</v>
      </c>
      <c r="C526" s="130" t="s">
        <v>982</v>
      </c>
      <c r="D526" s="84" t="s">
        <v>1231</v>
      </c>
    </row>
    <row r="527" spans="1:4" x14ac:dyDescent="0.25">
      <c r="A527" s="130" t="s">
        <v>136</v>
      </c>
      <c r="B527" s="130" t="s">
        <v>124</v>
      </c>
      <c r="C527" s="130" t="s">
        <v>987</v>
      </c>
      <c r="D527" s="84" t="s">
        <v>988</v>
      </c>
    </row>
    <row r="528" spans="1:4" x14ac:dyDescent="0.25">
      <c r="A528" s="130" t="s">
        <v>136</v>
      </c>
      <c r="B528" s="130" t="s">
        <v>124</v>
      </c>
      <c r="C528" s="130" t="s">
        <v>981</v>
      </c>
      <c r="D528" s="84" t="s">
        <v>1298</v>
      </c>
    </row>
    <row r="529" spans="1:4" x14ac:dyDescent="0.25">
      <c r="A529" s="130" t="s">
        <v>136</v>
      </c>
      <c r="B529" s="130" t="s">
        <v>124</v>
      </c>
      <c r="C529" s="130" t="s">
        <v>989</v>
      </c>
      <c r="D529" s="84" t="s">
        <v>1232</v>
      </c>
    </row>
    <row r="530" spans="1:4" x14ac:dyDescent="0.25">
      <c r="A530" s="130" t="s">
        <v>136</v>
      </c>
      <c r="B530" s="130" t="s">
        <v>124</v>
      </c>
      <c r="C530" s="130" t="s">
        <v>983</v>
      </c>
      <c r="D530" s="84" t="s">
        <v>984</v>
      </c>
    </row>
    <row r="531" spans="1:4" x14ac:dyDescent="0.25">
      <c r="A531" s="130" t="s">
        <v>1259</v>
      </c>
      <c r="B531" s="130" t="s">
        <v>124</v>
      </c>
      <c r="C531" s="130" t="s">
        <v>975</v>
      </c>
      <c r="D531" s="84" t="s">
        <v>976</v>
      </c>
    </row>
    <row r="532" spans="1:4" x14ac:dyDescent="0.25">
      <c r="A532" s="130" t="s">
        <v>1259</v>
      </c>
      <c r="B532" s="130" t="s">
        <v>124</v>
      </c>
      <c r="C532" s="130" t="s">
        <v>978</v>
      </c>
      <c r="D532" s="84" t="s">
        <v>1260</v>
      </c>
    </row>
    <row r="533" spans="1:4" x14ac:dyDescent="0.25">
      <c r="A533" s="130" t="s">
        <v>1259</v>
      </c>
      <c r="B533" s="130" t="s">
        <v>124</v>
      </c>
      <c r="C533" s="130" t="s">
        <v>977</v>
      </c>
      <c r="D533" s="84" t="s">
        <v>1115</v>
      </c>
    </row>
    <row r="534" spans="1:4" x14ac:dyDescent="0.25">
      <c r="A534" s="130" t="s">
        <v>135</v>
      </c>
      <c r="B534" s="130" t="s">
        <v>124</v>
      </c>
      <c r="C534" s="130" t="s">
        <v>973</v>
      </c>
      <c r="D534" s="84" t="s">
        <v>974</v>
      </c>
    </row>
    <row r="535" spans="1:4" x14ac:dyDescent="0.25">
      <c r="A535" s="130" t="s">
        <v>135</v>
      </c>
      <c r="B535" s="130" t="s">
        <v>124</v>
      </c>
      <c r="C535" s="130" t="s">
        <v>970</v>
      </c>
      <c r="D535" s="84" t="s">
        <v>1116</v>
      </c>
    </row>
    <row r="536" spans="1:4" x14ac:dyDescent="0.25">
      <c r="A536" s="130" t="s">
        <v>135</v>
      </c>
      <c r="B536" s="130" t="s">
        <v>124</v>
      </c>
      <c r="C536" s="130" t="s">
        <v>971</v>
      </c>
      <c r="D536" s="84" t="s">
        <v>972</v>
      </c>
    </row>
    <row r="537" spans="1:4" x14ac:dyDescent="0.25">
      <c r="A537" s="130" t="s">
        <v>135</v>
      </c>
      <c r="B537" s="130" t="s">
        <v>124</v>
      </c>
      <c r="C537" s="130" t="s">
        <v>1161</v>
      </c>
      <c r="D537" s="84" t="s">
        <v>1299</v>
      </c>
    </row>
    <row r="538" spans="1:4" x14ac:dyDescent="0.25">
      <c r="A538" s="130" t="s">
        <v>132</v>
      </c>
      <c r="B538" s="130" t="s">
        <v>124</v>
      </c>
      <c r="C538" s="130" t="s">
        <v>945</v>
      </c>
      <c r="D538" s="84" t="s">
        <v>946</v>
      </c>
    </row>
    <row r="539" spans="1:4" x14ac:dyDescent="0.25">
      <c r="A539" s="130" t="s">
        <v>132</v>
      </c>
      <c r="B539" s="130" t="s">
        <v>124</v>
      </c>
      <c r="C539" s="130" t="s">
        <v>947</v>
      </c>
      <c r="D539" s="84" t="s">
        <v>948</v>
      </c>
    </row>
    <row r="540" spans="1:4" x14ac:dyDescent="0.25">
      <c r="A540" s="130" t="s">
        <v>132</v>
      </c>
      <c r="B540" s="130" t="s">
        <v>124</v>
      </c>
      <c r="C540" s="130" t="s">
        <v>949</v>
      </c>
      <c r="D540" s="84" t="s">
        <v>950</v>
      </c>
    </row>
    <row r="541" spans="1:4" x14ac:dyDescent="0.25">
      <c r="A541" s="130" t="s">
        <v>132</v>
      </c>
      <c r="B541" s="130" t="s">
        <v>124</v>
      </c>
      <c r="C541" s="130" t="s">
        <v>951</v>
      </c>
      <c r="D541" s="84" t="s">
        <v>1300</v>
      </c>
    </row>
    <row r="542" spans="1:4" x14ac:dyDescent="0.25">
      <c r="A542" s="130" t="s">
        <v>134</v>
      </c>
      <c r="B542" s="130" t="s">
        <v>124</v>
      </c>
      <c r="C542" s="130" t="s">
        <v>940</v>
      </c>
      <c r="D542" s="84" t="s">
        <v>941</v>
      </c>
    </row>
    <row r="543" spans="1:4" x14ac:dyDescent="0.25">
      <c r="A543" s="130" t="s">
        <v>134</v>
      </c>
      <c r="B543" s="130" t="s">
        <v>124</v>
      </c>
      <c r="C543" s="130" t="s">
        <v>938</v>
      </c>
      <c r="D543" s="84" t="s">
        <v>939</v>
      </c>
    </row>
    <row r="544" spans="1:4" x14ac:dyDescent="0.25">
      <c r="A544" s="130" t="s">
        <v>134</v>
      </c>
      <c r="B544" s="130" t="s">
        <v>124</v>
      </c>
      <c r="C544" s="130" t="s">
        <v>936</v>
      </c>
      <c r="D544" s="84" t="s">
        <v>937</v>
      </c>
    </row>
    <row r="545" spans="1:4" x14ac:dyDescent="0.25">
      <c r="A545" s="130" t="s">
        <v>134</v>
      </c>
      <c r="B545" s="130" t="s">
        <v>124</v>
      </c>
      <c r="C545" s="130" t="s">
        <v>943</v>
      </c>
      <c r="D545" s="84" t="s">
        <v>944</v>
      </c>
    </row>
    <row r="546" spans="1:4" x14ac:dyDescent="0.25">
      <c r="A546" s="130" t="s">
        <v>134</v>
      </c>
      <c r="B546" s="130" t="s">
        <v>124</v>
      </c>
      <c r="C546" s="130" t="s">
        <v>942</v>
      </c>
      <c r="D546" s="84" t="s">
        <v>1078</v>
      </c>
    </row>
  </sheetData>
  <conditionalFormatting sqref="C230:C237">
    <cfRule type="duplicateValues" dxfId="14" priority="12"/>
    <cfRule type="duplicateValues" dxfId="13" priority="13"/>
  </conditionalFormatting>
  <conditionalFormatting sqref="C238:C248">
    <cfRule type="duplicateValues" dxfId="12" priority="10"/>
    <cfRule type="duplicateValues" dxfId="11" priority="11"/>
  </conditionalFormatting>
  <conditionalFormatting sqref="C249:C256">
    <cfRule type="duplicateValues" dxfId="10" priority="8"/>
    <cfRule type="duplicateValues" dxfId="9" priority="9"/>
  </conditionalFormatting>
  <conditionalFormatting sqref="C257:C261">
    <cfRule type="duplicateValues" dxfId="8" priority="6"/>
    <cfRule type="duplicateValues" dxfId="7" priority="7"/>
  </conditionalFormatting>
  <conditionalFormatting sqref="C262:C269">
    <cfRule type="duplicateValues" dxfId="6" priority="4"/>
    <cfRule type="duplicateValues" dxfId="5" priority="5"/>
  </conditionalFormatting>
  <conditionalFormatting sqref="C270:C279">
    <cfRule type="duplicateValues" dxfId="4" priority="2"/>
    <cfRule type="duplicateValues" dxfId="3" priority="3"/>
  </conditionalFormatting>
  <conditionalFormatting sqref="C280:C291">
    <cfRule type="duplicateValues" dxfId="2" priority="14"/>
    <cfRule type="duplicateValues" dxfId="1" priority="15"/>
  </conditionalFormatting>
  <conditionalFormatting sqref="C308:C31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Dealer Wise</vt:lpstr>
      <vt:lpstr>Sheet2</vt:lpstr>
      <vt:lpstr>Region Wise</vt:lpstr>
      <vt:lpstr>Zone Wise</vt:lpstr>
      <vt:lpstr>DSR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Tarif Nabi Huda</dc:creator>
  <cp:lastModifiedBy>Md. Arifur Rahman</cp:lastModifiedBy>
  <cp:lastPrinted>2019-03-28T13:43:59Z</cp:lastPrinted>
  <dcterms:created xsi:type="dcterms:W3CDTF">2018-02-20T04:51:28Z</dcterms:created>
  <dcterms:modified xsi:type="dcterms:W3CDTF">2020-02-26T15:29:03Z</dcterms:modified>
</cp:coreProperties>
</file>