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\December\CO Report\31-12-19\Updated 2\"/>
    </mc:Choice>
  </mc:AlternateContent>
  <bookViews>
    <workbookView xWindow="0" yWindow="0" windowWidth="20490" windowHeight="7455"/>
  </bookViews>
  <sheets>
    <sheet name="Target vs. Achv" sheetId="1" r:id="rId1"/>
    <sheet name="Model wise Achv" sheetId="2" r:id="rId2"/>
  </sheets>
  <definedNames>
    <definedName name="_xlnm._FilterDatabase" localSheetId="1" hidden="1">'Model wise Achv'!$A$4:$Z$71</definedName>
    <definedName name="_xlnm._FilterDatabase" localSheetId="0" hidden="1">'Target vs. Achv'!$A$4:$W$71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1" i="2" l="1"/>
  <c r="W71" i="2"/>
  <c r="T71" i="2"/>
  <c r="Q71" i="2"/>
  <c r="N71" i="2"/>
  <c r="K71" i="2"/>
  <c r="Z70" i="2"/>
  <c r="W70" i="2"/>
  <c r="T70" i="2"/>
  <c r="Q70" i="2"/>
  <c r="N70" i="2"/>
  <c r="K70" i="2"/>
  <c r="Z69" i="2"/>
  <c r="W69" i="2"/>
  <c r="T69" i="2"/>
  <c r="Q69" i="2"/>
  <c r="N69" i="2"/>
  <c r="K69" i="2"/>
  <c r="Z68" i="2"/>
  <c r="W68" i="2"/>
  <c r="T68" i="2"/>
  <c r="Q68" i="2"/>
  <c r="N68" i="2"/>
  <c r="K68" i="2"/>
  <c r="Z67" i="2"/>
  <c r="W67" i="2"/>
  <c r="T67" i="2"/>
  <c r="Q67" i="2"/>
  <c r="N67" i="2"/>
  <c r="K67" i="2"/>
  <c r="Z66" i="2"/>
  <c r="W66" i="2"/>
  <c r="T66" i="2"/>
  <c r="Q66" i="2"/>
  <c r="N66" i="2"/>
  <c r="K66" i="2"/>
  <c r="Z65" i="2"/>
  <c r="W65" i="2"/>
  <c r="T65" i="2"/>
  <c r="Q65" i="2"/>
  <c r="N65" i="2"/>
  <c r="K65" i="2"/>
  <c r="Z64" i="2"/>
  <c r="W64" i="2"/>
  <c r="T64" i="2"/>
  <c r="Q64" i="2"/>
  <c r="N64" i="2"/>
  <c r="K64" i="2"/>
  <c r="Z63" i="2"/>
  <c r="W63" i="2"/>
  <c r="T63" i="2"/>
  <c r="Q63" i="2"/>
  <c r="N63" i="2"/>
  <c r="K63" i="2"/>
  <c r="Z62" i="2"/>
  <c r="W62" i="2"/>
  <c r="T62" i="2"/>
  <c r="Q62" i="2"/>
  <c r="N62" i="2"/>
  <c r="K62" i="2"/>
  <c r="Z61" i="2"/>
  <c r="W61" i="2"/>
  <c r="T61" i="2"/>
  <c r="Q61" i="2"/>
  <c r="N61" i="2"/>
  <c r="K61" i="2"/>
  <c r="Z60" i="2"/>
  <c r="W60" i="2"/>
  <c r="T60" i="2"/>
  <c r="Q60" i="2"/>
  <c r="N60" i="2"/>
  <c r="K60" i="2"/>
  <c r="Z59" i="2"/>
  <c r="W59" i="2"/>
  <c r="T59" i="2"/>
  <c r="Q59" i="2"/>
  <c r="N59" i="2"/>
  <c r="K59" i="2"/>
  <c r="Z58" i="2"/>
  <c r="W58" i="2"/>
  <c r="T58" i="2"/>
  <c r="Q58" i="2"/>
  <c r="N58" i="2"/>
  <c r="K58" i="2"/>
  <c r="Z57" i="2"/>
  <c r="W57" i="2"/>
  <c r="T57" i="2"/>
  <c r="Q57" i="2"/>
  <c r="N57" i="2"/>
  <c r="K57" i="2"/>
  <c r="Z56" i="2"/>
  <c r="W56" i="2"/>
  <c r="T56" i="2"/>
  <c r="Q56" i="2"/>
  <c r="N56" i="2"/>
  <c r="K56" i="2"/>
  <c r="Z55" i="2"/>
  <c r="W55" i="2"/>
  <c r="T55" i="2"/>
  <c r="Q55" i="2"/>
  <c r="N55" i="2"/>
  <c r="K55" i="2"/>
  <c r="Z54" i="2"/>
  <c r="W54" i="2"/>
  <c r="T54" i="2"/>
  <c r="Q54" i="2"/>
  <c r="N54" i="2"/>
  <c r="K54" i="2"/>
  <c r="Z53" i="2"/>
  <c r="W53" i="2"/>
  <c r="T53" i="2"/>
  <c r="Q53" i="2"/>
  <c r="N53" i="2"/>
  <c r="K53" i="2"/>
  <c r="Z52" i="2"/>
  <c r="W52" i="2"/>
  <c r="T52" i="2"/>
  <c r="Q52" i="2"/>
  <c r="N52" i="2"/>
  <c r="K52" i="2"/>
  <c r="Z51" i="2"/>
  <c r="W51" i="2"/>
  <c r="T51" i="2"/>
  <c r="Q51" i="2"/>
  <c r="N51" i="2"/>
  <c r="K51" i="2"/>
  <c r="Z50" i="2"/>
  <c r="W50" i="2"/>
  <c r="T50" i="2"/>
  <c r="Q50" i="2"/>
  <c r="N50" i="2"/>
  <c r="K50" i="2"/>
  <c r="Z49" i="2"/>
  <c r="W49" i="2"/>
  <c r="T49" i="2"/>
  <c r="Q49" i="2"/>
  <c r="N49" i="2"/>
  <c r="K49" i="2"/>
  <c r="Z48" i="2"/>
  <c r="W48" i="2"/>
  <c r="T48" i="2"/>
  <c r="Q48" i="2"/>
  <c r="N48" i="2"/>
  <c r="K48" i="2"/>
  <c r="Z47" i="2"/>
  <c r="W47" i="2"/>
  <c r="T47" i="2"/>
  <c r="Q47" i="2"/>
  <c r="N47" i="2"/>
  <c r="K47" i="2"/>
  <c r="Z46" i="2"/>
  <c r="W46" i="2"/>
  <c r="T46" i="2"/>
  <c r="Q46" i="2"/>
  <c r="N46" i="2"/>
  <c r="K46" i="2"/>
  <c r="Z45" i="2"/>
  <c r="W45" i="2"/>
  <c r="T45" i="2"/>
  <c r="Q45" i="2"/>
  <c r="N45" i="2"/>
  <c r="K45" i="2"/>
  <c r="Z44" i="2"/>
  <c r="W44" i="2"/>
  <c r="T44" i="2"/>
  <c r="Q44" i="2"/>
  <c r="N44" i="2"/>
  <c r="K44" i="2"/>
  <c r="Z43" i="2"/>
  <c r="W43" i="2"/>
  <c r="T43" i="2"/>
  <c r="Q43" i="2"/>
  <c r="N43" i="2"/>
  <c r="K43" i="2"/>
  <c r="Z42" i="2"/>
  <c r="W42" i="2"/>
  <c r="T42" i="2"/>
  <c r="Q42" i="2"/>
  <c r="N42" i="2"/>
  <c r="K42" i="2"/>
  <c r="Z41" i="2"/>
  <c r="W41" i="2"/>
  <c r="T41" i="2"/>
  <c r="Q41" i="2"/>
  <c r="N41" i="2"/>
  <c r="K41" i="2"/>
  <c r="Z40" i="2"/>
  <c r="W40" i="2"/>
  <c r="T40" i="2"/>
  <c r="Q40" i="2"/>
  <c r="N40" i="2"/>
  <c r="K40" i="2"/>
  <c r="Z39" i="2"/>
  <c r="W39" i="2"/>
  <c r="T39" i="2"/>
  <c r="Q39" i="2"/>
  <c r="N39" i="2"/>
  <c r="K39" i="2"/>
  <c r="Z38" i="2"/>
  <c r="W38" i="2"/>
  <c r="T38" i="2"/>
  <c r="Q38" i="2"/>
  <c r="N38" i="2"/>
  <c r="K38" i="2"/>
  <c r="Z37" i="2"/>
  <c r="W37" i="2"/>
  <c r="T37" i="2"/>
  <c r="Q37" i="2"/>
  <c r="N37" i="2"/>
  <c r="K37" i="2"/>
  <c r="Z36" i="2"/>
  <c r="W36" i="2"/>
  <c r="T36" i="2"/>
  <c r="Q36" i="2"/>
  <c r="N36" i="2"/>
  <c r="K36" i="2"/>
  <c r="Z35" i="2"/>
  <c r="W35" i="2"/>
  <c r="T35" i="2"/>
  <c r="Q35" i="2"/>
  <c r="N35" i="2"/>
  <c r="K35" i="2"/>
  <c r="Z34" i="2"/>
  <c r="W34" i="2"/>
  <c r="T34" i="2"/>
  <c r="Q34" i="2"/>
  <c r="N34" i="2"/>
  <c r="K34" i="2"/>
  <c r="Z33" i="2"/>
  <c r="W33" i="2"/>
  <c r="T33" i="2"/>
  <c r="Q33" i="2"/>
  <c r="N33" i="2"/>
  <c r="K33" i="2"/>
  <c r="Z32" i="2"/>
  <c r="W32" i="2"/>
  <c r="T32" i="2"/>
  <c r="Q32" i="2"/>
  <c r="N32" i="2"/>
  <c r="K32" i="2"/>
  <c r="Z31" i="2"/>
  <c r="W31" i="2"/>
  <c r="T31" i="2"/>
  <c r="Q31" i="2"/>
  <c r="N31" i="2"/>
  <c r="K31" i="2"/>
  <c r="Z30" i="2"/>
  <c r="W30" i="2"/>
  <c r="T30" i="2"/>
  <c r="Q30" i="2"/>
  <c r="N30" i="2"/>
  <c r="K30" i="2"/>
  <c r="Z29" i="2"/>
  <c r="W29" i="2"/>
  <c r="T29" i="2"/>
  <c r="Q29" i="2"/>
  <c r="N29" i="2"/>
  <c r="K29" i="2"/>
  <c r="Z28" i="2"/>
  <c r="W28" i="2"/>
  <c r="T28" i="2"/>
  <c r="Q28" i="2"/>
  <c r="N28" i="2"/>
  <c r="K28" i="2"/>
  <c r="Z27" i="2"/>
  <c r="W27" i="2"/>
  <c r="T27" i="2"/>
  <c r="Q27" i="2"/>
  <c r="N27" i="2"/>
  <c r="K27" i="2"/>
  <c r="Z26" i="2"/>
  <c r="W26" i="2"/>
  <c r="T26" i="2"/>
  <c r="Q26" i="2"/>
  <c r="N26" i="2"/>
  <c r="K26" i="2"/>
  <c r="Z25" i="2"/>
  <c r="W25" i="2"/>
  <c r="T25" i="2"/>
  <c r="Q25" i="2"/>
  <c r="N25" i="2"/>
  <c r="K25" i="2"/>
  <c r="Z24" i="2"/>
  <c r="W24" i="2"/>
  <c r="T24" i="2"/>
  <c r="Q24" i="2"/>
  <c r="N24" i="2"/>
  <c r="K24" i="2"/>
  <c r="Z23" i="2"/>
  <c r="W23" i="2"/>
  <c r="T23" i="2"/>
  <c r="Q23" i="2"/>
  <c r="N23" i="2"/>
  <c r="K23" i="2"/>
  <c r="Z22" i="2"/>
  <c r="W22" i="2"/>
  <c r="T22" i="2"/>
  <c r="Q22" i="2"/>
  <c r="N22" i="2"/>
  <c r="K22" i="2"/>
  <c r="Z21" i="2"/>
  <c r="W21" i="2"/>
  <c r="T21" i="2"/>
  <c r="Q21" i="2"/>
  <c r="N21" i="2"/>
  <c r="K21" i="2"/>
  <c r="Z20" i="2"/>
  <c r="W20" i="2"/>
  <c r="T20" i="2"/>
  <c r="Q20" i="2"/>
  <c r="N20" i="2"/>
  <c r="K20" i="2"/>
  <c r="Z19" i="2"/>
  <c r="W19" i="2"/>
  <c r="T19" i="2"/>
  <c r="Q19" i="2"/>
  <c r="N19" i="2"/>
  <c r="K19" i="2"/>
  <c r="Z18" i="2"/>
  <c r="W18" i="2"/>
  <c r="T18" i="2"/>
  <c r="Q18" i="2"/>
  <c r="N18" i="2"/>
  <c r="K18" i="2"/>
  <c r="Z17" i="2"/>
  <c r="W17" i="2"/>
  <c r="T17" i="2"/>
  <c r="Q17" i="2"/>
  <c r="N17" i="2"/>
  <c r="K17" i="2"/>
  <c r="Z16" i="2"/>
  <c r="W16" i="2"/>
  <c r="T16" i="2"/>
  <c r="Q16" i="2"/>
  <c r="N16" i="2"/>
  <c r="K16" i="2"/>
  <c r="Z15" i="2"/>
  <c r="W15" i="2"/>
  <c r="T15" i="2"/>
  <c r="Q15" i="2"/>
  <c r="N15" i="2"/>
  <c r="K15" i="2"/>
  <c r="Z14" i="2"/>
  <c r="W14" i="2"/>
  <c r="T14" i="2"/>
  <c r="Q14" i="2"/>
  <c r="N14" i="2"/>
  <c r="K14" i="2"/>
  <c r="Z13" i="2"/>
  <c r="W13" i="2"/>
  <c r="T13" i="2"/>
  <c r="Q13" i="2"/>
  <c r="N13" i="2"/>
  <c r="K13" i="2"/>
  <c r="Z12" i="2"/>
  <c r="W12" i="2"/>
  <c r="T12" i="2"/>
  <c r="Q12" i="2"/>
  <c r="N12" i="2"/>
  <c r="K12" i="2"/>
  <c r="Z11" i="2"/>
  <c r="W11" i="2"/>
  <c r="T11" i="2"/>
  <c r="Q11" i="2"/>
  <c r="N11" i="2"/>
  <c r="K11" i="2"/>
  <c r="Z10" i="2"/>
  <c r="W10" i="2"/>
  <c r="T10" i="2"/>
  <c r="Q10" i="2"/>
  <c r="N10" i="2"/>
  <c r="K10" i="2"/>
  <c r="Z9" i="2"/>
  <c r="W9" i="2"/>
  <c r="T9" i="2"/>
  <c r="Q9" i="2"/>
  <c r="N9" i="2"/>
  <c r="K9" i="2"/>
  <c r="Z8" i="2"/>
  <c r="W8" i="2"/>
  <c r="T8" i="2"/>
  <c r="Q8" i="2"/>
  <c r="N8" i="2"/>
  <c r="K8" i="2"/>
  <c r="Z7" i="2"/>
  <c r="W7" i="2"/>
  <c r="T7" i="2"/>
  <c r="Q7" i="2"/>
  <c r="N7" i="2"/>
  <c r="K7" i="2"/>
  <c r="Z6" i="2"/>
  <c r="W6" i="2"/>
  <c r="T6" i="2"/>
  <c r="Q6" i="2"/>
  <c r="N6" i="2"/>
  <c r="K6" i="2"/>
  <c r="Z5" i="2"/>
  <c r="W5" i="2"/>
  <c r="T5" i="2"/>
  <c r="Q5" i="2"/>
  <c r="N5" i="2"/>
  <c r="K5" i="2"/>
  <c r="Y2" i="2"/>
  <c r="X2" i="2"/>
  <c r="V2" i="2"/>
  <c r="W2" i="2" s="1"/>
  <c r="U2" i="2"/>
  <c r="S2" i="2"/>
  <c r="R2" i="2"/>
  <c r="T2" i="2" s="1"/>
  <c r="P2" i="2"/>
  <c r="Q2" i="2" s="1"/>
  <c r="O2" i="2"/>
  <c r="M2" i="2"/>
  <c r="L2" i="2"/>
  <c r="J2" i="2"/>
  <c r="I2" i="2"/>
  <c r="V71" i="1"/>
  <c r="W71" i="1" s="1"/>
  <c r="U71" i="1"/>
  <c r="S71" i="1"/>
  <c r="P71" i="1"/>
  <c r="N71" i="1"/>
  <c r="K71" i="1"/>
  <c r="V70" i="1"/>
  <c r="U70" i="1"/>
  <c r="S70" i="1"/>
  <c r="P70" i="1"/>
  <c r="N70" i="1"/>
  <c r="K70" i="1"/>
  <c r="V69" i="1"/>
  <c r="U69" i="1"/>
  <c r="S69" i="1"/>
  <c r="P69" i="1"/>
  <c r="N69" i="1"/>
  <c r="K69" i="1"/>
  <c r="V68" i="1"/>
  <c r="W68" i="1" s="1"/>
  <c r="U68" i="1"/>
  <c r="S68" i="1"/>
  <c r="P68" i="1"/>
  <c r="N68" i="1"/>
  <c r="K68" i="1"/>
  <c r="V67" i="1"/>
  <c r="U67" i="1"/>
  <c r="S67" i="1"/>
  <c r="P67" i="1"/>
  <c r="N67" i="1"/>
  <c r="K67" i="1"/>
  <c r="V66" i="1"/>
  <c r="W66" i="1" s="1"/>
  <c r="U66" i="1"/>
  <c r="S66" i="1"/>
  <c r="P66" i="1"/>
  <c r="N66" i="1"/>
  <c r="K66" i="1"/>
  <c r="V65" i="1"/>
  <c r="U65" i="1"/>
  <c r="S65" i="1"/>
  <c r="P65" i="1"/>
  <c r="N65" i="1"/>
  <c r="K65" i="1"/>
  <c r="V64" i="1"/>
  <c r="U64" i="1"/>
  <c r="S64" i="1"/>
  <c r="P64" i="1"/>
  <c r="N64" i="1"/>
  <c r="K64" i="1"/>
  <c r="V63" i="1"/>
  <c r="U63" i="1"/>
  <c r="S63" i="1"/>
  <c r="P63" i="1"/>
  <c r="N63" i="1"/>
  <c r="K63" i="1"/>
  <c r="V62" i="1"/>
  <c r="U62" i="1"/>
  <c r="S62" i="1"/>
  <c r="P62" i="1"/>
  <c r="N62" i="1"/>
  <c r="K62" i="1"/>
  <c r="V61" i="1"/>
  <c r="U61" i="1"/>
  <c r="S61" i="1"/>
  <c r="P61" i="1"/>
  <c r="N61" i="1"/>
  <c r="K61" i="1"/>
  <c r="V60" i="1"/>
  <c r="U60" i="1"/>
  <c r="S60" i="1"/>
  <c r="P60" i="1"/>
  <c r="N60" i="1"/>
  <c r="K60" i="1"/>
  <c r="V59" i="1"/>
  <c r="W59" i="1" s="1"/>
  <c r="U59" i="1"/>
  <c r="S59" i="1"/>
  <c r="P59" i="1"/>
  <c r="N59" i="1"/>
  <c r="K59" i="1"/>
  <c r="V58" i="1"/>
  <c r="U58" i="1"/>
  <c r="S58" i="1"/>
  <c r="P58" i="1"/>
  <c r="N58" i="1"/>
  <c r="K58" i="1"/>
  <c r="V57" i="1"/>
  <c r="U57" i="1"/>
  <c r="S57" i="1"/>
  <c r="P57" i="1"/>
  <c r="N57" i="1"/>
  <c r="K57" i="1"/>
  <c r="V56" i="1"/>
  <c r="U56" i="1"/>
  <c r="S56" i="1"/>
  <c r="P56" i="1"/>
  <c r="N56" i="1"/>
  <c r="K56" i="1"/>
  <c r="V55" i="1"/>
  <c r="W55" i="1" s="1"/>
  <c r="U55" i="1"/>
  <c r="S55" i="1"/>
  <c r="P55" i="1"/>
  <c r="N55" i="1"/>
  <c r="K55" i="1"/>
  <c r="V54" i="1"/>
  <c r="U54" i="1"/>
  <c r="S54" i="1"/>
  <c r="P54" i="1"/>
  <c r="N54" i="1"/>
  <c r="K54" i="1"/>
  <c r="V53" i="1"/>
  <c r="W53" i="1" s="1"/>
  <c r="U53" i="1"/>
  <c r="S53" i="1"/>
  <c r="P53" i="1"/>
  <c r="N53" i="1"/>
  <c r="K53" i="1"/>
  <c r="V52" i="1"/>
  <c r="U52" i="1"/>
  <c r="S52" i="1"/>
  <c r="P52" i="1"/>
  <c r="N52" i="1"/>
  <c r="K52" i="1"/>
  <c r="W51" i="1"/>
  <c r="V51" i="1"/>
  <c r="U51" i="1"/>
  <c r="S51" i="1"/>
  <c r="P51" i="1"/>
  <c r="N51" i="1"/>
  <c r="K51" i="1"/>
  <c r="V50" i="1"/>
  <c r="U50" i="1"/>
  <c r="S50" i="1"/>
  <c r="P50" i="1"/>
  <c r="N50" i="1"/>
  <c r="K50" i="1"/>
  <c r="V49" i="1"/>
  <c r="U49" i="1"/>
  <c r="S49" i="1"/>
  <c r="P49" i="1"/>
  <c r="N49" i="1"/>
  <c r="K49" i="1"/>
  <c r="V48" i="1"/>
  <c r="U48" i="1"/>
  <c r="S48" i="1"/>
  <c r="P48" i="1"/>
  <c r="N48" i="1"/>
  <c r="K48" i="1"/>
  <c r="V47" i="1"/>
  <c r="U47" i="1"/>
  <c r="S47" i="1"/>
  <c r="P47" i="1"/>
  <c r="N47" i="1"/>
  <c r="K47" i="1"/>
  <c r="V46" i="1"/>
  <c r="U46" i="1"/>
  <c r="S46" i="1"/>
  <c r="P46" i="1"/>
  <c r="N46" i="1"/>
  <c r="K46" i="1"/>
  <c r="V45" i="1"/>
  <c r="U45" i="1"/>
  <c r="S45" i="1"/>
  <c r="P45" i="1"/>
  <c r="N45" i="1"/>
  <c r="K45" i="1"/>
  <c r="V44" i="1"/>
  <c r="U44" i="1"/>
  <c r="S44" i="1"/>
  <c r="P44" i="1"/>
  <c r="N44" i="1"/>
  <c r="K44" i="1"/>
  <c r="V43" i="1"/>
  <c r="U43" i="1"/>
  <c r="S43" i="1"/>
  <c r="P43" i="1"/>
  <c r="N43" i="1"/>
  <c r="K43" i="1"/>
  <c r="V42" i="1"/>
  <c r="U42" i="1"/>
  <c r="S42" i="1"/>
  <c r="P42" i="1"/>
  <c r="N42" i="1"/>
  <c r="K42" i="1"/>
  <c r="V41" i="1"/>
  <c r="U41" i="1"/>
  <c r="S41" i="1"/>
  <c r="P41" i="1"/>
  <c r="N41" i="1"/>
  <c r="K41" i="1"/>
  <c r="V40" i="1"/>
  <c r="U40" i="1"/>
  <c r="S40" i="1"/>
  <c r="P40" i="1"/>
  <c r="N40" i="1"/>
  <c r="K40" i="1"/>
  <c r="V39" i="1"/>
  <c r="U39" i="1"/>
  <c r="W39" i="1" s="1"/>
  <c r="S39" i="1"/>
  <c r="P39" i="1"/>
  <c r="N39" i="1"/>
  <c r="K39" i="1"/>
  <c r="V38" i="1"/>
  <c r="U38" i="1"/>
  <c r="S38" i="1"/>
  <c r="P38" i="1"/>
  <c r="N38" i="1"/>
  <c r="K38" i="1"/>
  <c r="V37" i="1"/>
  <c r="U37" i="1"/>
  <c r="S37" i="1"/>
  <c r="P37" i="1"/>
  <c r="N37" i="1"/>
  <c r="K37" i="1"/>
  <c r="V36" i="1"/>
  <c r="U36" i="1"/>
  <c r="S36" i="1"/>
  <c r="P36" i="1"/>
  <c r="N36" i="1"/>
  <c r="K36" i="1"/>
  <c r="V35" i="1"/>
  <c r="U35" i="1"/>
  <c r="S35" i="1"/>
  <c r="P35" i="1"/>
  <c r="N35" i="1"/>
  <c r="K35" i="1"/>
  <c r="V34" i="1"/>
  <c r="U34" i="1"/>
  <c r="S34" i="1"/>
  <c r="P34" i="1"/>
  <c r="N34" i="1"/>
  <c r="K34" i="1"/>
  <c r="V33" i="1"/>
  <c r="U33" i="1"/>
  <c r="S33" i="1"/>
  <c r="P33" i="1"/>
  <c r="N33" i="1"/>
  <c r="K33" i="1"/>
  <c r="V32" i="1"/>
  <c r="U32" i="1"/>
  <c r="S32" i="1"/>
  <c r="P32" i="1"/>
  <c r="N32" i="1"/>
  <c r="K32" i="1"/>
  <c r="V31" i="1"/>
  <c r="U31" i="1"/>
  <c r="S31" i="1"/>
  <c r="P31" i="1"/>
  <c r="N31" i="1"/>
  <c r="K31" i="1"/>
  <c r="V30" i="1"/>
  <c r="U30" i="1"/>
  <c r="S30" i="1"/>
  <c r="P30" i="1"/>
  <c r="N30" i="1"/>
  <c r="K30" i="1"/>
  <c r="V29" i="1"/>
  <c r="U29" i="1"/>
  <c r="S29" i="1"/>
  <c r="P29" i="1"/>
  <c r="N29" i="1"/>
  <c r="K29" i="1"/>
  <c r="V28" i="1"/>
  <c r="U28" i="1"/>
  <c r="S28" i="1"/>
  <c r="P28" i="1"/>
  <c r="N28" i="1"/>
  <c r="K28" i="1"/>
  <c r="V27" i="1"/>
  <c r="U27" i="1"/>
  <c r="S27" i="1"/>
  <c r="P27" i="1"/>
  <c r="N27" i="1"/>
  <c r="K27" i="1"/>
  <c r="V26" i="1"/>
  <c r="U26" i="1"/>
  <c r="S26" i="1"/>
  <c r="P26" i="1"/>
  <c r="N26" i="1"/>
  <c r="K26" i="1"/>
  <c r="V25" i="1"/>
  <c r="U25" i="1"/>
  <c r="S25" i="1"/>
  <c r="P25" i="1"/>
  <c r="N25" i="1"/>
  <c r="K25" i="1"/>
  <c r="V24" i="1"/>
  <c r="U24" i="1"/>
  <c r="S24" i="1"/>
  <c r="P24" i="1"/>
  <c r="N24" i="1"/>
  <c r="K24" i="1"/>
  <c r="V23" i="1"/>
  <c r="W23" i="1" s="1"/>
  <c r="U23" i="1"/>
  <c r="S23" i="1"/>
  <c r="P23" i="1"/>
  <c r="N23" i="1"/>
  <c r="K23" i="1"/>
  <c r="V22" i="1"/>
  <c r="W22" i="1" s="1"/>
  <c r="U22" i="1"/>
  <c r="S22" i="1"/>
  <c r="P22" i="1"/>
  <c r="N22" i="1"/>
  <c r="K22" i="1"/>
  <c r="V21" i="1"/>
  <c r="U21" i="1"/>
  <c r="S21" i="1"/>
  <c r="P21" i="1"/>
  <c r="N21" i="1"/>
  <c r="K21" i="1"/>
  <c r="V20" i="1"/>
  <c r="U20" i="1"/>
  <c r="S20" i="1"/>
  <c r="P20" i="1"/>
  <c r="N20" i="1"/>
  <c r="K20" i="1"/>
  <c r="V19" i="1"/>
  <c r="W19" i="1" s="1"/>
  <c r="U19" i="1"/>
  <c r="S19" i="1"/>
  <c r="P19" i="1"/>
  <c r="N19" i="1"/>
  <c r="K19" i="1"/>
  <c r="V18" i="1"/>
  <c r="U18" i="1"/>
  <c r="S18" i="1"/>
  <c r="P18" i="1"/>
  <c r="N18" i="1"/>
  <c r="K18" i="1"/>
  <c r="V17" i="1"/>
  <c r="W17" i="1" s="1"/>
  <c r="U17" i="1"/>
  <c r="S17" i="1"/>
  <c r="P17" i="1"/>
  <c r="N17" i="1"/>
  <c r="K17" i="1"/>
  <c r="V16" i="1"/>
  <c r="U16" i="1"/>
  <c r="S16" i="1"/>
  <c r="P16" i="1"/>
  <c r="N16" i="1"/>
  <c r="K16" i="1"/>
  <c r="V15" i="1"/>
  <c r="U15" i="1"/>
  <c r="S15" i="1"/>
  <c r="P15" i="1"/>
  <c r="N15" i="1"/>
  <c r="K15" i="1"/>
  <c r="V14" i="1"/>
  <c r="W14" i="1" s="1"/>
  <c r="U14" i="1"/>
  <c r="S14" i="1"/>
  <c r="P14" i="1"/>
  <c r="N14" i="1"/>
  <c r="K14" i="1"/>
  <c r="V13" i="1"/>
  <c r="U13" i="1"/>
  <c r="S13" i="1"/>
  <c r="P13" i="1"/>
  <c r="N13" i="1"/>
  <c r="K13" i="1"/>
  <c r="V12" i="1"/>
  <c r="U12" i="1"/>
  <c r="S12" i="1"/>
  <c r="P12" i="1"/>
  <c r="N12" i="1"/>
  <c r="K12" i="1"/>
  <c r="V11" i="1"/>
  <c r="U11" i="1"/>
  <c r="S11" i="1"/>
  <c r="P11" i="1"/>
  <c r="N11" i="1"/>
  <c r="K11" i="1"/>
  <c r="V10" i="1"/>
  <c r="W10" i="1" s="1"/>
  <c r="U10" i="1"/>
  <c r="S10" i="1"/>
  <c r="P10" i="1"/>
  <c r="N10" i="1"/>
  <c r="K10" i="1"/>
  <c r="V9" i="1"/>
  <c r="U9" i="1"/>
  <c r="S9" i="1"/>
  <c r="P9" i="1"/>
  <c r="N9" i="1"/>
  <c r="K9" i="1"/>
  <c r="V8" i="1"/>
  <c r="U8" i="1"/>
  <c r="S8" i="1"/>
  <c r="P8" i="1"/>
  <c r="N8" i="1"/>
  <c r="K8" i="1"/>
  <c r="V7" i="1"/>
  <c r="W7" i="1" s="1"/>
  <c r="U7" i="1"/>
  <c r="S7" i="1"/>
  <c r="P7" i="1"/>
  <c r="N7" i="1"/>
  <c r="K7" i="1"/>
  <c r="V6" i="1"/>
  <c r="U6" i="1"/>
  <c r="S6" i="1"/>
  <c r="P6" i="1"/>
  <c r="N6" i="1"/>
  <c r="K6" i="1"/>
  <c r="V5" i="1"/>
  <c r="U5" i="1"/>
  <c r="S5" i="1"/>
  <c r="P5" i="1"/>
  <c r="N5" i="1"/>
  <c r="K5" i="1"/>
  <c r="P2" i="1"/>
  <c r="O2" i="1"/>
  <c r="M2" i="1"/>
  <c r="N2" i="1" s="1"/>
  <c r="L2" i="1"/>
  <c r="J2" i="1"/>
  <c r="I2" i="1"/>
  <c r="C1" i="1"/>
  <c r="N2" i="2" l="1"/>
  <c r="Z2" i="2"/>
  <c r="K2" i="2"/>
  <c r="W15" i="1"/>
  <c r="W26" i="1"/>
  <c r="W30" i="1"/>
  <c r="W34" i="1"/>
  <c r="W42" i="1"/>
  <c r="W46" i="1"/>
  <c r="W52" i="1"/>
  <c r="W56" i="1"/>
  <c r="W60" i="1"/>
  <c r="W64" i="1"/>
  <c r="K2" i="1"/>
  <c r="W6" i="1"/>
  <c r="W25" i="1"/>
  <c r="W35" i="1"/>
  <c r="W41" i="1"/>
  <c r="W43" i="1"/>
  <c r="W47" i="1"/>
  <c r="W9" i="1"/>
  <c r="W24" i="1"/>
  <c r="W37" i="1"/>
  <c r="W62" i="1"/>
  <c r="W8" i="1"/>
  <c r="W36" i="1"/>
  <c r="W61" i="1"/>
  <c r="W16" i="1"/>
  <c r="W40" i="1"/>
  <c r="W48" i="1"/>
  <c r="W65" i="1"/>
  <c r="W70" i="1"/>
  <c r="W5" i="1"/>
  <c r="W63" i="1"/>
  <c r="W11" i="1"/>
  <c r="W18" i="1"/>
  <c r="W27" i="1"/>
  <c r="W31" i="1"/>
  <c r="W50" i="1"/>
  <c r="W57" i="1"/>
  <c r="W32" i="1"/>
  <c r="W13" i="1"/>
  <c r="W21" i="1"/>
  <c r="W29" i="1"/>
  <c r="W38" i="1"/>
  <c r="W45" i="1"/>
  <c r="W54" i="1"/>
  <c r="W12" i="1"/>
  <c r="W20" i="1"/>
  <c r="W28" i="1"/>
  <c r="W33" i="1"/>
  <c r="W44" i="1"/>
  <c r="W49" i="1"/>
  <c r="W58" i="1"/>
  <c r="W67" i="1"/>
  <c r="W69" i="1"/>
</calcChain>
</file>

<file path=xl/sharedStrings.xml><?xml version="1.0" encoding="utf-8"?>
<sst xmlns="http://schemas.openxmlformats.org/spreadsheetml/2006/main" count="1009" uniqueCount="189">
  <si>
    <t>Day Passed</t>
  </si>
  <si>
    <t>Nov'19 Achievement Status</t>
  </si>
  <si>
    <t>Dec'19 Achievement Status</t>
  </si>
  <si>
    <t>Retail ID</t>
  </si>
  <si>
    <t>Retail Name</t>
  </si>
  <si>
    <t>Dealer</t>
  </si>
  <si>
    <t>Zone</t>
  </si>
  <si>
    <t>Region</t>
  </si>
  <si>
    <t>RT Cat</t>
  </si>
  <si>
    <t>Cap Imposed</t>
  </si>
  <si>
    <t>Status</t>
  </si>
  <si>
    <t>Nov TGT</t>
  </si>
  <si>
    <t>Nov Achv</t>
  </si>
  <si>
    <t>Achv %</t>
  </si>
  <si>
    <t>Dec'19 Target</t>
  </si>
  <si>
    <t>Dec Achv_IMEI</t>
  </si>
  <si>
    <t>Dec Achv_Sales entry</t>
  </si>
  <si>
    <t>Gap IMEI vs. Entry</t>
  </si>
  <si>
    <t>Nov 80%</t>
  </si>
  <si>
    <t>Dec 80%</t>
  </si>
  <si>
    <t>80% eligible month</t>
  </si>
  <si>
    <t>2 month 80% Offer Eligible RT</t>
  </si>
  <si>
    <t>Total Target</t>
  </si>
  <si>
    <t>Total Achv</t>
  </si>
  <si>
    <t>Achv%</t>
  </si>
  <si>
    <t>EO</t>
  </si>
  <si>
    <t>Constant</t>
  </si>
  <si>
    <t>Emerging</t>
  </si>
  <si>
    <t>One Telecom</t>
  </si>
  <si>
    <t>Y</t>
  </si>
  <si>
    <t>S.S Telecom</t>
  </si>
  <si>
    <t>Mobile Corner</t>
  </si>
  <si>
    <t>RET-08678</t>
  </si>
  <si>
    <t>Hello Rajshahi</t>
  </si>
  <si>
    <t>Rajshahi</t>
  </si>
  <si>
    <t>RET-08303</t>
  </si>
  <si>
    <t>M/S Chowdhury Enterprise</t>
  </si>
  <si>
    <t>Naogaon</t>
  </si>
  <si>
    <t>SIS</t>
  </si>
  <si>
    <t>Maa Telecom</t>
  </si>
  <si>
    <t>Alif Telecom</t>
  </si>
  <si>
    <t>Mobile Dot Com</t>
  </si>
  <si>
    <t>Shahin Telecom</t>
  </si>
  <si>
    <t>Mobile Point</t>
  </si>
  <si>
    <t>Mobile Mela</t>
  </si>
  <si>
    <t>RET-12961</t>
  </si>
  <si>
    <t>Saju Telecom</t>
  </si>
  <si>
    <t>RET-23564</t>
  </si>
  <si>
    <t>Rajib Telecom -2</t>
  </si>
  <si>
    <t>RET-08597</t>
  </si>
  <si>
    <t>Mobile Hut-2</t>
  </si>
  <si>
    <t>RET-08713</t>
  </si>
  <si>
    <t>RET-08605</t>
  </si>
  <si>
    <t>Padma Mobile</t>
  </si>
  <si>
    <t>RET-12959</t>
  </si>
  <si>
    <t>Nayem Telecom</t>
  </si>
  <si>
    <t>RET-09787</t>
  </si>
  <si>
    <t>Sraboni Electronics</t>
  </si>
  <si>
    <t>Mobile Collection &amp; Ghori Ghor</t>
  </si>
  <si>
    <t>Bogura</t>
  </si>
  <si>
    <t>RET-09956</t>
  </si>
  <si>
    <t>Sristy Telecom</t>
  </si>
  <si>
    <t>New Sarker Electronics</t>
  </si>
  <si>
    <t>RET-09827</t>
  </si>
  <si>
    <t>Picture Palace</t>
  </si>
  <si>
    <t>RET-08632</t>
  </si>
  <si>
    <t>Muna Mobile Plus</t>
  </si>
  <si>
    <t>RET-07741</t>
  </si>
  <si>
    <t>Sony Electronics</t>
  </si>
  <si>
    <t>Tulip Distribution</t>
  </si>
  <si>
    <t>Pabna</t>
  </si>
  <si>
    <t>RET-08697</t>
  </si>
  <si>
    <t>RET-07676</t>
  </si>
  <si>
    <t>Sonali Telecom</t>
  </si>
  <si>
    <t>RET-09878</t>
  </si>
  <si>
    <t>Self Point</t>
  </si>
  <si>
    <t>RET-08307</t>
  </si>
  <si>
    <t>Sharika Telecom</t>
  </si>
  <si>
    <t>RET-07837</t>
  </si>
  <si>
    <t>Touch Electronics</t>
  </si>
  <si>
    <t>Swastidip Enterprise</t>
  </si>
  <si>
    <t>RET-09763</t>
  </si>
  <si>
    <t>RET-11716</t>
  </si>
  <si>
    <t>Taim Electornics</t>
  </si>
  <si>
    <t>RET-27874</t>
  </si>
  <si>
    <t>Mobile Hut</t>
  </si>
  <si>
    <t>RET-08835</t>
  </si>
  <si>
    <t>One 2 One</t>
  </si>
  <si>
    <t>Haque Enterprise</t>
  </si>
  <si>
    <t>RET-12345</t>
  </si>
  <si>
    <t>Jamuna telecom</t>
  </si>
  <si>
    <t>Sarkar Telecom* Sirajgonj</t>
  </si>
  <si>
    <t>Sirajgonj</t>
  </si>
  <si>
    <t>RET-08019</t>
  </si>
  <si>
    <t>Asif Telecom</t>
  </si>
  <si>
    <t>RET-08680</t>
  </si>
  <si>
    <t>RET-08237</t>
  </si>
  <si>
    <t>Jaman Telecom</t>
  </si>
  <si>
    <t>Hello Naogaon</t>
  </si>
  <si>
    <t>RET-07968</t>
  </si>
  <si>
    <t>Prio Computer &amp; Mobile Corner</t>
  </si>
  <si>
    <t>RET-12216</t>
  </si>
  <si>
    <t>Ratul Mobile Plus</t>
  </si>
  <si>
    <t>RET-07858</t>
  </si>
  <si>
    <t>Tuhin Mobile center</t>
  </si>
  <si>
    <t>Mugdho Corporation</t>
  </si>
  <si>
    <t>RET-08361</t>
  </si>
  <si>
    <t>Irin Telecom</t>
  </si>
  <si>
    <t>RET-20457</t>
  </si>
  <si>
    <t>Lemon Electronics</t>
  </si>
  <si>
    <t>RET-21937</t>
  </si>
  <si>
    <t>Mobile World</t>
  </si>
  <si>
    <t>RET-25433</t>
  </si>
  <si>
    <t>Ariyan Telecom</t>
  </si>
  <si>
    <t>RET-08755</t>
  </si>
  <si>
    <t>Shapla Telecom</t>
  </si>
  <si>
    <t>RET-08096</t>
  </si>
  <si>
    <t>Manik Electronics</t>
  </si>
  <si>
    <t>RET-08866</t>
  </si>
  <si>
    <t>Khan Mobile Point</t>
  </si>
  <si>
    <t>RET-07856</t>
  </si>
  <si>
    <t>Desh Telecom</t>
  </si>
  <si>
    <t>RET-08762</t>
  </si>
  <si>
    <t>RET-07997</t>
  </si>
  <si>
    <t>Jewel Mobile Corner</t>
  </si>
  <si>
    <t>RET-09803</t>
  </si>
  <si>
    <t>Dipu Mobile Center</t>
  </si>
  <si>
    <t>RET-20645</t>
  </si>
  <si>
    <t>Mobile 4U</t>
  </si>
  <si>
    <t>RET-08842</t>
  </si>
  <si>
    <t>RET-29330</t>
  </si>
  <si>
    <t>Natore Telecom</t>
  </si>
  <si>
    <t>RET-07686</t>
  </si>
  <si>
    <t>Grameen Mobile Phone</t>
  </si>
  <si>
    <t>RET-09778</t>
  </si>
  <si>
    <t>Mobile Collection &amp; Ghorighor</t>
  </si>
  <si>
    <t>RET-07843</t>
  </si>
  <si>
    <t>Jilani Mobile Center</t>
  </si>
  <si>
    <t>RET-07986</t>
  </si>
  <si>
    <t>Satata Enterprise</t>
  </si>
  <si>
    <t>RET-09881</t>
  </si>
  <si>
    <t>S.S. Telecom</t>
  </si>
  <si>
    <t>RET-26128</t>
  </si>
  <si>
    <t>Sarker Smart Gallery</t>
  </si>
  <si>
    <t>RET-18552</t>
  </si>
  <si>
    <t>Rose Mobile Point</t>
  </si>
  <si>
    <t>RET-07985</t>
  </si>
  <si>
    <t>Chantara Telecom</t>
  </si>
  <si>
    <t>RET-09962</t>
  </si>
  <si>
    <t>Sarker Mobile</t>
  </si>
  <si>
    <t>RET-14710</t>
  </si>
  <si>
    <t>RET-07685</t>
  </si>
  <si>
    <t>Arafat Telecom</t>
  </si>
  <si>
    <t>SIS-economy</t>
  </si>
  <si>
    <t>RET-07918</t>
  </si>
  <si>
    <t>Dighi Telecom</t>
  </si>
  <si>
    <t>RET-17781</t>
  </si>
  <si>
    <t>Dutta Electronics And Mobile Zone</t>
  </si>
  <si>
    <t xml:space="preserve">  Hello Naogaon</t>
  </si>
  <si>
    <t>RET-08308</t>
  </si>
  <si>
    <t>Mahbub Traders</t>
  </si>
  <si>
    <t>RET-11720</t>
  </si>
  <si>
    <t>Tanvir Telecom</t>
  </si>
  <si>
    <t>RET-08353</t>
  </si>
  <si>
    <t>Roni Bekary</t>
  </si>
  <si>
    <t>RET-12105</t>
  </si>
  <si>
    <t>Nur Electronics</t>
  </si>
  <si>
    <t>RET-12369</t>
  </si>
  <si>
    <t>Hello Mobile</t>
  </si>
  <si>
    <t>RET-12955</t>
  </si>
  <si>
    <t>Trisha Telecom</t>
  </si>
  <si>
    <t>RET-08334</t>
  </si>
  <si>
    <t>Naz Telecom</t>
  </si>
  <si>
    <t>RET-14703</t>
  </si>
  <si>
    <t>Chumki Telecom-2</t>
  </si>
  <si>
    <t>RET-07980</t>
  </si>
  <si>
    <t>Hello Ullahapara</t>
  </si>
  <si>
    <t>RET-09796</t>
  </si>
  <si>
    <t>Priti Telecom</t>
  </si>
  <si>
    <t>RET-08900</t>
  </si>
  <si>
    <t>V48</t>
  </si>
  <si>
    <t>V94</t>
  </si>
  <si>
    <t>V128</t>
  </si>
  <si>
    <t>i15</t>
  </si>
  <si>
    <t>R40</t>
  </si>
  <si>
    <t>i95</t>
  </si>
  <si>
    <t>Cluster Manager</t>
  </si>
  <si>
    <t>TGT</t>
  </si>
  <si>
    <t>Achv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</si>
</sst>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0"/>
      <name val="Malgun Gothic"/>
      <family val="2"/>
    </font>
    <font>
      <b/>
      <sz val="10"/>
      <name val="Malgun Gothic"/>
      <family val="2"/>
    </font>
    <font>
      <sz val="10"/>
      <color rgb="FF000000"/>
      <name val="Malgun Gothic"/>
      <family val="2"/>
    </font>
    <font>
      <b/>
      <sz val="10"/>
      <color theme="1"/>
      <name val="Malgun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9" fontId="2" fillId="0" borderId="0" xfId="2" applyFont="1"/>
    <xf numFmtId="164" fontId="2" fillId="0" borderId="0" xfId="1" applyNumberFormat="1" applyFont="1"/>
    <xf numFmtId="164" fontId="2" fillId="0" borderId="3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49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9" fontId="3" fillId="2" borderId="6" xfId="2" applyFont="1" applyFill="1" applyBorder="1" applyAlignment="1">
      <alignment horizontal="center" vertical="center" wrapText="1"/>
    </xf>
    <xf numFmtId="49" fontId="4" fillId="3" borderId="6" xfId="1" applyNumberFormat="1" applyFont="1" applyFill="1" applyBorder="1" applyAlignment="1">
      <alignment horizontal="center" vertical="center" wrapText="1"/>
    </xf>
    <xf numFmtId="49" fontId="3" fillId="4" borderId="6" xfId="1" applyNumberFormat="1" applyFont="1" applyFill="1" applyBorder="1" applyAlignment="1">
      <alignment horizontal="center" vertical="center" wrapText="1"/>
    </xf>
    <xf numFmtId="49" fontId="3" fillId="5" borderId="6" xfId="1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center"/>
    </xf>
    <xf numFmtId="164" fontId="2" fillId="0" borderId="6" xfId="1" applyNumberFormat="1" applyFont="1" applyFill="1" applyBorder="1" applyAlignment="1">
      <alignment horizontal="center" vertical="center"/>
    </xf>
    <xf numFmtId="9" fontId="2" fillId="0" borderId="6" xfId="2" applyFont="1" applyFill="1" applyBorder="1"/>
    <xf numFmtId="164" fontId="2" fillId="0" borderId="6" xfId="1" applyNumberFormat="1" applyFont="1" applyFill="1" applyBorder="1" applyAlignment="1">
      <alignment horizontal="center" vertical="center" wrapText="1"/>
    </xf>
    <xf numFmtId="164" fontId="2" fillId="0" borderId="6" xfId="1" applyNumberFormat="1" applyFont="1" applyBorder="1"/>
    <xf numFmtId="164" fontId="2" fillId="0" borderId="6" xfId="0" applyNumberFormat="1" applyFont="1" applyBorder="1"/>
    <xf numFmtId="9" fontId="2" fillId="0" borderId="6" xfId="2" applyFont="1" applyBorder="1"/>
    <xf numFmtId="0" fontId="2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6" borderId="0" xfId="0" applyFill="1"/>
    <xf numFmtId="9" fontId="1" fillId="6" borderId="6" xfId="2" applyFont="1" applyFill="1" applyBorder="1" applyAlignment="1">
      <alignment horizontal="center"/>
    </xf>
    <xf numFmtId="164" fontId="6" fillId="7" borderId="6" xfId="1" applyNumberFormat="1" applyFont="1" applyFill="1" applyBorder="1" applyAlignment="1">
      <alignment vertical="center" wrapText="1"/>
    </xf>
    <xf numFmtId="49" fontId="6" fillId="8" borderId="6" xfId="1" applyNumberFormat="1" applyFont="1" applyFill="1" applyBorder="1" applyAlignment="1">
      <alignment horizontal="center" vertical="center" wrapText="1"/>
    </xf>
    <xf numFmtId="0" fontId="6" fillId="8" borderId="6" xfId="1" applyNumberFormat="1" applyFont="1" applyFill="1" applyBorder="1" applyAlignment="1">
      <alignment horizontal="center" vertical="center" wrapText="1"/>
    </xf>
    <xf numFmtId="164" fontId="6" fillId="7" borderId="6" xfId="1" applyNumberFormat="1" applyFont="1" applyFill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/>
    </xf>
    <xf numFmtId="1" fontId="1" fillId="6" borderId="6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showGridLines="0" tabSelected="1" workbookViewId="0">
      <selection activeCell="E8" sqref="E8"/>
    </sheetView>
  </sheetViews>
  <sheetFormatPr defaultRowHeight="13.5" x14ac:dyDescent="0.25"/>
  <cols>
    <col min="1" max="1" width="11" style="1" bestFit="1" customWidth="1"/>
    <col min="2" max="2" width="39.85546875" style="1" bestFit="1" customWidth="1"/>
    <col min="3" max="3" width="34.85546875" style="1" bestFit="1" customWidth="1"/>
    <col min="4" max="4" width="17.85546875" style="1" bestFit="1" customWidth="1"/>
    <col min="5" max="5" width="13.42578125" style="1" bestFit="1" customWidth="1"/>
    <col min="6" max="6" width="12" style="1" bestFit="1" customWidth="1"/>
    <col min="7" max="7" width="8.5703125" style="1" bestFit="1" customWidth="1"/>
    <col min="8" max="10" width="15.42578125" style="1" customWidth="1"/>
    <col min="11" max="11" width="15.42578125" style="4" customWidth="1"/>
    <col min="12" max="12" width="12" style="1" customWidth="1"/>
    <col min="13" max="13" width="14.5703125" style="1" bestFit="1" customWidth="1"/>
    <col min="14" max="14" width="9.28515625" style="1" bestFit="1" customWidth="1"/>
    <col min="15" max="15" width="17.140625" style="1" customWidth="1"/>
    <col min="16" max="16" width="13.7109375" style="1" bestFit="1" customWidth="1"/>
    <col min="17" max="20" width="13.7109375" style="1" customWidth="1"/>
    <col min="21" max="21" width="10" style="1" bestFit="1" customWidth="1"/>
    <col min="22" max="22" width="12.28515625" style="1" bestFit="1" customWidth="1"/>
    <col min="23" max="16384" width="9.140625" style="1"/>
  </cols>
  <sheetData>
    <row r="1" spans="1:23" x14ac:dyDescent="0.25">
      <c r="B1" s="2" t="s">
        <v>0</v>
      </c>
      <c r="C1" s="3">
        <f>31/31</f>
        <v>1</v>
      </c>
    </row>
    <row r="2" spans="1:23" x14ac:dyDescent="0.25">
      <c r="I2" s="5">
        <f>SUBTOTAL(9,I5:I1048576)</f>
        <v>31625146.350000001</v>
      </c>
      <c r="J2" s="5">
        <f>SUBTOTAL(9,J5:J1048576)</f>
        <v>24139850</v>
      </c>
      <c r="K2" s="4">
        <f>J2/I2</f>
        <v>0.76331188266580141</v>
      </c>
      <c r="L2" s="5">
        <f>SUBTOTAL(9,L5:L1048576)</f>
        <v>27848972</v>
      </c>
      <c r="M2" s="5">
        <f>SUBTOTAL(9,M5:M1048576)</f>
        <v>26286540</v>
      </c>
      <c r="N2" s="4">
        <f>M2/L2</f>
        <v>0.94389624148424578</v>
      </c>
      <c r="O2" s="5">
        <f>SUBTOTAL(9,O5:O1048576)</f>
        <v>26633235</v>
      </c>
      <c r="P2" s="5">
        <f>SUBTOTAL(9,P5:P1048576)</f>
        <v>-346695</v>
      </c>
      <c r="Q2" s="5"/>
      <c r="R2" s="5"/>
      <c r="S2" s="5"/>
      <c r="T2" s="5"/>
    </row>
    <row r="3" spans="1:23" x14ac:dyDescent="0.25">
      <c r="I3" s="6" t="s">
        <v>1</v>
      </c>
      <c r="J3" s="7"/>
      <c r="K3" s="8"/>
      <c r="L3" s="6" t="s">
        <v>2</v>
      </c>
      <c r="M3" s="7"/>
      <c r="N3" s="7"/>
      <c r="O3" s="7"/>
      <c r="P3" s="8"/>
      <c r="Q3" s="9"/>
      <c r="R3" s="9"/>
      <c r="S3" s="9"/>
      <c r="T3" s="9"/>
    </row>
    <row r="4" spans="1:23" ht="40.5" x14ac:dyDescent="0.25">
      <c r="A4" s="10" t="s">
        <v>3</v>
      </c>
      <c r="B4" s="10" t="s">
        <v>4</v>
      </c>
      <c r="C4" s="11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2" t="s">
        <v>13</v>
      </c>
      <c r="L4" s="10" t="s">
        <v>14</v>
      </c>
      <c r="M4" s="13" t="s">
        <v>15</v>
      </c>
      <c r="N4" s="10" t="s">
        <v>13</v>
      </c>
      <c r="O4" s="14" t="s">
        <v>16</v>
      </c>
      <c r="P4" s="15" t="s">
        <v>17</v>
      </c>
      <c r="Q4" s="15" t="s">
        <v>18</v>
      </c>
      <c r="R4" s="15" t="s">
        <v>19</v>
      </c>
      <c r="S4" s="15" t="s">
        <v>20</v>
      </c>
      <c r="T4" s="15" t="s">
        <v>21</v>
      </c>
      <c r="U4" s="16" t="s">
        <v>22</v>
      </c>
      <c r="V4" s="16" t="s">
        <v>23</v>
      </c>
      <c r="W4" s="16" t="s">
        <v>24</v>
      </c>
    </row>
    <row r="5" spans="1:23" x14ac:dyDescent="0.25">
      <c r="A5" s="24" t="s">
        <v>32</v>
      </c>
      <c r="B5" s="17" t="s">
        <v>30</v>
      </c>
      <c r="C5" s="17" t="s">
        <v>33</v>
      </c>
      <c r="D5" s="17" t="s">
        <v>34</v>
      </c>
      <c r="E5" s="17" t="s">
        <v>34</v>
      </c>
      <c r="F5" s="17" t="s">
        <v>25</v>
      </c>
      <c r="G5" s="18"/>
      <c r="H5" s="18" t="s">
        <v>26</v>
      </c>
      <c r="I5" s="18">
        <v>625000</v>
      </c>
      <c r="J5" s="18">
        <v>503430</v>
      </c>
      <c r="K5" s="19">
        <f t="shared" ref="K5:K6" si="0">IFERROR(ROUND(IF(G5="Y",IF(J5/I5&gt;1,1,J5/I5),J5/I5),2),0)</f>
        <v>0.81</v>
      </c>
      <c r="L5" s="20">
        <v>625000</v>
      </c>
      <c r="M5" s="21">
        <v>509465</v>
      </c>
      <c r="N5" s="19">
        <f t="shared" ref="N5:N6" si="1">IFERROR(ROUND(IF(G5="Y",IF(M5/L5&gt;1,1,M5/L5),M5/L5),2),0)</f>
        <v>0.82</v>
      </c>
      <c r="O5" s="21">
        <v>511445</v>
      </c>
      <c r="P5" s="22">
        <f t="shared" ref="P5:P6" si="2">M5-O5</f>
        <v>-1980</v>
      </c>
      <c r="Q5" s="22">
        <v>1</v>
      </c>
      <c r="R5" s="22">
        <v>1</v>
      </c>
      <c r="S5" s="22">
        <f t="shared" ref="S5" si="3">Q5+R5</f>
        <v>2</v>
      </c>
      <c r="T5" s="22"/>
      <c r="U5" s="22">
        <f t="shared" ref="U5:V5" si="4">I5+L5</f>
        <v>1250000</v>
      </c>
      <c r="V5" s="22">
        <f t="shared" si="4"/>
        <v>1012895</v>
      </c>
      <c r="W5" s="23">
        <f t="shared" ref="W5" si="5">V5/U5</f>
        <v>0.81031600000000004</v>
      </c>
    </row>
    <row r="6" spans="1:23" x14ac:dyDescent="0.25">
      <c r="A6" s="24" t="s">
        <v>35</v>
      </c>
      <c r="B6" s="17" t="s">
        <v>31</v>
      </c>
      <c r="C6" s="17" t="s">
        <v>36</v>
      </c>
      <c r="D6" s="17" t="s">
        <v>37</v>
      </c>
      <c r="E6" s="17" t="s">
        <v>34</v>
      </c>
      <c r="F6" s="17" t="s">
        <v>25</v>
      </c>
      <c r="G6" s="18"/>
      <c r="H6" s="18" t="s">
        <v>26</v>
      </c>
      <c r="I6" s="18">
        <v>883842</v>
      </c>
      <c r="J6" s="18">
        <v>719235</v>
      </c>
      <c r="K6" s="19">
        <f t="shared" si="0"/>
        <v>0.81</v>
      </c>
      <c r="L6" s="20">
        <v>811283</v>
      </c>
      <c r="M6" s="21">
        <v>736165</v>
      </c>
      <c r="N6" s="19">
        <f t="shared" si="1"/>
        <v>0.91</v>
      </c>
      <c r="O6" s="21">
        <v>736165</v>
      </c>
      <c r="P6" s="22">
        <f t="shared" si="2"/>
        <v>0</v>
      </c>
      <c r="Q6" s="22">
        <v>1</v>
      </c>
      <c r="R6" s="22">
        <v>1</v>
      </c>
      <c r="S6" s="22">
        <f t="shared" ref="S6" si="6">Q6+R6</f>
        <v>2</v>
      </c>
      <c r="T6" s="22"/>
      <c r="U6" s="22">
        <f t="shared" ref="U6:V6" si="7">I6+L6</f>
        <v>1695125</v>
      </c>
      <c r="V6" s="22">
        <f t="shared" si="7"/>
        <v>1455400</v>
      </c>
      <c r="W6" s="23">
        <f t="shared" ref="W6" si="8">V6/U6</f>
        <v>0.85857975075584392</v>
      </c>
    </row>
    <row r="7" spans="1:23" x14ac:dyDescent="0.25">
      <c r="A7" s="17" t="s">
        <v>45</v>
      </c>
      <c r="B7" s="17" t="s">
        <v>46</v>
      </c>
      <c r="C7" s="17" t="s">
        <v>33</v>
      </c>
      <c r="D7" s="17" t="s">
        <v>34</v>
      </c>
      <c r="E7" s="17" t="s">
        <v>34</v>
      </c>
      <c r="F7" s="17" t="s">
        <v>38</v>
      </c>
      <c r="G7" s="18"/>
      <c r="H7" s="18" t="s">
        <v>27</v>
      </c>
      <c r="I7" s="18">
        <v>250000</v>
      </c>
      <c r="J7" s="18">
        <v>21635</v>
      </c>
      <c r="K7" s="19">
        <f t="shared" ref="K7:K15" si="9">IFERROR(ROUND(IF(G7="Y",IF(J7/I7&gt;1,1,J7/I7),J7/I7),2),0)</f>
        <v>0.09</v>
      </c>
      <c r="L7" s="20">
        <v>220000</v>
      </c>
      <c r="M7" s="21">
        <v>34080</v>
      </c>
      <c r="N7" s="19">
        <f t="shared" ref="N7:N15" si="10">IFERROR(ROUND(IF(G7="Y",IF(M7/L7&gt;1,1,M7/L7),M7/L7),2),0)</f>
        <v>0.15</v>
      </c>
      <c r="O7" s="21">
        <v>34080</v>
      </c>
      <c r="P7" s="22">
        <f t="shared" ref="P7:P15" si="11">M7-O7</f>
        <v>0</v>
      </c>
      <c r="Q7" s="22"/>
      <c r="R7" s="22"/>
      <c r="S7" s="22">
        <f t="shared" ref="S7:S16" si="12">Q7+R7</f>
        <v>0</v>
      </c>
      <c r="T7" s="22"/>
      <c r="U7" s="22">
        <f t="shared" ref="U7:V16" si="13">I7+L7</f>
        <v>470000</v>
      </c>
      <c r="V7" s="22">
        <f t="shared" si="13"/>
        <v>55715</v>
      </c>
      <c r="W7" s="23">
        <f t="shared" ref="W7:W16" si="14">V7/U7</f>
        <v>0.11854255319148936</v>
      </c>
    </row>
    <row r="8" spans="1:23" x14ac:dyDescent="0.25">
      <c r="A8" s="17" t="s">
        <v>47</v>
      </c>
      <c r="B8" s="17" t="s">
        <v>48</v>
      </c>
      <c r="C8" s="17" t="s">
        <v>33</v>
      </c>
      <c r="D8" s="17" t="s">
        <v>34</v>
      </c>
      <c r="E8" s="17" t="s">
        <v>34</v>
      </c>
      <c r="F8" s="17" t="s">
        <v>38</v>
      </c>
      <c r="G8" s="18"/>
      <c r="H8" s="18" t="s">
        <v>27</v>
      </c>
      <c r="I8" s="18">
        <v>220000</v>
      </c>
      <c r="J8" s="18">
        <v>66165</v>
      </c>
      <c r="K8" s="19">
        <f t="shared" si="9"/>
        <v>0.3</v>
      </c>
      <c r="L8" s="20">
        <v>220000</v>
      </c>
      <c r="M8" s="21">
        <v>40300</v>
      </c>
      <c r="N8" s="19">
        <f t="shared" si="10"/>
        <v>0.18</v>
      </c>
      <c r="O8" s="21">
        <v>40300</v>
      </c>
      <c r="P8" s="22">
        <f t="shared" si="11"/>
        <v>0</v>
      </c>
      <c r="Q8" s="22"/>
      <c r="R8" s="22"/>
      <c r="S8" s="22">
        <f t="shared" si="12"/>
        <v>0</v>
      </c>
      <c r="T8" s="22"/>
      <c r="U8" s="22">
        <f t="shared" si="13"/>
        <v>440000</v>
      </c>
      <c r="V8" s="22">
        <f t="shared" si="13"/>
        <v>106465</v>
      </c>
      <c r="W8" s="23">
        <f t="shared" si="14"/>
        <v>0.24196590909090909</v>
      </c>
    </row>
    <row r="9" spans="1:23" x14ac:dyDescent="0.25">
      <c r="A9" s="17" t="s">
        <v>49</v>
      </c>
      <c r="B9" s="17" t="s">
        <v>50</v>
      </c>
      <c r="C9" s="17" t="s">
        <v>33</v>
      </c>
      <c r="D9" s="17" t="s">
        <v>34</v>
      </c>
      <c r="E9" s="17" t="s">
        <v>34</v>
      </c>
      <c r="F9" s="17" t="s">
        <v>38</v>
      </c>
      <c r="G9" s="18"/>
      <c r="H9" s="18" t="s">
        <v>27</v>
      </c>
      <c r="I9" s="18">
        <v>220000</v>
      </c>
      <c r="J9" s="18">
        <v>17990</v>
      </c>
      <c r="K9" s="19">
        <f t="shared" si="9"/>
        <v>0.08</v>
      </c>
      <c r="L9" s="20">
        <v>220000</v>
      </c>
      <c r="M9" s="21">
        <v>0</v>
      </c>
      <c r="N9" s="19">
        <f t="shared" si="10"/>
        <v>0</v>
      </c>
      <c r="O9" s="21">
        <v>0</v>
      </c>
      <c r="P9" s="22">
        <f t="shared" si="11"/>
        <v>0</v>
      </c>
      <c r="Q9" s="22"/>
      <c r="R9" s="22"/>
      <c r="S9" s="22">
        <f t="shared" si="12"/>
        <v>0</v>
      </c>
      <c r="T9" s="22"/>
      <c r="U9" s="22">
        <f t="shared" si="13"/>
        <v>440000</v>
      </c>
      <c r="V9" s="22">
        <f t="shared" si="13"/>
        <v>17990</v>
      </c>
      <c r="W9" s="23">
        <f t="shared" si="14"/>
        <v>4.0886363636363637E-2</v>
      </c>
    </row>
    <row r="10" spans="1:23" x14ac:dyDescent="0.25">
      <c r="A10" s="17" t="s">
        <v>51</v>
      </c>
      <c r="B10" s="17" t="s">
        <v>39</v>
      </c>
      <c r="C10" s="17" t="s">
        <v>33</v>
      </c>
      <c r="D10" s="17" t="s">
        <v>34</v>
      </c>
      <c r="E10" s="17" t="s">
        <v>34</v>
      </c>
      <c r="F10" s="17" t="s">
        <v>38</v>
      </c>
      <c r="G10" s="18"/>
      <c r="H10" s="18" t="s">
        <v>27</v>
      </c>
      <c r="I10" s="18">
        <v>250000</v>
      </c>
      <c r="J10" s="18">
        <v>72375</v>
      </c>
      <c r="K10" s="19">
        <f t="shared" si="9"/>
        <v>0.28999999999999998</v>
      </c>
      <c r="L10" s="20">
        <v>220000</v>
      </c>
      <c r="M10" s="21">
        <v>89620</v>
      </c>
      <c r="N10" s="19">
        <f t="shared" si="10"/>
        <v>0.41</v>
      </c>
      <c r="O10" s="21">
        <v>97730</v>
      </c>
      <c r="P10" s="22">
        <f t="shared" si="11"/>
        <v>-8110</v>
      </c>
      <c r="Q10" s="22"/>
      <c r="R10" s="22"/>
      <c r="S10" s="22">
        <f t="shared" si="12"/>
        <v>0</v>
      </c>
      <c r="T10" s="22"/>
      <c r="U10" s="22">
        <f t="shared" si="13"/>
        <v>470000</v>
      </c>
      <c r="V10" s="22">
        <f t="shared" si="13"/>
        <v>161995</v>
      </c>
      <c r="W10" s="23">
        <f t="shared" si="14"/>
        <v>0.34467021276595744</v>
      </c>
    </row>
    <row r="11" spans="1:23" x14ac:dyDescent="0.25">
      <c r="A11" s="17" t="s">
        <v>52</v>
      </c>
      <c r="B11" s="17" t="s">
        <v>53</v>
      </c>
      <c r="C11" s="17" t="s">
        <v>33</v>
      </c>
      <c r="D11" s="17" t="s">
        <v>34</v>
      </c>
      <c r="E11" s="17" t="s">
        <v>34</v>
      </c>
      <c r="F11" s="17" t="s">
        <v>38</v>
      </c>
      <c r="G11" s="18"/>
      <c r="H11" s="18" t="s">
        <v>27</v>
      </c>
      <c r="I11" s="18">
        <v>250000</v>
      </c>
      <c r="J11" s="18">
        <v>122780</v>
      </c>
      <c r="K11" s="19">
        <f t="shared" si="9"/>
        <v>0.49</v>
      </c>
      <c r="L11" s="20">
        <v>220000</v>
      </c>
      <c r="M11" s="21">
        <v>103810</v>
      </c>
      <c r="N11" s="19">
        <f t="shared" si="10"/>
        <v>0.47</v>
      </c>
      <c r="O11" s="21">
        <v>103810</v>
      </c>
      <c r="P11" s="22">
        <f t="shared" si="11"/>
        <v>0</v>
      </c>
      <c r="Q11" s="22"/>
      <c r="R11" s="22"/>
      <c r="S11" s="22">
        <f t="shared" si="12"/>
        <v>0</v>
      </c>
      <c r="T11" s="22"/>
      <c r="U11" s="22">
        <f t="shared" si="13"/>
        <v>470000</v>
      </c>
      <c r="V11" s="22">
        <f t="shared" si="13"/>
        <v>226590</v>
      </c>
      <c r="W11" s="23">
        <f t="shared" si="14"/>
        <v>0.48210638297872338</v>
      </c>
    </row>
    <row r="12" spans="1:23" x14ac:dyDescent="0.25">
      <c r="A12" s="17" t="s">
        <v>54</v>
      </c>
      <c r="B12" s="17" t="s">
        <v>55</v>
      </c>
      <c r="C12" s="17" t="s">
        <v>33</v>
      </c>
      <c r="D12" s="17" t="s">
        <v>34</v>
      </c>
      <c r="E12" s="17" t="s">
        <v>34</v>
      </c>
      <c r="F12" s="17" t="s">
        <v>38</v>
      </c>
      <c r="G12" s="18"/>
      <c r="H12" s="18" t="s">
        <v>27</v>
      </c>
      <c r="I12" s="18">
        <v>250000</v>
      </c>
      <c r="J12" s="18">
        <v>85835</v>
      </c>
      <c r="K12" s="19">
        <f t="shared" si="9"/>
        <v>0.34</v>
      </c>
      <c r="L12" s="20">
        <v>220000</v>
      </c>
      <c r="M12" s="21">
        <v>142090</v>
      </c>
      <c r="N12" s="19">
        <f t="shared" si="10"/>
        <v>0.65</v>
      </c>
      <c r="O12" s="21">
        <v>142090</v>
      </c>
      <c r="P12" s="22">
        <f t="shared" si="11"/>
        <v>0</v>
      </c>
      <c r="Q12" s="22"/>
      <c r="R12" s="22"/>
      <c r="S12" s="22">
        <f t="shared" si="12"/>
        <v>0</v>
      </c>
      <c r="T12" s="22"/>
      <c r="U12" s="22">
        <f t="shared" si="13"/>
        <v>470000</v>
      </c>
      <c r="V12" s="22">
        <f t="shared" si="13"/>
        <v>227925</v>
      </c>
      <c r="W12" s="23">
        <f t="shared" si="14"/>
        <v>0.48494680851063832</v>
      </c>
    </row>
    <row r="13" spans="1:23" x14ac:dyDescent="0.25">
      <c r="A13" s="17" t="s">
        <v>56</v>
      </c>
      <c r="B13" s="17" t="s">
        <v>57</v>
      </c>
      <c r="C13" s="17" t="s">
        <v>58</v>
      </c>
      <c r="D13" s="17" t="s">
        <v>59</v>
      </c>
      <c r="E13" s="17" t="s">
        <v>34</v>
      </c>
      <c r="F13" s="17" t="s">
        <v>38</v>
      </c>
      <c r="G13" s="18"/>
      <c r="H13" s="18" t="s">
        <v>27</v>
      </c>
      <c r="I13" s="18">
        <v>220000</v>
      </c>
      <c r="J13" s="18">
        <v>98220</v>
      </c>
      <c r="K13" s="19">
        <f t="shared" si="9"/>
        <v>0.45</v>
      </c>
      <c r="L13" s="20">
        <v>220000</v>
      </c>
      <c r="M13" s="21">
        <v>127085</v>
      </c>
      <c r="N13" s="19">
        <f t="shared" si="10"/>
        <v>0.57999999999999996</v>
      </c>
      <c r="O13" s="21">
        <v>127085</v>
      </c>
      <c r="P13" s="22">
        <f t="shared" si="11"/>
        <v>0</v>
      </c>
      <c r="Q13" s="22"/>
      <c r="R13" s="22"/>
      <c r="S13" s="22">
        <f t="shared" si="12"/>
        <v>0</v>
      </c>
      <c r="T13" s="22"/>
      <c r="U13" s="22">
        <f t="shared" si="13"/>
        <v>440000</v>
      </c>
      <c r="V13" s="22">
        <f t="shared" si="13"/>
        <v>225305</v>
      </c>
      <c r="W13" s="23">
        <f t="shared" si="14"/>
        <v>0.51205681818181814</v>
      </c>
    </row>
    <row r="14" spans="1:23" x14ac:dyDescent="0.25">
      <c r="A14" s="17" t="s">
        <v>60</v>
      </c>
      <c r="B14" s="17" t="s">
        <v>61</v>
      </c>
      <c r="C14" s="17" t="s">
        <v>62</v>
      </c>
      <c r="D14" s="17" t="s">
        <v>59</v>
      </c>
      <c r="E14" s="17" t="s">
        <v>34</v>
      </c>
      <c r="F14" s="17" t="s">
        <v>38</v>
      </c>
      <c r="G14" s="18"/>
      <c r="H14" s="18" t="s">
        <v>26</v>
      </c>
      <c r="I14" s="18">
        <v>350000</v>
      </c>
      <c r="J14" s="18">
        <v>44110</v>
      </c>
      <c r="K14" s="19">
        <f t="shared" si="9"/>
        <v>0.13</v>
      </c>
      <c r="L14" s="20">
        <v>350000</v>
      </c>
      <c r="M14" s="21">
        <v>381835</v>
      </c>
      <c r="N14" s="19">
        <f t="shared" si="10"/>
        <v>1.0900000000000001</v>
      </c>
      <c r="O14" s="21">
        <v>381835</v>
      </c>
      <c r="P14" s="22">
        <f t="shared" si="11"/>
        <v>0</v>
      </c>
      <c r="Q14" s="22"/>
      <c r="R14" s="22">
        <v>1</v>
      </c>
      <c r="S14" s="22">
        <f t="shared" si="12"/>
        <v>1</v>
      </c>
      <c r="T14" s="22"/>
      <c r="U14" s="22">
        <f t="shared" si="13"/>
        <v>700000</v>
      </c>
      <c r="V14" s="22">
        <f t="shared" si="13"/>
        <v>425945</v>
      </c>
      <c r="W14" s="23">
        <f t="shared" si="14"/>
        <v>0.60849285714285717</v>
      </c>
    </row>
    <row r="15" spans="1:23" x14ac:dyDescent="0.25">
      <c r="A15" s="17" t="s">
        <v>63</v>
      </c>
      <c r="B15" s="17" t="s">
        <v>64</v>
      </c>
      <c r="C15" s="17" t="s">
        <v>58</v>
      </c>
      <c r="D15" s="17" t="s">
        <v>59</v>
      </c>
      <c r="E15" s="17" t="s">
        <v>34</v>
      </c>
      <c r="F15" s="17" t="s">
        <v>38</v>
      </c>
      <c r="G15" s="18"/>
      <c r="H15" s="18" t="s">
        <v>27</v>
      </c>
      <c r="I15" s="18">
        <v>325721</v>
      </c>
      <c r="J15" s="18">
        <v>117520</v>
      </c>
      <c r="K15" s="19">
        <f t="shared" si="9"/>
        <v>0.36</v>
      </c>
      <c r="L15" s="20">
        <v>220000</v>
      </c>
      <c r="M15" s="21">
        <v>363865</v>
      </c>
      <c r="N15" s="19">
        <f t="shared" si="10"/>
        <v>1.65</v>
      </c>
      <c r="O15" s="21">
        <v>372635</v>
      </c>
      <c r="P15" s="22">
        <f t="shared" si="11"/>
        <v>-8770</v>
      </c>
      <c r="Q15" s="22"/>
      <c r="R15" s="22">
        <v>1</v>
      </c>
      <c r="S15" s="22">
        <f t="shared" si="12"/>
        <v>1</v>
      </c>
      <c r="T15" s="22" t="s">
        <v>29</v>
      </c>
      <c r="U15" s="22">
        <f t="shared" si="13"/>
        <v>545721</v>
      </c>
      <c r="V15" s="22">
        <f t="shared" si="13"/>
        <v>481385</v>
      </c>
      <c r="W15" s="23">
        <f t="shared" si="14"/>
        <v>0.88210825678322802</v>
      </c>
    </row>
    <row r="16" spans="1:23" x14ac:dyDescent="0.25">
      <c r="A16" s="17" t="s">
        <v>65</v>
      </c>
      <c r="B16" s="17" t="s">
        <v>66</v>
      </c>
      <c r="C16" s="17" t="s">
        <v>33</v>
      </c>
      <c r="D16" s="17" t="s">
        <v>34</v>
      </c>
      <c r="E16" s="17" t="s">
        <v>34</v>
      </c>
      <c r="F16" s="17" t="s">
        <v>38</v>
      </c>
      <c r="G16" s="18"/>
      <c r="H16" s="18" t="s">
        <v>27</v>
      </c>
      <c r="I16" s="18">
        <v>250000</v>
      </c>
      <c r="J16" s="18">
        <v>209310</v>
      </c>
      <c r="K16" s="19">
        <f t="shared" ref="K16:K58" si="15">IFERROR(ROUND(IF(G16="Y",IF(J16/I16&gt;1,1,J16/I16),J16/I16),2),0)</f>
        <v>0.84</v>
      </c>
      <c r="L16" s="20">
        <v>220000</v>
      </c>
      <c r="M16" s="21">
        <v>85125</v>
      </c>
      <c r="N16" s="19">
        <f t="shared" ref="N16:N58" si="16">IFERROR(ROUND(IF(G16="Y",IF(M16/L16&gt;1,1,M16/L16),M16/L16),2),0)</f>
        <v>0.39</v>
      </c>
      <c r="O16" s="21">
        <v>85125</v>
      </c>
      <c r="P16" s="22">
        <f t="shared" ref="P16:P58" si="17">M16-O16</f>
        <v>0</v>
      </c>
      <c r="Q16" s="22">
        <v>1</v>
      </c>
      <c r="R16" s="22"/>
      <c r="S16" s="22">
        <f t="shared" si="12"/>
        <v>1</v>
      </c>
      <c r="T16" s="22"/>
      <c r="U16" s="22">
        <f t="shared" si="13"/>
        <v>470000</v>
      </c>
      <c r="V16" s="22">
        <f t="shared" si="13"/>
        <v>294435</v>
      </c>
      <c r="W16" s="23">
        <f t="shared" si="14"/>
        <v>0.62645744680851068</v>
      </c>
    </row>
    <row r="17" spans="1:23" x14ac:dyDescent="0.25">
      <c r="A17" s="24" t="s">
        <v>67</v>
      </c>
      <c r="B17" s="17" t="s">
        <v>68</v>
      </c>
      <c r="C17" s="17" t="s">
        <v>69</v>
      </c>
      <c r="D17" s="17" t="s">
        <v>70</v>
      </c>
      <c r="E17" s="17" t="s">
        <v>34</v>
      </c>
      <c r="F17" s="17" t="s">
        <v>38</v>
      </c>
      <c r="G17" s="18"/>
      <c r="H17" s="18" t="s">
        <v>27</v>
      </c>
      <c r="I17" s="18">
        <v>220000</v>
      </c>
      <c r="J17" s="18">
        <v>211640</v>
      </c>
      <c r="K17" s="19">
        <f t="shared" si="15"/>
        <v>0.96</v>
      </c>
      <c r="L17" s="20">
        <v>220000</v>
      </c>
      <c r="M17" s="21">
        <v>205265</v>
      </c>
      <c r="N17" s="19">
        <f t="shared" si="16"/>
        <v>0.93</v>
      </c>
      <c r="O17" s="21">
        <v>207425</v>
      </c>
      <c r="P17" s="22">
        <f t="shared" si="17"/>
        <v>-2160</v>
      </c>
      <c r="Q17" s="22">
        <v>1</v>
      </c>
      <c r="R17" s="22">
        <v>1</v>
      </c>
      <c r="S17" s="22">
        <f t="shared" ref="S17:S58" si="18">Q17+R17</f>
        <v>2</v>
      </c>
      <c r="T17" s="22"/>
      <c r="U17" s="22">
        <f t="shared" ref="U17:V58" si="19">I17+L17</f>
        <v>440000</v>
      </c>
      <c r="V17" s="22">
        <f t="shared" si="19"/>
        <v>416905</v>
      </c>
      <c r="W17" s="23">
        <f t="shared" ref="W17:W58" si="20">V17/U17</f>
        <v>0.94751136363636368</v>
      </c>
    </row>
    <row r="18" spans="1:23" x14ac:dyDescent="0.25">
      <c r="A18" s="17" t="s">
        <v>71</v>
      </c>
      <c r="B18" s="17" t="s">
        <v>40</v>
      </c>
      <c r="C18" s="17" t="s">
        <v>33</v>
      </c>
      <c r="D18" s="17" t="s">
        <v>34</v>
      </c>
      <c r="E18" s="17" t="s">
        <v>34</v>
      </c>
      <c r="F18" s="17" t="s">
        <v>38</v>
      </c>
      <c r="G18" s="18"/>
      <c r="H18" s="18" t="s">
        <v>27</v>
      </c>
      <c r="I18" s="18">
        <v>300000</v>
      </c>
      <c r="J18" s="18">
        <v>203905</v>
      </c>
      <c r="K18" s="19">
        <f t="shared" si="15"/>
        <v>0.68</v>
      </c>
      <c r="L18" s="20">
        <v>220000</v>
      </c>
      <c r="M18" s="21">
        <v>275690</v>
      </c>
      <c r="N18" s="19">
        <f t="shared" si="16"/>
        <v>1.25</v>
      </c>
      <c r="O18" s="21">
        <v>275690</v>
      </c>
      <c r="P18" s="22">
        <f t="shared" si="17"/>
        <v>0</v>
      </c>
      <c r="Q18" s="22"/>
      <c r="R18" s="22">
        <v>1</v>
      </c>
      <c r="S18" s="22">
        <f t="shared" si="18"/>
        <v>1</v>
      </c>
      <c r="T18" s="22" t="s">
        <v>29</v>
      </c>
      <c r="U18" s="22">
        <f t="shared" si="19"/>
        <v>520000</v>
      </c>
      <c r="V18" s="22">
        <f t="shared" si="19"/>
        <v>479595</v>
      </c>
      <c r="W18" s="23">
        <f t="shared" si="20"/>
        <v>0.92229807692307697</v>
      </c>
    </row>
    <row r="19" spans="1:23" x14ac:dyDescent="0.25">
      <c r="A19" s="17" t="s">
        <v>72</v>
      </c>
      <c r="B19" s="17" t="s">
        <v>73</v>
      </c>
      <c r="C19" s="17" t="s">
        <v>69</v>
      </c>
      <c r="D19" s="17" t="s">
        <v>70</v>
      </c>
      <c r="E19" s="17" t="s">
        <v>34</v>
      </c>
      <c r="F19" s="17" t="s">
        <v>38</v>
      </c>
      <c r="G19" s="18"/>
      <c r="H19" s="18" t="s">
        <v>27</v>
      </c>
      <c r="I19" s="18">
        <v>345913.05</v>
      </c>
      <c r="J19" s="18">
        <v>136030</v>
      </c>
      <c r="K19" s="19">
        <f t="shared" si="15"/>
        <v>0.39</v>
      </c>
      <c r="L19" s="20">
        <v>220000</v>
      </c>
      <c r="M19" s="21">
        <v>159630</v>
      </c>
      <c r="N19" s="19">
        <f t="shared" si="16"/>
        <v>0.73</v>
      </c>
      <c r="O19" s="21">
        <v>159630</v>
      </c>
      <c r="P19" s="22">
        <f t="shared" si="17"/>
        <v>0</v>
      </c>
      <c r="Q19" s="22"/>
      <c r="R19" s="22"/>
      <c r="S19" s="22">
        <f t="shared" si="18"/>
        <v>0</v>
      </c>
      <c r="T19" s="22"/>
      <c r="U19" s="22">
        <f t="shared" si="19"/>
        <v>565913.05000000005</v>
      </c>
      <c r="V19" s="22">
        <f t="shared" si="19"/>
        <v>295660</v>
      </c>
      <c r="W19" s="23">
        <f t="shared" si="20"/>
        <v>0.52244775058641957</v>
      </c>
    </row>
    <row r="20" spans="1:23" x14ac:dyDescent="0.25">
      <c r="A20" s="17" t="s">
        <v>74</v>
      </c>
      <c r="B20" s="17" t="s">
        <v>75</v>
      </c>
      <c r="C20" s="17" t="s">
        <v>58</v>
      </c>
      <c r="D20" s="17" t="s">
        <v>59</v>
      </c>
      <c r="E20" s="17" t="s">
        <v>34</v>
      </c>
      <c r="F20" s="17" t="s">
        <v>38</v>
      </c>
      <c r="G20" s="18"/>
      <c r="H20" s="18" t="s">
        <v>27</v>
      </c>
      <c r="I20" s="18">
        <v>220000</v>
      </c>
      <c r="J20" s="18">
        <v>211775</v>
      </c>
      <c r="K20" s="19">
        <f t="shared" si="15"/>
        <v>0.96</v>
      </c>
      <c r="L20" s="20">
        <v>220000</v>
      </c>
      <c r="M20" s="21">
        <v>201570</v>
      </c>
      <c r="N20" s="19">
        <f t="shared" si="16"/>
        <v>0.92</v>
      </c>
      <c r="O20" s="21">
        <v>207120</v>
      </c>
      <c r="P20" s="22">
        <f t="shared" si="17"/>
        <v>-5550</v>
      </c>
      <c r="Q20" s="22">
        <v>1</v>
      </c>
      <c r="R20" s="22">
        <v>1</v>
      </c>
      <c r="S20" s="22">
        <f t="shared" si="18"/>
        <v>2</v>
      </c>
      <c r="T20" s="22"/>
      <c r="U20" s="22">
        <f t="shared" si="19"/>
        <v>440000</v>
      </c>
      <c r="V20" s="22">
        <f t="shared" si="19"/>
        <v>413345</v>
      </c>
      <c r="W20" s="23">
        <f t="shared" si="20"/>
        <v>0.93942045454545453</v>
      </c>
    </row>
    <row r="21" spans="1:23" x14ac:dyDescent="0.25">
      <c r="A21" s="17" t="s">
        <v>76</v>
      </c>
      <c r="B21" s="17" t="s">
        <v>77</v>
      </c>
      <c r="C21" s="17" t="s">
        <v>36</v>
      </c>
      <c r="D21" s="17" t="s">
        <v>37</v>
      </c>
      <c r="E21" s="17" t="s">
        <v>34</v>
      </c>
      <c r="F21" s="17" t="s">
        <v>38</v>
      </c>
      <c r="G21" s="18"/>
      <c r="H21" s="18" t="s">
        <v>26</v>
      </c>
      <c r="I21" s="18">
        <v>496056.85</v>
      </c>
      <c r="J21" s="18">
        <v>184180</v>
      </c>
      <c r="K21" s="19">
        <f t="shared" si="15"/>
        <v>0.37</v>
      </c>
      <c r="L21" s="20">
        <v>450000</v>
      </c>
      <c r="M21" s="21">
        <v>265750</v>
      </c>
      <c r="N21" s="19">
        <f t="shared" si="16"/>
        <v>0.59</v>
      </c>
      <c r="O21" s="21">
        <v>266940</v>
      </c>
      <c r="P21" s="22">
        <f t="shared" si="17"/>
        <v>-1190</v>
      </c>
      <c r="Q21" s="22"/>
      <c r="R21" s="22"/>
      <c r="S21" s="22">
        <f t="shared" si="18"/>
        <v>0</v>
      </c>
      <c r="T21" s="22"/>
      <c r="U21" s="22">
        <f t="shared" si="19"/>
        <v>946056.85</v>
      </c>
      <c r="V21" s="22">
        <f t="shared" si="19"/>
        <v>449930</v>
      </c>
      <c r="W21" s="23">
        <f t="shared" si="20"/>
        <v>0.47558452750487457</v>
      </c>
    </row>
    <row r="22" spans="1:23" x14ac:dyDescent="0.25">
      <c r="A22" s="17" t="s">
        <v>78</v>
      </c>
      <c r="B22" s="17" t="s">
        <v>79</v>
      </c>
      <c r="C22" s="17" t="s">
        <v>80</v>
      </c>
      <c r="D22" s="17" t="s">
        <v>70</v>
      </c>
      <c r="E22" s="17" t="s">
        <v>34</v>
      </c>
      <c r="F22" s="17" t="s">
        <v>38</v>
      </c>
      <c r="G22" s="18"/>
      <c r="H22" s="18" t="s">
        <v>27</v>
      </c>
      <c r="I22" s="18">
        <v>390060.3</v>
      </c>
      <c r="J22" s="18">
        <v>161780</v>
      </c>
      <c r="K22" s="19">
        <f t="shared" si="15"/>
        <v>0.41</v>
      </c>
      <c r="L22" s="20">
        <v>307376</v>
      </c>
      <c r="M22" s="21">
        <v>188575</v>
      </c>
      <c r="N22" s="19">
        <f t="shared" si="16"/>
        <v>0.61</v>
      </c>
      <c r="O22" s="21">
        <v>189735</v>
      </c>
      <c r="P22" s="22">
        <f t="shared" si="17"/>
        <v>-1160</v>
      </c>
      <c r="Q22" s="22"/>
      <c r="R22" s="22"/>
      <c r="S22" s="22">
        <f t="shared" si="18"/>
        <v>0</v>
      </c>
      <c r="T22" s="22"/>
      <c r="U22" s="22">
        <f t="shared" si="19"/>
        <v>697436.3</v>
      </c>
      <c r="V22" s="22">
        <f t="shared" si="19"/>
        <v>350355</v>
      </c>
      <c r="W22" s="23">
        <f t="shared" si="20"/>
        <v>0.50234695268944274</v>
      </c>
    </row>
    <row r="23" spans="1:23" x14ac:dyDescent="0.25">
      <c r="A23" s="18" t="s">
        <v>81</v>
      </c>
      <c r="B23" s="17" t="s">
        <v>43</v>
      </c>
      <c r="C23" s="17" t="s">
        <v>58</v>
      </c>
      <c r="D23" s="17" t="s">
        <v>59</v>
      </c>
      <c r="E23" s="17" t="s">
        <v>34</v>
      </c>
      <c r="F23" s="17" t="s">
        <v>38</v>
      </c>
      <c r="G23" s="18"/>
      <c r="H23" s="18" t="s">
        <v>27</v>
      </c>
      <c r="I23" s="18">
        <v>317730</v>
      </c>
      <c r="J23" s="18">
        <v>222540</v>
      </c>
      <c r="K23" s="19">
        <f t="shared" si="15"/>
        <v>0.7</v>
      </c>
      <c r="L23" s="20">
        <v>240000</v>
      </c>
      <c r="M23" s="21">
        <v>267750</v>
      </c>
      <c r="N23" s="19">
        <f t="shared" si="16"/>
        <v>1.1200000000000001</v>
      </c>
      <c r="O23" s="21">
        <v>269830</v>
      </c>
      <c r="P23" s="22">
        <f t="shared" si="17"/>
        <v>-2080</v>
      </c>
      <c r="Q23" s="22"/>
      <c r="R23" s="22">
        <v>1</v>
      </c>
      <c r="S23" s="22">
        <f t="shared" si="18"/>
        <v>1</v>
      </c>
      <c r="T23" s="22" t="s">
        <v>29</v>
      </c>
      <c r="U23" s="22">
        <f t="shared" si="19"/>
        <v>557730</v>
      </c>
      <c r="V23" s="22">
        <f t="shared" si="19"/>
        <v>490290</v>
      </c>
      <c r="W23" s="23">
        <f t="shared" si="20"/>
        <v>0.87908127588618146</v>
      </c>
    </row>
    <row r="24" spans="1:23" x14ac:dyDescent="0.25">
      <c r="A24" s="17" t="s">
        <v>82</v>
      </c>
      <c r="B24" s="17" t="s">
        <v>83</v>
      </c>
      <c r="C24" s="17" t="s">
        <v>69</v>
      </c>
      <c r="D24" s="17" t="s">
        <v>70</v>
      </c>
      <c r="E24" s="17" t="s">
        <v>34</v>
      </c>
      <c r="F24" s="17" t="s">
        <v>38</v>
      </c>
      <c r="G24" s="18"/>
      <c r="H24" s="18" t="s">
        <v>27</v>
      </c>
      <c r="I24" s="18">
        <v>220000</v>
      </c>
      <c r="J24" s="18">
        <v>380750</v>
      </c>
      <c r="K24" s="19">
        <f t="shared" si="15"/>
        <v>1.73</v>
      </c>
      <c r="L24" s="20">
        <v>301107</v>
      </c>
      <c r="M24" s="21">
        <v>31120</v>
      </c>
      <c r="N24" s="19">
        <f t="shared" si="16"/>
        <v>0.1</v>
      </c>
      <c r="O24" s="21">
        <v>33930</v>
      </c>
      <c r="P24" s="22">
        <f t="shared" si="17"/>
        <v>-2810</v>
      </c>
      <c r="Q24" s="22">
        <v>1</v>
      </c>
      <c r="R24" s="22"/>
      <c r="S24" s="22">
        <f t="shared" si="18"/>
        <v>1</v>
      </c>
      <c r="T24" s="22"/>
      <c r="U24" s="22">
        <f t="shared" si="19"/>
        <v>521107</v>
      </c>
      <c r="V24" s="22">
        <f t="shared" si="19"/>
        <v>411870</v>
      </c>
      <c r="W24" s="23">
        <f t="shared" si="20"/>
        <v>0.7903751053046687</v>
      </c>
    </row>
    <row r="25" spans="1:23" x14ac:dyDescent="0.25">
      <c r="A25" s="17" t="s">
        <v>84</v>
      </c>
      <c r="B25" s="17" t="s">
        <v>85</v>
      </c>
      <c r="C25" s="17" t="s">
        <v>58</v>
      </c>
      <c r="D25" s="17" t="s">
        <v>59</v>
      </c>
      <c r="E25" s="17" t="s">
        <v>34</v>
      </c>
      <c r="F25" s="17" t="s">
        <v>38</v>
      </c>
      <c r="G25" s="18"/>
      <c r="H25" s="18" t="s">
        <v>27</v>
      </c>
      <c r="I25" s="18">
        <v>361110</v>
      </c>
      <c r="J25" s="18">
        <v>225295</v>
      </c>
      <c r="K25" s="19">
        <f t="shared" si="15"/>
        <v>0.62</v>
      </c>
      <c r="L25" s="20">
        <v>220000</v>
      </c>
      <c r="M25" s="21">
        <v>95870</v>
      </c>
      <c r="N25" s="19">
        <f t="shared" si="16"/>
        <v>0.44</v>
      </c>
      <c r="O25" s="21">
        <v>95870</v>
      </c>
      <c r="P25" s="22">
        <f t="shared" si="17"/>
        <v>0</v>
      </c>
      <c r="Q25" s="22"/>
      <c r="R25" s="22"/>
      <c r="S25" s="22">
        <f t="shared" si="18"/>
        <v>0</v>
      </c>
      <c r="T25" s="22"/>
      <c r="U25" s="22">
        <f t="shared" si="19"/>
        <v>581110</v>
      </c>
      <c r="V25" s="22">
        <f t="shared" si="19"/>
        <v>321165</v>
      </c>
      <c r="W25" s="23">
        <f t="shared" si="20"/>
        <v>0.55267505291597119</v>
      </c>
    </row>
    <row r="26" spans="1:23" x14ac:dyDescent="0.25">
      <c r="A26" s="24" t="s">
        <v>86</v>
      </c>
      <c r="B26" s="17" t="s">
        <v>87</v>
      </c>
      <c r="C26" s="17" t="s">
        <v>88</v>
      </c>
      <c r="D26" s="17" t="s">
        <v>34</v>
      </c>
      <c r="E26" s="17" t="s">
        <v>34</v>
      </c>
      <c r="F26" s="24" t="s">
        <v>38</v>
      </c>
      <c r="G26" s="18"/>
      <c r="H26" s="18" t="s">
        <v>27</v>
      </c>
      <c r="I26" s="18">
        <v>350000</v>
      </c>
      <c r="J26" s="18">
        <v>304810</v>
      </c>
      <c r="K26" s="19">
        <f t="shared" si="15"/>
        <v>0.87</v>
      </c>
      <c r="L26" s="20">
        <v>325000</v>
      </c>
      <c r="M26" s="21">
        <v>269030</v>
      </c>
      <c r="N26" s="19">
        <f t="shared" si="16"/>
        <v>0.83</v>
      </c>
      <c r="O26" s="21">
        <v>269030</v>
      </c>
      <c r="P26" s="22">
        <f t="shared" si="17"/>
        <v>0</v>
      </c>
      <c r="Q26" s="22">
        <v>1</v>
      </c>
      <c r="R26" s="22">
        <v>1</v>
      </c>
      <c r="S26" s="22">
        <f t="shared" si="18"/>
        <v>2</v>
      </c>
      <c r="T26" s="22"/>
      <c r="U26" s="22">
        <f t="shared" si="19"/>
        <v>675000</v>
      </c>
      <c r="V26" s="22">
        <f t="shared" si="19"/>
        <v>573840</v>
      </c>
      <c r="W26" s="23">
        <f t="shared" si="20"/>
        <v>0.8501333333333333</v>
      </c>
    </row>
    <row r="27" spans="1:23" x14ac:dyDescent="0.25">
      <c r="A27" s="17" t="s">
        <v>89</v>
      </c>
      <c r="B27" s="17" t="s">
        <v>90</v>
      </c>
      <c r="C27" s="17" t="s">
        <v>91</v>
      </c>
      <c r="D27" s="17" t="s">
        <v>92</v>
      </c>
      <c r="E27" s="17" t="s">
        <v>34</v>
      </c>
      <c r="F27" s="17" t="s">
        <v>38</v>
      </c>
      <c r="G27" s="18"/>
      <c r="H27" s="18" t="s">
        <v>27</v>
      </c>
      <c r="I27" s="18">
        <v>330171.45</v>
      </c>
      <c r="J27" s="18">
        <v>362065</v>
      </c>
      <c r="K27" s="19">
        <f t="shared" si="15"/>
        <v>1.1000000000000001</v>
      </c>
      <c r="L27" s="20">
        <v>317188</v>
      </c>
      <c r="M27" s="21">
        <v>376235</v>
      </c>
      <c r="N27" s="19">
        <f t="shared" si="16"/>
        <v>1.19</v>
      </c>
      <c r="O27" s="21">
        <v>376235</v>
      </c>
      <c r="P27" s="22">
        <f t="shared" si="17"/>
        <v>0</v>
      </c>
      <c r="Q27" s="22">
        <v>1</v>
      </c>
      <c r="R27" s="22">
        <v>1</v>
      </c>
      <c r="S27" s="22">
        <f t="shared" si="18"/>
        <v>2</v>
      </c>
      <c r="T27" s="22"/>
      <c r="U27" s="22">
        <f t="shared" si="19"/>
        <v>647359.44999999995</v>
      </c>
      <c r="V27" s="22">
        <f t="shared" si="19"/>
        <v>738300</v>
      </c>
      <c r="W27" s="23">
        <f t="shared" si="20"/>
        <v>1.14047921907991</v>
      </c>
    </row>
    <row r="28" spans="1:23" x14ac:dyDescent="0.25">
      <c r="A28" s="17" t="s">
        <v>93</v>
      </c>
      <c r="B28" s="17" t="s">
        <v>94</v>
      </c>
      <c r="C28" s="17" t="s">
        <v>91</v>
      </c>
      <c r="D28" s="17" t="s">
        <v>92</v>
      </c>
      <c r="E28" s="17" t="s">
        <v>34</v>
      </c>
      <c r="F28" s="17" t="s">
        <v>38</v>
      </c>
      <c r="G28" s="18"/>
      <c r="H28" s="18" t="s">
        <v>27</v>
      </c>
      <c r="I28" s="18">
        <v>362163</v>
      </c>
      <c r="J28" s="18">
        <v>301060</v>
      </c>
      <c r="K28" s="19">
        <f t="shared" si="15"/>
        <v>0.83</v>
      </c>
      <c r="L28" s="20">
        <v>341551</v>
      </c>
      <c r="M28" s="21">
        <v>274420</v>
      </c>
      <c r="N28" s="19">
        <f t="shared" si="16"/>
        <v>0.8</v>
      </c>
      <c r="O28" s="21">
        <v>274420</v>
      </c>
      <c r="P28" s="22">
        <f t="shared" si="17"/>
        <v>0</v>
      </c>
      <c r="Q28" s="22">
        <v>1</v>
      </c>
      <c r="R28" s="22">
        <v>1</v>
      </c>
      <c r="S28" s="22">
        <f t="shared" si="18"/>
        <v>2</v>
      </c>
      <c r="T28" s="22"/>
      <c r="U28" s="22">
        <f t="shared" si="19"/>
        <v>703714</v>
      </c>
      <c r="V28" s="22">
        <f t="shared" si="19"/>
        <v>575480</v>
      </c>
      <c r="W28" s="23">
        <f t="shared" si="20"/>
        <v>0.81777540307568131</v>
      </c>
    </row>
    <row r="29" spans="1:23" x14ac:dyDescent="0.25">
      <c r="A29" s="17" t="s">
        <v>95</v>
      </c>
      <c r="B29" s="17" t="s">
        <v>33</v>
      </c>
      <c r="C29" s="17" t="s">
        <v>33</v>
      </c>
      <c r="D29" s="17" t="s">
        <v>34</v>
      </c>
      <c r="E29" s="17" t="s">
        <v>34</v>
      </c>
      <c r="F29" s="17" t="s">
        <v>38</v>
      </c>
      <c r="G29" s="18"/>
      <c r="H29" s="18" t="s">
        <v>26</v>
      </c>
      <c r="I29" s="18">
        <v>367500</v>
      </c>
      <c r="J29" s="18">
        <v>280260</v>
      </c>
      <c r="K29" s="19">
        <f t="shared" si="15"/>
        <v>0.76</v>
      </c>
      <c r="L29" s="20">
        <v>350000</v>
      </c>
      <c r="M29" s="21">
        <v>295170</v>
      </c>
      <c r="N29" s="19">
        <f t="shared" si="16"/>
        <v>0.84</v>
      </c>
      <c r="O29" s="21">
        <v>295170</v>
      </c>
      <c r="P29" s="22">
        <f t="shared" si="17"/>
        <v>0</v>
      </c>
      <c r="Q29" s="22"/>
      <c r="R29" s="22">
        <v>1</v>
      </c>
      <c r="S29" s="22">
        <f t="shared" si="18"/>
        <v>1</v>
      </c>
      <c r="T29" s="22" t="s">
        <v>29</v>
      </c>
      <c r="U29" s="22">
        <f t="shared" si="19"/>
        <v>717500</v>
      </c>
      <c r="V29" s="22">
        <f t="shared" si="19"/>
        <v>575430</v>
      </c>
      <c r="W29" s="23">
        <f t="shared" si="20"/>
        <v>0.801993031358885</v>
      </c>
    </row>
    <row r="30" spans="1:23" x14ac:dyDescent="0.25">
      <c r="A30" s="17" t="s">
        <v>96</v>
      </c>
      <c r="B30" s="17" t="s">
        <v>97</v>
      </c>
      <c r="C30" s="17" t="s">
        <v>98</v>
      </c>
      <c r="D30" s="17" t="s">
        <v>37</v>
      </c>
      <c r="E30" s="17" t="s">
        <v>34</v>
      </c>
      <c r="F30" s="17" t="s">
        <v>38</v>
      </c>
      <c r="G30" s="18"/>
      <c r="H30" s="18" t="s">
        <v>26</v>
      </c>
      <c r="I30" s="18">
        <v>433068.30000000005</v>
      </c>
      <c r="J30" s="18">
        <v>216935</v>
      </c>
      <c r="K30" s="19">
        <f t="shared" si="15"/>
        <v>0.5</v>
      </c>
      <c r="L30" s="20">
        <v>396297</v>
      </c>
      <c r="M30" s="21">
        <v>353005</v>
      </c>
      <c r="N30" s="19">
        <f t="shared" si="16"/>
        <v>0.89</v>
      </c>
      <c r="O30" s="21">
        <v>353005</v>
      </c>
      <c r="P30" s="22">
        <f t="shared" si="17"/>
        <v>0</v>
      </c>
      <c r="Q30" s="22"/>
      <c r="R30" s="22">
        <v>1</v>
      </c>
      <c r="S30" s="22">
        <f t="shared" si="18"/>
        <v>1</v>
      </c>
      <c r="T30" s="22"/>
      <c r="U30" s="22">
        <f t="shared" si="19"/>
        <v>829365.3</v>
      </c>
      <c r="V30" s="22">
        <f t="shared" si="19"/>
        <v>569940</v>
      </c>
      <c r="W30" s="23">
        <f t="shared" si="20"/>
        <v>0.68720019996013815</v>
      </c>
    </row>
    <row r="31" spans="1:23" x14ac:dyDescent="0.25">
      <c r="A31" s="17" t="s">
        <v>99</v>
      </c>
      <c r="B31" s="17" t="s">
        <v>100</v>
      </c>
      <c r="C31" s="17" t="s">
        <v>91</v>
      </c>
      <c r="D31" s="17" t="s">
        <v>92</v>
      </c>
      <c r="E31" s="17" t="s">
        <v>34</v>
      </c>
      <c r="F31" s="17" t="s">
        <v>38</v>
      </c>
      <c r="G31" s="18"/>
      <c r="H31" s="18" t="s">
        <v>27</v>
      </c>
      <c r="I31" s="18">
        <v>405540.45</v>
      </c>
      <c r="J31" s="18">
        <v>325805</v>
      </c>
      <c r="K31" s="19">
        <f t="shared" si="15"/>
        <v>0.8</v>
      </c>
      <c r="L31" s="20">
        <v>363426</v>
      </c>
      <c r="M31" s="21">
        <v>304545</v>
      </c>
      <c r="N31" s="19">
        <f t="shared" si="16"/>
        <v>0.84</v>
      </c>
      <c r="O31" s="21">
        <v>304545</v>
      </c>
      <c r="P31" s="22">
        <f t="shared" si="17"/>
        <v>0</v>
      </c>
      <c r="Q31" s="22">
        <v>1</v>
      </c>
      <c r="R31" s="22">
        <v>1</v>
      </c>
      <c r="S31" s="22">
        <f t="shared" si="18"/>
        <v>2</v>
      </c>
      <c r="T31" s="22"/>
      <c r="U31" s="22">
        <f t="shared" si="19"/>
        <v>768966.45</v>
      </c>
      <c r="V31" s="22">
        <f t="shared" si="19"/>
        <v>630350</v>
      </c>
      <c r="W31" s="23">
        <f t="shared" si="20"/>
        <v>0.81973667381717374</v>
      </c>
    </row>
    <row r="32" spans="1:23" x14ac:dyDescent="0.25">
      <c r="A32" s="17" t="s">
        <v>101</v>
      </c>
      <c r="B32" s="17" t="s">
        <v>102</v>
      </c>
      <c r="C32" s="17" t="s">
        <v>98</v>
      </c>
      <c r="D32" s="17" t="s">
        <v>37</v>
      </c>
      <c r="E32" s="17" t="s">
        <v>34</v>
      </c>
      <c r="F32" s="17" t="s">
        <v>38</v>
      </c>
      <c r="G32" s="18"/>
      <c r="H32" s="18" t="s">
        <v>26</v>
      </c>
      <c r="I32" s="18">
        <v>403103.85000000021</v>
      </c>
      <c r="J32" s="18">
        <v>285300</v>
      </c>
      <c r="K32" s="19">
        <f t="shared" si="15"/>
        <v>0.71</v>
      </c>
      <c r="L32" s="20">
        <v>374716</v>
      </c>
      <c r="M32" s="21">
        <v>337895</v>
      </c>
      <c r="N32" s="19">
        <f t="shared" si="16"/>
        <v>0.9</v>
      </c>
      <c r="O32" s="21">
        <v>343835</v>
      </c>
      <c r="P32" s="22">
        <f t="shared" si="17"/>
        <v>-5940</v>
      </c>
      <c r="Q32" s="22"/>
      <c r="R32" s="22">
        <v>1</v>
      </c>
      <c r="S32" s="22">
        <f t="shared" si="18"/>
        <v>1</v>
      </c>
      <c r="T32" s="22" t="s">
        <v>29</v>
      </c>
      <c r="U32" s="22">
        <f t="shared" si="19"/>
        <v>777819.85000000021</v>
      </c>
      <c r="V32" s="22">
        <f t="shared" si="19"/>
        <v>623195</v>
      </c>
      <c r="W32" s="23">
        <f t="shared" si="20"/>
        <v>0.8012073746896532</v>
      </c>
    </row>
    <row r="33" spans="1:23" x14ac:dyDescent="0.25">
      <c r="A33" s="24" t="s">
        <v>103</v>
      </c>
      <c r="B33" s="17" t="s">
        <v>104</v>
      </c>
      <c r="C33" s="17" t="s">
        <v>105</v>
      </c>
      <c r="D33" s="17" t="s">
        <v>70</v>
      </c>
      <c r="E33" s="17" t="s">
        <v>34</v>
      </c>
      <c r="F33" s="17" t="s">
        <v>38</v>
      </c>
      <c r="G33" s="18"/>
      <c r="H33" s="18" t="s">
        <v>27</v>
      </c>
      <c r="I33" s="18">
        <v>220000</v>
      </c>
      <c r="J33" s="18">
        <v>472140</v>
      </c>
      <c r="K33" s="19">
        <f t="shared" si="15"/>
        <v>2.15</v>
      </c>
      <c r="L33" s="20">
        <v>358188</v>
      </c>
      <c r="M33" s="21">
        <v>365840</v>
      </c>
      <c r="N33" s="19">
        <f t="shared" si="16"/>
        <v>1.02</v>
      </c>
      <c r="O33" s="21">
        <v>365840</v>
      </c>
      <c r="P33" s="22">
        <f t="shared" si="17"/>
        <v>0</v>
      </c>
      <c r="Q33" s="22">
        <v>1</v>
      </c>
      <c r="R33" s="22">
        <v>1</v>
      </c>
      <c r="S33" s="22">
        <f t="shared" si="18"/>
        <v>2</v>
      </c>
      <c r="T33" s="22"/>
      <c r="U33" s="22">
        <f t="shared" si="19"/>
        <v>578188</v>
      </c>
      <c r="V33" s="22">
        <f t="shared" si="19"/>
        <v>837980</v>
      </c>
      <c r="W33" s="23">
        <f t="shared" si="20"/>
        <v>1.4493209821027071</v>
      </c>
    </row>
    <row r="34" spans="1:23" x14ac:dyDescent="0.25">
      <c r="A34" s="17" t="s">
        <v>106</v>
      </c>
      <c r="B34" s="17" t="s">
        <v>107</v>
      </c>
      <c r="C34" s="17" t="s">
        <v>36</v>
      </c>
      <c r="D34" s="17" t="s">
        <v>37</v>
      </c>
      <c r="E34" s="17" t="s">
        <v>34</v>
      </c>
      <c r="F34" s="17" t="s">
        <v>38</v>
      </c>
      <c r="G34" s="18"/>
      <c r="H34" s="18" t="s">
        <v>26</v>
      </c>
      <c r="I34" s="18">
        <v>501766.65</v>
      </c>
      <c r="J34" s="18">
        <v>249140</v>
      </c>
      <c r="K34" s="19">
        <f t="shared" si="15"/>
        <v>0.5</v>
      </c>
      <c r="L34" s="20">
        <v>385578</v>
      </c>
      <c r="M34" s="21">
        <v>341430</v>
      </c>
      <c r="N34" s="19">
        <f t="shared" si="16"/>
        <v>0.89</v>
      </c>
      <c r="O34" s="21">
        <v>345050</v>
      </c>
      <c r="P34" s="22">
        <f t="shared" si="17"/>
        <v>-3620</v>
      </c>
      <c r="Q34" s="22"/>
      <c r="R34" s="22">
        <v>1</v>
      </c>
      <c r="S34" s="22">
        <f t="shared" si="18"/>
        <v>1</v>
      </c>
      <c r="T34" s="22"/>
      <c r="U34" s="22">
        <f t="shared" si="19"/>
        <v>887344.65</v>
      </c>
      <c r="V34" s="22">
        <f t="shared" si="19"/>
        <v>590570</v>
      </c>
      <c r="W34" s="23">
        <f t="shared" si="20"/>
        <v>0.66554748484706594</v>
      </c>
    </row>
    <row r="35" spans="1:23" x14ac:dyDescent="0.25">
      <c r="A35" s="24" t="s">
        <v>108</v>
      </c>
      <c r="B35" s="17" t="s">
        <v>109</v>
      </c>
      <c r="C35" s="17" t="s">
        <v>91</v>
      </c>
      <c r="D35" s="17" t="s">
        <v>92</v>
      </c>
      <c r="E35" s="17" t="s">
        <v>34</v>
      </c>
      <c r="F35" s="17" t="s">
        <v>38</v>
      </c>
      <c r="G35" s="18"/>
      <c r="H35" s="18" t="s">
        <v>27</v>
      </c>
      <c r="I35" s="18">
        <v>394616</v>
      </c>
      <c r="J35" s="18">
        <v>323340</v>
      </c>
      <c r="K35" s="19">
        <f t="shared" si="15"/>
        <v>0.82</v>
      </c>
      <c r="L35" s="20">
        <v>352024</v>
      </c>
      <c r="M35" s="21">
        <v>352195</v>
      </c>
      <c r="N35" s="19">
        <f t="shared" si="16"/>
        <v>1</v>
      </c>
      <c r="O35" s="21">
        <v>352195</v>
      </c>
      <c r="P35" s="22">
        <f t="shared" si="17"/>
        <v>0</v>
      </c>
      <c r="Q35" s="22">
        <v>1</v>
      </c>
      <c r="R35" s="22">
        <v>1</v>
      </c>
      <c r="S35" s="22">
        <f t="shared" si="18"/>
        <v>2</v>
      </c>
      <c r="T35" s="22"/>
      <c r="U35" s="22">
        <f t="shared" si="19"/>
        <v>746640</v>
      </c>
      <c r="V35" s="22">
        <f t="shared" si="19"/>
        <v>675535</v>
      </c>
      <c r="W35" s="23">
        <f t="shared" si="20"/>
        <v>0.90476668809600347</v>
      </c>
    </row>
    <row r="36" spans="1:23" x14ac:dyDescent="0.25">
      <c r="A36" s="17" t="s">
        <v>110</v>
      </c>
      <c r="B36" s="17" t="s">
        <v>111</v>
      </c>
      <c r="C36" s="17" t="s">
        <v>33</v>
      </c>
      <c r="D36" s="17" t="s">
        <v>34</v>
      </c>
      <c r="E36" s="17" t="s">
        <v>34</v>
      </c>
      <c r="F36" s="17" t="s">
        <v>38</v>
      </c>
      <c r="G36" s="18"/>
      <c r="H36" s="18" t="s">
        <v>26</v>
      </c>
      <c r="I36" s="18">
        <v>367500</v>
      </c>
      <c r="J36" s="18">
        <v>344830</v>
      </c>
      <c r="K36" s="19">
        <f t="shared" si="15"/>
        <v>0.94</v>
      </c>
      <c r="L36" s="20">
        <v>375000</v>
      </c>
      <c r="M36" s="21">
        <v>313240</v>
      </c>
      <c r="N36" s="19">
        <f t="shared" si="16"/>
        <v>0.84</v>
      </c>
      <c r="O36" s="21">
        <v>313240</v>
      </c>
      <c r="P36" s="22">
        <f t="shared" si="17"/>
        <v>0</v>
      </c>
      <c r="Q36" s="22">
        <v>1</v>
      </c>
      <c r="R36" s="22">
        <v>1</v>
      </c>
      <c r="S36" s="22">
        <f t="shared" si="18"/>
        <v>2</v>
      </c>
      <c r="T36" s="22"/>
      <c r="U36" s="22">
        <f t="shared" si="19"/>
        <v>742500</v>
      </c>
      <c r="V36" s="22">
        <f t="shared" si="19"/>
        <v>658070</v>
      </c>
      <c r="W36" s="23">
        <f t="shared" si="20"/>
        <v>0.88628956228956224</v>
      </c>
    </row>
    <row r="37" spans="1:23" x14ac:dyDescent="0.25">
      <c r="A37" s="24" t="s">
        <v>112</v>
      </c>
      <c r="B37" s="17" t="s">
        <v>113</v>
      </c>
      <c r="C37" s="17" t="s">
        <v>69</v>
      </c>
      <c r="D37" s="17" t="s">
        <v>70</v>
      </c>
      <c r="E37" s="17" t="s">
        <v>34</v>
      </c>
      <c r="F37" s="17" t="s">
        <v>38</v>
      </c>
      <c r="G37" s="18"/>
      <c r="H37" s="18" t="s">
        <v>26</v>
      </c>
      <c r="I37" s="18">
        <v>500000</v>
      </c>
      <c r="J37" s="18">
        <v>449180</v>
      </c>
      <c r="K37" s="19">
        <f t="shared" si="15"/>
        <v>0.9</v>
      </c>
      <c r="L37" s="20">
        <v>400078</v>
      </c>
      <c r="M37" s="21">
        <v>377605</v>
      </c>
      <c r="N37" s="19">
        <f t="shared" si="16"/>
        <v>0.94</v>
      </c>
      <c r="O37" s="21">
        <v>379605</v>
      </c>
      <c r="P37" s="22">
        <f t="shared" si="17"/>
        <v>-2000</v>
      </c>
      <c r="Q37" s="22">
        <v>1</v>
      </c>
      <c r="R37" s="22">
        <v>1</v>
      </c>
      <c r="S37" s="22">
        <f t="shared" si="18"/>
        <v>2</v>
      </c>
      <c r="T37" s="22"/>
      <c r="U37" s="22">
        <f t="shared" si="19"/>
        <v>900078</v>
      </c>
      <c r="V37" s="22">
        <f t="shared" si="19"/>
        <v>826785</v>
      </c>
      <c r="W37" s="23">
        <f t="shared" si="20"/>
        <v>0.91857039056615097</v>
      </c>
    </row>
    <row r="38" spans="1:23" x14ac:dyDescent="0.25">
      <c r="A38" s="24" t="s">
        <v>114</v>
      </c>
      <c r="B38" s="17" t="s">
        <v>115</v>
      </c>
      <c r="C38" s="17" t="s">
        <v>33</v>
      </c>
      <c r="D38" s="17" t="s">
        <v>34</v>
      </c>
      <c r="E38" s="17" t="s">
        <v>34</v>
      </c>
      <c r="F38" s="17" t="s">
        <v>38</v>
      </c>
      <c r="G38" s="18"/>
      <c r="H38" s="18" t="s">
        <v>26</v>
      </c>
      <c r="I38" s="18">
        <v>400000</v>
      </c>
      <c r="J38" s="18">
        <v>322325</v>
      </c>
      <c r="K38" s="19">
        <f t="shared" si="15"/>
        <v>0.81</v>
      </c>
      <c r="L38" s="20">
        <v>350000</v>
      </c>
      <c r="M38" s="21">
        <v>252975</v>
      </c>
      <c r="N38" s="19">
        <f t="shared" si="16"/>
        <v>0.72</v>
      </c>
      <c r="O38" s="21">
        <v>252975</v>
      </c>
      <c r="P38" s="22">
        <f t="shared" si="17"/>
        <v>0</v>
      </c>
      <c r="Q38" s="22">
        <v>1</v>
      </c>
      <c r="R38" s="22"/>
      <c r="S38" s="22">
        <f t="shared" si="18"/>
        <v>1</v>
      </c>
      <c r="T38" s="22"/>
      <c r="U38" s="22">
        <f t="shared" si="19"/>
        <v>750000</v>
      </c>
      <c r="V38" s="22">
        <f t="shared" si="19"/>
        <v>575300</v>
      </c>
      <c r="W38" s="23">
        <f t="shared" si="20"/>
        <v>0.76706666666666667</v>
      </c>
    </row>
    <row r="39" spans="1:23" x14ac:dyDescent="0.25">
      <c r="A39" s="24" t="s">
        <v>116</v>
      </c>
      <c r="B39" s="17" t="s">
        <v>117</v>
      </c>
      <c r="C39" s="17" t="s">
        <v>98</v>
      </c>
      <c r="D39" s="17" t="s">
        <v>37</v>
      </c>
      <c r="E39" s="17" t="s">
        <v>34</v>
      </c>
      <c r="F39" s="24" t="s">
        <v>38</v>
      </c>
      <c r="G39" s="18"/>
      <c r="H39" s="18" t="s">
        <v>26</v>
      </c>
      <c r="I39" s="18">
        <v>489242.25</v>
      </c>
      <c r="J39" s="18">
        <v>253765</v>
      </c>
      <c r="K39" s="19">
        <f t="shared" si="15"/>
        <v>0.52</v>
      </c>
      <c r="L39" s="20">
        <v>407614</v>
      </c>
      <c r="M39" s="21">
        <v>254040</v>
      </c>
      <c r="N39" s="19">
        <f t="shared" si="16"/>
        <v>0.62</v>
      </c>
      <c r="O39" s="21">
        <v>254830</v>
      </c>
      <c r="P39" s="22">
        <f t="shared" si="17"/>
        <v>-790</v>
      </c>
      <c r="Q39" s="22"/>
      <c r="R39" s="22"/>
      <c r="S39" s="22">
        <f t="shared" si="18"/>
        <v>0</v>
      </c>
      <c r="T39" s="22"/>
      <c r="U39" s="22">
        <f t="shared" si="19"/>
        <v>896856.25</v>
      </c>
      <c r="V39" s="22">
        <f t="shared" si="19"/>
        <v>507805</v>
      </c>
      <c r="W39" s="23">
        <f t="shared" si="20"/>
        <v>0.56620556527314159</v>
      </c>
    </row>
    <row r="40" spans="1:23" x14ac:dyDescent="0.25">
      <c r="A40" s="24" t="s">
        <v>118</v>
      </c>
      <c r="B40" s="17" t="s">
        <v>119</v>
      </c>
      <c r="C40" s="17" t="s">
        <v>88</v>
      </c>
      <c r="D40" s="17" t="s">
        <v>34</v>
      </c>
      <c r="E40" s="17" t="s">
        <v>34</v>
      </c>
      <c r="F40" s="17" t="s">
        <v>38</v>
      </c>
      <c r="G40" s="18"/>
      <c r="H40" s="18" t="s">
        <v>26</v>
      </c>
      <c r="I40" s="18">
        <v>425000</v>
      </c>
      <c r="J40" s="18">
        <v>353880</v>
      </c>
      <c r="K40" s="19">
        <f t="shared" si="15"/>
        <v>0.83</v>
      </c>
      <c r="L40" s="20">
        <v>371023</v>
      </c>
      <c r="M40" s="21">
        <v>375385</v>
      </c>
      <c r="N40" s="19">
        <f t="shared" si="16"/>
        <v>1.01</v>
      </c>
      <c r="O40" s="21">
        <v>375385</v>
      </c>
      <c r="P40" s="22">
        <f t="shared" si="17"/>
        <v>0</v>
      </c>
      <c r="Q40" s="22">
        <v>1</v>
      </c>
      <c r="R40" s="22">
        <v>1</v>
      </c>
      <c r="S40" s="22">
        <f t="shared" si="18"/>
        <v>2</v>
      </c>
      <c r="T40" s="22"/>
      <c r="U40" s="22">
        <f t="shared" si="19"/>
        <v>796023</v>
      </c>
      <c r="V40" s="22">
        <f t="shared" si="19"/>
        <v>729265</v>
      </c>
      <c r="W40" s="23">
        <f t="shared" si="20"/>
        <v>0.91613558904705017</v>
      </c>
    </row>
    <row r="41" spans="1:23" x14ac:dyDescent="0.25">
      <c r="A41" s="24" t="s">
        <v>120</v>
      </c>
      <c r="B41" s="17" t="s">
        <v>121</v>
      </c>
      <c r="C41" s="17" t="s">
        <v>105</v>
      </c>
      <c r="D41" s="17" t="s">
        <v>70</v>
      </c>
      <c r="E41" s="17" t="s">
        <v>34</v>
      </c>
      <c r="F41" s="17" t="s">
        <v>38</v>
      </c>
      <c r="G41" s="18"/>
      <c r="H41" s="18" t="s">
        <v>26</v>
      </c>
      <c r="I41" s="18">
        <v>424033.05000000005</v>
      </c>
      <c r="J41" s="18">
        <v>605295</v>
      </c>
      <c r="K41" s="19">
        <f t="shared" si="15"/>
        <v>1.43</v>
      </c>
      <c r="L41" s="20">
        <v>454891</v>
      </c>
      <c r="M41" s="21">
        <v>729860</v>
      </c>
      <c r="N41" s="19">
        <f t="shared" si="16"/>
        <v>1.6</v>
      </c>
      <c r="O41" s="21">
        <v>729860</v>
      </c>
      <c r="P41" s="22">
        <f t="shared" si="17"/>
        <v>0</v>
      </c>
      <c r="Q41" s="22">
        <v>1</v>
      </c>
      <c r="R41" s="22">
        <v>1</v>
      </c>
      <c r="S41" s="22">
        <f t="shared" si="18"/>
        <v>2</v>
      </c>
      <c r="T41" s="22"/>
      <c r="U41" s="22">
        <f t="shared" si="19"/>
        <v>878924.05</v>
      </c>
      <c r="V41" s="22">
        <f t="shared" si="19"/>
        <v>1335155</v>
      </c>
      <c r="W41" s="23">
        <f t="shared" si="20"/>
        <v>1.5190789238273772</v>
      </c>
    </row>
    <row r="42" spans="1:23" x14ac:dyDescent="0.25">
      <c r="A42" s="24" t="s">
        <v>122</v>
      </c>
      <c r="B42" s="17" t="s">
        <v>42</v>
      </c>
      <c r="C42" s="17" t="s">
        <v>33</v>
      </c>
      <c r="D42" s="17" t="s">
        <v>34</v>
      </c>
      <c r="E42" s="17" t="s">
        <v>34</v>
      </c>
      <c r="F42" s="17" t="s">
        <v>38</v>
      </c>
      <c r="G42" s="18"/>
      <c r="H42" s="18" t="s">
        <v>27</v>
      </c>
      <c r="I42" s="18">
        <v>400000</v>
      </c>
      <c r="J42" s="18">
        <v>341105</v>
      </c>
      <c r="K42" s="19">
        <f t="shared" si="15"/>
        <v>0.85</v>
      </c>
      <c r="L42" s="20">
        <v>350000</v>
      </c>
      <c r="M42" s="21">
        <v>395895</v>
      </c>
      <c r="N42" s="19">
        <f t="shared" si="16"/>
        <v>1.1299999999999999</v>
      </c>
      <c r="O42" s="21">
        <v>395895</v>
      </c>
      <c r="P42" s="22">
        <f t="shared" si="17"/>
        <v>0</v>
      </c>
      <c r="Q42" s="22">
        <v>1</v>
      </c>
      <c r="R42" s="22">
        <v>1</v>
      </c>
      <c r="S42" s="22">
        <f t="shared" si="18"/>
        <v>2</v>
      </c>
      <c r="T42" s="22"/>
      <c r="U42" s="22">
        <f t="shared" si="19"/>
        <v>750000</v>
      </c>
      <c r="V42" s="22">
        <f t="shared" si="19"/>
        <v>737000</v>
      </c>
      <c r="W42" s="23">
        <f t="shared" si="20"/>
        <v>0.98266666666666669</v>
      </c>
    </row>
    <row r="43" spans="1:23" x14ac:dyDescent="0.25">
      <c r="A43" s="24" t="s">
        <v>123</v>
      </c>
      <c r="B43" s="17" t="s">
        <v>124</v>
      </c>
      <c r="C43" s="17" t="s">
        <v>91</v>
      </c>
      <c r="D43" s="17" t="s">
        <v>92</v>
      </c>
      <c r="E43" s="17" t="s">
        <v>34</v>
      </c>
      <c r="F43" s="17" t="s">
        <v>38</v>
      </c>
      <c r="G43" s="18"/>
      <c r="H43" s="18" t="s">
        <v>26</v>
      </c>
      <c r="I43" s="18">
        <v>467199</v>
      </c>
      <c r="J43" s="18">
        <v>380310</v>
      </c>
      <c r="K43" s="19">
        <f t="shared" si="15"/>
        <v>0.81</v>
      </c>
      <c r="L43" s="20">
        <v>428454</v>
      </c>
      <c r="M43" s="21">
        <v>391680</v>
      </c>
      <c r="N43" s="19">
        <f t="shared" si="16"/>
        <v>0.91</v>
      </c>
      <c r="O43" s="21">
        <v>391680</v>
      </c>
      <c r="P43" s="22">
        <f t="shared" si="17"/>
        <v>0</v>
      </c>
      <c r="Q43" s="22">
        <v>1</v>
      </c>
      <c r="R43" s="22">
        <v>1</v>
      </c>
      <c r="S43" s="22">
        <f t="shared" si="18"/>
        <v>2</v>
      </c>
      <c r="T43" s="22"/>
      <c r="U43" s="22">
        <f t="shared" si="19"/>
        <v>895653</v>
      </c>
      <c r="V43" s="22">
        <f t="shared" si="19"/>
        <v>771990</v>
      </c>
      <c r="W43" s="23">
        <f t="shared" si="20"/>
        <v>0.86192978754048721</v>
      </c>
    </row>
    <row r="44" spans="1:23" x14ac:dyDescent="0.25">
      <c r="A44" s="24" t="s">
        <v>125</v>
      </c>
      <c r="B44" s="17" t="s">
        <v>126</v>
      </c>
      <c r="C44" s="17" t="s">
        <v>62</v>
      </c>
      <c r="D44" s="17" t="s">
        <v>59</v>
      </c>
      <c r="E44" s="17" t="s">
        <v>34</v>
      </c>
      <c r="F44" s="17" t="s">
        <v>38</v>
      </c>
      <c r="G44" s="18"/>
      <c r="H44" s="18" t="s">
        <v>26</v>
      </c>
      <c r="I44" s="18">
        <v>558716</v>
      </c>
      <c r="J44" s="18">
        <v>486375</v>
      </c>
      <c r="K44" s="19">
        <f t="shared" si="15"/>
        <v>0.87</v>
      </c>
      <c r="L44" s="20">
        <v>496958</v>
      </c>
      <c r="M44" s="21">
        <v>447995</v>
      </c>
      <c r="N44" s="19">
        <f t="shared" si="16"/>
        <v>0.9</v>
      </c>
      <c r="O44" s="21">
        <v>447995</v>
      </c>
      <c r="P44" s="22">
        <f t="shared" si="17"/>
        <v>0</v>
      </c>
      <c r="Q44" s="22">
        <v>1</v>
      </c>
      <c r="R44" s="22">
        <v>1</v>
      </c>
      <c r="S44" s="22">
        <f t="shared" si="18"/>
        <v>2</v>
      </c>
      <c r="T44" s="22"/>
      <c r="U44" s="22">
        <f t="shared" si="19"/>
        <v>1055674</v>
      </c>
      <c r="V44" s="22">
        <f t="shared" si="19"/>
        <v>934370</v>
      </c>
      <c r="W44" s="23">
        <f t="shared" si="20"/>
        <v>0.88509331479225595</v>
      </c>
    </row>
    <row r="45" spans="1:23" x14ac:dyDescent="0.25">
      <c r="A45" s="24" t="s">
        <v>127</v>
      </c>
      <c r="B45" s="17" t="s">
        <v>128</v>
      </c>
      <c r="C45" s="17" t="s">
        <v>62</v>
      </c>
      <c r="D45" s="17" t="s">
        <v>59</v>
      </c>
      <c r="E45" s="17" t="s">
        <v>34</v>
      </c>
      <c r="F45" s="17" t="s">
        <v>38</v>
      </c>
      <c r="G45" s="18"/>
      <c r="H45" s="18" t="s">
        <v>26</v>
      </c>
      <c r="I45" s="18">
        <v>620271</v>
      </c>
      <c r="J45" s="18">
        <v>230195</v>
      </c>
      <c r="K45" s="19">
        <f t="shared" si="15"/>
        <v>0.37</v>
      </c>
      <c r="L45" s="20">
        <v>428628</v>
      </c>
      <c r="M45" s="21">
        <v>139390</v>
      </c>
      <c r="N45" s="19">
        <f t="shared" si="16"/>
        <v>0.33</v>
      </c>
      <c r="O45" s="21">
        <v>139390</v>
      </c>
      <c r="P45" s="22">
        <f t="shared" si="17"/>
        <v>0</v>
      </c>
      <c r="Q45" s="22"/>
      <c r="R45" s="22"/>
      <c r="S45" s="22">
        <f t="shared" si="18"/>
        <v>0</v>
      </c>
      <c r="T45" s="22"/>
      <c r="U45" s="22">
        <f t="shared" si="19"/>
        <v>1048899</v>
      </c>
      <c r="V45" s="22">
        <f t="shared" si="19"/>
        <v>369585</v>
      </c>
      <c r="W45" s="23">
        <f t="shared" si="20"/>
        <v>0.35235518386422332</v>
      </c>
    </row>
    <row r="46" spans="1:23" x14ac:dyDescent="0.25">
      <c r="A46" s="24" t="s">
        <v>129</v>
      </c>
      <c r="B46" s="17" t="s">
        <v>41</v>
      </c>
      <c r="C46" s="17" t="s">
        <v>88</v>
      </c>
      <c r="D46" s="17" t="s">
        <v>34</v>
      </c>
      <c r="E46" s="17" t="s">
        <v>34</v>
      </c>
      <c r="F46" s="17" t="s">
        <v>38</v>
      </c>
      <c r="G46" s="18"/>
      <c r="H46" s="18" t="s">
        <v>26</v>
      </c>
      <c r="I46" s="18">
        <v>500000</v>
      </c>
      <c r="J46" s="18">
        <v>466775</v>
      </c>
      <c r="K46" s="19">
        <f t="shared" si="15"/>
        <v>0.93</v>
      </c>
      <c r="L46" s="20">
        <v>450000</v>
      </c>
      <c r="M46" s="21">
        <v>391210</v>
      </c>
      <c r="N46" s="19">
        <f t="shared" si="16"/>
        <v>0.87</v>
      </c>
      <c r="O46" s="21">
        <v>408915</v>
      </c>
      <c r="P46" s="22">
        <f t="shared" si="17"/>
        <v>-17705</v>
      </c>
      <c r="Q46" s="22">
        <v>1</v>
      </c>
      <c r="R46" s="22">
        <v>1</v>
      </c>
      <c r="S46" s="22">
        <f t="shared" si="18"/>
        <v>2</v>
      </c>
      <c r="T46" s="22"/>
      <c r="U46" s="22">
        <f t="shared" si="19"/>
        <v>950000</v>
      </c>
      <c r="V46" s="22">
        <f t="shared" si="19"/>
        <v>857985</v>
      </c>
      <c r="W46" s="23">
        <f t="shared" si="20"/>
        <v>0.90314210526315786</v>
      </c>
    </row>
    <row r="47" spans="1:23" x14ac:dyDescent="0.25">
      <c r="A47" s="24" t="s">
        <v>130</v>
      </c>
      <c r="B47" s="17" t="s">
        <v>131</v>
      </c>
      <c r="C47" s="17" t="s">
        <v>105</v>
      </c>
      <c r="D47" s="17" t="s">
        <v>70</v>
      </c>
      <c r="E47" s="17" t="s">
        <v>34</v>
      </c>
      <c r="F47" s="17" t="s">
        <v>38</v>
      </c>
      <c r="G47" s="18"/>
      <c r="H47" s="18" t="s">
        <v>26</v>
      </c>
      <c r="I47" s="18">
        <v>490234.5</v>
      </c>
      <c r="J47" s="18">
        <v>708720</v>
      </c>
      <c r="K47" s="19">
        <f t="shared" si="15"/>
        <v>1.45</v>
      </c>
      <c r="L47" s="20">
        <v>559248</v>
      </c>
      <c r="M47" s="21">
        <v>669820</v>
      </c>
      <c r="N47" s="19">
        <f t="shared" si="16"/>
        <v>1.2</v>
      </c>
      <c r="O47" s="21">
        <v>669820</v>
      </c>
      <c r="P47" s="22">
        <f t="shared" si="17"/>
        <v>0</v>
      </c>
      <c r="Q47" s="22">
        <v>1</v>
      </c>
      <c r="R47" s="22">
        <v>1</v>
      </c>
      <c r="S47" s="22">
        <f t="shared" si="18"/>
        <v>2</v>
      </c>
      <c r="T47" s="22"/>
      <c r="U47" s="22">
        <f t="shared" si="19"/>
        <v>1049482.5</v>
      </c>
      <c r="V47" s="22">
        <f t="shared" si="19"/>
        <v>1378540</v>
      </c>
      <c r="W47" s="23">
        <f t="shared" si="20"/>
        <v>1.3135426269613832</v>
      </c>
    </row>
    <row r="48" spans="1:23" x14ac:dyDescent="0.25">
      <c r="A48" s="24" t="s">
        <v>132</v>
      </c>
      <c r="B48" s="17" t="s">
        <v>133</v>
      </c>
      <c r="C48" s="17" t="s">
        <v>69</v>
      </c>
      <c r="D48" s="17" t="s">
        <v>70</v>
      </c>
      <c r="E48" s="17" t="s">
        <v>34</v>
      </c>
      <c r="F48" s="17" t="s">
        <v>38</v>
      </c>
      <c r="G48" s="18"/>
      <c r="H48" s="18" t="s">
        <v>26</v>
      </c>
      <c r="I48" s="18">
        <v>1000000</v>
      </c>
      <c r="J48" s="18">
        <v>447900</v>
      </c>
      <c r="K48" s="19">
        <f t="shared" si="15"/>
        <v>0.45</v>
      </c>
      <c r="L48" s="20">
        <v>613144</v>
      </c>
      <c r="M48" s="21">
        <v>838170</v>
      </c>
      <c r="N48" s="19">
        <f t="shared" si="16"/>
        <v>1.37</v>
      </c>
      <c r="O48" s="21">
        <v>845060</v>
      </c>
      <c r="P48" s="22">
        <f t="shared" si="17"/>
        <v>-6890</v>
      </c>
      <c r="Q48" s="22"/>
      <c r="R48" s="22">
        <v>1</v>
      </c>
      <c r="S48" s="22">
        <f t="shared" si="18"/>
        <v>1</v>
      </c>
      <c r="T48" s="22" t="s">
        <v>29</v>
      </c>
      <c r="U48" s="22">
        <f t="shared" si="19"/>
        <v>1613144</v>
      </c>
      <c r="V48" s="22">
        <f t="shared" si="19"/>
        <v>1286070</v>
      </c>
      <c r="W48" s="23">
        <f t="shared" si="20"/>
        <v>0.79724438735785519</v>
      </c>
    </row>
    <row r="49" spans="1:23" x14ac:dyDescent="0.25">
      <c r="A49" s="24" t="s">
        <v>134</v>
      </c>
      <c r="B49" s="17" t="s">
        <v>135</v>
      </c>
      <c r="C49" s="17" t="s">
        <v>58</v>
      </c>
      <c r="D49" s="17" t="s">
        <v>59</v>
      </c>
      <c r="E49" s="17" t="s">
        <v>34</v>
      </c>
      <c r="F49" s="17" t="s">
        <v>38</v>
      </c>
      <c r="G49" s="18"/>
      <c r="H49" s="18" t="s">
        <v>27</v>
      </c>
      <c r="I49" s="18">
        <v>724503</v>
      </c>
      <c r="J49" s="18">
        <v>582870</v>
      </c>
      <c r="K49" s="19">
        <f t="shared" si="15"/>
        <v>0.8</v>
      </c>
      <c r="L49" s="20">
        <v>600000</v>
      </c>
      <c r="M49" s="21">
        <v>518530</v>
      </c>
      <c r="N49" s="19">
        <f t="shared" si="16"/>
        <v>0.86</v>
      </c>
      <c r="O49" s="21">
        <v>558370</v>
      </c>
      <c r="P49" s="22">
        <f t="shared" si="17"/>
        <v>-39840</v>
      </c>
      <c r="Q49" s="22">
        <v>1</v>
      </c>
      <c r="R49" s="22">
        <v>1</v>
      </c>
      <c r="S49" s="22">
        <f t="shared" si="18"/>
        <v>2</v>
      </c>
      <c r="T49" s="22"/>
      <c r="U49" s="22">
        <f t="shared" si="19"/>
        <v>1324503</v>
      </c>
      <c r="V49" s="22">
        <f t="shared" si="19"/>
        <v>1101400</v>
      </c>
      <c r="W49" s="23">
        <f t="shared" si="20"/>
        <v>0.83155719541594098</v>
      </c>
    </row>
    <row r="50" spans="1:23" x14ac:dyDescent="0.25">
      <c r="A50" s="24" t="s">
        <v>136</v>
      </c>
      <c r="B50" s="17" t="s">
        <v>137</v>
      </c>
      <c r="C50" s="17" t="s">
        <v>105</v>
      </c>
      <c r="D50" s="17" t="s">
        <v>70</v>
      </c>
      <c r="E50" s="17" t="s">
        <v>34</v>
      </c>
      <c r="F50" s="17" t="s">
        <v>38</v>
      </c>
      <c r="G50" s="18"/>
      <c r="H50" s="18" t="s">
        <v>26</v>
      </c>
      <c r="I50" s="18">
        <v>450641.10000000003</v>
      </c>
      <c r="J50" s="18">
        <v>848825</v>
      </c>
      <c r="K50" s="19">
        <f t="shared" si="15"/>
        <v>1.88</v>
      </c>
      <c r="L50" s="20">
        <v>663831</v>
      </c>
      <c r="M50" s="21">
        <v>700030</v>
      </c>
      <c r="N50" s="19">
        <f t="shared" si="16"/>
        <v>1.05</v>
      </c>
      <c r="O50" s="21">
        <v>700030</v>
      </c>
      <c r="P50" s="22">
        <f t="shared" si="17"/>
        <v>0</v>
      </c>
      <c r="Q50" s="22">
        <v>1</v>
      </c>
      <c r="R50" s="22">
        <v>1</v>
      </c>
      <c r="S50" s="22">
        <f t="shared" si="18"/>
        <v>2</v>
      </c>
      <c r="T50" s="22"/>
      <c r="U50" s="22">
        <f t="shared" si="19"/>
        <v>1114472.1000000001</v>
      </c>
      <c r="V50" s="22">
        <f t="shared" si="19"/>
        <v>1548855</v>
      </c>
      <c r="W50" s="23">
        <f t="shared" si="20"/>
        <v>1.3897656118982251</v>
      </c>
    </row>
    <row r="51" spans="1:23" x14ac:dyDescent="0.25">
      <c r="A51" s="24" t="s">
        <v>138</v>
      </c>
      <c r="B51" s="17" t="s">
        <v>44</v>
      </c>
      <c r="C51" s="17" t="s">
        <v>139</v>
      </c>
      <c r="D51" s="17" t="s">
        <v>92</v>
      </c>
      <c r="E51" s="17" t="s">
        <v>34</v>
      </c>
      <c r="F51" s="17" t="s">
        <v>38</v>
      </c>
      <c r="G51" s="18"/>
      <c r="H51" s="18" t="s">
        <v>26</v>
      </c>
      <c r="I51" s="18">
        <v>736073</v>
      </c>
      <c r="J51" s="18">
        <v>635260</v>
      </c>
      <c r="K51" s="19">
        <f t="shared" si="15"/>
        <v>0.86</v>
      </c>
      <c r="L51" s="20">
        <v>655099</v>
      </c>
      <c r="M51" s="21">
        <v>605910</v>
      </c>
      <c r="N51" s="19">
        <f t="shared" si="16"/>
        <v>0.92</v>
      </c>
      <c r="O51" s="21">
        <v>605910</v>
      </c>
      <c r="P51" s="22">
        <f t="shared" si="17"/>
        <v>0</v>
      </c>
      <c r="Q51" s="22">
        <v>1</v>
      </c>
      <c r="R51" s="22">
        <v>1</v>
      </c>
      <c r="S51" s="22">
        <f t="shared" si="18"/>
        <v>2</v>
      </c>
      <c r="T51" s="22"/>
      <c r="U51" s="22">
        <f t="shared" si="19"/>
        <v>1391172</v>
      </c>
      <c r="V51" s="22">
        <f t="shared" si="19"/>
        <v>1241170</v>
      </c>
      <c r="W51" s="23">
        <f t="shared" si="20"/>
        <v>0.8921758057235194</v>
      </c>
    </row>
    <row r="52" spans="1:23" x14ac:dyDescent="0.25">
      <c r="A52" s="24" t="s">
        <v>140</v>
      </c>
      <c r="B52" s="17" t="s">
        <v>141</v>
      </c>
      <c r="C52" s="17" t="s">
        <v>62</v>
      </c>
      <c r="D52" s="17" t="s">
        <v>59</v>
      </c>
      <c r="E52" s="17" t="s">
        <v>34</v>
      </c>
      <c r="F52" s="17" t="s">
        <v>38</v>
      </c>
      <c r="G52" s="18"/>
      <c r="H52" s="18" t="s">
        <v>26</v>
      </c>
      <c r="I52" s="18">
        <v>780902</v>
      </c>
      <c r="J52" s="18">
        <v>646105</v>
      </c>
      <c r="K52" s="19">
        <f t="shared" si="15"/>
        <v>0.83</v>
      </c>
      <c r="L52" s="20">
        <v>650000</v>
      </c>
      <c r="M52" s="21">
        <v>694070</v>
      </c>
      <c r="N52" s="19">
        <f t="shared" si="16"/>
        <v>1.07</v>
      </c>
      <c r="O52" s="21">
        <v>696440</v>
      </c>
      <c r="P52" s="22">
        <f t="shared" si="17"/>
        <v>-2370</v>
      </c>
      <c r="Q52" s="22">
        <v>1</v>
      </c>
      <c r="R52" s="22">
        <v>1</v>
      </c>
      <c r="S52" s="22">
        <f t="shared" si="18"/>
        <v>2</v>
      </c>
      <c r="T52" s="22"/>
      <c r="U52" s="22">
        <f t="shared" si="19"/>
        <v>1430902</v>
      </c>
      <c r="V52" s="22">
        <f t="shared" si="19"/>
        <v>1340175</v>
      </c>
      <c r="W52" s="23">
        <f t="shared" si="20"/>
        <v>0.93659453966798567</v>
      </c>
    </row>
    <row r="53" spans="1:23" x14ac:dyDescent="0.25">
      <c r="A53" s="24" t="s">
        <v>142</v>
      </c>
      <c r="B53" s="17" t="s">
        <v>143</v>
      </c>
      <c r="C53" s="17" t="s">
        <v>62</v>
      </c>
      <c r="D53" s="17" t="s">
        <v>59</v>
      </c>
      <c r="E53" s="17" t="s">
        <v>34</v>
      </c>
      <c r="F53" s="17" t="s">
        <v>38</v>
      </c>
      <c r="G53" s="18"/>
      <c r="H53" s="18" t="s">
        <v>26</v>
      </c>
      <c r="I53" s="18">
        <v>1202968</v>
      </c>
      <c r="J53" s="18">
        <v>411935</v>
      </c>
      <c r="K53" s="19">
        <f t="shared" si="15"/>
        <v>0.34</v>
      </c>
      <c r="L53" s="20">
        <v>500000</v>
      </c>
      <c r="M53" s="21">
        <v>986975</v>
      </c>
      <c r="N53" s="19">
        <f t="shared" si="16"/>
        <v>1.97</v>
      </c>
      <c r="O53" s="21">
        <v>1160390</v>
      </c>
      <c r="P53" s="22">
        <f t="shared" si="17"/>
        <v>-173415</v>
      </c>
      <c r="Q53" s="22"/>
      <c r="R53" s="22">
        <v>1</v>
      </c>
      <c r="S53" s="22">
        <f t="shared" si="18"/>
        <v>1</v>
      </c>
      <c r="T53" s="22" t="s">
        <v>29</v>
      </c>
      <c r="U53" s="22">
        <f t="shared" si="19"/>
        <v>1702968</v>
      </c>
      <c r="V53" s="22">
        <f t="shared" si="19"/>
        <v>1398910</v>
      </c>
      <c r="W53" s="23">
        <f t="shared" si="20"/>
        <v>0.82145407312409868</v>
      </c>
    </row>
    <row r="54" spans="1:23" x14ac:dyDescent="0.25">
      <c r="A54" s="24" t="s">
        <v>144</v>
      </c>
      <c r="B54" s="17" t="s">
        <v>145</v>
      </c>
      <c r="C54" s="17" t="s">
        <v>105</v>
      </c>
      <c r="D54" s="17" t="s">
        <v>70</v>
      </c>
      <c r="E54" s="17" t="s">
        <v>34</v>
      </c>
      <c r="F54" s="17" t="s">
        <v>38</v>
      </c>
      <c r="G54" s="18"/>
      <c r="H54" s="18" t="s">
        <v>26</v>
      </c>
      <c r="I54" s="18">
        <v>759041.85</v>
      </c>
      <c r="J54" s="18">
        <v>1267020</v>
      </c>
      <c r="K54" s="19">
        <f t="shared" si="15"/>
        <v>1.67</v>
      </c>
      <c r="L54" s="20">
        <v>1073359</v>
      </c>
      <c r="M54" s="21">
        <v>1151190</v>
      </c>
      <c r="N54" s="19">
        <f t="shared" si="16"/>
        <v>1.07</v>
      </c>
      <c r="O54" s="21">
        <v>1152770</v>
      </c>
      <c r="P54" s="22">
        <f t="shared" si="17"/>
        <v>-1580</v>
      </c>
      <c r="Q54" s="22">
        <v>1</v>
      </c>
      <c r="R54" s="22">
        <v>1</v>
      </c>
      <c r="S54" s="22">
        <f t="shared" si="18"/>
        <v>2</v>
      </c>
      <c r="T54" s="22"/>
      <c r="U54" s="22">
        <f t="shared" si="19"/>
        <v>1832400.85</v>
      </c>
      <c r="V54" s="22">
        <f t="shared" si="19"/>
        <v>2418210</v>
      </c>
      <c r="W54" s="23">
        <f t="shared" si="20"/>
        <v>1.3196948691657722</v>
      </c>
    </row>
    <row r="55" spans="1:23" x14ac:dyDescent="0.25">
      <c r="A55" s="24" t="s">
        <v>146</v>
      </c>
      <c r="B55" s="17" t="s">
        <v>147</v>
      </c>
      <c r="C55" s="17" t="s">
        <v>139</v>
      </c>
      <c r="D55" s="17" t="s">
        <v>92</v>
      </c>
      <c r="E55" s="17" t="s">
        <v>34</v>
      </c>
      <c r="F55" s="17" t="s">
        <v>38</v>
      </c>
      <c r="G55" s="18"/>
      <c r="H55" s="18" t="s">
        <v>26</v>
      </c>
      <c r="I55" s="18">
        <v>1258017</v>
      </c>
      <c r="J55" s="18">
        <v>1010540</v>
      </c>
      <c r="K55" s="19">
        <f t="shared" si="15"/>
        <v>0.8</v>
      </c>
      <c r="L55" s="20">
        <v>1081582</v>
      </c>
      <c r="M55" s="21">
        <v>1016810</v>
      </c>
      <c r="N55" s="19">
        <f t="shared" si="16"/>
        <v>0.94</v>
      </c>
      <c r="O55" s="21">
        <v>1016810</v>
      </c>
      <c r="P55" s="22">
        <f t="shared" si="17"/>
        <v>0</v>
      </c>
      <c r="Q55" s="22">
        <v>1</v>
      </c>
      <c r="R55" s="22">
        <v>1</v>
      </c>
      <c r="S55" s="22">
        <f t="shared" si="18"/>
        <v>2</v>
      </c>
      <c r="T55" s="22"/>
      <c r="U55" s="22">
        <f t="shared" si="19"/>
        <v>2339599</v>
      </c>
      <c r="V55" s="22">
        <f t="shared" si="19"/>
        <v>2027350</v>
      </c>
      <c r="W55" s="23">
        <f t="shared" si="20"/>
        <v>0.86653738525277191</v>
      </c>
    </row>
    <row r="56" spans="1:23" x14ac:dyDescent="0.25">
      <c r="A56" s="24" t="s">
        <v>148</v>
      </c>
      <c r="B56" s="17" t="s">
        <v>149</v>
      </c>
      <c r="C56" s="17" t="s">
        <v>62</v>
      </c>
      <c r="D56" s="17" t="s">
        <v>59</v>
      </c>
      <c r="E56" s="17" t="s">
        <v>34</v>
      </c>
      <c r="F56" s="17" t="s">
        <v>38</v>
      </c>
      <c r="G56" s="18"/>
      <c r="H56" s="18" t="s">
        <v>26</v>
      </c>
      <c r="I56" s="18">
        <v>1614622</v>
      </c>
      <c r="J56" s="18">
        <v>662275</v>
      </c>
      <c r="K56" s="19">
        <f t="shared" si="15"/>
        <v>0.41</v>
      </c>
      <c r="L56" s="20">
        <v>600000</v>
      </c>
      <c r="M56" s="21">
        <v>1201915</v>
      </c>
      <c r="N56" s="19">
        <f t="shared" si="16"/>
        <v>2</v>
      </c>
      <c r="O56" s="21">
        <v>1205085</v>
      </c>
      <c r="P56" s="22">
        <f t="shared" si="17"/>
        <v>-3170</v>
      </c>
      <c r="Q56" s="22"/>
      <c r="R56" s="22">
        <v>1</v>
      </c>
      <c r="S56" s="22">
        <f t="shared" si="18"/>
        <v>1</v>
      </c>
      <c r="T56" s="22" t="s">
        <v>29</v>
      </c>
      <c r="U56" s="22">
        <f t="shared" si="19"/>
        <v>2214622</v>
      </c>
      <c r="V56" s="22">
        <f t="shared" si="19"/>
        <v>1864190</v>
      </c>
      <c r="W56" s="23">
        <f t="shared" si="20"/>
        <v>0.8417644184876697</v>
      </c>
    </row>
    <row r="57" spans="1:23" x14ac:dyDescent="0.25">
      <c r="A57" s="24" t="s">
        <v>150</v>
      </c>
      <c r="B57" s="17" t="s">
        <v>43</v>
      </c>
      <c r="C57" s="17" t="s">
        <v>139</v>
      </c>
      <c r="D57" s="17" t="s">
        <v>92</v>
      </c>
      <c r="E57" s="17" t="s">
        <v>34</v>
      </c>
      <c r="F57" s="17" t="s">
        <v>38</v>
      </c>
      <c r="G57" s="18"/>
      <c r="H57" s="18" t="s">
        <v>26</v>
      </c>
      <c r="I57" s="18">
        <v>1112331</v>
      </c>
      <c r="J57" s="18">
        <v>1097885</v>
      </c>
      <c r="K57" s="19">
        <f t="shared" si="15"/>
        <v>0.99</v>
      </c>
      <c r="L57" s="20">
        <v>1084220</v>
      </c>
      <c r="M57" s="21">
        <v>1073025</v>
      </c>
      <c r="N57" s="19">
        <f t="shared" si="16"/>
        <v>0.99</v>
      </c>
      <c r="O57" s="21">
        <v>1085205</v>
      </c>
      <c r="P57" s="22">
        <f t="shared" si="17"/>
        <v>-12180</v>
      </c>
      <c r="Q57" s="22">
        <v>1</v>
      </c>
      <c r="R57" s="22">
        <v>1</v>
      </c>
      <c r="S57" s="22">
        <f t="shared" si="18"/>
        <v>2</v>
      </c>
      <c r="T57" s="22"/>
      <c r="U57" s="22">
        <f t="shared" si="19"/>
        <v>2196551</v>
      </c>
      <c r="V57" s="22">
        <f t="shared" si="19"/>
        <v>2170910</v>
      </c>
      <c r="W57" s="23">
        <f t="shared" si="20"/>
        <v>0.98832669944836249</v>
      </c>
    </row>
    <row r="58" spans="1:23" x14ac:dyDescent="0.25">
      <c r="A58" s="24" t="s">
        <v>151</v>
      </c>
      <c r="B58" s="17" t="s">
        <v>28</v>
      </c>
      <c r="C58" s="17" t="s">
        <v>69</v>
      </c>
      <c r="D58" s="17" t="s">
        <v>70</v>
      </c>
      <c r="E58" s="17" t="s">
        <v>34</v>
      </c>
      <c r="F58" s="17" t="s">
        <v>38</v>
      </c>
      <c r="G58" s="18"/>
      <c r="H58" s="18" t="s">
        <v>26</v>
      </c>
      <c r="I58" s="18">
        <v>2000000</v>
      </c>
      <c r="J58" s="18">
        <v>1598665</v>
      </c>
      <c r="K58" s="19">
        <f t="shared" si="15"/>
        <v>0.8</v>
      </c>
      <c r="L58" s="20">
        <v>1696238</v>
      </c>
      <c r="M58" s="21">
        <v>1706480</v>
      </c>
      <c r="N58" s="19">
        <f t="shared" si="16"/>
        <v>1.01</v>
      </c>
      <c r="O58" s="21">
        <v>1741335</v>
      </c>
      <c r="P58" s="22">
        <f t="shared" si="17"/>
        <v>-34855</v>
      </c>
      <c r="Q58" s="22">
        <v>1</v>
      </c>
      <c r="R58" s="22">
        <v>1</v>
      </c>
      <c r="S58" s="22">
        <f t="shared" si="18"/>
        <v>2</v>
      </c>
      <c r="T58" s="22"/>
      <c r="U58" s="22">
        <f t="shared" si="19"/>
        <v>3696238</v>
      </c>
      <c r="V58" s="22">
        <f t="shared" si="19"/>
        <v>3305145</v>
      </c>
      <c r="W58" s="23">
        <f t="shared" si="20"/>
        <v>0.89419160779148965</v>
      </c>
    </row>
    <row r="59" spans="1:23" x14ac:dyDescent="0.25">
      <c r="A59" s="17" t="s">
        <v>154</v>
      </c>
      <c r="B59" s="17" t="s">
        <v>155</v>
      </c>
      <c r="C59" s="17" t="s">
        <v>105</v>
      </c>
      <c r="D59" s="17" t="s">
        <v>70</v>
      </c>
      <c r="E59" s="17" t="s">
        <v>34</v>
      </c>
      <c r="F59" s="17" t="s">
        <v>153</v>
      </c>
      <c r="G59" s="18"/>
      <c r="H59" s="18" t="s">
        <v>27</v>
      </c>
      <c r="I59" s="18">
        <v>220000</v>
      </c>
      <c r="J59" s="18">
        <v>198590</v>
      </c>
      <c r="K59" s="19">
        <f t="shared" ref="K59:K60" si="21">IFERROR(ROUND(IF(G59="Y",IF(J59/I59&gt;1,1,J59/I59),J59/I59),2),0)</f>
        <v>0.9</v>
      </c>
      <c r="L59" s="20">
        <v>220000</v>
      </c>
      <c r="M59" s="21">
        <v>283740</v>
      </c>
      <c r="N59" s="19">
        <f t="shared" ref="N59:N60" si="22">IFERROR(ROUND(IF(G59="Y",IF(M59/L59&gt;1,1,M59/L59),M59/L59),2),0)</f>
        <v>1.29</v>
      </c>
      <c r="O59" s="21">
        <v>283740</v>
      </c>
      <c r="P59" s="22">
        <f t="shared" ref="P59:P60" si="23">M59-O59</f>
        <v>0</v>
      </c>
      <c r="Q59" s="22">
        <v>1</v>
      </c>
      <c r="R59" s="22">
        <v>1</v>
      </c>
      <c r="S59" s="22">
        <f t="shared" ref="S59:S61" si="24">Q59+R59</f>
        <v>2</v>
      </c>
      <c r="T59" s="22"/>
      <c r="U59" s="22">
        <f t="shared" ref="U59:V61" si="25">I59+L59</f>
        <v>440000</v>
      </c>
      <c r="V59" s="22">
        <f t="shared" si="25"/>
        <v>482330</v>
      </c>
      <c r="W59" s="23">
        <f t="shared" ref="W59:W61" si="26">V59/U59</f>
        <v>1.0962045454545455</v>
      </c>
    </row>
    <row r="60" spans="1:23" x14ac:dyDescent="0.25">
      <c r="A60" s="24" t="s">
        <v>156</v>
      </c>
      <c r="B60" s="17" t="s">
        <v>157</v>
      </c>
      <c r="C60" s="17" t="s">
        <v>158</v>
      </c>
      <c r="D60" s="17" t="s">
        <v>37</v>
      </c>
      <c r="E60" s="17" t="s">
        <v>34</v>
      </c>
      <c r="F60" s="17" t="s">
        <v>153</v>
      </c>
      <c r="G60" s="18"/>
      <c r="H60" s="18" t="s">
        <v>27</v>
      </c>
      <c r="I60" s="18">
        <v>0</v>
      </c>
      <c r="J60" s="18">
        <v>0</v>
      </c>
      <c r="K60" s="19">
        <f t="shared" si="21"/>
        <v>0</v>
      </c>
      <c r="L60" s="20">
        <v>220000</v>
      </c>
      <c r="M60" s="21">
        <v>190830</v>
      </c>
      <c r="N60" s="19">
        <f t="shared" si="22"/>
        <v>0.87</v>
      </c>
      <c r="O60" s="21">
        <v>191840</v>
      </c>
      <c r="P60" s="22">
        <f t="shared" si="23"/>
        <v>-1010</v>
      </c>
      <c r="Q60" s="22"/>
      <c r="R60" s="22">
        <v>1</v>
      </c>
      <c r="S60" s="22">
        <f t="shared" si="24"/>
        <v>1</v>
      </c>
      <c r="T60" s="22"/>
      <c r="U60" s="22">
        <f t="shared" si="25"/>
        <v>220000</v>
      </c>
      <c r="V60" s="22">
        <f t="shared" si="25"/>
        <v>190830</v>
      </c>
      <c r="W60" s="23">
        <f t="shared" si="26"/>
        <v>0.86740909090909091</v>
      </c>
    </row>
    <row r="61" spans="1:23" x14ac:dyDescent="0.25">
      <c r="A61" s="17" t="s">
        <v>159</v>
      </c>
      <c r="B61" s="17" t="s">
        <v>160</v>
      </c>
      <c r="C61" s="17" t="s">
        <v>36</v>
      </c>
      <c r="D61" s="17" t="s">
        <v>37</v>
      </c>
      <c r="E61" s="17" t="s">
        <v>34</v>
      </c>
      <c r="F61" s="17" t="s">
        <v>153</v>
      </c>
      <c r="G61" s="18"/>
      <c r="H61" s="18" t="s">
        <v>26</v>
      </c>
      <c r="I61" s="18">
        <v>220000</v>
      </c>
      <c r="J61" s="18">
        <v>82695</v>
      </c>
      <c r="K61" s="19">
        <f t="shared" ref="K61:K71" si="27">IFERROR(ROUND(IF(G61="Y",IF(J61/I61&gt;1,1,J61/I61),J61/I61),2),0)</f>
        <v>0.38</v>
      </c>
      <c r="L61" s="20">
        <v>220000</v>
      </c>
      <c r="M61" s="21">
        <v>270900</v>
      </c>
      <c r="N61" s="19">
        <f t="shared" ref="N61:N71" si="28">IFERROR(ROUND(IF(G61="Y",IF(M61/L61&gt;1,1,M61/L61),M61/L61),2),0)</f>
        <v>1.23</v>
      </c>
      <c r="O61" s="21">
        <v>275025</v>
      </c>
      <c r="P61" s="22">
        <f t="shared" ref="P61:P71" si="29">M61-O61</f>
        <v>-4125</v>
      </c>
      <c r="Q61" s="22"/>
      <c r="R61" s="22">
        <v>1</v>
      </c>
      <c r="S61" s="22">
        <f t="shared" si="24"/>
        <v>1</v>
      </c>
      <c r="T61" s="22" t="s">
        <v>29</v>
      </c>
      <c r="U61" s="22">
        <f t="shared" si="25"/>
        <v>440000</v>
      </c>
      <c r="V61" s="22">
        <f t="shared" si="25"/>
        <v>353595</v>
      </c>
      <c r="W61" s="23">
        <f t="shared" si="26"/>
        <v>0.80362500000000003</v>
      </c>
    </row>
    <row r="62" spans="1:23" x14ac:dyDescent="0.25">
      <c r="A62" s="24" t="s">
        <v>161</v>
      </c>
      <c r="B62" s="17" t="s">
        <v>162</v>
      </c>
      <c r="C62" s="17" t="s">
        <v>80</v>
      </c>
      <c r="D62" s="17" t="s">
        <v>70</v>
      </c>
      <c r="E62" s="17" t="s">
        <v>34</v>
      </c>
      <c r="F62" s="24" t="s">
        <v>153</v>
      </c>
      <c r="G62" s="18"/>
      <c r="H62" s="18" t="s">
        <v>26</v>
      </c>
      <c r="I62" s="18">
        <v>220000</v>
      </c>
      <c r="J62" s="18">
        <v>171595</v>
      </c>
      <c r="K62" s="19">
        <f t="shared" si="27"/>
        <v>0.78</v>
      </c>
      <c r="L62" s="20">
        <v>220000</v>
      </c>
      <c r="M62" s="21">
        <v>189340</v>
      </c>
      <c r="N62" s="19">
        <f t="shared" si="28"/>
        <v>0.86</v>
      </c>
      <c r="O62" s="21">
        <v>189340</v>
      </c>
      <c r="P62" s="22">
        <f t="shared" si="29"/>
        <v>0</v>
      </c>
      <c r="Q62" s="22"/>
      <c r="R62" s="22">
        <v>1</v>
      </c>
      <c r="S62" s="22">
        <f t="shared" ref="S62:S71" si="30">Q62+R62</f>
        <v>1</v>
      </c>
      <c r="T62" s="22" t="s">
        <v>29</v>
      </c>
      <c r="U62" s="22">
        <f t="shared" ref="U62:V71" si="31">I62+L62</f>
        <v>440000</v>
      </c>
      <c r="V62" s="22">
        <f t="shared" si="31"/>
        <v>360935</v>
      </c>
      <c r="W62" s="23">
        <f t="shared" ref="W62:W71" si="32">V62/U62</f>
        <v>0.82030681818181816</v>
      </c>
    </row>
    <row r="63" spans="1:23" x14ac:dyDescent="0.25">
      <c r="A63" s="17" t="s">
        <v>163</v>
      </c>
      <c r="B63" s="17" t="s">
        <v>164</v>
      </c>
      <c r="C63" s="17" t="s">
        <v>36</v>
      </c>
      <c r="D63" s="17" t="s">
        <v>37</v>
      </c>
      <c r="E63" s="17" t="s">
        <v>34</v>
      </c>
      <c r="F63" s="17" t="s">
        <v>153</v>
      </c>
      <c r="G63" s="18"/>
      <c r="H63" s="18" t="s">
        <v>26</v>
      </c>
      <c r="I63" s="18">
        <v>320000</v>
      </c>
      <c r="J63" s="18">
        <v>177775</v>
      </c>
      <c r="K63" s="19">
        <f t="shared" si="27"/>
        <v>0.56000000000000005</v>
      </c>
      <c r="L63" s="20">
        <v>320000</v>
      </c>
      <c r="M63" s="21">
        <v>186595</v>
      </c>
      <c r="N63" s="19">
        <f t="shared" si="28"/>
        <v>0.57999999999999996</v>
      </c>
      <c r="O63" s="21">
        <v>186595</v>
      </c>
      <c r="P63" s="22">
        <f t="shared" si="29"/>
        <v>0</v>
      </c>
      <c r="Q63" s="22"/>
      <c r="R63" s="22"/>
      <c r="S63" s="22">
        <f t="shared" si="30"/>
        <v>0</v>
      </c>
      <c r="T63" s="22"/>
      <c r="U63" s="22">
        <f t="shared" si="31"/>
        <v>640000</v>
      </c>
      <c r="V63" s="22">
        <f t="shared" si="31"/>
        <v>364370</v>
      </c>
      <c r="W63" s="23">
        <f t="shared" si="32"/>
        <v>0.56932812499999996</v>
      </c>
    </row>
    <row r="64" spans="1:23" x14ac:dyDescent="0.25">
      <c r="A64" s="17" t="s">
        <v>165</v>
      </c>
      <c r="B64" s="17" t="s">
        <v>166</v>
      </c>
      <c r="C64" s="17" t="s">
        <v>80</v>
      </c>
      <c r="D64" s="17" t="s">
        <v>70</v>
      </c>
      <c r="E64" s="17" t="s">
        <v>34</v>
      </c>
      <c r="F64" s="17" t="s">
        <v>153</v>
      </c>
      <c r="G64" s="18"/>
      <c r="H64" s="18" t="s">
        <v>27</v>
      </c>
      <c r="I64" s="18">
        <v>0</v>
      </c>
      <c r="J64" s="18">
        <v>0</v>
      </c>
      <c r="K64" s="19">
        <f t="shared" si="27"/>
        <v>0</v>
      </c>
      <c r="L64" s="20">
        <v>220000</v>
      </c>
      <c r="M64" s="21">
        <v>96300</v>
      </c>
      <c r="N64" s="19">
        <f t="shared" si="28"/>
        <v>0.44</v>
      </c>
      <c r="O64" s="21">
        <v>98905</v>
      </c>
      <c r="P64" s="22">
        <f t="shared" si="29"/>
        <v>-2605</v>
      </c>
      <c r="Q64" s="22"/>
      <c r="R64" s="22"/>
      <c r="S64" s="22">
        <f t="shared" si="30"/>
        <v>0</v>
      </c>
      <c r="T64" s="22"/>
      <c r="U64" s="22">
        <f t="shared" si="31"/>
        <v>220000</v>
      </c>
      <c r="V64" s="22">
        <f t="shared" si="31"/>
        <v>96300</v>
      </c>
      <c r="W64" s="23">
        <f t="shared" si="32"/>
        <v>0.43772727272727274</v>
      </c>
    </row>
    <row r="65" spans="1:23" x14ac:dyDescent="0.25">
      <c r="A65" s="17" t="s">
        <v>167</v>
      </c>
      <c r="B65" s="17" t="s">
        <v>168</v>
      </c>
      <c r="C65" s="17" t="s">
        <v>33</v>
      </c>
      <c r="D65" s="17" t="s">
        <v>34</v>
      </c>
      <c r="E65" s="17" t="s">
        <v>34</v>
      </c>
      <c r="F65" s="17" t="s">
        <v>153</v>
      </c>
      <c r="G65" s="18"/>
      <c r="H65" s="18" t="s">
        <v>26</v>
      </c>
      <c r="I65" s="18">
        <v>356741.7</v>
      </c>
      <c r="J65" s="18">
        <v>204040</v>
      </c>
      <c r="K65" s="19">
        <f t="shared" si="27"/>
        <v>0.56999999999999995</v>
      </c>
      <c r="L65" s="20">
        <v>250000</v>
      </c>
      <c r="M65" s="21">
        <v>284525</v>
      </c>
      <c r="N65" s="19">
        <f t="shared" si="28"/>
        <v>1.1399999999999999</v>
      </c>
      <c r="O65" s="21">
        <v>284525</v>
      </c>
      <c r="P65" s="22">
        <f t="shared" si="29"/>
        <v>0</v>
      </c>
      <c r="Q65" s="22"/>
      <c r="R65" s="22">
        <v>1</v>
      </c>
      <c r="S65" s="22">
        <f t="shared" si="30"/>
        <v>1</v>
      </c>
      <c r="T65" s="22" t="s">
        <v>29</v>
      </c>
      <c r="U65" s="22">
        <f t="shared" si="31"/>
        <v>606741.69999999995</v>
      </c>
      <c r="V65" s="22">
        <f t="shared" si="31"/>
        <v>488565</v>
      </c>
      <c r="W65" s="23">
        <f t="shared" si="32"/>
        <v>0.80522733149872516</v>
      </c>
    </row>
    <row r="66" spans="1:23" x14ac:dyDescent="0.25">
      <c r="A66" s="17" t="s">
        <v>169</v>
      </c>
      <c r="B66" s="17" t="s">
        <v>170</v>
      </c>
      <c r="C66" s="17" t="s">
        <v>33</v>
      </c>
      <c r="D66" s="17" t="s">
        <v>34</v>
      </c>
      <c r="E66" s="17" t="s">
        <v>34</v>
      </c>
      <c r="F66" s="17" t="s">
        <v>153</v>
      </c>
      <c r="G66" s="18"/>
      <c r="H66" s="18" t="s">
        <v>26</v>
      </c>
      <c r="I66" s="18">
        <v>220000</v>
      </c>
      <c r="J66" s="18">
        <v>208430</v>
      </c>
      <c r="K66" s="19">
        <f t="shared" si="27"/>
        <v>0.95</v>
      </c>
      <c r="L66" s="20">
        <v>220000</v>
      </c>
      <c r="M66" s="21">
        <v>218600</v>
      </c>
      <c r="N66" s="19">
        <f t="shared" si="28"/>
        <v>0.99</v>
      </c>
      <c r="O66" s="21">
        <v>218600</v>
      </c>
      <c r="P66" s="22">
        <f t="shared" si="29"/>
        <v>0</v>
      </c>
      <c r="Q66" s="22">
        <v>1</v>
      </c>
      <c r="R66" s="22">
        <v>1</v>
      </c>
      <c r="S66" s="22">
        <f t="shared" si="30"/>
        <v>2</v>
      </c>
      <c r="T66" s="22"/>
      <c r="U66" s="22">
        <f t="shared" si="31"/>
        <v>440000</v>
      </c>
      <c r="V66" s="22">
        <f t="shared" si="31"/>
        <v>427030</v>
      </c>
      <c r="W66" s="23">
        <f t="shared" si="32"/>
        <v>0.97052272727272726</v>
      </c>
    </row>
    <row r="67" spans="1:23" x14ac:dyDescent="0.25">
      <c r="A67" s="24" t="s">
        <v>171</v>
      </c>
      <c r="B67" s="17" t="s">
        <v>172</v>
      </c>
      <c r="C67" s="17" t="s">
        <v>36</v>
      </c>
      <c r="D67" s="17" t="s">
        <v>37</v>
      </c>
      <c r="E67" s="17" t="s">
        <v>34</v>
      </c>
      <c r="F67" s="17" t="s">
        <v>153</v>
      </c>
      <c r="G67" s="18"/>
      <c r="H67" s="18" t="s">
        <v>26</v>
      </c>
      <c r="I67" s="18">
        <v>320000</v>
      </c>
      <c r="J67" s="18">
        <v>277835</v>
      </c>
      <c r="K67" s="19">
        <f t="shared" si="27"/>
        <v>0.87</v>
      </c>
      <c r="L67" s="20">
        <v>314498</v>
      </c>
      <c r="M67" s="21">
        <v>254120</v>
      </c>
      <c r="N67" s="19">
        <f t="shared" si="28"/>
        <v>0.81</v>
      </c>
      <c r="O67" s="21">
        <v>254910</v>
      </c>
      <c r="P67" s="22">
        <f t="shared" si="29"/>
        <v>-790</v>
      </c>
      <c r="Q67" s="22">
        <v>1</v>
      </c>
      <c r="R67" s="22">
        <v>1</v>
      </c>
      <c r="S67" s="22">
        <f t="shared" si="30"/>
        <v>2</v>
      </c>
      <c r="T67" s="22"/>
      <c r="U67" s="22">
        <f t="shared" si="31"/>
        <v>634498</v>
      </c>
      <c r="V67" s="22">
        <f t="shared" si="31"/>
        <v>531955</v>
      </c>
      <c r="W67" s="23">
        <f t="shared" si="32"/>
        <v>0.83838719743797463</v>
      </c>
    </row>
    <row r="68" spans="1:23" x14ac:dyDescent="0.25">
      <c r="A68" s="17" t="s">
        <v>173</v>
      </c>
      <c r="B68" s="17" t="s">
        <v>174</v>
      </c>
      <c r="C68" s="17" t="s">
        <v>139</v>
      </c>
      <c r="D68" s="17" t="s">
        <v>92</v>
      </c>
      <c r="E68" s="17" t="s">
        <v>34</v>
      </c>
      <c r="F68" s="17" t="s">
        <v>153</v>
      </c>
      <c r="G68" s="18"/>
      <c r="H68" s="18" t="s">
        <v>27</v>
      </c>
      <c r="I68" s="18">
        <v>240000</v>
      </c>
      <c r="J68" s="18">
        <v>219260</v>
      </c>
      <c r="K68" s="19">
        <f t="shared" si="27"/>
        <v>0.91</v>
      </c>
      <c r="L68" s="20">
        <v>267134</v>
      </c>
      <c r="M68" s="21">
        <v>267100</v>
      </c>
      <c r="N68" s="19">
        <f t="shared" si="28"/>
        <v>1</v>
      </c>
      <c r="O68" s="21">
        <v>267100</v>
      </c>
      <c r="P68" s="22">
        <f t="shared" si="29"/>
        <v>0</v>
      </c>
      <c r="Q68" s="22">
        <v>1</v>
      </c>
      <c r="R68" s="22">
        <v>1</v>
      </c>
      <c r="S68" s="22">
        <f t="shared" si="30"/>
        <v>2</v>
      </c>
      <c r="T68" s="22"/>
      <c r="U68" s="22">
        <f t="shared" si="31"/>
        <v>507134</v>
      </c>
      <c r="V68" s="22">
        <f t="shared" si="31"/>
        <v>486360</v>
      </c>
      <c r="W68" s="23">
        <f t="shared" si="32"/>
        <v>0.95903646767915385</v>
      </c>
    </row>
    <row r="69" spans="1:23" x14ac:dyDescent="0.25">
      <c r="A69" s="17" t="s">
        <v>175</v>
      </c>
      <c r="B69" s="17" t="s">
        <v>176</v>
      </c>
      <c r="C69" s="17" t="s">
        <v>139</v>
      </c>
      <c r="D69" s="17" t="s">
        <v>92</v>
      </c>
      <c r="E69" s="17" t="s">
        <v>34</v>
      </c>
      <c r="F69" s="17" t="s">
        <v>153</v>
      </c>
      <c r="G69" s="18"/>
      <c r="H69" s="18" t="s">
        <v>27</v>
      </c>
      <c r="I69" s="18">
        <v>320000</v>
      </c>
      <c r="J69" s="18">
        <v>335225</v>
      </c>
      <c r="K69" s="19">
        <f t="shared" si="27"/>
        <v>1.05</v>
      </c>
      <c r="L69" s="20">
        <v>381793</v>
      </c>
      <c r="M69" s="21">
        <v>311110</v>
      </c>
      <c r="N69" s="19">
        <f t="shared" si="28"/>
        <v>0.81</v>
      </c>
      <c r="O69" s="21">
        <v>311110</v>
      </c>
      <c r="P69" s="22">
        <f t="shared" si="29"/>
        <v>0</v>
      </c>
      <c r="Q69" s="22">
        <v>1</v>
      </c>
      <c r="R69" s="22">
        <v>1</v>
      </c>
      <c r="S69" s="22">
        <f t="shared" si="30"/>
        <v>2</v>
      </c>
      <c r="T69" s="22"/>
      <c r="U69" s="22">
        <f t="shared" si="31"/>
        <v>701793</v>
      </c>
      <c r="V69" s="22">
        <f t="shared" si="31"/>
        <v>646335</v>
      </c>
      <c r="W69" s="23">
        <f t="shared" si="32"/>
        <v>0.92097669825717843</v>
      </c>
    </row>
    <row r="70" spans="1:23" x14ac:dyDescent="0.25">
      <c r="A70" s="24" t="s">
        <v>177</v>
      </c>
      <c r="B70" s="17" t="s">
        <v>178</v>
      </c>
      <c r="C70" s="17" t="s">
        <v>62</v>
      </c>
      <c r="D70" s="17" t="s">
        <v>59</v>
      </c>
      <c r="E70" s="17" t="s">
        <v>34</v>
      </c>
      <c r="F70" s="17" t="s">
        <v>153</v>
      </c>
      <c r="G70" s="18"/>
      <c r="H70" s="18" t="s">
        <v>26</v>
      </c>
      <c r="I70" s="18">
        <v>573747</v>
      </c>
      <c r="J70" s="18">
        <v>445765</v>
      </c>
      <c r="K70" s="19">
        <f t="shared" si="27"/>
        <v>0.78</v>
      </c>
      <c r="L70" s="20">
        <v>477446</v>
      </c>
      <c r="M70" s="21">
        <v>560830</v>
      </c>
      <c r="N70" s="19">
        <f t="shared" si="28"/>
        <v>1.17</v>
      </c>
      <c r="O70" s="21">
        <v>560830</v>
      </c>
      <c r="P70" s="22">
        <f t="shared" si="29"/>
        <v>0</v>
      </c>
      <c r="Q70" s="22"/>
      <c r="R70" s="22">
        <v>1</v>
      </c>
      <c r="S70" s="22">
        <f t="shared" si="30"/>
        <v>1</v>
      </c>
      <c r="T70" s="22" t="s">
        <v>29</v>
      </c>
      <c r="U70" s="22">
        <f t="shared" si="31"/>
        <v>1051193</v>
      </c>
      <c r="V70" s="22">
        <f t="shared" si="31"/>
        <v>1006595</v>
      </c>
      <c r="W70" s="23">
        <f t="shared" si="32"/>
        <v>0.95757391839557526</v>
      </c>
    </row>
    <row r="71" spans="1:23" x14ac:dyDescent="0.25">
      <c r="A71" s="25" t="s">
        <v>179</v>
      </c>
      <c r="B71" s="17" t="s">
        <v>152</v>
      </c>
      <c r="C71" s="17" t="s">
        <v>88</v>
      </c>
      <c r="D71" s="17" t="s">
        <v>34</v>
      </c>
      <c r="E71" s="17" t="s">
        <v>34</v>
      </c>
      <c r="F71" s="17" t="s">
        <v>153</v>
      </c>
      <c r="G71" s="18"/>
      <c r="H71" s="18" t="s">
        <v>26</v>
      </c>
      <c r="I71" s="18">
        <v>600000</v>
      </c>
      <c r="J71" s="18">
        <v>529250</v>
      </c>
      <c r="K71" s="19">
        <f t="shared" si="27"/>
        <v>0.88</v>
      </c>
      <c r="L71" s="20">
        <v>500000</v>
      </c>
      <c r="M71" s="21">
        <v>365925</v>
      </c>
      <c r="N71" s="19">
        <f t="shared" si="28"/>
        <v>0.73</v>
      </c>
      <c r="O71" s="21">
        <v>365925</v>
      </c>
      <c r="P71" s="22">
        <f t="shared" si="29"/>
        <v>0</v>
      </c>
      <c r="Q71" s="22">
        <v>1</v>
      </c>
      <c r="R71" s="22"/>
      <c r="S71" s="22">
        <f t="shared" si="30"/>
        <v>1</v>
      </c>
      <c r="T71" s="22" t="s">
        <v>29</v>
      </c>
      <c r="U71" s="22">
        <f t="shared" si="31"/>
        <v>1100000</v>
      </c>
      <c r="V71" s="22">
        <f t="shared" si="31"/>
        <v>895175</v>
      </c>
      <c r="W71" s="23">
        <f t="shared" si="32"/>
        <v>0.81379545454545454</v>
      </c>
    </row>
  </sheetData>
  <autoFilter ref="A4:W71"/>
  <mergeCells count="2">
    <mergeCell ref="I3:K3"/>
    <mergeCell ref="L3:P3"/>
  </mergeCells>
  <conditionalFormatting sqref="A5">
    <cfRule type="duplicateValues" dxfId="320" priority="5114"/>
  </conditionalFormatting>
  <conditionalFormatting sqref="A5">
    <cfRule type="duplicateValues" dxfId="319" priority="5115"/>
    <cfRule type="duplicateValues" dxfId="318" priority="5116"/>
    <cfRule type="duplicateValues" dxfId="317" priority="5117"/>
  </conditionalFormatting>
  <conditionalFormatting sqref="A5:A6">
    <cfRule type="duplicateValues" dxfId="316" priority="5118"/>
  </conditionalFormatting>
  <conditionalFormatting sqref="A5:A6">
    <cfRule type="duplicateValues" dxfId="315" priority="5171"/>
    <cfRule type="duplicateValues" dxfId="314" priority="5172"/>
    <cfRule type="duplicateValues" dxfId="313" priority="5173"/>
  </conditionalFormatting>
  <conditionalFormatting sqref="A7">
    <cfRule type="duplicateValues" dxfId="312" priority="2165"/>
  </conditionalFormatting>
  <conditionalFormatting sqref="A7">
    <cfRule type="duplicateValues" dxfId="311" priority="2161"/>
  </conditionalFormatting>
  <conditionalFormatting sqref="A7">
    <cfRule type="duplicateValues" dxfId="310" priority="2162"/>
    <cfRule type="duplicateValues" dxfId="309" priority="2163"/>
    <cfRule type="duplicateValues" dxfId="308" priority="2164"/>
  </conditionalFormatting>
  <conditionalFormatting sqref="A8">
    <cfRule type="duplicateValues" dxfId="307" priority="2157"/>
  </conditionalFormatting>
  <conditionalFormatting sqref="A8">
    <cfRule type="duplicateValues" dxfId="306" priority="2158"/>
    <cfRule type="duplicateValues" dxfId="305" priority="2159"/>
    <cfRule type="duplicateValues" dxfId="304" priority="2160"/>
  </conditionalFormatting>
  <conditionalFormatting sqref="A10">
    <cfRule type="duplicateValues" dxfId="303" priority="2152"/>
  </conditionalFormatting>
  <conditionalFormatting sqref="A10">
    <cfRule type="duplicateValues" dxfId="302" priority="2153"/>
    <cfRule type="duplicateValues" dxfId="301" priority="2154"/>
    <cfRule type="duplicateValues" dxfId="300" priority="2155"/>
  </conditionalFormatting>
  <conditionalFormatting sqref="A10">
    <cfRule type="duplicateValues" dxfId="299" priority="2156"/>
  </conditionalFormatting>
  <conditionalFormatting sqref="A11:A12">
    <cfRule type="duplicateValues" dxfId="298" priority="2147"/>
  </conditionalFormatting>
  <conditionalFormatting sqref="A11:A12">
    <cfRule type="duplicateValues" dxfId="297" priority="2148"/>
  </conditionalFormatting>
  <conditionalFormatting sqref="A11:A12">
    <cfRule type="duplicateValues" dxfId="296" priority="2149"/>
    <cfRule type="duplicateValues" dxfId="295" priority="2150"/>
    <cfRule type="duplicateValues" dxfId="294" priority="2151"/>
  </conditionalFormatting>
  <conditionalFormatting sqref="A13">
    <cfRule type="duplicateValues" dxfId="293" priority="2143"/>
  </conditionalFormatting>
  <conditionalFormatting sqref="A13">
    <cfRule type="duplicateValues" dxfId="292" priority="2144"/>
    <cfRule type="duplicateValues" dxfId="291" priority="2145"/>
    <cfRule type="duplicateValues" dxfId="290" priority="2146"/>
  </conditionalFormatting>
  <conditionalFormatting sqref="A13">
    <cfRule type="duplicateValues" dxfId="289" priority="2136"/>
  </conditionalFormatting>
  <conditionalFormatting sqref="A13">
    <cfRule type="duplicateValues" dxfId="288" priority="2137"/>
  </conditionalFormatting>
  <conditionalFormatting sqref="A13">
    <cfRule type="duplicateValues" dxfId="287" priority="2138"/>
    <cfRule type="duplicateValues" dxfId="286" priority="2139"/>
    <cfRule type="duplicateValues" dxfId="285" priority="2140"/>
  </conditionalFormatting>
  <conditionalFormatting sqref="A13">
    <cfRule type="duplicateValues" dxfId="284" priority="2141"/>
  </conditionalFormatting>
  <conditionalFormatting sqref="A13">
    <cfRule type="duplicateValues" dxfId="283" priority="2142"/>
  </conditionalFormatting>
  <conditionalFormatting sqref="A17">
    <cfRule type="duplicateValues" dxfId="282" priority="2129"/>
  </conditionalFormatting>
  <conditionalFormatting sqref="A15">
    <cfRule type="duplicateValues" dxfId="281" priority="2135"/>
  </conditionalFormatting>
  <conditionalFormatting sqref="A15">
    <cfRule type="duplicateValues" dxfId="280" priority="2132"/>
    <cfRule type="duplicateValues" dxfId="279" priority="2133"/>
    <cfRule type="duplicateValues" dxfId="278" priority="2134"/>
  </conditionalFormatting>
  <conditionalFormatting sqref="A15">
    <cfRule type="duplicateValues" dxfId="277" priority="2131"/>
  </conditionalFormatting>
  <conditionalFormatting sqref="A15">
    <cfRule type="duplicateValues" dxfId="276" priority="2130"/>
  </conditionalFormatting>
  <conditionalFormatting sqref="A17">
    <cfRule type="duplicateValues" dxfId="275" priority="2126"/>
    <cfRule type="duplicateValues" dxfId="274" priority="2127"/>
    <cfRule type="duplicateValues" dxfId="273" priority="2128"/>
  </conditionalFormatting>
  <conditionalFormatting sqref="A17">
    <cfRule type="duplicateValues" dxfId="272" priority="2125"/>
  </conditionalFormatting>
  <conditionalFormatting sqref="A17">
    <cfRule type="duplicateValues" dxfId="271" priority="2122"/>
    <cfRule type="duplicateValues" dxfId="270" priority="2123"/>
    <cfRule type="duplicateValues" dxfId="269" priority="2124"/>
  </conditionalFormatting>
  <conditionalFormatting sqref="A17">
    <cfRule type="duplicateValues" dxfId="268" priority="2121"/>
  </conditionalFormatting>
  <conditionalFormatting sqref="A17">
    <cfRule type="duplicateValues" dxfId="267" priority="2120"/>
  </conditionalFormatting>
  <conditionalFormatting sqref="A18">
    <cfRule type="duplicateValues" dxfId="266" priority="2119"/>
  </conditionalFormatting>
  <conditionalFormatting sqref="A18">
    <cfRule type="duplicateValues" dxfId="265" priority="2116"/>
    <cfRule type="duplicateValues" dxfId="264" priority="2117"/>
    <cfRule type="duplicateValues" dxfId="263" priority="2118"/>
  </conditionalFormatting>
  <conditionalFormatting sqref="A18">
    <cfRule type="duplicateValues" dxfId="262" priority="2115"/>
  </conditionalFormatting>
  <conditionalFormatting sqref="A18">
    <cfRule type="duplicateValues" dxfId="261" priority="2114"/>
  </conditionalFormatting>
  <conditionalFormatting sqref="A18">
    <cfRule type="duplicateValues" dxfId="260" priority="2113"/>
  </conditionalFormatting>
  <conditionalFormatting sqref="A18">
    <cfRule type="duplicateValues" dxfId="259" priority="2110"/>
    <cfRule type="duplicateValues" dxfId="258" priority="2111"/>
    <cfRule type="duplicateValues" dxfId="257" priority="2112"/>
  </conditionalFormatting>
  <conditionalFormatting sqref="A18">
    <cfRule type="duplicateValues" dxfId="256" priority="2109"/>
  </conditionalFormatting>
  <conditionalFormatting sqref="A22">
    <cfRule type="duplicateValues" dxfId="255" priority="2108"/>
  </conditionalFormatting>
  <conditionalFormatting sqref="A22">
    <cfRule type="duplicateValues" dxfId="254" priority="2105"/>
    <cfRule type="duplicateValues" dxfId="253" priority="2106"/>
    <cfRule type="duplicateValues" dxfId="252" priority="2107"/>
  </conditionalFormatting>
  <conditionalFormatting sqref="A22">
    <cfRule type="duplicateValues" dxfId="251" priority="2104"/>
  </conditionalFormatting>
  <conditionalFormatting sqref="A22">
    <cfRule type="duplicateValues" dxfId="250" priority="2101"/>
    <cfRule type="duplicateValues" dxfId="249" priority="2102"/>
    <cfRule type="duplicateValues" dxfId="248" priority="2103"/>
  </conditionalFormatting>
  <conditionalFormatting sqref="A23">
    <cfRule type="duplicateValues" dxfId="247" priority="2100"/>
  </conditionalFormatting>
  <conditionalFormatting sqref="A23">
    <cfRule type="duplicateValues" dxfId="246" priority="2099"/>
  </conditionalFormatting>
  <conditionalFormatting sqref="A23">
    <cfRule type="duplicateValues" dxfId="245" priority="2096"/>
    <cfRule type="duplicateValues" dxfId="244" priority="2097"/>
    <cfRule type="duplicateValues" dxfId="243" priority="2098"/>
  </conditionalFormatting>
  <conditionalFormatting sqref="A23">
    <cfRule type="duplicateValues" dxfId="242" priority="2095"/>
  </conditionalFormatting>
  <conditionalFormatting sqref="A24">
    <cfRule type="duplicateValues" dxfId="241" priority="2094"/>
  </conditionalFormatting>
  <conditionalFormatting sqref="A24">
    <cfRule type="duplicateValues" dxfId="240" priority="2093"/>
  </conditionalFormatting>
  <conditionalFormatting sqref="A24">
    <cfRule type="duplicateValues" dxfId="239" priority="2092"/>
  </conditionalFormatting>
  <conditionalFormatting sqref="A24">
    <cfRule type="duplicateValues" dxfId="238" priority="2089"/>
    <cfRule type="duplicateValues" dxfId="237" priority="2090"/>
    <cfRule type="duplicateValues" dxfId="236" priority="2091"/>
  </conditionalFormatting>
  <conditionalFormatting sqref="A25">
    <cfRule type="duplicateValues" dxfId="235" priority="2088"/>
  </conditionalFormatting>
  <conditionalFormatting sqref="A25">
    <cfRule type="duplicateValues" dxfId="234" priority="2084"/>
  </conditionalFormatting>
  <conditionalFormatting sqref="A25">
    <cfRule type="duplicateValues" dxfId="233" priority="2085"/>
    <cfRule type="duplicateValues" dxfId="232" priority="2086"/>
    <cfRule type="duplicateValues" dxfId="231" priority="2087"/>
  </conditionalFormatting>
  <conditionalFormatting sqref="A26">
    <cfRule type="duplicateValues" dxfId="230" priority="2080"/>
  </conditionalFormatting>
  <conditionalFormatting sqref="A26">
    <cfRule type="duplicateValues" dxfId="229" priority="2081"/>
    <cfRule type="duplicateValues" dxfId="228" priority="2082"/>
    <cfRule type="duplicateValues" dxfId="227" priority="2083"/>
  </conditionalFormatting>
  <conditionalFormatting sqref="A30">
    <cfRule type="duplicateValues" dxfId="226" priority="2079"/>
  </conditionalFormatting>
  <conditionalFormatting sqref="A30">
    <cfRule type="duplicateValues" dxfId="225" priority="2078"/>
  </conditionalFormatting>
  <conditionalFormatting sqref="A31">
    <cfRule type="duplicateValues" dxfId="224" priority="2074"/>
  </conditionalFormatting>
  <conditionalFormatting sqref="A31">
    <cfRule type="duplicateValues" dxfId="223" priority="2075"/>
    <cfRule type="duplicateValues" dxfId="222" priority="2076"/>
    <cfRule type="duplicateValues" dxfId="221" priority="2077"/>
  </conditionalFormatting>
  <conditionalFormatting sqref="A31">
    <cfRule type="duplicateValues" dxfId="220" priority="2069"/>
  </conditionalFormatting>
  <conditionalFormatting sqref="A31">
    <cfRule type="duplicateValues" dxfId="219" priority="2070"/>
    <cfRule type="duplicateValues" dxfId="218" priority="2071"/>
    <cfRule type="duplicateValues" dxfId="217" priority="2072"/>
  </conditionalFormatting>
  <conditionalFormatting sqref="A31">
    <cfRule type="duplicateValues" dxfId="216" priority="2073"/>
  </conditionalFormatting>
  <conditionalFormatting sqref="A32">
    <cfRule type="duplicateValues" dxfId="215" priority="2065"/>
  </conditionalFormatting>
  <conditionalFormatting sqref="A32">
    <cfRule type="duplicateValues" dxfId="214" priority="2066"/>
    <cfRule type="duplicateValues" dxfId="213" priority="2067"/>
    <cfRule type="duplicateValues" dxfId="212" priority="2068"/>
  </conditionalFormatting>
  <conditionalFormatting sqref="A33">
    <cfRule type="duplicateValues" dxfId="211" priority="2064"/>
  </conditionalFormatting>
  <conditionalFormatting sqref="A33">
    <cfRule type="duplicateValues" dxfId="210" priority="2061"/>
    <cfRule type="duplicateValues" dxfId="209" priority="2062"/>
    <cfRule type="duplicateValues" dxfId="208" priority="2063"/>
  </conditionalFormatting>
  <conditionalFormatting sqref="A33">
    <cfRule type="duplicateValues" dxfId="207" priority="2060"/>
  </conditionalFormatting>
  <conditionalFormatting sqref="A36">
    <cfRule type="duplicateValues" dxfId="206" priority="2059"/>
  </conditionalFormatting>
  <conditionalFormatting sqref="A37">
    <cfRule type="duplicateValues" dxfId="205" priority="2055"/>
  </conditionalFormatting>
  <conditionalFormatting sqref="A37">
    <cfRule type="duplicateValues" dxfId="204" priority="2056"/>
    <cfRule type="duplicateValues" dxfId="203" priority="2057"/>
    <cfRule type="duplicateValues" dxfId="202" priority="2058"/>
  </conditionalFormatting>
  <conditionalFormatting sqref="A38">
    <cfRule type="duplicateValues" dxfId="201" priority="2049"/>
  </conditionalFormatting>
  <conditionalFormatting sqref="A38">
    <cfRule type="duplicateValues" dxfId="200" priority="2050"/>
  </conditionalFormatting>
  <conditionalFormatting sqref="A38">
    <cfRule type="duplicateValues" dxfId="199" priority="2051"/>
    <cfRule type="duplicateValues" dxfId="198" priority="2052"/>
    <cfRule type="duplicateValues" dxfId="197" priority="2053"/>
  </conditionalFormatting>
  <conditionalFormatting sqref="A38">
    <cfRule type="duplicateValues" dxfId="196" priority="2054"/>
  </conditionalFormatting>
  <conditionalFormatting sqref="A39">
    <cfRule type="duplicateValues" dxfId="195" priority="2045"/>
  </conditionalFormatting>
  <conditionalFormatting sqref="A39">
    <cfRule type="duplicateValues" dxfId="194" priority="2046"/>
    <cfRule type="duplicateValues" dxfId="193" priority="2047"/>
    <cfRule type="duplicateValues" dxfId="192" priority="2048"/>
  </conditionalFormatting>
  <conditionalFormatting sqref="A40">
    <cfRule type="duplicateValues" dxfId="191" priority="2041"/>
  </conditionalFormatting>
  <conditionalFormatting sqref="A40">
    <cfRule type="duplicateValues" dxfId="190" priority="2042"/>
    <cfRule type="duplicateValues" dxfId="189" priority="2043"/>
    <cfRule type="duplicateValues" dxfId="188" priority="2044"/>
  </conditionalFormatting>
  <conditionalFormatting sqref="A46">
    <cfRule type="duplicateValues" dxfId="187" priority="2018"/>
  </conditionalFormatting>
  <conditionalFormatting sqref="A46">
    <cfRule type="duplicateValues" dxfId="186" priority="2019"/>
    <cfRule type="duplicateValues" dxfId="185" priority="2020"/>
    <cfRule type="duplicateValues" dxfId="184" priority="2021"/>
  </conditionalFormatting>
  <conditionalFormatting sqref="A43">
    <cfRule type="duplicateValues" dxfId="183" priority="2036"/>
  </conditionalFormatting>
  <conditionalFormatting sqref="A43">
    <cfRule type="duplicateValues" dxfId="182" priority="2037"/>
    <cfRule type="duplicateValues" dxfId="181" priority="2038"/>
    <cfRule type="duplicateValues" dxfId="180" priority="2039"/>
  </conditionalFormatting>
  <conditionalFormatting sqref="A43">
    <cfRule type="duplicateValues" dxfId="179" priority="2040"/>
  </conditionalFormatting>
  <conditionalFormatting sqref="A44">
    <cfRule type="duplicateValues" dxfId="178" priority="2032"/>
  </conditionalFormatting>
  <conditionalFormatting sqref="A44">
    <cfRule type="duplicateValues" dxfId="177" priority="2033"/>
    <cfRule type="duplicateValues" dxfId="176" priority="2034"/>
    <cfRule type="duplicateValues" dxfId="175" priority="2035"/>
  </conditionalFormatting>
  <conditionalFormatting sqref="A44">
    <cfRule type="duplicateValues" dxfId="174" priority="2026"/>
  </conditionalFormatting>
  <conditionalFormatting sqref="A44">
    <cfRule type="duplicateValues" dxfId="173" priority="2027"/>
  </conditionalFormatting>
  <conditionalFormatting sqref="A44">
    <cfRule type="duplicateValues" dxfId="172" priority="2028"/>
    <cfRule type="duplicateValues" dxfId="171" priority="2029"/>
    <cfRule type="duplicateValues" dxfId="170" priority="2030"/>
  </conditionalFormatting>
  <conditionalFormatting sqref="A44">
    <cfRule type="duplicateValues" dxfId="169" priority="2031"/>
  </conditionalFormatting>
  <conditionalFormatting sqref="A45">
    <cfRule type="duplicateValues" dxfId="168" priority="2022"/>
  </conditionalFormatting>
  <conditionalFormatting sqref="A45">
    <cfRule type="duplicateValues" dxfId="167" priority="2023"/>
    <cfRule type="duplicateValues" dxfId="166" priority="2024"/>
    <cfRule type="duplicateValues" dxfId="165" priority="2025"/>
  </conditionalFormatting>
  <conditionalFormatting sqref="A54">
    <cfRule type="duplicateValues" dxfId="164" priority="2007"/>
  </conditionalFormatting>
  <conditionalFormatting sqref="A53:A54">
    <cfRule type="duplicateValues" dxfId="163" priority="2017"/>
  </conditionalFormatting>
  <conditionalFormatting sqref="A53">
    <cfRule type="duplicateValues" dxfId="162" priority="2016"/>
  </conditionalFormatting>
  <conditionalFormatting sqref="A53">
    <cfRule type="duplicateValues" dxfId="161" priority="2015"/>
  </conditionalFormatting>
  <conditionalFormatting sqref="A53">
    <cfRule type="duplicateValues" dxfId="160" priority="2012"/>
    <cfRule type="duplicateValues" dxfId="159" priority="2013"/>
    <cfRule type="duplicateValues" dxfId="158" priority="2014"/>
  </conditionalFormatting>
  <conditionalFormatting sqref="A53">
    <cfRule type="duplicateValues" dxfId="157" priority="2011"/>
  </conditionalFormatting>
  <conditionalFormatting sqref="A54">
    <cfRule type="duplicateValues" dxfId="156" priority="2010"/>
  </conditionalFormatting>
  <conditionalFormatting sqref="A54">
    <cfRule type="duplicateValues" dxfId="155" priority="2009"/>
  </conditionalFormatting>
  <conditionalFormatting sqref="A54">
    <cfRule type="duplicateValues" dxfId="154" priority="2008"/>
  </conditionalFormatting>
  <conditionalFormatting sqref="A54">
    <cfRule type="duplicateValues" dxfId="153" priority="2004"/>
    <cfRule type="duplicateValues" dxfId="152" priority="2005"/>
    <cfRule type="duplicateValues" dxfId="151" priority="2006"/>
  </conditionalFormatting>
  <conditionalFormatting sqref="A55">
    <cfRule type="duplicateValues" dxfId="150" priority="2003"/>
  </conditionalFormatting>
  <conditionalFormatting sqref="A55">
    <cfRule type="duplicateValues" dxfId="149" priority="2000"/>
    <cfRule type="duplicateValues" dxfId="148" priority="2001"/>
    <cfRule type="duplicateValues" dxfId="147" priority="2002"/>
  </conditionalFormatting>
  <conditionalFormatting sqref="A56">
    <cfRule type="duplicateValues" dxfId="146" priority="1992"/>
  </conditionalFormatting>
  <conditionalFormatting sqref="A56">
    <cfRule type="duplicateValues" dxfId="145" priority="1993"/>
    <cfRule type="duplicateValues" dxfId="144" priority="1994"/>
    <cfRule type="duplicateValues" dxfId="143" priority="1995"/>
  </conditionalFormatting>
  <conditionalFormatting sqref="A55">
    <cfRule type="duplicateValues" dxfId="142" priority="1996"/>
  </conditionalFormatting>
  <conditionalFormatting sqref="A55">
    <cfRule type="duplicateValues" dxfId="141" priority="1997"/>
    <cfRule type="duplicateValues" dxfId="140" priority="1998"/>
    <cfRule type="duplicateValues" dxfId="139" priority="1999"/>
  </conditionalFormatting>
  <conditionalFormatting sqref="A56">
    <cfRule type="duplicateValues" dxfId="138" priority="1991"/>
  </conditionalFormatting>
  <conditionalFormatting sqref="A56">
    <cfRule type="duplicateValues" dxfId="137" priority="1988"/>
    <cfRule type="duplicateValues" dxfId="136" priority="1989"/>
    <cfRule type="duplicateValues" dxfId="135" priority="1990"/>
  </conditionalFormatting>
  <conditionalFormatting sqref="A57">
    <cfRule type="duplicateValues" dxfId="134" priority="1987"/>
  </conditionalFormatting>
  <conditionalFormatting sqref="A57">
    <cfRule type="duplicateValues" dxfId="133" priority="1984"/>
    <cfRule type="duplicateValues" dxfId="132" priority="1985"/>
    <cfRule type="duplicateValues" dxfId="131" priority="1986"/>
  </conditionalFormatting>
  <conditionalFormatting sqref="A58">
    <cfRule type="duplicateValues" dxfId="130" priority="1983"/>
  </conditionalFormatting>
  <conditionalFormatting sqref="A58">
    <cfRule type="duplicateValues" dxfId="129" priority="1980"/>
    <cfRule type="duplicateValues" dxfId="128" priority="1981"/>
    <cfRule type="duplicateValues" dxfId="127" priority="1982"/>
  </conditionalFormatting>
  <conditionalFormatting sqref="A55:A58">
    <cfRule type="duplicateValues" dxfId="126" priority="2298"/>
  </conditionalFormatting>
  <conditionalFormatting sqref="A49:A52">
    <cfRule type="duplicateValues" dxfId="125" priority="2299"/>
  </conditionalFormatting>
  <conditionalFormatting sqref="A45:A46">
    <cfRule type="duplicateValues" dxfId="124" priority="2300"/>
  </conditionalFormatting>
  <conditionalFormatting sqref="A45:A46">
    <cfRule type="duplicateValues" dxfId="123" priority="2301"/>
    <cfRule type="duplicateValues" dxfId="122" priority="2302"/>
    <cfRule type="duplicateValues" dxfId="121" priority="2303"/>
  </conditionalFormatting>
  <conditionalFormatting sqref="A41">
    <cfRule type="duplicateValues" dxfId="120" priority="2304"/>
  </conditionalFormatting>
  <conditionalFormatting sqref="A41">
    <cfRule type="duplicateValues" dxfId="119" priority="2305"/>
    <cfRule type="duplicateValues" dxfId="118" priority="2306"/>
    <cfRule type="duplicateValues" dxfId="117" priority="2307"/>
  </conditionalFormatting>
  <conditionalFormatting sqref="A42">
    <cfRule type="duplicateValues" dxfId="116" priority="2308"/>
  </conditionalFormatting>
  <conditionalFormatting sqref="A42">
    <cfRule type="duplicateValues" dxfId="115" priority="2309"/>
    <cfRule type="duplicateValues" dxfId="114" priority="2310"/>
    <cfRule type="duplicateValues" dxfId="113" priority="2311"/>
  </conditionalFormatting>
  <conditionalFormatting sqref="A40:A41">
    <cfRule type="duplicateValues" dxfId="112" priority="2312"/>
  </conditionalFormatting>
  <conditionalFormatting sqref="A40:A41">
    <cfRule type="duplicateValues" dxfId="111" priority="2313"/>
    <cfRule type="duplicateValues" dxfId="110" priority="2314"/>
    <cfRule type="duplicateValues" dxfId="109" priority="2315"/>
  </conditionalFormatting>
  <conditionalFormatting sqref="A36">
    <cfRule type="duplicateValues" dxfId="108" priority="2316"/>
    <cfRule type="duplicateValues" dxfId="107" priority="2317"/>
    <cfRule type="duplicateValues" dxfId="106" priority="2318"/>
  </conditionalFormatting>
  <conditionalFormatting sqref="A34:A35">
    <cfRule type="duplicateValues" dxfId="105" priority="2319"/>
  </conditionalFormatting>
  <conditionalFormatting sqref="A34:A35">
    <cfRule type="duplicateValues" dxfId="104" priority="2320"/>
    <cfRule type="duplicateValues" dxfId="103" priority="2321"/>
    <cfRule type="duplicateValues" dxfId="102" priority="2322"/>
  </conditionalFormatting>
  <conditionalFormatting sqref="A32:A33">
    <cfRule type="duplicateValues" dxfId="101" priority="2323"/>
  </conditionalFormatting>
  <conditionalFormatting sqref="A32:A35">
    <cfRule type="duplicateValues" dxfId="100" priority="2324"/>
  </conditionalFormatting>
  <conditionalFormatting sqref="A32:A35">
    <cfRule type="duplicateValues" dxfId="99" priority="2325"/>
    <cfRule type="duplicateValues" dxfId="98" priority="2326"/>
    <cfRule type="duplicateValues" dxfId="97" priority="2327"/>
  </conditionalFormatting>
  <conditionalFormatting sqref="A30">
    <cfRule type="duplicateValues" dxfId="96" priority="2328"/>
    <cfRule type="duplicateValues" dxfId="95" priority="2329"/>
    <cfRule type="duplicateValues" dxfId="94" priority="2330"/>
  </conditionalFormatting>
  <conditionalFormatting sqref="A25:A41">
    <cfRule type="duplicateValues" dxfId="93" priority="2331"/>
  </conditionalFormatting>
  <conditionalFormatting sqref="A20">
    <cfRule type="duplicateValues" dxfId="92" priority="2332"/>
  </conditionalFormatting>
  <conditionalFormatting sqref="A21">
    <cfRule type="duplicateValues" dxfId="91" priority="2333"/>
  </conditionalFormatting>
  <conditionalFormatting sqref="A21">
    <cfRule type="duplicateValues" dxfId="90" priority="2334"/>
    <cfRule type="duplicateValues" dxfId="89" priority="2335"/>
    <cfRule type="duplicateValues" dxfId="88" priority="2336"/>
  </conditionalFormatting>
  <conditionalFormatting sqref="A20">
    <cfRule type="duplicateValues" dxfId="87" priority="2337"/>
    <cfRule type="duplicateValues" dxfId="86" priority="2338"/>
    <cfRule type="duplicateValues" dxfId="85" priority="2339"/>
  </conditionalFormatting>
  <conditionalFormatting sqref="A19">
    <cfRule type="duplicateValues" dxfId="84" priority="2340"/>
  </conditionalFormatting>
  <conditionalFormatting sqref="A19">
    <cfRule type="duplicateValues" dxfId="83" priority="2341"/>
    <cfRule type="duplicateValues" dxfId="82" priority="2342"/>
    <cfRule type="duplicateValues" dxfId="81" priority="2343"/>
  </conditionalFormatting>
  <conditionalFormatting sqref="A15:A16">
    <cfRule type="duplicateValues" dxfId="80" priority="2344"/>
  </conditionalFormatting>
  <conditionalFormatting sqref="A15:A16">
    <cfRule type="duplicateValues" dxfId="79" priority="2345"/>
    <cfRule type="duplicateValues" dxfId="78" priority="2346"/>
    <cfRule type="duplicateValues" dxfId="77" priority="2347"/>
  </conditionalFormatting>
  <conditionalFormatting sqref="A14">
    <cfRule type="duplicateValues" dxfId="76" priority="2348"/>
  </conditionalFormatting>
  <conditionalFormatting sqref="A14">
    <cfRule type="duplicateValues" dxfId="75" priority="2349"/>
    <cfRule type="duplicateValues" dxfId="74" priority="2350"/>
    <cfRule type="duplicateValues" dxfId="73" priority="2351"/>
  </conditionalFormatting>
  <conditionalFormatting sqref="A9">
    <cfRule type="duplicateValues" dxfId="72" priority="2352"/>
  </conditionalFormatting>
  <conditionalFormatting sqref="A9">
    <cfRule type="duplicateValues" dxfId="71" priority="2353"/>
    <cfRule type="duplicateValues" dxfId="70" priority="2354"/>
    <cfRule type="duplicateValues" dxfId="69" priority="2355"/>
  </conditionalFormatting>
  <conditionalFormatting sqref="A10:A12">
    <cfRule type="duplicateValues" dxfId="68" priority="2356"/>
  </conditionalFormatting>
  <conditionalFormatting sqref="A10:A12">
    <cfRule type="duplicateValues" dxfId="67" priority="2357"/>
    <cfRule type="duplicateValues" dxfId="66" priority="2358"/>
    <cfRule type="duplicateValues" dxfId="65" priority="2359"/>
  </conditionalFormatting>
  <conditionalFormatting sqref="A8">
    <cfRule type="duplicateValues" dxfId="64" priority="2360"/>
  </conditionalFormatting>
  <conditionalFormatting sqref="A8">
    <cfRule type="duplicateValues" dxfId="63" priority="2361"/>
    <cfRule type="duplicateValues" dxfId="62" priority="2362"/>
    <cfRule type="duplicateValues" dxfId="61" priority="2363"/>
  </conditionalFormatting>
  <conditionalFormatting sqref="A9:A24">
    <cfRule type="duplicateValues" dxfId="60" priority="2364"/>
  </conditionalFormatting>
  <conditionalFormatting sqref="A62">
    <cfRule type="duplicateValues" dxfId="59" priority="189"/>
  </conditionalFormatting>
  <conditionalFormatting sqref="A62">
    <cfRule type="duplicateValues" dxfId="58" priority="190"/>
    <cfRule type="duplicateValues" dxfId="57" priority="191"/>
    <cfRule type="duplicateValues" dxfId="56" priority="192"/>
  </conditionalFormatting>
  <conditionalFormatting sqref="A63">
    <cfRule type="duplicateValues" dxfId="55" priority="186"/>
  </conditionalFormatting>
  <conditionalFormatting sqref="A63">
    <cfRule type="duplicateValues" dxfId="54" priority="183"/>
    <cfRule type="duplicateValues" dxfId="53" priority="184"/>
    <cfRule type="duplicateValues" dxfId="52" priority="185"/>
  </conditionalFormatting>
  <conditionalFormatting sqref="A63">
    <cfRule type="duplicateValues" dxfId="51" priority="188"/>
  </conditionalFormatting>
  <conditionalFormatting sqref="A63">
    <cfRule type="duplicateValues" dxfId="50" priority="187"/>
  </conditionalFormatting>
  <conditionalFormatting sqref="A66:A71">
    <cfRule type="duplicateValues" dxfId="49" priority="182"/>
  </conditionalFormatting>
  <conditionalFormatting sqref="A66">
    <cfRule type="duplicateValues" dxfId="48" priority="178"/>
  </conditionalFormatting>
  <conditionalFormatting sqref="A66">
    <cfRule type="duplicateValues" dxfId="47" priority="179"/>
    <cfRule type="duplicateValues" dxfId="46" priority="180"/>
    <cfRule type="duplicateValues" dxfId="45" priority="181"/>
  </conditionalFormatting>
  <conditionalFormatting sqref="A69">
    <cfRule type="duplicateValues" dxfId="44" priority="177"/>
  </conditionalFormatting>
  <conditionalFormatting sqref="A71">
    <cfRule type="duplicateValues" dxfId="43" priority="606"/>
  </conditionalFormatting>
  <conditionalFormatting sqref="A71">
    <cfRule type="duplicateValues" dxfId="42" priority="607"/>
    <cfRule type="duplicateValues" dxfId="41" priority="608"/>
    <cfRule type="duplicateValues" dxfId="40" priority="609"/>
  </conditionalFormatting>
  <conditionalFormatting sqref="A69:A70">
    <cfRule type="duplicateValues" dxfId="39" priority="610"/>
  </conditionalFormatting>
  <conditionalFormatting sqref="A70">
    <cfRule type="duplicateValues" dxfId="38" priority="611"/>
  </conditionalFormatting>
  <conditionalFormatting sqref="A70">
    <cfRule type="duplicateValues" dxfId="37" priority="612"/>
    <cfRule type="duplicateValues" dxfId="36" priority="613"/>
    <cfRule type="duplicateValues" dxfId="35" priority="614"/>
  </conditionalFormatting>
  <conditionalFormatting sqref="A69">
    <cfRule type="duplicateValues" dxfId="34" priority="615"/>
    <cfRule type="duplicateValues" dxfId="33" priority="616"/>
    <cfRule type="duplicateValues" dxfId="32" priority="617"/>
  </conditionalFormatting>
  <conditionalFormatting sqref="A68">
    <cfRule type="duplicateValues" dxfId="31" priority="618"/>
  </conditionalFormatting>
  <conditionalFormatting sqref="A68">
    <cfRule type="duplicateValues" dxfId="30" priority="619"/>
    <cfRule type="duplicateValues" dxfId="29" priority="620"/>
    <cfRule type="duplicateValues" dxfId="28" priority="621"/>
  </conditionalFormatting>
  <conditionalFormatting sqref="A67">
    <cfRule type="duplicateValues" dxfId="27" priority="622"/>
  </conditionalFormatting>
  <conditionalFormatting sqref="A67">
    <cfRule type="duplicateValues" dxfId="26" priority="623"/>
    <cfRule type="duplicateValues" dxfId="25" priority="624"/>
    <cfRule type="duplicateValues" dxfId="24" priority="625"/>
  </conditionalFormatting>
  <conditionalFormatting sqref="A66:A67">
    <cfRule type="duplicateValues" dxfId="23" priority="626"/>
  </conditionalFormatting>
  <conditionalFormatting sqref="A66:A70">
    <cfRule type="duplicateValues" dxfId="22" priority="627"/>
  </conditionalFormatting>
  <conditionalFormatting sqref="A66:A70">
    <cfRule type="duplicateValues" dxfId="21" priority="628"/>
    <cfRule type="duplicateValues" dxfId="20" priority="629"/>
    <cfRule type="duplicateValues" dxfId="19" priority="630"/>
  </conditionalFormatting>
  <conditionalFormatting sqref="A64:A65">
    <cfRule type="duplicateValues" dxfId="18" priority="631"/>
  </conditionalFormatting>
  <conditionalFormatting sqref="A64:A65">
    <cfRule type="duplicateValues" dxfId="17" priority="632"/>
    <cfRule type="duplicateValues" dxfId="16" priority="633"/>
    <cfRule type="duplicateValues" dxfId="15" priority="634"/>
  </conditionalFormatting>
  <conditionalFormatting sqref="A63:A65">
    <cfRule type="duplicateValues" dxfId="14" priority="635"/>
  </conditionalFormatting>
  <conditionalFormatting sqref="A59:A61">
    <cfRule type="duplicateValues" dxfId="13" priority="636"/>
  </conditionalFormatting>
  <conditionalFormatting sqref="A59:A61">
    <cfRule type="duplicateValues" dxfId="12" priority="637"/>
    <cfRule type="duplicateValues" dxfId="11" priority="638"/>
    <cfRule type="duplicateValues" dxfId="10" priority="639"/>
  </conditionalFormatting>
  <conditionalFormatting sqref="A59:A62">
    <cfRule type="duplicateValues" dxfId="9" priority="640"/>
  </conditionalFormatting>
  <conditionalFormatting sqref="A42:A48">
    <cfRule type="duplicateValues" dxfId="8" priority="5794"/>
  </conditionalFormatting>
  <conditionalFormatting sqref="A59:A71">
    <cfRule type="duplicateValues" dxfId="7" priority="5822"/>
    <cfRule type="duplicateValues" dxfId="6" priority="5823"/>
  </conditionalFormatting>
  <conditionalFormatting sqref="A7:A8">
    <cfRule type="duplicateValues" dxfId="5" priority="5829"/>
  </conditionalFormatting>
  <conditionalFormatting sqref="A7:A58">
    <cfRule type="duplicateValues" dxfId="4" priority="5832"/>
    <cfRule type="duplicateValues" dxfId="3" priority="5833"/>
  </conditionalFormatting>
  <conditionalFormatting sqref="A5:A6">
    <cfRule type="duplicateValues" dxfId="2" priority="5834"/>
    <cfRule type="duplicateValues" dxfId="1" priority="583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1"/>
  <sheetViews>
    <sheetView workbookViewId="0">
      <selection activeCell="A7" sqref="A7"/>
    </sheetView>
  </sheetViews>
  <sheetFormatPr defaultColWidth="9.140625" defaultRowHeight="15" x14ac:dyDescent="0.25"/>
  <cols>
    <col min="1" max="1" width="14.140625" style="26" bestFit="1" customWidth="1"/>
    <col min="2" max="2" width="41.140625" style="26" bestFit="1" customWidth="1"/>
    <col min="3" max="3" width="22.140625" style="26" customWidth="1"/>
    <col min="4" max="4" width="19.140625" style="26" bestFit="1" customWidth="1"/>
    <col min="5" max="5" width="15.7109375" style="26" bestFit="1" customWidth="1"/>
    <col min="6" max="6" width="26.85546875" style="26" bestFit="1" customWidth="1"/>
    <col min="7" max="7" width="13.85546875" style="26" bestFit="1" customWidth="1"/>
    <col min="8" max="8" width="15.7109375" style="26" customWidth="1"/>
    <col min="9" max="9" width="10.5703125" style="26" bestFit="1" customWidth="1"/>
    <col min="10" max="11" width="10.5703125" style="26" customWidth="1"/>
    <col min="12" max="12" width="9.42578125" style="26" customWidth="1"/>
    <col min="13" max="14" width="10.5703125" style="26" customWidth="1"/>
    <col min="15" max="15" width="7.5703125" style="26" bestFit="1" customWidth="1"/>
    <col min="16" max="17" width="10.5703125" style="26" customWidth="1"/>
    <col min="18" max="18" width="7.5703125" style="26" bestFit="1" customWidth="1"/>
    <col min="19" max="20" width="10.5703125" style="26" customWidth="1"/>
    <col min="21" max="21" width="11.28515625" style="26" bestFit="1" customWidth="1"/>
    <col min="22" max="23" width="10.5703125" style="26" customWidth="1"/>
    <col min="24" max="24" width="11.28515625" style="26" customWidth="1"/>
    <col min="25" max="26" width="10.5703125" style="26" customWidth="1"/>
    <col min="27" max="16384" width="9.140625" style="26"/>
  </cols>
  <sheetData>
    <row r="2" spans="1:26" x14ac:dyDescent="0.25">
      <c r="I2" s="26">
        <f>SUBTOTAL(9,I5:I1048576)</f>
        <v>161</v>
      </c>
      <c r="J2" s="26">
        <f>SUBTOTAL(9,J5:J1048576)</f>
        <v>30</v>
      </c>
      <c r="K2" s="27">
        <f>J2/I2</f>
        <v>0.18633540372670807</v>
      </c>
      <c r="L2" s="26">
        <f>SUBTOTAL(9,L5:L1048576)</f>
        <v>160</v>
      </c>
      <c r="M2" s="26">
        <f>SUBTOTAL(9,M5:M1048576)</f>
        <v>40</v>
      </c>
      <c r="N2" s="27">
        <f>M2/L2</f>
        <v>0.25</v>
      </c>
      <c r="O2" s="26">
        <f>SUBTOTAL(9,O5:O1048576)</f>
        <v>191</v>
      </c>
      <c r="P2" s="26">
        <f>SUBTOTAL(9,P5:P1048576)</f>
        <v>39</v>
      </c>
      <c r="Q2" s="27">
        <f>P2/O2</f>
        <v>0.20418848167539266</v>
      </c>
      <c r="R2" s="26">
        <f>SUBTOTAL(9,R5:R1048576)</f>
        <v>209</v>
      </c>
      <c r="S2" s="26">
        <f>SUBTOTAL(9,S5:S1048576)</f>
        <v>71</v>
      </c>
      <c r="T2" s="27">
        <f>S2/R2</f>
        <v>0.33971291866028708</v>
      </c>
      <c r="U2" s="26">
        <f>SUBTOTAL(9,U5:U1048576)</f>
        <v>240</v>
      </c>
      <c r="V2" s="26">
        <f>SUBTOTAL(9,V5:V1048576)</f>
        <v>84</v>
      </c>
      <c r="W2" s="27">
        <f>V2/U2</f>
        <v>0.35</v>
      </c>
      <c r="X2" s="26">
        <f>SUBTOTAL(9,X5:X1048576)</f>
        <v>241</v>
      </c>
      <c r="Y2" s="26">
        <f>SUBTOTAL(9,Y5:Y1048576)</f>
        <v>103</v>
      </c>
      <c r="Z2" s="27">
        <f>Y2/X2</f>
        <v>0.42738589211618255</v>
      </c>
    </row>
    <row r="3" spans="1:26" x14ac:dyDescent="0.25">
      <c r="I3" s="28" t="s">
        <v>180</v>
      </c>
      <c r="J3" s="28"/>
      <c r="K3" s="28"/>
      <c r="L3" s="28" t="s">
        <v>181</v>
      </c>
      <c r="M3" s="28"/>
      <c r="N3" s="28"/>
      <c r="O3" s="28" t="s">
        <v>182</v>
      </c>
      <c r="P3" s="28"/>
      <c r="Q3" s="28"/>
      <c r="R3" s="28" t="s">
        <v>183</v>
      </c>
      <c r="S3" s="28"/>
      <c r="T3" s="28"/>
      <c r="U3" s="28" t="s">
        <v>184</v>
      </c>
      <c r="V3" s="28"/>
      <c r="W3" s="28"/>
      <c r="X3" s="28" t="s">
        <v>185</v>
      </c>
      <c r="Y3" s="28"/>
      <c r="Z3" s="28"/>
    </row>
    <row r="4" spans="1:26" x14ac:dyDescent="0.25">
      <c r="A4" s="29" t="s">
        <v>3</v>
      </c>
      <c r="B4" s="29" t="s">
        <v>4</v>
      </c>
      <c r="C4" s="29" t="s">
        <v>5</v>
      </c>
      <c r="D4" s="30" t="s">
        <v>6</v>
      </c>
      <c r="E4" s="29" t="s">
        <v>7</v>
      </c>
      <c r="F4" s="29" t="s">
        <v>186</v>
      </c>
      <c r="G4" s="29" t="s">
        <v>8</v>
      </c>
      <c r="H4" s="29" t="s">
        <v>10</v>
      </c>
      <c r="I4" s="31" t="s">
        <v>187</v>
      </c>
      <c r="J4" s="31" t="s">
        <v>188</v>
      </c>
      <c r="K4" s="31" t="s">
        <v>24</v>
      </c>
      <c r="L4" s="31" t="s">
        <v>187</v>
      </c>
      <c r="M4" s="31" t="s">
        <v>188</v>
      </c>
      <c r="N4" s="31" t="s">
        <v>24</v>
      </c>
      <c r="O4" s="31" t="s">
        <v>187</v>
      </c>
      <c r="P4" s="31" t="s">
        <v>188</v>
      </c>
      <c r="Q4" s="31" t="s">
        <v>24</v>
      </c>
      <c r="R4" s="31" t="s">
        <v>187</v>
      </c>
      <c r="S4" s="31" t="s">
        <v>188</v>
      </c>
      <c r="T4" s="31" t="s">
        <v>24</v>
      </c>
      <c r="U4" s="31" t="s">
        <v>187</v>
      </c>
      <c r="V4" s="31" t="s">
        <v>188</v>
      </c>
      <c r="W4" s="31" t="s">
        <v>24</v>
      </c>
      <c r="X4" s="31" t="s">
        <v>187</v>
      </c>
      <c r="Y4" s="31" t="s">
        <v>188</v>
      </c>
      <c r="Z4" s="31" t="s">
        <v>24</v>
      </c>
    </row>
    <row r="5" spans="1:26" x14ac:dyDescent="0.25">
      <c r="A5" s="32" t="s">
        <v>56</v>
      </c>
      <c r="B5" s="32" t="s">
        <v>57</v>
      </c>
      <c r="C5" s="32" t="s">
        <v>58</v>
      </c>
      <c r="D5" s="32" t="s">
        <v>59</v>
      </c>
      <c r="E5" s="32" t="s">
        <v>34</v>
      </c>
      <c r="F5" s="17"/>
      <c r="G5" s="32" t="s">
        <v>38</v>
      </c>
      <c r="H5" s="32" t="s">
        <v>27</v>
      </c>
      <c r="I5" s="33">
        <v>2</v>
      </c>
      <c r="J5" s="33">
        <v>0</v>
      </c>
      <c r="K5" s="27">
        <f t="shared" ref="K5:K27" si="0">J5/I5</f>
        <v>0</v>
      </c>
      <c r="L5" s="24">
        <v>2</v>
      </c>
      <c r="M5" s="33">
        <v>0</v>
      </c>
      <c r="N5" s="27">
        <f t="shared" ref="N5:N27" si="1">M5/L5</f>
        <v>0</v>
      </c>
      <c r="O5" s="33">
        <v>2</v>
      </c>
      <c r="P5" s="33">
        <v>1</v>
      </c>
      <c r="Q5" s="27">
        <f t="shared" ref="Q5:Q27" si="2">P5/O5</f>
        <v>0.5</v>
      </c>
      <c r="R5" s="33">
        <v>2</v>
      </c>
      <c r="S5" s="33">
        <v>1</v>
      </c>
      <c r="T5" s="27">
        <f t="shared" ref="T5:T27" si="3">S5/R5</f>
        <v>0.5</v>
      </c>
      <c r="U5" s="33">
        <v>2</v>
      </c>
      <c r="V5" s="33">
        <v>1</v>
      </c>
      <c r="W5" s="27">
        <f t="shared" ref="W5:W27" si="4">V5/U5</f>
        <v>0.5</v>
      </c>
      <c r="X5" s="33">
        <v>2</v>
      </c>
      <c r="Y5" s="33">
        <v>0</v>
      </c>
      <c r="Z5" s="27">
        <f t="shared" ref="Z5:Z27" si="5">Y5/X5</f>
        <v>0</v>
      </c>
    </row>
    <row r="6" spans="1:26" x14ac:dyDescent="0.25">
      <c r="A6" s="32" t="s">
        <v>63</v>
      </c>
      <c r="B6" s="32" t="s">
        <v>64</v>
      </c>
      <c r="C6" s="32" t="s">
        <v>58</v>
      </c>
      <c r="D6" s="32" t="s">
        <v>59</v>
      </c>
      <c r="E6" s="32" t="s">
        <v>34</v>
      </c>
      <c r="F6" s="17"/>
      <c r="G6" s="32" t="s">
        <v>38</v>
      </c>
      <c r="H6" s="32" t="s">
        <v>27</v>
      </c>
      <c r="I6" s="33">
        <v>2</v>
      </c>
      <c r="J6" s="33">
        <v>0</v>
      </c>
      <c r="K6" s="27">
        <f t="shared" si="0"/>
        <v>0</v>
      </c>
      <c r="L6" s="24">
        <v>2</v>
      </c>
      <c r="M6" s="33">
        <v>0</v>
      </c>
      <c r="N6" s="27">
        <f t="shared" si="1"/>
        <v>0</v>
      </c>
      <c r="O6" s="33">
        <v>2</v>
      </c>
      <c r="P6" s="33">
        <v>0</v>
      </c>
      <c r="Q6" s="27">
        <f t="shared" si="2"/>
        <v>0</v>
      </c>
      <c r="R6" s="33">
        <v>2</v>
      </c>
      <c r="S6" s="33">
        <v>0</v>
      </c>
      <c r="T6" s="27">
        <f t="shared" si="3"/>
        <v>0</v>
      </c>
      <c r="U6" s="33">
        <v>2</v>
      </c>
      <c r="V6" s="33">
        <v>2</v>
      </c>
      <c r="W6" s="27">
        <f t="shared" si="4"/>
        <v>1</v>
      </c>
      <c r="X6" s="33">
        <v>2</v>
      </c>
      <c r="Y6" s="33">
        <v>2</v>
      </c>
      <c r="Z6" s="27">
        <f t="shared" si="5"/>
        <v>1</v>
      </c>
    </row>
    <row r="7" spans="1:26" x14ac:dyDescent="0.25">
      <c r="A7" s="32" t="s">
        <v>74</v>
      </c>
      <c r="B7" s="32" t="s">
        <v>75</v>
      </c>
      <c r="C7" s="32" t="s">
        <v>58</v>
      </c>
      <c r="D7" s="32" t="s">
        <v>59</v>
      </c>
      <c r="E7" s="32" t="s">
        <v>34</v>
      </c>
      <c r="F7" s="17"/>
      <c r="G7" s="32" t="s">
        <v>38</v>
      </c>
      <c r="H7" s="32" t="s">
        <v>27</v>
      </c>
      <c r="I7" s="33">
        <v>2</v>
      </c>
      <c r="J7" s="33">
        <v>0</v>
      </c>
      <c r="K7" s="27">
        <f t="shared" si="0"/>
        <v>0</v>
      </c>
      <c r="L7" s="24">
        <v>2</v>
      </c>
      <c r="M7" s="33">
        <v>0</v>
      </c>
      <c r="N7" s="27">
        <f t="shared" si="1"/>
        <v>0</v>
      </c>
      <c r="O7" s="33">
        <v>2</v>
      </c>
      <c r="P7" s="33">
        <v>0</v>
      </c>
      <c r="Q7" s="27">
        <f t="shared" si="2"/>
        <v>0</v>
      </c>
      <c r="R7" s="33">
        <v>2</v>
      </c>
      <c r="S7" s="33">
        <v>0</v>
      </c>
      <c r="T7" s="27">
        <f t="shared" si="3"/>
        <v>0</v>
      </c>
      <c r="U7" s="33">
        <v>2</v>
      </c>
      <c r="V7" s="33">
        <v>0</v>
      </c>
      <c r="W7" s="27">
        <f t="shared" si="4"/>
        <v>0</v>
      </c>
      <c r="X7" s="33">
        <v>2</v>
      </c>
      <c r="Y7" s="33">
        <v>2</v>
      </c>
      <c r="Z7" s="27">
        <f t="shared" si="5"/>
        <v>1</v>
      </c>
    </row>
    <row r="8" spans="1:26" x14ac:dyDescent="0.25">
      <c r="A8" s="32" t="s">
        <v>81</v>
      </c>
      <c r="B8" s="32" t="s">
        <v>43</v>
      </c>
      <c r="C8" s="32" t="s">
        <v>58</v>
      </c>
      <c r="D8" s="32" t="s">
        <v>59</v>
      </c>
      <c r="E8" s="32" t="s">
        <v>34</v>
      </c>
      <c r="F8" s="17"/>
      <c r="G8" s="32" t="s">
        <v>38</v>
      </c>
      <c r="H8" s="32" t="s">
        <v>27</v>
      </c>
      <c r="I8" s="33">
        <v>2</v>
      </c>
      <c r="J8" s="33">
        <v>0</v>
      </c>
      <c r="K8" s="27">
        <f t="shared" si="0"/>
        <v>0</v>
      </c>
      <c r="L8" s="24">
        <v>2</v>
      </c>
      <c r="M8" s="33">
        <v>0</v>
      </c>
      <c r="N8" s="27">
        <f t="shared" si="1"/>
        <v>0</v>
      </c>
      <c r="O8" s="33">
        <v>2</v>
      </c>
      <c r="P8" s="33">
        <v>0</v>
      </c>
      <c r="Q8" s="27">
        <f t="shared" si="2"/>
        <v>0</v>
      </c>
      <c r="R8" s="33">
        <v>2</v>
      </c>
      <c r="S8" s="33">
        <v>0</v>
      </c>
      <c r="T8" s="27">
        <f t="shared" si="3"/>
        <v>0</v>
      </c>
      <c r="U8" s="33">
        <v>3</v>
      </c>
      <c r="V8" s="33">
        <v>3</v>
      </c>
      <c r="W8" s="27">
        <f t="shared" si="4"/>
        <v>1</v>
      </c>
      <c r="X8" s="33">
        <v>2</v>
      </c>
      <c r="Y8" s="33">
        <v>1</v>
      </c>
      <c r="Z8" s="27">
        <f t="shared" si="5"/>
        <v>0.5</v>
      </c>
    </row>
    <row r="9" spans="1:26" x14ac:dyDescent="0.25">
      <c r="A9" s="32" t="s">
        <v>84</v>
      </c>
      <c r="B9" s="32" t="s">
        <v>85</v>
      </c>
      <c r="C9" s="32" t="s">
        <v>58</v>
      </c>
      <c r="D9" s="32" t="s">
        <v>59</v>
      </c>
      <c r="E9" s="32" t="s">
        <v>34</v>
      </c>
      <c r="F9" s="17"/>
      <c r="G9" s="32" t="s">
        <v>38</v>
      </c>
      <c r="H9" s="32" t="s">
        <v>27</v>
      </c>
      <c r="I9" s="33">
        <v>2</v>
      </c>
      <c r="J9" s="33">
        <v>0</v>
      </c>
      <c r="K9" s="27">
        <f t="shared" si="0"/>
        <v>0</v>
      </c>
      <c r="L9" s="24">
        <v>2</v>
      </c>
      <c r="M9" s="33">
        <v>0</v>
      </c>
      <c r="N9" s="27">
        <f t="shared" si="1"/>
        <v>0</v>
      </c>
      <c r="O9" s="33">
        <v>4</v>
      </c>
      <c r="P9" s="33">
        <v>0</v>
      </c>
      <c r="Q9" s="27">
        <f t="shared" si="2"/>
        <v>0</v>
      </c>
      <c r="R9" s="33">
        <v>2</v>
      </c>
      <c r="S9" s="33">
        <v>0</v>
      </c>
      <c r="T9" s="27">
        <f t="shared" si="3"/>
        <v>0</v>
      </c>
      <c r="U9" s="33">
        <v>2</v>
      </c>
      <c r="V9" s="33">
        <v>0</v>
      </c>
      <c r="W9" s="27">
        <f t="shared" si="4"/>
        <v>0</v>
      </c>
      <c r="X9" s="33">
        <v>2</v>
      </c>
      <c r="Y9" s="33">
        <v>0</v>
      </c>
      <c r="Z9" s="27">
        <f t="shared" si="5"/>
        <v>0</v>
      </c>
    </row>
    <row r="10" spans="1:26" x14ac:dyDescent="0.25">
      <c r="A10" s="32" t="s">
        <v>134</v>
      </c>
      <c r="B10" s="32" t="s">
        <v>135</v>
      </c>
      <c r="C10" s="32" t="s">
        <v>58</v>
      </c>
      <c r="D10" s="32" t="s">
        <v>59</v>
      </c>
      <c r="E10" s="32" t="s">
        <v>34</v>
      </c>
      <c r="F10" s="17"/>
      <c r="G10" s="32" t="s">
        <v>38</v>
      </c>
      <c r="H10" s="32" t="s">
        <v>27</v>
      </c>
      <c r="I10" s="33">
        <v>2</v>
      </c>
      <c r="J10" s="33">
        <v>0</v>
      </c>
      <c r="K10" s="27">
        <f t="shared" si="0"/>
        <v>0</v>
      </c>
      <c r="L10" s="24">
        <v>2</v>
      </c>
      <c r="M10" s="33">
        <v>1</v>
      </c>
      <c r="N10" s="27">
        <f t="shared" si="1"/>
        <v>0.5</v>
      </c>
      <c r="O10" s="33">
        <v>5</v>
      </c>
      <c r="P10" s="33">
        <v>3</v>
      </c>
      <c r="Q10" s="27">
        <f t="shared" si="2"/>
        <v>0.6</v>
      </c>
      <c r="R10" s="33">
        <v>3</v>
      </c>
      <c r="S10" s="33">
        <v>0</v>
      </c>
      <c r="T10" s="27">
        <f t="shared" si="3"/>
        <v>0</v>
      </c>
      <c r="U10" s="33">
        <v>6</v>
      </c>
      <c r="V10" s="33">
        <v>2</v>
      </c>
      <c r="W10" s="27">
        <f t="shared" si="4"/>
        <v>0.33333333333333331</v>
      </c>
      <c r="X10" s="33">
        <v>6</v>
      </c>
      <c r="Y10" s="33">
        <v>3</v>
      </c>
      <c r="Z10" s="27">
        <f t="shared" si="5"/>
        <v>0.5</v>
      </c>
    </row>
    <row r="11" spans="1:26" x14ac:dyDescent="0.25">
      <c r="A11" s="32" t="s">
        <v>60</v>
      </c>
      <c r="B11" s="32" t="s">
        <v>61</v>
      </c>
      <c r="C11" s="32" t="s">
        <v>62</v>
      </c>
      <c r="D11" s="32" t="s">
        <v>59</v>
      </c>
      <c r="E11" s="32" t="s">
        <v>34</v>
      </c>
      <c r="F11" s="17"/>
      <c r="G11" s="32" t="s">
        <v>38</v>
      </c>
      <c r="H11" s="32" t="s">
        <v>26</v>
      </c>
      <c r="I11" s="33">
        <v>2</v>
      </c>
      <c r="J11" s="33">
        <v>0</v>
      </c>
      <c r="K11" s="27">
        <f t="shared" si="0"/>
        <v>0</v>
      </c>
      <c r="L11" s="24">
        <v>2</v>
      </c>
      <c r="M11" s="33">
        <v>0</v>
      </c>
      <c r="N11" s="27">
        <f t="shared" si="1"/>
        <v>0</v>
      </c>
      <c r="O11" s="33">
        <v>2</v>
      </c>
      <c r="P11" s="33">
        <v>0</v>
      </c>
      <c r="Q11" s="27">
        <f t="shared" si="2"/>
        <v>0</v>
      </c>
      <c r="R11" s="33">
        <v>2</v>
      </c>
      <c r="S11" s="33">
        <v>0</v>
      </c>
      <c r="T11" s="27">
        <f t="shared" si="3"/>
        <v>0</v>
      </c>
      <c r="U11" s="33">
        <v>2</v>
      </c>
      <c r="V11" s="33">
        <v>0</v>
      </c>
      <c r="W11" s="27">
        <f t="shared" si="4"/>
        <v>0</v>
      </c>
      <c r="X11" s="33">
        <v>2</v>
      </c>
      <c r="Y11" s="33">
        <v>0</v>
      </c>
      <c r="Z11" s="27">
        <f t="shared" si="5"/>
        <v>0</v>
      </c>
    </row>
    <row r="12" spans="1:26" x14ac:dyDescent="0.25">
      <c r="A12" s="32" t="s">
        <v>125</v>
      </c>
      <c r="B12" s="32" t="s">
        <v>126</v>
      </c>
      <c r="C12" s="32" t="s">
        <v>62</v>
      </c>
      <c r="D12" s="32" t="s">
        <v>59</v>
      </c>
      <c r="E12" s="32" t="s">
        <v>34</v>
      </c>
      <c r="F12" s="17"/>
      <c r="G12" s="32" t="s">
        <v>38</v>
      </c>
      <c r="H12" s="32" t="s">
        <v>26</v>
      </c>
      <c r="I12" s="33">
        <v>2</v>
      </c>
      <c r="J12" s="33">
        <v>0</v>
      </c>
      <c r="K12" s="27">
        <f t="shared" si="0"/>
        <v>0</v>
      </c>
      <c r="L12" s="24">
        <v>2</v>
      </c>
      <c r="M12" s="33">
        <v>2</v>
      </c>
      <c r="N12" s="27">
        <f t="shared" si="1"/>
        <v>1</v>
      </c>
      <c r="O12" s="33">
        <v>2</v>
      </c>
      <c r="P12" s="33">
        <v>1</v>
      </c>
      <c r="Q12" s="27">
        <f t="shared" si="2"/>
        <v>0.5</v>
      </c>
      <c r="R12" s="33">
        <v>7</v>
      </c>
      <c r="S12" s="33">
        <v>1</v>
      </c>
      <c r="T12" s="27">
        <f t="shared" si="3"/>
        <v>0.14285714285714285</v>
      </c>
      <c r="U12" s="33">
        <v>2</v>
      </c>
      <c r="V12" s="33">
        <v>3</v>
      </c>
      <c r="W12" s="27">
        <f t="shared" si="4"/>
        <v>1.5</v>
      </c>
      <c r="X12" s="33">
        <v>8</v>
      </c>
      <c r="Y12" s="33">
        <v>2</v>
      </c>
      <c r="Z12" s="27">
        <f t="shared" si="5"/>
        <v>0.25</v>
      </c>
    </row>
    <row r="13" spans="1:26" x14ac:dyDescent="0.25">
      <c r="A13" s="32" t="s">
        <v>127</v>
      </c>
      <c r="B13" s="32" t="s">
        <v>128</v>
      </c>
      <c r="C13" s="32" t="s">
        <v>62</v>
      </c>
      <c r="D13" s="32" t="s">
        <v>59</v>
      </c>
      <c r="E13" s="32" t="s">
        <v>34</v>
      </c>
      <c r="F13" s="17"/>
      <c r="G13" s="32" t="s">
        <v>38</v>
      </c>
      <c r="H13" s="32" t="s">
        <v>26</v>
      </c>
      <c r="I13" s="33">
        <v>3</v>
      </c>
      <c r="J13" s="33">
        <v>0</v>
      </c>
      <c r="K13" s="27">
        <f t="shared" si="0"/>
        <v>0</v>
      </c>
      <c r="L13" s="24">
        <v>2</v>
      </c>
      <c r="M13" s="33">
        <v>0</v>
      </c>
      <c r="N13" s="27">
        <f t="shared" si="1"/>
        <v>0</v>
      </c>
      <c r="O13" s="33">
        <v>3</v>
      </c>
      <c r="P13" s="33">
        <v>0</v>
      </c>
      <c r="Q13" s="27">
        <f t="shared" si="2"/>
        <v>0</v>
      </c>
      <c r="R13" s="33">
        <v>2</v>
      </c>
      <c r="S13" s="33">
        <v>1</v>
      </c>
      <c r="T13" s="27">
        <f t="shared" si="3"/>
        <v>0.5</v>
      </c>
      <c r="U13" s="33">
        <v>9</v>
      </c>
      <c r="V13" s="33">
        <v>2</v>
      </c>
      <c r="W13" s="27">
        <f t="shared" si="4"/>
        <v>0.22222222222222221</v>
      </c>
      <c r="X13" s="33">
        <v>8</v>
      </c>
      <c r="Y13" s="33">
        <v>0</v>
      </c>
      <c r="Z13" s="27">
        <f t="shared" si="5"/>
        <v>0</v>
      </c>
    </row>
    <row r="14" spans="1:26" x14ac:dyDescent="0.25">
      <c r="A14" s="32" t="s">
        <v>177</v>
      </c>
      <c r="B14" s="32" t="s">
        <v>178</v>
      </c>
      <c r="C14" s="32" t="s">
        <v>62</v>
      </c>
      <c r="D14" s="32" t="s">
        <v>59</v>
      </c>
      <c r="E14" s="32" t="s">
        <v>34</v>
      </c>
      <c r="F14" s="17"/>
      <c r="G14" s="32" t="s">
        <v>153</v>
      </c>
      <c r="H14" s="32" t="s">
        <v>26</v>
      </c>
      <c r="I14" s="33">
        <v>2</v>
      </c>
      <c r="J14" s="33">
        <v>0</v>
      </c>
      <c r="K14" s="27">
        <f t="shared" si="0"/>
        <v>0</v>
      </c>
      <c r="L14" s="24">
        <v>2</v>
      </c>
      <c r="M14" s="33">
        <v>1</v>
      </c>
      <c r="N14" s="27">
        <f t="shared" si="1"/>
        <v>0.5</v>
      </c>
      <c r="O14" s="33">
        <v>2</v>
      </c>
      <c r="P14" s="33">
        <v>2</v>
      </c>
      <c r="Q14" s="27">
        <f t="shared" si="2"/>
        <v>1</v>
      </c>
      <c r="R14" s="33">
        <v>5</v>
      </c>
      <c r="S14" s="33">
        <v>5</v>
      </c>
      <c r="T14" s="27">
        <f t="shared" si="3"/>
        <v>1</v>
      </c>
      <c r="U14" s="33">
        <v>8</v>
      </c>
      <c r="V14" s="33">
        <v>3</v>
      </c>
      <c r="W14" s="27">
        <f t="shared" si="4"/>
        <v>0.375</v>
      </c>
      <c r="X14" s="33">
        <v>7</v>
      </c>
      <c r="Y14" s="33">
        <v>2</v>
      </c>
      <c r="Z14" s="27">
        <f t="shared" si="5"/>
        <v>0.2857142857142857</v>
      </c>
    </row>
    <row r="15" spans="1:26" x14ac:dyDescent="0.25">
      <c r="A15" s="32" t="s">
        <v>140</v>
      </c>
      <c r="B15" s="32" t="s">
        <v>141</v>
      </c>
      <c r="C15" s="32" t="s">
        <v>62</v>
      </c>
      <c r="D15" s="32" t="s">
        <v>59</v>
      </c>
      <c r="E15" s="32" t="s">
        <v>34</v>
      </c>
      <c r="F15" s="17"/>
      <c r="G15" s="32" t="s">
        <v>38</v>
      </c>
      <c r="H15" s="18" t="s">
        <v>26</v>
      </c>
      <c r="I15" s="33">
        <v>2</v>
      </c>
      <c r="J15" s="33">
        <v>0</v>
      </c>
      <c r="K15" s="27">
        <f t="shared" si="0"/>
        <v>0</v>
      </c>
      <c r="L15" s="24">
        <v>2</v>
      </c>
      <c r="M15" s="33">
        <v>0</v>
      </c>
      <c r="N15" s="27">
        <f t="shared" si="1"/>
        <v>0</v>
      </c>
      <c r="O15" s="33">
        <v>3</v>
      </c>
      <c r="P15" s="33">
        <v>0</v>
      </c>
      <c r="Q15" s="27">
        <f t="shared" si="2"/>
        <v>0</v>
      </c>
      <c r="R15" s="33">
        <v>6</v>
      </c>
      <c r="S15" s="33">
        <v>2</v>
      </c>
      <c r="T15" s="27">
        <f t="shared" si="3"/>
        <v>0.33333333333333331</v>
      </c>
      <c r="U15" s="33">
        <v>8</v>
      </c>
      <c r="V15" s="33">
        <v>1</v>
      </c>
      <c r="W15" s="27">
        <f t="shared" si="4"/>
        <v>0.125</v>
      </c>
      <c r="X15" s="33">
        <v>12</v>
      </c>
      <c r="Y15" s="33">
        <v>0</v>
      </c>
      <c r="Z15" s="27">
        <f t="shared" si="5"/>
        <v>0</v>
      </c>
    </row>
    <row r="16" spans="1:26" x14ac:dyDescent="0.25">
      <c r="A16" s="32" t="s">
        <v>142</v>
      </c>
      <c r="B16" s="32" t="s">
        <v>143</v>
      </c>
      <c r="C16" s="32" t="s">
        <v>62</v>
      </c>
      <c r="D16" s="32" t="s">
        <v>59</v>
      </c>
      <c r="E16" s="32" t="s">
        <v>34</v>
      </c>
      <c r="F16" s="17"/>
      <c r="G16" s="32" t="s">
        <v>38</v>
      </c>
      <c r="H16" s="18" t="s">
        <v>26</v>
      </c>
      <c r="I16" s="33">
        <v>4</v>
      </c>
      <c r="J16" s="33">
        <v>4</v>
      </c>
      <c r="K16" s="27">
        <f t="shared" si="0"/>
        <v>1</v>
      </c>
      <c r="L16" s="24">
        <v>3</v>
      </c>
      <c r="M16" s="33">
        <v>4</v>
      </c>
      <c r="N16" s="27">
        <f t="shared" si="1"/>
        <v>1.3333333333333333</v>
      </c>
      <c r="O16" s="33">
        <v>5</v>
      </c>
      <c r="P16" s="33">
        <v>1</v>
      </c>
      <c r="Q16" s="27">
        <f t="shared" si="2"/>
        <v>0.2</v>
      </c>
      <c r="R16" s="33">
        <v>9</v>
      </c>
      <c r="S16" s="33">
        <v>3</v>
      </c>
      <c r="T16" s="27">
        <f t="shared" si="3"/>
        <v>0.33333333333333331</v>
      </c>
      <c r="U16" s="33">
        <v>11</v>
      </c>
      <c r="V16" s="33">
        <v>2</v>
      </c>
      <c r="W16" s="27">
        <f t="shared" si="4"/>
        <v>0.18181818181818182</v>
      </c>
      <c r="X16" s="33">
        <v>6</v>
      </c>
      <c r="Y16" s="33">
        <v>7</v>
      </c>
      <c r="Z16" s="27">
        <f t="shared" si="5"/>
        <v>1.1666666666666667</v>
      </c>
    </row>
    <row r="17" spans="1:26" x14ac:dyDescent="0.25">
      <c r="A17" s="32" t="s">
        <v>148</v>
      </c>
      <c r="B17" s="32" t="s">
        <v>149</v>
      </c>
      <c r="C17" s="32" t="s">
        <v>62</v>
      </c>
      <c r="D17" s="32" t="s">
        <v>59</v>
      </c>
      <c r="E17" s="32" t="s">
        <v>34</v>
      </c>
      <c r="F17" s="17"/>
      <c r="G17" s="32" t="s">
        <v>38</v>
      </c>
      <c r="H17" s="18" t="s">
        <v>26</v>
      </c>
      <c r="I17" s="33">
        <v>7</v>
      </c>
      <c r="J17" s="33">
        <v>0</v>
      </c>
      <c r="K17" s="27">
        <f t="shared" si="0"/>
        <v>0</v>
      </c>
      <c r="L17" s="24">
        <v>5</v>
      </c>
      <c r="M17" s="33">
        <v>0</v>
      </c>
      <c r="N17" s="27">
        <f t="shared" si="1"/>
        <v>0</v>
      </c>
      <c r="O17" s="33">
        <v>6</v>
      </c>
      <c r="P17" s="33">
        <v>1</v>
      </c>
      <c r="Q17" s="27">
        <f t="shared" si="2"/>
        <v>0.16666666666666666</v>
      </c>
      <c r="R17" s="33">
        <v>11</v>
      </c>
      <c r="S17" s="33">
        <v>3</v>
      </c>
      <c r="T17" s="27">
        <f t="shared" si="3"/>
        <v>0.27272727272727271</v>
      </c>
      <c r="U17" s="33">
        <v>12</v>
      </c>
      <c r="V17" s="33">
        <v>6</v>
      </c>
      <c r="W17" s="27">
        <f t="shared" si="4"/>
        <v>0.5</v>
      </c>
      <c r="X17" s="33">
        <v>9</v>
      </c>
      <c r="Y17" s="33">
        <v>5</v>
      </c>
      <c r="Z17" s="27">
        <f t="shared" si="5"/>
        <v>0.55555555555555558</v>
      </c>
    </row>
    <row r="18" spans="1:26" x14ac:dyDescent="0.25">
      <c r="A18" s="32" t="s">
        <v>156</v>
      </c>
      <c r="B18" s="32" t="s">
        <v>157</v>
      </c>
      <c r="C18" s="32" t="s">
        <v>158</v>
      </c>
      <c r="D18" s="32" t="s">
        <v>37</v>
      </c>
      <c r="E18" s="32" t="s">
        <v>34</v>
      </c>
      <c r="F18" s="17"/>
      <c r="G18" s="32" t="s">
        <v>153</v>
      </c>
      <c r="H18" s="32" t="s">
        <v>27</v>
      </c>
      <c r="I18" s="33">
        <v>2</v>
      </c>
      <c r="J18" s="33">
        <v>1</v>
      </c>
      <c r="K18" s="27">
        <f t="shared" si="0"/>
        <v>0.5</v>
      </c>
      <c r="L18" s="24">
        <v>2</v>
      </c>
      <c r="M18" s="33">
        <v>0</v>
      </c>
      <c r="N18" s="27">
        <f t="shared" si="1"/>
        <v>0</v>
      </c>
      <c r="O18" s="33">
        <v>2</v>
      </c>
      <c r="P18" s="33">
        <v>0</v>
      </c>
      <c r="Q18" s="27">
        <f t="shared" si="2"/>
        <v>0</v>
      </c>
      <c r="R18" s="33">
        <v>2</v>
      </c>
      <c r="S18" s="33">
        <v>2</v>
      </c>
      <c r="T18" s="27">
        <f t="shared" si="3"/>
        <v>1</v>
      </c>
      <c r="U18" s="33">
        <v>2</v>
      </c>
      <c r="V18" s="33">
        <v>1</v>
      </c>
      <c r="W18" s="27">
        <f t="shared" si="4"/>
        <v>0.5</v>
      </c>
      <c r="X18" s="33">
        <v>2</v>
      </c>
      <c r="Y18" s="33">
        <v>1</v>
      </c>
      <c r="Z18" s="27">
        <f t="shared" si="5"/>
        <v>0.5</v>
      </c>
    </row>
    <row r="19" spans="1:26" x14ac:dyDescent="0.25">
      <c r="A19" s="32" t="s">
        <v>96</v>
      </c>
      <c r="B19" s="32" t="s">
        <v>97</v>
      </c>
      <c r="C19" s="32" t="s">
        <v>98</v>
      </c>
      <c r="D19" s="32" t="s">
        <v>37</v>
      </c>
      <c r="E19" s="32" t="s">
        <v>34</v>
      </c>
      <c r="F19" s="17"/>
      <c r="G19" s="32" t="s">
        <v>38</v>
      </c>
      <c r="H19" s="18" t="s">
        <v>26</v>
      </c>
      <c r="I19" s="33">
        <v>2</v>
      </c>
      <c r="J19" s="33">
        <v>0</v>
      </c>
      <c r="K19" s="27">
        <f t="shared" si="0"/>
        <v>0</v>
      </c>
      <c r="L19" s="24">
        <v>2</v>
      </c>
      <c r="M19" s="33">
        <v>0</v>
      </c>
      <c r="N19" s="27">
        <f t="shared" si="1"/>
        <v>0</v>
      </c>
      <c r="O19" s="33">
        <v>2</v>
      </c>
      <c r="P19" s="33">
        <v>2</v>
      </c>
      <c r="Q19" s="27">
        <f t="shared" si="2"/>
        <v>1</v>
      </c>
      <c r="R19" s="33">
        <v>2</v>
      </c>
      <c r="S19" s="33">
        <v>1</v>
      </c>
      <c r="T19" s="27">
        <f t="shared" si="3"/>
        <v>0.5</v>
      </c>
      <c r="U19" s="33">
        <v>2</v>
      </c>
      <c r="V19" s="33">
        <v>3</v>
      </c>
      <c r="W19" s="27">
        <f t="shared" si="4"/>
        <v>1.5</v>
      </c>
      <c r="X19" s="33">
        <v>2</v>
      </c>
      <c r="Y19" s="33">
        <v>3</v>
      </c>
      <c r="Z19" s="27">
        <f t="shared" si="5"/>
        <v>1.5</v>
      </c>
    </row>
    <row r="20" spans="1:26" x14ac:dyDescent="0.25">
      <c r="A20" s="32" t="s">
        <v>101</v>
      </c>
      <c r="B20" s="32" t="s">
        <v>102</v>
      </c>
      <c r="C20" s="32" t="s">
        <v>98</v>
      </c>
      <c r="D20" s="32" t="s">
        <v>37</v>
      </c>
      <c r="E20" s="32" t="s">
        <v>34</v>
      </c>
      <c r="F20" s="17"/>
      <c r="G20" s="32" t="s">
        <v>38</v>
      </c>
      <c r="H20" s="32" t="s">
        <v>26</v>
      </c>
      <c r="I20" s="33">
        <v>2</v>
      </c>
      <c r="J20" s="33">
        <v>0</v>
      </c>
      <c r="K20" s="27">
        <f t="shared" si="0"/>
        <v>0</v>
      </c>
      <c r="L20" s="24">
        <v>2</v>
      </c>
      <c r="M20" s="33">
        <v>0</v>
      </c>
      <c r="N20" s="27">
        <f t="shared" si="1"/>
        <v>0</v>
      </c>
      <c r="O20" s="33">
        <v>2</v>
      </c>
      <c r="P20" s="33">
        <v>0</v>
      </c>
      <c r="Q20" s="27">
        <f t="shared" si="2"/>
        <v>0</v>
      </c>
      <c r="R20" s="33">
        <v>2</v>
      </c>
      <c r="S20" s="33">
        <v>0</v>
      </c>
      <c r="T20" s="27">
        <f t="shared" si="3"/>
        <v>0</v>
      </c>
      <c r="U20" s="33">
        <v>2</v>
      </c>
      <c r="V20" s="33">
        <v>2</v>
      </c>
      <c r="W20" s="27">
        <f t="shared" si="4"/>
        <v>1</v>
      </c>
      <c r="X20" s="33">
        <v>2</v>
      </c>
      <c r="Y20" s="33">
        <v>0</v>
      </c>
      <c r="Z20" s="27">
        <f t="shared" si="5"/>
        <v>0</v>
      </c>
    </row>
    <row r="21" spans="1:26" x14ac:dyDescent="0.25">
      <c r="A21" s="32" t="s">
        <v>116</v>
      </c>
      <c r="B21" s="32" t="s">
        <v>117</v>
      </c>
      <c r="C21" s="32" t="s">
        <v>98</v>
      </c>
      <c r="D21" s="32" t="s">
        <v>37</v>
      </c>
      <c r="E21" s="32" t="s">
        <v>34</v>
      </c>
      <c r="F21" s="17"/>
      <c r="G21" s="32" t="s">
        <v>38</v>
      </c>
      <c r="H21" s="32" t="s">
        <v>26</v>
      </c>
      <c r="I21" s="33">
        <v>3</v>
      </c>
      <c r="J21" s="33">
        <v>1</v>
      </c>
      <c r="K21" s="27">
        <f t="shared" si="0"/>
        <v>0.33333333333333331</v>
      </c>
      <c r="L21" s="24">
        <v>2</v>
      </c>
      <c r="M21" s="33">
        <v>1</v>
      </c>
      <c r="N21" s="27">
        <f t="shared" si="1"/>
        <v>0.5</v>
      </c>
      <c r="O21" s="33">
        <v>5</v>
      </c>
      <c r="P21" s="33">
        <v>2</v>
      </c>
      <c r="Q21" s="27">
        <f t="shared" si="2"/>
        <v>0.4</v>
      </c>
      <c r="R21" s="33">
        <v>2</v>
      </c>
      <c r="S21" s="33">
        <v>2</v>
      </c>
      <c r="T21" s="27">
        <f t="shared" si="3"/>
        <v>1</v>
      </c>
      <c r="U21" s="33">
        <v>2</v>
      </c>
      <c r="V21" s="33">
        <v>2</v>
      </c>
      <c r="W21" s="27">
        <f t="shared" si="4"/>
        <v>1</v>
      </c>
      <c r="X21" s="33">
        <v>4</v>
      </c>
      <c r="Y21" s="33">
        <v>1</v>
      </c>
      <c r="Z21" s="27">
        <f t="shared" si="5"/>
        <v>0.25</v>
      </c>
    </row>
    <row r="22" spans="1:26" x14ac:dyDescent="0.25">
      <c r="A22" s="32" t="s">
        <v>159</v>
      </c>
      <c r="B22" s="32" t="s">
        <v>160</v>
      </c>
      <c r="C22" s="32" t="s">
        <v>36</v>
      </c>
      <c r="D22" s="32" t="s">
        <v>37</v>
      </c>
      <c r="E22" s="32" t="s">
        <v>34</v>
      </c>
      <c r="F22" s="17"/>
      <c r="G22" s="32" t="s">
        <v>153</v>
      </c>
      <c r="H22" s="32" t="s">
        <v>26</v>
      </c>
      <c r="I22" s="33">
        <v>2</v>
      </c>
      <c r="J22" s="33">
        <v>0</v>
      </c>
      <c r="K22" s="27">
        <f t="shared" si="0"/>
        <v>0</v>
      </c>
      <c r="L22" s="24">
        <v>2</v>
      </c>
      <c r="M22" s="33">
        <v>0</v>
      </c>
      <c r="N22" s="27">
        <f t="shared" si="1"/>
        <v>0</v>
      </c>
      <c r="O22" s="33">
        <v>2</v>
      </c>
      <c r="P22" s="33">
        <v>0</v>
      </c>
      <c r="Q22" s="27">
        <f t="shared" si="2"/>
        <v>0</v>
      </c>
      <c r="R22" s="33">
        <v>2</v>
      </c>
      <c r="S22" s="33">
        <v>2</v>
      </c>
      <c r="T22" s="27">
        <f t="shared" si="3"/>
        <v>1</v>
      </c>
      <c r="U22" s="33">
        <v>2</v>
      </c>
      <c r="V22" s="33">
        <v>0</v>
      </c>
      <c r="W22" s="27">
        <f t="shared" si="4"/>
        <v>0</v>
      </c>
      <c r="X22" s="33">
        <v>2</v>
      </c>
      <c r="Y22" s="33">
        <v>0</v>
      </c>
      <c r="Z22" s="27">
        <f t="shared" si="5"/>
        <v>0</v>
      </c>
    </row>
    <row r="23" spans="1:26" x14ac:dyDescent="0.25">
      <c r="A23" s="32" t="s">
        <v>163</v>
      </c>
      <c r="B23" s="32" t="s">
        <v>164</v>
      </c>
      <c r="C23" s="32" t="s">
        <v>36</v>
      </c>
      <c r="D23" s="32" t="s">
        <v>37</v>
      </c>
      <c r="E23" s="32" t="s">
        <v>34</v>
      </c>
      <c r="F23" s="17"/>
      <c r="G23" s="32" t="s">
        <v>153</v>
      </c>
      <c r="H23" s="32" t="s">
        <v>26</v>
      </c>
      <c r="I23" s="33">
        <v>3</v>
      </c>
      <c r="J23" s="33">
        <v>0</v>
      </c>
      <c r="K23" s="27">
        <f t="shared" si="0"/>
        <v>0</v>
      </c>
      <c r="L23" s="24">
        <v>2</v>
      </c>
      <c r="M23" s="33">
        <v>0</v>
      </c>
      <c r="N23" s="27">
        <f t="shared" si="1"/>
        <v>0</v>
      </c>
      <c r="O23" s="33">
        <v>2</v>
      </c>
      <c r="P23" s="33">
        <v>0</v>
      </c>
      <c r="Q23" s="27">
        <f t="shared" si="2"/>
        <v>0</v>
      </c>
      <c r="R23" s="33">
        <v>2</v>
      </c>
      <c r="S23" s="33">
        <v>0</v>
      </c>
      <c r="T23" s="27">
        <f t="shared" si="3"/>
        <v>0</v>
      </c>
      <c r="U23" s="33">
        <v>2</v>
      </c>
      <c r="V23" s="33">
        <v>1</v>
      </c>
      <c r="W23" s="27">
        <f t="shared" si="4"/>
        <v>0.5</v>
      </c>
      <c r="X23" s="33">
        <v>2</v>
      </c>
      <c r="Y23" s="33">
        <v>0</v>
      </c>
      <c r="Z23" s="27">
        <f t="shared" si="5"/>
        <v>0</v>
      </c>
    </row>
    <row r="24" spans="1:26" x14ac:dyDescent="0.25">
      <c r="A24" s="32" t="s">
        <v>76</v>
      </c>
      <c r="B24" s="32" t="s">
        <v>77</v>
      </c>
      <c r="C24" s="32" t="s">
        <v>36</v>
      </c>
      <c r="D24" s="32" t="s">
        <v>37</v>
      </c>
      <c r="E24" s="32" t="s">
        <v>34</v>
      </c>
      <c r="F24" s="17"/>
      <c r="G24" s="32" t="s">
        <v>38</v>
      </c>
      <c r="H24" s="32" t="s">
        <v>26</v>
      </c>
      <c r="I24" s="33">
        <v>2</v>
      </c>
      <c r="J24" s="33">
        <v>1</v>
      </c>
      <c r="K24" s="27">
        <f t="shared" si="0"/>
        <v>0.5</v>
      </c>
      <c r="L24" s="24">
        <v>2</v>
      </c>
      <c r="M24" s="33">
        <v>0</v>
      </c>
      <c r="N24" s="27">
        <f t="shared" si="1"/>
        <v>0</v>
      </c>
      <c r="O24" s="33">
        <v>2</v>
      </c>
      <c r="P24" s="33">
        <v>0</v>
      </c>
      <c r="Q24" s="27">
        <f t="shared" si="2"/>
        <v>0</v>
      </c>
      <c r="R24" s="33">
        <v>2</v>
      </c>
      <c r="S24" s="33">
        <v>0</v>
      </c>
      <c r="T24" s="27">
        <f t="shared" si="3"/>
        <v>0</v>
      </c>
      <c r="U24" s="33">
        <v>2</v>
      </c>
      <c r="V24" s="33">
        <v>0</v>
      </c>
      <c r="W24" s="27">
        <f t="shared" si="4"/>
        <v>0</v>
      </c>
      <c r="X24" s="33">
        <v>2</v>
      </c>
      <c r="Y24" s="33">
        <v>0</v>
      </c>
      <c r="Z24" s="27">
        <f t="shared" si="5"/>
        <v>0</v>
      </c>
    </row>
    <row r="25" spans="1:26" x14ac:dyDescent="0.25">
      <c r="A25" s="32" t="s">
        <v>171</v>
      </c>
      <c r="B25" s="32" t="s">
        <v>172</v>
      </c>
      <c r="C25" s="32" t="s">
        <v>36</v>
      </c>
      <c r="D25" s="32" t="s">
        <v>37</v>
      </c>
      <c r="E25" s="32" t="s">
        <v>34</v>
      </c>
      <c r="F25" s="17"/>
      <c r="G25" s="32" t="s">
        <v>153</v>
      </c>
      <c r="H25" s="32" t="s">
        <v>26</v>
      </c>
      <c r="I25" s="33">
        <v>2</v>
      </c>
      <c r="J25" s="33">
        <v>0</v>
      </c>
      <c r="K25" s="27">
        <f t="shared" si="0"/>
        <v>0</v>
      </c>
      <c r="L25" s="24">
        <v>2</v>
      </c>
      <c r="M25" s="33">
        <v>0</v>
      </c>
      <c r="N25" s="27">
        <f t="shared" si="1"/>
        <v>0</v>
      </c>
      <c r="O25" s="33">
        <v>2</v>
      </c>
      <c r="P25" s="33">
        <v>1</v>
      </c>
      <c r="Q25" s="27">
        <f t="shared" si="2"/>
        <v>0.5</v>
      </c>
      <c r="R25" s="33">
        <v>2</v>
      </c>
      <c r="S25" s="33">
        <v>2</v>
      </c>
      <c r="T25" s="27">
        <f t="shared" si="3"/>
        <v>1</v>
      </c>
      <c r="U25" s="33">
        <v>2</v>
      </c>
      <c r="V25" s="33">
        <v>0</v>
      </c>
      <c r="W25" s="27">
        <f t="shared" si="4"/>
        <v>0</v>
      </c>
      <c r="X25" s="33">
        <v>2</v>
      </c>
      <c r="Y25" s="33">
        <v>1</v>
      </c>
      <c r="Z25" s="27">
        <f t="shared" si="5"/>
        <v>0.5</v>
      </c>
    </row>
    <row r="26" spans="1:26" x14ac:dyDescent="0.25">
      <c r="A26" s="32" t="s">
        <v>106</v>
      </c>
      <c r="B26" s="32" t="s">
        <v>107</v>
      </c>
      <c r="C26" s="32" t="s">
        <v>36</v>
      </c>
      <c r="D26" s="32" t="s">
        <v>37</v>
      </c>
      <c r="E26" s="32" t="s">
        <v>34</v>
      </c>
      <c r="F26" s="17"/>
      <c r="G26" s="32" t="s">
        <v>38</v>
      </c>
      <c r="H26" s="32" t="s">
        <v>26</v>
      </c>
      <c r="I26" s="33">
        <v>2</v>
      </c>
      <c r="J26" s="33">
        <v>0</v>
      </c>
      <c r="K26" s="27">
        <f t="shared" si="0"/>
        <v>0</v>
      </c>
      <c r="L26" s="24">
        <v>3</v>
      </c>
      <c r="M26" s="33">
        <v>0</v>
      </c>
      <c r="N26" s="27">
        <f t="shared" si="1"/>
        <v>0</v>
      </c>
      <c r="O26" s="33">
        <v>2</v>
      </c>
      <c r="P26" s="33">
        <v>0</v>
      </c>
      <c r="Q26" s="27">
        <f t="shared" si="2"/>
        <v>0</v>
      </c>
      <c r="R26" s="33">
        <v>2</v>
      </c>
      <c r="S26" s="33">
        <v>0</v>
      </c>
      <c r="T26" s="27">
        <f t="shared" si="3"/>
        <v>0</v>
      </c>
      <c r="U26" s="33">
        <v>2</v>
      </c>
      <c r="V26" s="33">
        <v>0</v>
      </c>
      <c r="W26" s="27">
        <f t="shared" si="4"/>
        <v>0</v>
      </c>
      <c r="X26" s="33">
        <v>2</v>
      </c>
      <c r="Y26" s="33">
        <v>1</v>
      </c>
      <c r="Z26" s="27">
        <f t="shared" si="5"/>
        <v>0.5</v>
      </c>
    </row>
    <row r="27" spans="1:26" x14ac:dyDescent="0.25">
      <c r="A27" s="32" t="s">
        <v>35</v>
      </c>
      <c r="B27" s="32" t="s">
        <v>31</v>
      </c>
      <c r="C27" s="32" t="s">
        <v>36</v>
      </c>
      <c r="D27" s="32" t="s">
        <v>37</v>
      </c>
      <c r="E27" s="32" t="s">
        <v>34</v>
      </c>
      <c r="F27" s="17"/>
      <c r="G27" s="32" t="s">
        <v>25</v>
      </c>
      <c r="H27" s="32" t="s">
        <v>26</v>
      </c>
      <c r="I27" s="33">
        <v>3</v>
      </c>
      <c r="J27" s="33">
        <v>1</v>
      </c>
      <c r="K27" s="27">
        <f t="shared" si="0"/>
        <v>0.33333333333333331</v>
      </c>
      <c r="L27" s="24">
        <v>4</v>
      </c>
      <c r="M27" s="33">
        <v>0</v>
      </c>
      <c r="N27" s="27">
        <f t="shared" si="1"/>
        <v>0</v>
      </c>
      <c r="O27" s="33">
        <v>2</v>
      </c>
      <c r="P27" s="33">
        <v>0</v>
      </c>
      <c r="Q27" s="27">
        <f t="shared" si="2"/>
        <v>0</v>
      </c>
      <c r="R27" s="33">
        <v>11</v>
      </c>
      <c r="S27" s="33">
        <v>4</v>
      </c>
      <c r="T27" s="27">
        <f t="shared" si="3"/>
        <v>0.36363636363636365</v>
      </c>
      <c r="U27" s="33">
        <v>10</v>
      </c>
      <c r="V27" s="33">
        <v>8</v>
      </c>
      <c r="W27" s="27">
        <f t="shared" si="4"/>
        <v>0.8</v>
      </c>
      <c r="X27" s="33">
        <v>13</v>
      </c>
      <c r="Y27" s="33">
        <v>4</v>
      </c>
      <c r="Z27" s="27">
        <f t="shared" si="5"/>
        <v>0.30769230769230771</v>
      </c>
    </row>
    <row r="28" spans="1:26" x14ac:dyDescent="0.25">
      <c r="A28" s="32" t="s">
        <v>154</v>
      </c>
      <c r="B28" s="32" t="s">
        <v>155</v>
      </c>
      <c r="C28" s="32" t="s">
        <v>105</v>
      </c>
      <c r="D28" s="32" t="s">
        <v>70</v>
      </c>
      <c r="E28" s="32" t="s">
        <v>34</v>
      </c>
      <c r="F28" s="17"/>
      <c r="G28" s="32" t="s">
        <v>153</v>
      </c>
      <c r="H28" s="32" t="s">
        <v>27</v>
      </c>
      <c r="I28" s="33">
        <v>2</v>
      </c>
      <c r="J28" s="33">
        <v>0</v>
      </c>
      <c r="K28" s="27">
        <f t="shared" ref="K28:K71" si="6">J28/I28</f>
        <v>0</v>
      </c>
      <c r="L28" s="24">
        <v>2</v>
      </c>
      <c r="M28" s="33">
        <v>0</v>
      </c>
      <c r="N28" s="27">
        <f t="shared" ref="N28:N71" si="7">M28/L28</f>
        <v>0</v>
      </c>
      <c r="O28" s="33">
        <v>2</v>
      </c>
      <c r="P28" s="33">
        <v>0</v>
      </c>
      <c r="Q28" s="27">
        <f t="shared" ref="Q28:Q71" si="8">P28/O28</f>
        <v>0</v>
      </c>
      <c r="R28" s="33">
        <v>2</v>
      </c>
      <c r="S28" s="33">
        <v>0</v>
      </c>
      <c r="T28" s="27">
        <f t="shared" ref="T28:T71" si="9">S28/R28</f>
        <v>0</v>
      </c>
      <c r="U28" s="33">
        <v>2</v>
      </c>
      <c r="V28" s="33">
        <v>0</v>
      </c>
      <c r="W28" s="27">
        <f t="shared" ref="W28:W71" si="10">V28/U28</f>
        <v>0</v>
      </c>
      <c r="X28" s="33">
        <v>2</v>
      </c>
      <c r="Y28" s="33">
        <v>3</v>
      </c>
      <c r="Z28" s="27">
        <f t="shared" ref="Z28:Z71" si="11">Y28/X28</f>
        <v>1.5</v>
      </c>
    </row>
    <row r="29" spans="1:26" x14ac:dyDescent="0.25">
      <c r="A29" s="32" t="s">
        <v>103</v>
      </c>
      <c r="B29" s="32" t="s">
        <v>104</v>
      </c>
      <c r="C29" s="32" t="s">
        <v>105</v>
      </c>
      <c r="D29" s="32" t="s">
        <v>70</v>
      </c>
      <c r="E29" s="32" t="s">
        <v>34</v>
      </c>
      <c r="F29" s="17"/>
      <c r="G29" s="32" t="s">
        <v>38</v>
      </c>
      <c r="H29" s="32" t="s">
        <v>27</v>
      </c>
      <c r="I29" s="33">
        <v>2</v>
      </c>
      <c r="J29" s="33">
        <v>0</v>
      </c>
      <c r="K29" s="27">
        <f t="shared" si="6"/>
        <v>0</v>
      </c>
      <c r="L29" s="24">
        <v>2</v>
      </c>
      <c r="M29" s="33">
        <v>0</v>
      </c>
      <c r="N29" s="27">
        <f t="shared" si="7"/>
        <v>0</v>
      </c>
      <c r="O29" s="33">
        <v>2</v>
      </c>
      <c r="P29" s="33">
        <v>0</v>
      </c>
      <c r="Q29" s="27">
        <f t="shared" si="8"/>
        <v>0</v>
      </c>
      <c r="R29" s="33">
        <v>2</v>
      </c>
      <c r="S29" s="33">
        <v>0</v>
      </c>
      <c r="T29" s="27">
        <f t="shared" si="9"/>
        <v>0</v>
      </c>
      <c r="U29" s="33">
        <v>2</v>
      </c>
      <c r="V29" s="33">
        <v>0</v>
      </c>
      <c r="W29" s="27">
        <f t="shared" si="10"/>
        <v>0</v>
      </c>
      <c r="X29" s="33">
        <v>3</v>
      </c>
      <c r="Y29" s="33">
        <v>0</v>
      </c>
      <c r="Z29" s="27">
        <f t="shared" si="11"/>
        <v>0</v>
      </c>
    </row>
    <row r="30" spans="1:26" x14ac:dyDescent="0.25">
      <c r="A30" s="32" t="s">
        <v>120</v>
      </c>
      <c r="B30" s="32" t="s">
        <v>121</v>
      </c>
      <c r="C30" s="32" t="s">
        <v>105</v>
      </c>
      <c r="D30" s="32" t="s">
        <v>70</v>
      </c>
      <c r="E30" s="32" t="s">
        <v>34</v>
      </c>
      <c r="F30" s="17"/>
      <c r="G30" s="32" t="s">
        <v>38</v>
      </c>
      <c r="H30" s="32" t="s">
        <v>26</v>
      </c>
      <c r="I30" s="33">
        <v>2</v>
      </c>
      <c r="J30" s="33">
        <v>0</v>
      </c>
      <c r="K30" s="27">
        <f t="shared" si="6"/>
        <v>0</v>
      </c>
      <c r="L30" s="24">
        <v>2</v>
      </c>
      <c r="M30" s="33">
        <v>0</v>
      </c>
      <c r="N30" s="27">
        <f t="shared" si="7"/>
        <v>0</v>
      </c>
      <c r="O30" s="33">
        <v>2</v>
      </c>
      <c r="P30" s="33">
        <v>1</v>
      </c>
      <c r="Q30" s="27">
        <f t="shared" si="8"/>
        <v>0.5</v>
      </c>
      <c r="R30" s="33">
        <v>3</v>
      </c>
      <c r="S30" s="33">
        <v>0</v>
      </c>
      <c r="T30" s="27">
        <f t="shared" si="9"/>
        <v>0</v>
      </c>
      <c r="U30" s="33">
        <v>2</v>
      </c>
      <c r="V30" s="33">
        <v>1</v>
      </c>
      <c r="W30" s="27">
        <f t="shared" si="10"/>
        <v>0.5</v>
      </c>
      <c r="X30" s="33">
        <v>4</v>
      </c>
      <c r="Y30" s="33">
        <v>4</v>
      </c>
      <c r="Z30" s="27">
        <f t="shared" si="11"/>
        <v>1</v>
      </c>
    </row>
    <row r="31" spans="1:26" x14ac:dyDescent="0.25">
      <c r="A31" s="32" t="s">
        <v>130</v>
      </c>
      <c r="B31" s="32" t="s">
        <v>131</v>
      </c>
      <c r="C31" s="32" t="s">
        <v>105</v>
      </c>
      <c r="D31" s="32" t="s">
        <v>70</v>
      </c>
      <c r="E31" s="32" t="s">
        <v>34</v>
      </c>
      <c r="F31" s="17"/>
      <c r="G31" s="32" t="s">
        <v>38</v>
      </c>
      <c r="H31" s="18" t="s">
        <v>26</v>
      </c>
      <c r="I31" s="33">
        <v>2</v>
      </c>
      <c r="J31" s="33">
        <v>1</v>
      </c>
      <c r="K31" s="27">
        <f t="shared" si="6"/>
        <v>0.5</v>
      </c>
      <c r="L31" s="24">
        <v>2</v>
      </c>
      <c r="M31" s="33">
        <v>0</v>
      </c>
      <c r="N31" s="27">
        <f t="shared" si="7"/>
        <v>0</v>
      </c>
      <c r="O31" s="33">
        <v>2</v>
      </c>
      <c r="P31" s="33">
        <v>0</v>
      </c>
      <c r="Q31" s="27">
        <f t="shared" si="8"/>
        <v>0</v>
      </c>
      <c r="R31" s="33">
        <v>2</v>
      </c>
      <c r="S31" s="33">
        <v>1</v>
      </c>
      <c r="T31" s="27">
        <f t="shared" si="9"/>
        <v>0.5</v>
      </c>
      <c r="U31" s="33">
        <v>3</v>
      </c>
      <c r="V31" s="33">
        <v>0</v>
      </c>
      <c r="W31" s="27">
        <f t="shared" si="10"/>
        <v>0</v>
      </c>
      <c r="X31" s="33">
        <v>3</v>
      </c>
      <c r="Y31" s="33">
        <v>3</v>
      </c>
      <c r="Z31" s="27">
        <f t="shared" si="11"/>
        <v>1</v>
      </c>
    </row>
    <row r="32" spans="1:26" x14ac:dyDescent="0.25">
      <c r="A32" s="32" t="s">
        <v>136</v>
      </c>
      <c r="B32" s="32" t="s">
        <v>137</v>
      </c>
      <c r="C32" s="32" t="s">
        <v>105</v>
      </c>
      <c r="D32" s="32" t="s">
        <v>70</v>
      </c>
      <c r="E32" s="32" t="s">
        <v>34</v>
      </c>
      <c r="F32" s="17"/>
      <c r="G32" s="32" t="s">
        <v>38</v>
      </c>
      <c r="H32" s="32" t="s">
        <v>26</v>
      </c>
      <c r="I32" s="33">
        <v>2</v>
      </c>
      <c r="J32" s="33">
        <v>2</v>
      </c>
      <c r="K32" s="27">
        <f t="shared" si="6"/>
        <v>1</v>
      </c>
      <c r="L32" s="24">
        <v>2</v>
      </c>
      <c r="M32" s="33">
        <v>0</v>
      </c>
      <c r="N32" s="27">
        <f t="shared" si="7"/>
        <v>0</v>
      </c>
      <c r="O32" s="33">
        <v>4</v>
      </c>
      <c r="P32" s="33">
        <v>0</v>
      </c>
      <c r="Q32" s="27">
        <f t="shared" si="8"/>
        <v>0</v>
      </c>
      <c r="R32" s="33">
        <v>5</v>
      </c>
      <c r="S32" s="33">
        <v>0</v>
      </c>
      <c r="T32" s="27">
        <f t="shared" si="9"/>
        <v>0</v>
      </c>
      <c r="U32" s="33">
        <v>3</v>
      </c>
      <c r="V32" s="33">
        <v>3</v>
      </c>
      <c r="W32" s="27">
        <f t="shared" si="10"/>
        <v>1</v>
      </c>
      <c r="X32" s="33">
        <v>4</v>
      </c>
      <c r="Y32" s="33">
        <v>3</v>
      </c>
      <c r="Z32" s="27">
        <f t="shared" si="11"/>
        <v>0.75</v>
      </c>
    </row>
    <row r="33" spans="1:26" x14ac:dyDescent="0.25">
      <c r="A33" s="32" t="s">
        <v>144</v>
      </c>
      <c r="B33" s="32" t="s">
        <v>145</v>
      </c>
      <c r="C33" s="32" t="s">
        <v>105</v>
      </c>
      <c r="D33" s="32" t="s">
        <v>70</v>
      </c>
      <c r="E33" s="32" t="s">
        <v>34</v>
      </c>
      <c r="F33" s="17"/>
      <c r="G33" s="32" t="s">
        <v>38</v>
      </c>
      <c r="H33" s="32" t="s">
        <v>26</v>
      </c>
      <c r="I33" s="33">
        <v>4</v>
      </c>
      <c r="J33" s="33">
        <v>2</v>
      </c>
      <c r="K33" s="27">
        <f t="shared" si="6"/>
        <v>0.5</v>
      </c>
      <c r="L33" s="24">
        <v>2</v>
      </c>
      <c r="M33" s="33">
        <v>0</v>
      </c>
      <c r="N33" s="27">
        <f t="shared" si="7"/>
        <v>0</v>
      </c>
      <c r="O33" s="33">
        <v>10</v>
      </c>
      <c r="P33" s="33">
        <v>4</v>
      </c>
      <c r="Q33" s="27">
        <f t="shared" si="8"/>
        <v>0.4</v>
      </c>
      <c r="R33" s="33">
        <v>3</v>
      </c>
      <c r="S33" s="33">
        <v>0</v>
      </c>
      <c r="T33" s="27">
        <f t="shared" si="9"/>
        <v>0</v>
      </c>
      <c r="U33" s="33">
        <v>5</v>
      </c>
      <c r="V33" s="33">
        <v>4</v>
      </c>
      <c r="W33" s="27">
        <f t="shared" si="10"/>
        <v>0.8</v>
      </c>
      <c r="X33" s="33">
        <v>2</v>
      </c>
      <c r="Y33" s="33">
        <v>1</v>
      </c>
      <c r="Z33" s="27">
        <f t="shared" si="11"/>
        <v>0.5</v>
      </c>
    </row>
    <row r="34" spans="1:26" x14ac:dyDescent="0.25">
      <c r="A34" s="32" t="s">
        <v>161</v>
      </c>
      <c r="B34" s="32" t="s">
        <v>162</v>
      </c>
      <c r="C34" s="32" t="s">
        <v>80</v>
      </c>
      <c r="D34" s="32" t="s">
        <v>70</v>
      </c>
      <c r="E34" s="32" t="s">
        <v>34</v>
      </c>
      <c r="F34" s="17"/>
      <c r="G34" s="32" t="s">
        <v>153</v>
      </c>
      <c r="H34" s="32" t="s">
        <v>26</v>
      </c>
      <c r="I34" s="33">
        <v>2</v>
      </c>
      <c r="J34" s="33">
        <v>0</v>
      </c>
      <c r="K34" s="27">
        <f t="shared" si="6"/>
        <v>0</v>
      </c>
      <c r="L34" s="24">
        <v>2</v>
      </c>
      <c r="M34" s="33">
        <v>0</v>
      </c>
      <c r="N34" s="27">
        <f t="shared" si="7"/>
        <v>0</v>
      </c>
      <c r="O34" s="33">
        <v>2</v>
      </c>
      <c r="P34" s="33">
        <v>0</v>
      </c>
      <c r="Q34" s="27">
        <f t="shared" si="8"/>
        <v>0</v>
      </c>
      <c r="R34" s="33">
        <v>2</v>
      </c>
      <c r="S34" s="33">
        <v>0</v>
      </c>
      <c r="T34" s="27">
        <f t="shared" si="9"/>
        <v>0</v>
      </c>
      <c r="U34" s="33">
        <v>2</v>
      </c>
      <c r="V34" s="33">
        <v>0</v>
      </c>
      <c r="W34" s="27">
        <f t="shared" si="10"/>
        <v>0</v>
      </c>
      <c r="X34" s="33">
        <v>2</v>
      </c>
      <c r="Y34" s="33">
        <v>0</v>
      </c>
      <c r="Z34" s="27">
        <f t="shared" si="11"/>
        <v>0</v>
      </c>
    </row>
    <row r="35" spans="1:26" x14ac:dyDescent="0.25">
      <c r="A35" s="32" t="s">
        <v>165</v>
      </c>
      <c r="B35" s="32" t="s">
        <v>166</v>
      </c>
      <c r="C35" s="32" t="s">
        <v>80</v>
      </c>
      <c r="D35" s="32" t="s">
        <v>70</v>
      </c>
      <c r="E35" s="32" t="s">
        <v>34</v>
      </c>
      <c r="F35" s="17"/>
      <c r="G35" s="32" t="s">
        <v>153</v>
      </c>
      <c r="H35" s="32" t="s">
        <v>27</v>
      </c>
      <c r="I35" s="33">
        <v>3</v>
      </c>
      <c r="J35" s="33">
        <v>1</v>
      </c>
      <c r="K35" s="27">
        <f t="shared" si="6"/>
        <v>0.33333333333333331</v>
      </c>
      <c r="L35" s="24">
        <v>2</v>
      </c>
      <c r="M35" s="33">
        <v>0</v>
      </c>
      <c r="N35" s="27">
        <f t="shared" si="7"/>
        <v>0</v>
      </c>
      <c r="O35" s="33">
        <v>2</v>
      </c>
      <c r="P35" s="33">
        <v>0</v>
      </c>
      <c r="Q35" s="27">
        <f t="shared" si="8"/>
        <v>0</v>
      </c>
      <c r="R35" s="33">
        <v>2</v>
      </c>
      <c r="S35" s="33">
        <v>0</v>
      </c>
      <c r="T35" s="27">
        <f t="shared" si="9"/>
        <v>0</v>
      </c>
      <c r="U35" s="33">
        <v>2</v>
      </c>
      <c r="V35" s="33">
        <v>0</v>
      </c>
      <c r="W35" s="27">
        <f t="shared" si="10"/>
        <v>0</v>
      </c>
      <c r="X35" s="33">
        <v>2</v>
      </c>
      <c r="Y35" s="33">
        <v>0</v>
      </c>
      <c r="Z35" s="27">
        <f t="shared" si="11"/>
        <v>0</v>
      </c>
    </row>
    <row r="36" spans="1:26" x14ac:dyDescent="0.25">
      <c r="A36" s="32" t="s">
        <v>78</v>
      </c>
      <c r="B36" s="32" t="s">
        <v>79</v>
      </c>
      <c r="C36" s="32" t="s">
        <v>80</v>
      </c>
      <c r="D36" s="32" t="s">
        <v>70</v>
      </c>
      <c r="E36" s="32" t="s">
        <v>34</v>
      </c>
      <c r="F36" s="17"/>
      <c r="G36" s="32" t="s">
        <v>38</v>
      </c>
      <c r="H36" s="32" t="s">
        <v>27</v>
      </c>
      <c r="I36" s="33">
        <v>2</v>
      </c>
      <c r="J36" s="33">
        <v>0</v>
      </c>
      <c r="K36" s="27">
        <f t="shared" si="6"/>
        <v>0</v>
      </c>
      <c r="L36" s="24">
        <v>2</v>
      </c>
      <c r="M36" s="33">
        <v>1</v>
      </c>
      <c r="N36" s="27">
        <f t="shared" si="7"/>
        <v>0.5</v>
      </c>
      <c r="O36" s="33">
        <v>2</v>
      </c>
      <c r="P36" s="33">
        <v>1</v>
      </c>
      <c r="Q36" s="27">
        <f t="shared" si="8"/>
        <v>0.5</v>
      </c>
      <c r="R36" s="33">
        <v>2</v>
      </c>
      <c r="S36" s="33">
        <v>0</v>
      </c>
      <c r="T36" s="27">
        <f t="shared" si="9"/>
        <v>0</v>
      </c>
      <c r="U36" s="33">
        <v>2</v>
      </c>
      <c r="V36" s="33">
        <v>1</v>
      </c>
      <c r="W36" s="27">
        <f t="shared" si="10"/>
        <v>0.5</v>
      </c>
      <c r="X36" s="33">
        <v>2</v>
      </c>
      <c r="Y36" s="33">
        <v>1</v>
      </c>
      <c r="Z36" s="27">
        <f t="shared" si="11"/>
        <v>0.5</v>
      </c>
    </row>
    <row r="37" spans="1:26" x14ac:dyDescent="0.25">
      <c r="A37" s="32" t="s">
        <v>67</v>
      </c>
      <c r="B37" s="32" t="s">
        <v>68</v>
      </c>
      <c r="C37" s="32" t="s">
        <v>69</v>
      </c>
      <c r="D37" s="32" t="s">
        <v>70</v>
      </c>
      <c r="E37" s="32" t="s">
        <v>34</v>
      </c>
      <c r="F37" s="17"/>
      <c r="G37" s="32" t="s">
        <v>38</v>
      </c>
      <c r="H37" s="32" t="s">
        <v>27</v>
      </c>
      <c r="I37" s="33">
        <v>2</v>
      </c>
      <c r="J37" s="33">
        <v>0</v>
      </c>
      <c r="K37" s="27">
        <f t="shared" si="6"/>
        <v>0</v>
      </c>
      <c r="L37" s="24">
        <v>2</v>
      </c>
      <c r="M37" s="33">
        <v>0</v>
      </c>
      <c r="N37" s="27">
        <f t="shared" si="7"/>
        <v>0</v>
      </c>
      <c r="O37" s="33">
        <v>2</v>
      </c>
      <c r="P37" s="33">
        <v>0</v>
      </c>
      <c r="Q37" s="27">
        <f t="shared" si="8"/>
        <v>0</v>
      </c>
      <c r="R37" s="33">
        <v>2</v>
      </c>
      <c r="S37" s="33">
        <v>0</v>
      </c>
      <c r="T37" s="27">
        <f t="shared" si="9"/>
        <v>0</v>
      </c>
      <c r="U37" s="33">
        <v>2</v>
      </c>
      <c r="V37" s="33">
        <v>0</v>
      </c>
      <c r="W37" s="27">
        <f t="shared" si="10"/>
        <v>0</v>
      </c>
      <c r="X37" s="33">
        <v>2</v>
      </c>
      <c r="Y37" s="33">
        <v>0</v>
      </c>
      <c r="Z37" s="27">
        <f t="shared" si="11"/>
        <v>0</v>
      </c>
    </row>
    <row r="38" spans="1:26" x14ac:dyDescent="0.25">
      <c r="A38" s="32" t="s">
        <v>72</v>
      </c>
      <c r="B38" s="32" t="s">
        <v>73</v>
      </c>
      <c r="C38" s="32" t="s">
        <v>69</v>
      </c>
      <c r="D38" s="32" t="s">
        <v>70</v>
      </c>
      <c r="E38" s="32" t="s">
        <v>34</v>
      </c>
      <c r="F38" s="17"/>
      <c r="G38" s="32" t="s">
        <v>38</v>
      </c>
      <c r="H38" s="32" t="s">
        <v>27</v>
      </c>
      <c r="I38" s="33">
        <v>2</v>
      </c>
      <c r="J38" s="33">
        <v>0</v>
      </c>
      <c r="K38" s="27">
        <f t="shared" si="6"/>
        <v>0</v>
      </c>
      <c r="L38" s="24">
        <v>2</v>
      </c>
      <c r="M38" s="33">
        <v>0</v>
      </c>
      <c r="N38" s="27">
        <f t="shared" si="7"/>
        <v>0</v>
      </c>
      <c r="O38" s="33">
        <v>2</v>
      </c>
      <c r="P38" s="33">
        <v>0</v>
      </c>
      <c r="Q38" s="27">
        <f t="shared" si="8"/>
        <v>0</v>
      </c>
      <c r="R38" s="33">
        <v>2</v>
      </c>
      <c r="S38" s="33">
        <v>0</v>
      </c>
      <c r="T38" s="27">
        <f t="shared" si="9"/>
        <v>0</v>
      </c>
      <c r="U38" s="33">
        <v>2</v>
      </c>
      <c r="V38" s="33">
        <v>1</v>
      </c>
      <c r="W38" s="27">
        <f t="shared" si="10"/>
        <v>0.5</v>
      </c>
      <c r="X38" s="33">
        <v>2</v>
      </c>
      <c r="Y38" s="33">
        <v>1</v>
      </c>
      <c r="Z38" s="27">
        <f t="shared" si="11"/>
        <v>0.5</v>
      </c>
    </row>
    <row r="39" spans="1:26" x14ac:dyDescent="0.25">
      <c r="A39" s="32" t="s">
        <v>82</v>
      </c>
      <c r="B39" s="32" t="s">
        <v>83</v>
      </c>
      <c r="C39" s="32" t="s">
        <v>69</v>
      </c>
      <c r="D39" s="32" t="s">
        <v>70</v>
      </c>
      <c r="E39" s="32" t="s">
        <v>34</v>
      </c>
      <c r="F39" s="17"/>
      <c r="G39" s="32" t="s">
        <v>38</v>
      </c>
      <c r="H39" s="18" t="s">
        <v>27</v>
      </c>
      <c r="I39" s="33">
        <v>2</v>
      </c>
      <c r="J39" s="33">
        <v>0</v>
      </c>
      <c r="K39" s="27">
        <f t="shared" si="6"/>
        <v>0</v>
      </c>
      <c r="L39" s="24">
        <v>3</v>
      </c>
      <c r="M39" s="33">
        <v>0</v>
      </c>
      <c r="N39" s="27">
        <f t="shared" si="7"/>
        <v>0</v>
      </c>
      <c r="O39" s="33">
        <v>4</v>
      </c>
      <c r="P39" s="33">
        <v>0</v>
      </c>
      <c r="Q39" s="27">
        <f t="shared" si="8"/>
        <v>0</v>
      </c>
      <c r="R39" s="33">
        <v>3</v>
      </c>
      <c r="S39" s="33">
        <v>0</v>
      </c>
      <c r="T39" s="27">
        <f t="shared" si="9"/>
        <v>0</v>
      </c>
      <c r="U39" s="33">
        <v>2</v>
      </c>
      <c r="V39" s="33">
        <v>0</v>
      </c>
      <c r="W39" s="27">
        <f t="shared" si="10"/>
        <v>0</v>
      </c>
      <c r="X39" s="33">
        <v>2</v>
      </c>
      <c r="Y39" s="33">
        <v>0</v>
      </c>
      <c r="Z39" s="27">
        <f t="shared" si="11"/>
        <v>0</v>
      </c>
    </row>
    <row r="40" spans="1:26" x14ac:dyDescent="0.25">
      <c r="A40" s="32" t="s">
        <v>112</v>
      </c>
      <c r="B40" s="32" t="s">
        <v>113</v>
      </c>
      <c r="C40" s="32" t="s">
        <v>69</v>
      </c>
      <c r="D40" s="32" t="s">
        <v>70</v>
      </c>
      <c r="E40" s="32" t="s">
        <v>34</v>
      </c>
      <c r="F40" s="17"/>
      <c r="G40" s="32" t="s">
        <v>38</v>
      </c>
      <c r="H40" s="32" t="s">
        <v>26</v>
      </c>
      <c r="I40" s="33">
        <v>4</v>
      </c>
      <c r="J40" s="33">
        <v>0</v>
      </c>
      <c r="K40" s="27">
        <f t="shared" si="6"/>
        <v>0</v>
      </c>
      <c r="L40" s="24">
        <v>2</v>
      </c>
      <c r="M40" s="33">
        <v>0</v>
      </c>
      <c r="N40" s="27">
        <f t="shared" si="7"/>
        <v>0</v>
      </c>
      <c r="O40" s="33">
        <v>2</v>
      </c>
      <c r="P40" s="33">
        <v>0</v>
      </c>
      <c r="Q40" s="27">
        <f t="shared" si="8"/>
        <v>0</v>
      </c>
      <c r="R40" s="33">
        <v>3</v>
      </c>
      <c r="S40" s="33">
        <v>1</v>
      </c>
      <c r="T40" s="27">
        <f t="shared" si="9"/>
        <v>0.33333333333333331</v>
      </c>
      <c r="U40" s="33">
        <v>4</v>
      </c>
      <c r="V40" s="33">
        <v>5</v>
      </c>
      <c r="W40" s="27">
        <f t="shared" si="10"/>
        <v>1.25</v>
      </c>
      <c r="X40" s="33">
        <v>7</v>
      </c>
      <c r="Y40" s="33">
        <v>2</v>
      </c>
      <c r="Z40" s="27">
        <f t="shared" si="11"/>
        <v>0.2857142857142857</v>
      </c>
    </row>
    <row r="41" spans="1:26" x14ac:dyDescent="0.25">
      <c r="A41" s="32" t="s">
        <v>132</v>
      </c>
      <c r="B41" s="32" t="s">
        <v>133</v>
      </c>
      <c r="C41" s="32" t="s">
        <v>69</v>
      </c>
      <c r="D41" s="32" t="s">
        <v>70</v>
      </c>
      <c r="E41" s="32" t="s">
        <v>34</v>
      </c>
      <c r="F41" s="17"/>
      <c r="G41" s="32" t="s">
        <v>38</v>
      </c>
      <c r="H41" s="32" t="s">
        <v>26</v>
      </c>
      <c r="I41" s="33">
        <v>2</v>
      </c>
      <c r="J41" s="33">
        <v>3</v>
      </c>
      <c r="K41" s="27">
        <f t="shared" si="6"/>
        <v>1.5</v>
      </c>
      <c r="L41" s="24">
        <v>2</v>
      </c>
      <c r="M41" s="33">
        <v>10</v>
      </c>
      <c r="N41" s="27">
        <f t="shared" si="7"/>
        <v>5</v>
      </c>
      <c r="O41" s="33">
        <v>8</v>
      </c>
      <c r="P41" s="33">
        <v>0</v>
      </c>
      <c r="Q41" s="27">
        <f t="shared" si="8"/>
        <v>0</v>
      </c>
      <c r="R41" s="33">
        <v>6</v>
      </c>
      <c r="S41" s="33">
        <v>5</v>
      </c>
      <c r="T41" s="27">
        <f t="shared" si="9"/>
        <v>0.83333333333333337</v>
      </c>
      <c r="U41" s="33">
        <v>9</v>
      </c>
      <c r="V41" s="33">
        <v>5</v>
      </c>
      <c r="W41" s="27">
        <f t="shared" si="10"/>
        <v>0.55555555555555558</v>
      </c>
      <c r="X41" s="33">
        <v>7</v>
      </c>
      <c r="Y41" s="33">
        <v>0</v>
      </c>
      <c r="Z41" s="27">
        <f t="shared" si="11"/>
        <v>0</v>
      </c>
    </row>
    <row r="42" spans="1:26" x14ac:dyDescent="0.25">
      <c r="A42" s="32" t="s">
        <v>151</v>
      </c>
      <c r="B42" s="32" t="s">
        <v>28</v>
      </c>
      <c r="C42" s="32" t="s">
        <v>69</v>
      </c>
      <c r="D42" s="32" t="s">
        <v>70</v>
      </c>
      <c r="E42" s="32" t="s">
        <v>34</v>
      </c>
      <c r="F42" s="17"/>
      <c r="G42" s="32" t="s">
        <v>38</v>
      </c>
      <c r="H42" s="18" t="s">
        <v>26</v>
      </c>
      <c r="I42" s="33">
        <v>9</v>
      </c>
      <c r="J42" s="33">
        <v>8</v>
      </c>
      <c r="K42" s="27">
        <f t="shared" si="6"/>
        <v>0.88888888888888884</v>
      </c>
      <c r="L42" s="24">
        <v>11</v>
      </c>
      <c r="M42" s="33">
        <v>8</v>
      </c>
      <c r="N42" s="27">
        <f t="shared" si="7"/>
        <v>0.72727272727272729</v>
      </c>
      <c r="O42" s="33">
        <v>17</v>
      </c>
      <c r="P42" s="33">
        <v>4</v>
      </c>
      <c r="Q42" s="27">
        <f t="shared" si="8"/>
        <v>0.23529411764705882</v>
      </c>
      <c r="R42" s="33">
        <v>10</v>
      </c>
      <c r="S42" s="33">
        <v>19</v>
      </c>
      <c r="T42" s="27">
        <f t="shared" si="9"/>
        <v>1.9</v>
      </c>
      <c r="U42" s="33">
        <v>18</v>
      </c>
      <c r="V42" s="33">
        <v>13</v>
      </c>
      <c r="W42" s="27">
        <f t="shared" si="10"/>
        <v>0.72222222222222221</v>
      </c>
      <c r="X42" s="33">
        <v>15</v>
      </c>
      <c r="Y42" s="33">
        <v>9</v>
      </c>
      <c r="Z42" s="27">
        <f t="shared" si="11"/>
        <v>0.6</v>
      </c>
    </row>
    <row r="43" spans="1:26" x14ac:dyDescent="0.25">
      <c r="A43" s="32" t="s">
        <v>86</v>
      </c>
      <c r="B43" s="32" t="s">
        <v>87</v>
      </c>
      <c r="C43" s="32" t="s">
        <v>88</v>
      </c>
      <c r="D43" s="32" t="s">
        <v>34</v>
      </c>
      <c r="E43" s="32" t="s">
        <v>34</v>
      </c>
      <c r="F43" s="17"/>
      <c r="G43" s="32" t="s">
        <v>38</v>
      </c>
      <c r="H43" s="32" t="s">
        <v>27</v>
      </c>
      <c r="I43" s="33">
        <v>2</v>
      </c>
      <c r="J43" s="33">
        <v>0</v>
      </c>
      <c r="K43" s="27">
        <f t="shared" si="6"/>
        <v>0</v>
      </c>
      <c r="L43" s="24">
        <v>3</v>
      </c>
      <c r="M43" s="33">
        <v>0</v>
      </c>
      <c r="N43" s="27">
        <f t="shared" si="7"/>
        <v>0</v>
      </c>
      <c r="O43" s="33">
        <v>2</v>
      </c>
      <c r="P43" s="33">
        <v>1</v>
      </c>
      <c r="Q43" s="27">
        <f t="shared" si="8"/>
        <v>0.5</v>
      </c>
      <c r="R43" s="33">
        <v>2</v>
      </c>
      <c r="S43" s="33">
        <v>0</v>
      </c>
      <c r="T43" s="27">
        <f t="shared" si="9"/>
        <v>0</v>
      </c>
      <c r="U43" s="33">
        <v>2</v>
      </c>
      <c r="V43" s="33">
        <v>0</v>
      </c>
      <c r="W43" s="27">
        <f t="shared" si="10"/>
        <v>0</v>
      </c>
      <c r="X43" s="33">
        <v>2</v>
      </c>
      <c r="Y43" s="33">
        <v>0</v>
      </c>
      <c r="Z43" s="27">
        <f t="shared" si="11"/>
        <v>0</v>
      </c>
    </row>
    <row r="44" spans="1:26" x14ac:dyDescent="0.25">
      <c r="A44" s="32" t="s">
        <v>118</v>
      </c>
      <c r="B44" s="32" t="s">
        <v>119</v>
      </c>
      <c r="C44" s="32" t="s">
        <v>88</v>
      </c>
      <c r="D44" s="32" t="s">
        <v>34</v>
      </c>
      <c r="E44" s="32" t="s">
        <v>34</v>
      </c>
      <c r="F44" s="17"/>
      <c r="G44" s="32" t="s">
        <v>38</v>
      </c>
      <c r="H44" s="18" t="s">
        <v>26</v>
      </c>
      <c r="I44" s="33">
        <v>2</v>
      </c>
      <c r="J44" s="33">
        <v>0</v>
      </c>
      <c r="K44" s="27">
        <f t="shared" si="6"/>
        <v>0</v>
      </c>
      <c r="L44" s="24">
        <v>5</v>
      </c>
      <c r="M44" s="33">
        <v>2</v>
      </c>
      <c r="N44" s="27">
        <f t="shared" si="7"/>
        <v>0.4</v>
      </c>
      <c r="O44" s="33">
        <v>2</v>
      </c>
      <c r="P44" s="33">
        <v>6</v>
      </c>
      <c r="Q44" s="27">
        <f t="shared" si="8"/>
        <v>3</v>
      </c>
      <c r="R44" s="33">
        <v>2</v>
      </c>
      <c r="S44" s="33">
        <v>0</v>
      </c>
      <c r="T44" s="27">
        <f t="shared" si="9"/>
        <v>0</v>
      </c>
      <c r="U44" s="33">
        <v>2</v>
      </c>
      <c r="V44" s="33">
        <v>0</v>
      </c>
      <c r="W44" s="27">
        <f t="shared" si="10"/>
        <v>0</v>
      </c>
      <c r="X44" s="33">
        <v>2</v>
      </c>
      <c r="Y44" s="33">
        <v>0</v>
      </c>
      <c r="Z44" s="27">
        <f t="shared" si="11"/>
        <v>0</v>
      </c>
    </row>
    <row r="45" spans="1:26" x14ac:dyDescent="0.25">
      <c r="A45" s="32" t="s">
        <v>129</v>
      </c>
      <c r="B45" s="32" t="s">
        <v>41</v>
      </c>
      <c r="C45" s="32" t="s">
        <v>88</v>
      </c>
      <c r="D45" s="32" t="s">
        <v>34</v>
      </c>
      <c r="E45" s="32" t="s">
        <v>34</v>
      </c>
      <c r="F45" s="17"/>
      <c r="G45" s="32" t="s">
        <v>38</v>
      </c>
      <c r="H45" s="18" t="s">
        <v>26</v>
      </c>
      <c r="I45" s="33">
        <v>2</v>
      </c>
      <c r="J45" s="33">
        <v>2</v>
      </c>
      <c r="K45" s="27">
        <f t="shared" si="6"/>
        <v>1</v>
      </c>
      <c r="L45" s="24">
        <v>2</v>
      </c>
      <c r="M45" s="33">
        <v>0</v>
      </c>
      <c r="N45" s="27">
        <f t="shared" si="7"/>
        <v>0</v>
      </c>
      <c r="O45" s="33">
        <v>2</v>
      </c>
      <c r="P45" s="33">
        <v>2</v>
      </c>
      <c r="Q45" s="27">
        <f t="shared" si="8"/>
        <v>1</v>
      </c>
      <c r="R45" s="33">
        <v>2</v>
      </c>
      <c r="S45" s="33">
        <v>0</v>
      </c>
      <c r="T45" s="27">
        <f t="shared" si="9"/>
        <v>0</v>
      </c>
      <c r="U45" s="33">
        <v>2</v>
      </c>
      <c r="V45" s="33">
        <v>0</v>
      </c>
      <c r="W45" s="27">
        <f t="shared" si="10"/>
        <v>0</v>
      </c>
      <c r="X45" s="33">
        <v>2</v>
      </c>
      <c r="Y45" s="33">
        <v>1</v>
      </c>
      <c r="Z45" s="27">
        <f t="shared" si="11"/>
        <v>0.5</v>
      </c>
    </row>
    <row r="46" spans="1:26" x14ac:dyDescent="0.25">
      <c r="A46" s="32" t="s">
        <v>179</v>
      </c>
      <c r="B46" s="32" t="s">
        <v>152</v>
      </c>
      <c r="C46" s="32" t="s">
        <v>88</v>
      </c>
      <c r="D46" s="32" t="s">
        <v>34</v>
      </c>
      <c r="E46" s="32" t="s">
        <v>34</v>
      </c>
      <c r="F46" s="17"/>
      <c r="G46" s="32" t="s">
        <v>153</v>
      </c>
      <c r="H46" s="32" t="s">
        <v>26</v>
      </c>
      <c r="I46" s="33">
        <v>2</v>
      </c>
      <c r="J46" s="33">
        <v>0</v>
      </c>
      <c r="K46" s="27">
        <f t="shared" si="6"/>
        <v>0</v>
      </c>
      <c r="L46" s="24">
        <v>2</v>
      </c>
      <c r="M46" s="33">
        <v>0</v>
      </c>
      <c r="N46" s="27">
        <f t="shared" si="7"/>
        <v>0</v>
      </c>
      <c r="O46" s="33">
        <v>2</v>
      </c>
      <c r="P46" s="33">
        <v>0</v>
      </c>
      <c r="Q46" s="27">
        <f t="shared" si="8"/>
        <v>0</v>
      </c>
      <c r="R46" s="33">
        <v>2</v>
      </c>
      <c r="S46" s="33">
        <v>0</v>
      </c>
      <c r="T46" s="27">
        <f t="shared" si="9"/>
        <v>0</v>
      </c>
      <c r="U46" s="33">
        <v>2</v>
      </c>
      <c r="V46" s="33">
        <v>0</v>
      </c>
      <c r="W46" s="27">
        <f t="shared" si="10"/>
        <v>0</v>
      </c>
      <c r="X46" s="33">
        <v>2</v>
      </c>
      <c r="Y46" s="33">
        <v>0</v>
      </c>
      <c r="Z46" s="27">
        <f t="shared" si="11"/>
        <v>0</v>
      </c>
    </row>
    <row r="47" spans="1:26" x14ac:dyDescent="0.25">
      <c r="A47" s="32" t="s">
        <v>45</v>
      </c>
      <c r="B47" s="32" t="s">
        <v>46</v>
      </c>
      <c r="C47" s="32" t="s">
        <v>33</v>
      </c>
      <c r="D47" s="32" t="s">
        <v>34</v>
      </c>
      <c r="E47" s="32" t="s">
        <v>34</v>
      </c>
      <c r="F47" s="17"/>
      <c r="G47" s="32" t="s">
        <v>38</v>
      </c>
      <c r="H47" s="32" t="s">
        <v>27</v>
      </c>
      <c r="I47" s="33">
        <v>2</v>
      </c>
      <c r="J47" s="33">
        <v>0</v>
      </c>
      <c r="K47" s="27">
        <f t="shared" si="6"/>
        <v>0</v>
      </c>
      <c r="L47" s="24">
        <v>2</v>
      </c>
      <c r="M47" s="33">
        <v>0</v>
      </c>
      <c r="N47" s="27">
        <f t="shared" si="7"/>
        <v>0</v>
      </c>
      <c r="O47" s="33">
        <v>2</v>
      </c>
      <c r="P47" s="33">
        <v>0</v>
      </c>
      <c r="Q47" s="27">
        <f t="shared" si="8"/>
        <v>0</v>
      </c>
      <c r="R47" s="33">
        <v>2</v>
      </c>
      <c r="S47" s="33">
        <v>0</v>
      </c>
      <c r="T47" s="27">
        <f t="shared" si="9"/>
        <v>0</v>
      </c>
      <c r="U47" s="33">
        <v>2</v>
      </c>
      <c r="V47" s="33">
        <v>0</v>
      </c>
      <c r="W47" s="27">
        <f t="shared" si="10"/>
        <v>0</v>
      </c>
      <c r="X47" s="33">
        <v>2</v>
      </c>
      <c r="Y47" s="33">
        <v>0</v>
      </c>
      <c r="Z47" s="27">
        <f t="shared" si="11"/>
        <v>0</v>
      </c>
    </row>
    <row r="48" spans="1:26" x14ac:dyDescent="0.25">
      <c r="A48" s="32" t="s">
        <v>47</v>
      </c>
      <c r="B48" s="32" t="s">
        <v>48</v>
      </c>
      <c r="C48" s="32" t="s">
        <v>33</v>
      </c>
      <c r="D48" s="32" t="s">
        <v>34</v>
      </c>
      <c r="E48" s="32" t="s">
        <v>34</v>
      </c>
      <c r="F48" s="17"/>
      <c r="G48" s="32" t="s">
        <v>38</v>
      </c>
      <c r="H48" s="32" t="s">
        <v>27</v>
      </c>
      <c r="I48" s="33">
        <v>2</v>
      </c>
      <c r="J48" s="33">
        <v>0</v>
      </c>
      <c r="K48" s="27">
        <f t="shared" si="6"/>
        <v>0</v>
      </c>
      <c r="L48" s="24">
        <v>2</v>
      </c>
      <c r="M48" s="33">
        <v>0</v>
      </c>
      <c r="N48" s="27">
        <f t="shared" si="7"/>
        <v>0</v>
      </c>
      <c r="O48" s="33">
        <v>2</v>
      </c>
      <c r="P48" s="33">
        <v>1</v>
      </c>
      <c r="Q48" s="27">
        <f t="shared" si="8"/>
        <v>0.5</v>
      </c>
      <c r="R48" s="33">
        <v>2</v>
      </c>
      <c r="S48" s="33">
        <v>0</v>
      </c>
      <c r="T48" s="27">
        <f t="shared" si="9"/>
        <v>0</v>
      </c>
      <c r="U48" s="33">
        <v>2</v>
      </c>
      <c r="V48" s="33">
        <v>0</v>
      </c>
      <c r="W48" s="27">
        <f t="shared" si="10"/>
        <v>0</v>
      </c>
      <c r="X48" s="33">
        <v>2</v>
      </c>
      <c r="Y48" s="33">
        <v>0</v>
      </c>
      <c r="Z48" s="27">
        <f t="shared" si="11"/>
        <v>0</v>
      </c>
    </row>
    <row r="49" spans="1:26" x14ac:dyDescent="0.25">
      <c r="A49" s="32" t="s">
        <v>49</v>
      </c>
      <c r="B49" s="32" t="s">
        <v>50</v>
      </c>
      <c r="C49" s="32" t="s">
        <v>33</v>
      </c>
      <c r="D49" s="32" t="s">
        <v>34</v>
      </c>
      <c r="E49" s="32" t="s">
        <v>34</v>
      </c>
      <c r="F49" s="17"/>
      <c r="G49" s="32" t="s">
        <v>38</v>
      </c>
      <c r="H49" s="18" t="s">
        <v>27</v>
      </c>
      <c r="I49" s="33">
        <v>2</v>
      </c>
      <c r="J49" s="33">
        <v>0</v>
      </c>
      <c r="K49" s="27">
        <f t="shared" si="6"/>
        <v>0</v>
      </c>
      <c r="L49" s="24">
        <v>2</v>
      </c>
      <c r="M49" s="33">
        <v>0</v>
      </c>
      <c r="N49" s="27">
        <f t="shared" si="7"/>
        <v>0</v>
      </c>
      <c r="O49" s="33">
        <v>2</v>
      </c>
      <c r="P49" s="33">
        <v>0</v>
      </c>
      <c r="Q49" s="27">
        <f t="shared" si="8"/>
        <v>0</v>
      </c>
      <c r="R49" s="33">
        <v>2</v>
      </c>
      <c r="S49" s="33">
        <v>0</v>
      </c>
      <c r="T49" s="27">
        <f t="shared" si="9"/>
        <v>0</v>
      </c>
      <c r="U49" s="33">
        <v>4</v>
      </c>
      <c r="V49" s="33">
        <v>0</v>
      </c>
      <c r="W49" s="27">
        <f t="shared" si="10"/>
        <v>0</v>
      </c>
      <c r="X49" s="33">
        <v>2</v>
      </c>
      <c r="Y49" s="33">
        <v>0</v>
      </c>
      <c r="Z49" s="27">
        <f t="shared" si="11"/>
        <v>0</v>
      </c>
    </row>
    <row r="50" spans="1:26" x14ac:dyDescent="0.25">
      <c r="A50" s="32" t="s">
        <v>51</v>
      </c>
      <c r="B50" s="32" t="s">
        <v>39</v>
      </c>
      <c r="C50" s="32" t="s">
        <v>33</v>
      </c>
      <c r="D50" s="32" t="s">
        <v>34</v>
      </c>
      <c r="E50" s="32" t="s">
        <v>34</v>
      </c>
      <c r="F50" s="17"/>
      <c r="G50" s="32" t="s">
        <v>38</v>
      </c>
      <c r="H50" s="32" t="s">
        <v>27</v>
      </c>
      <c r="I50" s="33">
        <v>2</v>
      </c>
      <c r="J50" s="33">
        <v>0</v>
      </c>
      <c r="K50" s="27">
        <f t="shared" si="6"/>
        <v>0</v>
      </c>
      <c r="L50" s="24">
        <v>2</v>
      </c>
      <c r="M50" s="33">
        <v>0</v>
      </c>
      <c r="N50" s="27">
        <f t="shared" si="7"/>
        <v>0</v>
      </c>
      <c r="O50" s="33">
        <v>2</v>
      </c>
      <c r="P50" s="33">
        <v>0</v>
      </c>
      <c r="Q50" s="27">
        <f t="shared" si="8"/>
        <v>0</v>
      </c>
      <c r="R50" s="33">
        <v>2</v>
      </c>
      <c r="S50" s="33">
        <v>0</v>
      </c>
      <c r="T50" s="27">
        <f t="shared" si="9"/>
        <v>0</v>
      </c>
      <c r="U50" s="33">
        <v>2</v>
      </c>
      <c r="V50" s="33">
        <v>0</v>
      </c>
      <c r="W50" s="27">
        <f t="shared" si="10"/>
        <v>0</v>
      </c>
      <c r="X50" s="33">
        <v>2</v>
      </c>
      <c r="Y50" s="33">
        <v>1</v>
      </c>
      <c r="Z50" s="27">
        <f t="shared" si="11"/>
        <v>0.5</v>
      </c>
    </row>
    <row r="51" spans="1:26" x14ac:dyDescent="0.25">
      <c r="A51" s="32" t="s">
        <v>52</v>
      </c>
      <c r="B51" s="32" t="s">
        <v>53</v>
      </c>
      <c r="C51" s="32" t="s">
        <v>33</v>
      </c>
      <c r="D51" s="32" t="s">
        <v>34</v>
      </c>
      <c r="E51" s="32" t="s">
        <v>34</v>
      </c>
      <c r="F51" s="17"/>
      <c r="G51" s="32" t="s">
        <v>38</v>
      </c>
      <c r="H51" s="32" t="s">
        <v>27</v>
      </c>
      <c r="I51" s="33">
        <v>2</v>
      </c>
      <c r="J51" s="33">
        <v>0</v>
      </c>
      <c r="K51" s="27">
        <f t="shared" si="6"/>
        <v>0</v>
      </c>
      <c r="L51" s="24">
        <v>2</v>
      </c>
      <c r="M51" s="33">
        <v>0</v>
      </c>
      <c r="N51" s="27">
        <f t="shared" si="7"/>
        <v>0</v>
      </c>
      <c r="O51" s="33">
        <v>2</v>
      </c>
      <c r="P51" s="33">
        <v>0</v>
      </c>
      <c r="Q51" s="27">
        <f t="shared" si="8"/>
        <v>0</v>
      </c>
      <c r="R51" s="33">
        <v>2</v>
      </c>
      <c r="S51" s="33">
        <v>0</v>
      </c>
      <c r="T51" s="27">
        <f t="shared" si="9"/>
        <v>0</v>
      </c>
      <c r="U51" s="33">
        <v>2</v>
      </c>
      <c r="V51" s="33">
        <v>0</v>
      </c>
      <c r="W51" s="27">
        <f t="shared" si="10"/>
        <v>0</v>
      </c>
      <c r="X51" s="33">
        <v>2</v>
      </c>
      <c r="Y51" s="33">
        <v>0</v>
      </c>
      <c r="Z51" s="27">
        <f t="shared" si="11"/>
        <v>0</v>
      </c>
    </row>
    <row r="52" spans="1:26" x14ac:dyDescent="0.25">
      <c r="A52" s="32" t="s">
        <v>54</v>
      </c>
      <c r="B52" s="32" t="s">
        <v>55</v>
      </c>
      <c r="C52" s="32" t="s">
        <v>33</v>
      </c>
      <c r="D52" s="32" t="s">
        <v>34</v>
      </c>
      <c r="E52" s="32" t="s">
        <v>34</v>
      </c>
      <c r="F52" s="17"/>
      <c r="G52" s="32" t="s">
        <v>38</v>
      </c>
      <c r="H52" s="32" t="s">
        <v>27</v>
      </c>
      <c r="I52" s="33">
        <v>3</v>
      </c>
      <c r="J52" s="33">
        <v>0</v>
      </c>
      <c r="K52" s="27">
        <f t="shared" si="6"/>
        <v>0</v>
      </c>
      <c r="L52" s="24">
        <v>2</v>
      </c>
      <c r="M52" s="33">
        <v>0</v>
      </c>
      <c r="N52" s="27">
        <f t="shared" si="7"/>
        <v>0</v>
      </c>
      <c r="O52" s="33">
        <v>2</v>
      </c>
      <c r="P52" s="33">
        <v>0</v>
      </c>
      <c r="Q52" s="27">
        <f t="shared" si="8"/>
        <v>0</v>
      </c>
      <c r="R52" s="33">
        <v>2</v>
      </c>
      <c r="S52" s="33">
        <v>0</v>
      </c>
      <c r="T52" s="27">
        <f t="shared" si="9"/>
        <v>0</v>
      </c>
      <c r="U52" s="33">
        <v>2</v>
      </c>
      <c r="V52" s="33">
        <v>0</v>
      </c>
      <c r="W52" s="27">
        <f t="shared" si="10"/>
        <v>0</v>
      </c>
      <c r="X52" s="33">
        <v>2</v>
      </c>
      <c r="Y52" s="33">
        <v>0</v>
      </c>
      <c r="Z52" s="27">
        <f t="shared" si="11"/>
        <v>0</v>
      </c>
    </row>
    <row r="53" spans="1:26" x14ac:dyDescent="0.25">
      <c r="A53" s="32" t="s">
        <v>65</v>
      </c>
      <c r="B53" s="32" t="s">
        <v>66</v>
      </c>
      <c r="C53" s="32" t="s">
        <v>33</v>
      </c>
      <c r="D53" s="32" t="s">
        <v>34</v>
      </c>
      <c r="E53" s="32" t="s">
        <v>34</v>
      </c>
      <c r="F53" s="17"/>
      <c r="G53" s="32" t="s">
        <v>38</v>
      </c>
      <c r="H53" s="32" t="s">
        <v>27</v>
      </c>
      <c r="I53" s="33">
        <v>2</v>
      </c>
      <c r="J53" s="33">
        <v>0</v>
      </c>
      <c r="K53" s="27">
        <f t="shared" si="6"/>
        <v>0</v>
      </c>
      <c r="L53" s="24">
        <v>2</v>
      </c>
      <c r="M53" s="33">
        <v>0</v>
      </c>
      <c r="N53" s="27">
        <f t="shared" si="7"/>
        <v>0</v>
      </c>
      <c r="O53" s="33">
        <v>2</v>
      </c>
      <c r="P53" s="33">
        <v>0</v>
      </c>
      <c r="Q53" s="27">
        <f t="shared" si="8"/>
        <v>0</v>
      </c>
      <c r="R53" s="33">
        <v>2</v>
      </c>
      <c r="S53" s="33">
        <v>0</v>
      </c>
      <c r="T53" s="27">
        <f t="shared" si="9"/>
        <v>0</v>
      </c>
      <c r="U53" s="33">
        <v>2</v>
      </c>
      <c r="V53" s="33">
        <v>0</v>
      </c>
      <c r="W53" s="27">
        <f t="shared" si="10"/>
        <v>0</v>
      </c>
      <c r="X53" s="33">
        <v>2</v>
      </c>
      <c r="Y53" s="33">
        <v>0</v>
      </c>
      <c r="Z53" s="27">
        <f t="shared" si="11"/>
        <v>0</v>
      </c>
    </row>
    <row r="54" spans="1:26" x14ac:dyDescent="0.25">
      <c r="A54" s="32" t="s">
        <v>167</v>
      </c>
      <c r="B54" s="32" t="s">
        <v>168</v>
      </c>
      <c r="C54" s="32" t="s">
        <v>33</v>
      </c>
      <c r="D54" s="32" t="s">
        <v>34</v>
      </c>
      <c r="E54" s="32" t="s">
        <v>34</v>
      </c>
      <c r="F54" s="17"/>
      <c r="G54" s="32" t="s">
        <v>153</v>
      </c>
      <c r="H54" s="32" t="s">
        <v>26</v>
      </c>
      <c r="I54" s="33">
        <v>2</v>
      </c>
      <c r="J54" s="33">
        <v>0</v>
      </c>
      <c r="K54" s="27">
        <f t="shared" si="6"/>
        <v>0</v>
      </c>
      <c r="L54" s="24">
        <v>2</v>
      </c>
      <c r="M54" s="33">
        <v>0</v>
      </c>
      <c r="N54" s="27">
        <f t="shared" si="7"/>
        <v>0</v>
      </c>
      <c r="O54" s="33">
        <v>2</v>
      </c>
      <c r="P54" s="33">
        <v>1</v>
      </c>
      <c r="Q54" s="27">
        <f t="shared" si="8"/>
        <v>0.5</v>
      </c>
      <c r="R54" s="33">
        <v>2</v>
      </c>
      <c r="S54" s="33">
        <v>0</v>
      </c>
      <c r="T54" s="27">
        <f t="shared" si="9"/>
        <v>0</v>
      </c>
      <c r="U54" s="33">
        <v>2</v>
      </c>
      <c r="V54" s="33">
        <v>0</v>
      </c>
      <c r="W54" s="27">
        <f t="shared" si="10"/>
        <v>0</v>
      </c>
      <c r="X54" s="33">
        <v>2</v>
      </c>
      <c r="Y54" s="33">
        <v>0</v>
      </c>
      <c r="Z54" s="27">
        <f t="shared" si="11"/>
        <v>0</v>
      </c>
    </row>
    <row r="55" spans="1:26" x14ac:dyDescent="0.25">
      <c r="A55" s="32" t="s">
        <v>71</v>
      </c>
      <c r="B55" s="32" t="s">
        <v>40</v>
      </c>
      <c r="C55" s="32" t="s">
        <v>33</v>
      </c>
      <c r="D55" s="32" t="s">
        <v>34</v>
      </c>
      <c r="E55" s="32" t="s">
        <v>34</v>
      </c>
      <c r="F55" s="17"/>
      <c r="G55" s="32" t="s">
        <v>38</v>
      </c>
      <c r="H55" s="32" t="s">
        <v>27</v>
      </c>
      <c r="I55" s="33">
        <v>2</v>
      </c>
      <c r="J55" s="33">
        <v>0</v>
      </c>
      <c r="K55" s="27">
        <f t="shared" si="6"/>
        <v>0</v>
      </c>
      <c r="L55" s="24">
        <v>2</v>
      </c>
      <c r="M55" s="33">
        <v>0</v>
      </c>
      <c r="N55" s="27">
        <f t="shared" si="7"/>
        <v>0</v>
      </c>
      <c r="O55" s="33">
        <v>2</v>
      </c>
      <c r="P55" s="33">
        <v>0</v>
      </c>
      <c r="Q55" s="27">
        <f t="shared" si="8"/>
        <v>0</v>
      </c>
      <c r="R55" s="33">
        <v>5</v>
      </c>
      <c r="S55" s="33">
        <v>0</v>
      </c>
      <c r="T55" s="27">
        <f t="shared" si="9"/>
        <v>0</v>
      </c>
      <c r="U55" s="33">
        <v>2</v>
      </c>
      <c r="V55" s="33">
        <v>1</v>
      </c>
      <c r="W55" s="27">
        <f t="shared" si="10"/>
        <v>0.5</v>
      </c>
      <c r="X55" s="33">
        <v>2</v>
      </c>
      <c r="Y55" s="33">
        <v>0</v>
      </c>
      <c r="Z55" s="27">
        <f t="shared" si="11"/>
        <v>0</v>
      </c>
    </row>
    <row r="56" spans="1:26" x14ac:dyDescent="0.25">
      <c r="A56" s="32" t="s">
        <v>169</v>
      </c>
      <c r="B56" s="32" t="s">
        <v>170</v>
      </c>
      <c r="C56" s="32" t="s">
        <v>33</v>
      </c>
      <c r="D56" s="32" t="s">
        <v>34</v>
      </c>
      <c r="E56" s="32" t="s">
        <v>34</v>
      </c>
      <c r="F56" s="17"/>
      <c r="G56" s="32" t="s">
        <v>153</v>
      </c>
      <c r="H56" s="32" t="s">
        <v>26</v>
      </c>
      <c r="I56" s="33">
        <v>2</v>
      </c>
      <c r="J56" s="33">
        <v>0</v>
      </c>
      <c r="K56" s="27">
        <f t="shared" si="6"/>
        <v>0</v>
      </c>
      <c r="L56" s="24">
        <v>2</v>
      </c>
      <c r="M56" s="33">
        <v>0</v>
      </c>
      <c r="N56" s="27">
        <f t="shared" si="7"/>
        <v>0</v>
      </c>
      <c r="O56" s="33">
        <v>2</v>
      </c>
      <c r="P56" s="33">
        <v>0</v>
      </c>
      <c r="Q56" s="27">
        <f t="shared" si="8"/>
        <v>0</v>
      </c>
      <c r="R56" s="33">
        <v>2</v>
      </c>
      <c r="S56" s="33">
        <v>0</v>
      </c>
      <c r="T56" s="27">
        <f t="shared" si="9"/>
        <v>0</v>
      </c>
      <c r="U56" s="33">
        <v>2</v>
      </c>
      <c r="V56" s="33">
        <v>0</v>
      </c>
      <c r="W56" s="27">
        <f t="shared" si="10"/>
        <v>0</v>
      </c>
      <c r="X56" s="33">
        <v>2</v>
      </c>
      <c r="Y56" s="33">
        <v>0</v>
      </c>
      <c r="Z56" s="27">
        <f t="shared" si="11"/>
        <v>0</v>
      </c>
    </row>
    <row r="57" spans="1:26" x14ac:dyDescent="0.25">
      <c r="A57" s="32" t="s">
        <v>95</v>
      </c>
      <c r="B57" s="32" t="s">
        <v>33</v>
      </c>
      <c r="C57" s="32" t="s">
        <v>33</v>
      </c>
      <c r="D57" s="32" t="s">
        <v>34</v>
      </c>
      <c r="E57" s="32" t="s">
        <v>34</v>
      </c>
      <c r="F57" s="17"/>
      <c r="G57" s="32" t="s">
        <v>38</v>
      </c>
      <c r="H57" s="32" t="s">
        <v>26</v>
      </c>
      <c r="I57" s="33">
        <v>2</v>
      </c>
      <c r="J57" s="33">
        <v>0</v>
      </c>
      <c r="K57" s="27">
        <f t="shared" si="6"/>
        <v>0</v>
      </c>
      <c r="L57" s="24">
        <v>2</v>
      </c>
      <c r="M57" s="33">
        <v>0</v>
      </c>
      <c r="N57" s="27">
        <f t="shared" si="7"/>
        <v>0</v>
      </c>
      <c r="O57" s="33">
        <v>2</v>
      </c>
      <c r="P57" s="33">
        <v>0</v>
      </c>
      <c r="Q57" s="27">
        <f t="shared" si="8"/>
        <v>0</v>
      </c>
      <c r="R57" s="33">
        <v>2</v>
      </c>
      <c r="S57" s="33">
        <v>1</v>
      </c>
      <c r="T57" s="27">
        <f t="shared" si="9"/>
        <v>0.5</v>
      </c>
      <c r="U57" s="33">
        <v>2</v>
      </c>
      <c r="V57" s="33">
        <v>0</v>
      </c>
      <c r="W57" s="27">
        <f t="shared" si="10"/>
        <v>0</v>
      </c>
      <c r="X57" s="33">
        <v>3</v>
      </c>
      <c r="Y57" s="33">
        <v>2</v>
      </c>
      <c r="Z57" s="27">
        <f t="shared" si="11"/>
        <v>0.66666666666666663</v>
      </c>
    </row>
    <row r="58" spans="1:26" x14ac:dyDescent="0.25">
      <c r="A58" s="32" t="s">
        <v>110</v>
      </c>
      <c r="B58" s="32" t="s">
        <v>111</v>
      </c>
      <c r="C58" s="32" t="s">
        <v>33</v>
      </c>
      <c r="D58" s="32" t="s">
        <v>34</v>
      </c>
      <c r="E58" s="32" t="s">
        <v>34</v>
      </c>
      <c r="F58" s="17"/>
      <c r="G58" s="32" t="s">
        <v>38</v>
      </c>
      <c r="H58" s="32" t="s">
        <v>26</v>
      </c>
      <c r="I58" s="33">
        <v>2</v>
      </c>
      <c r="J58" s="33">
        <v>0</v>
      </c>
      <c r="K58" s="27">
        <f t="shared" si="6"/>
        <v>0</v>
      </c>
      <c r="L58" s="24">
        <v>2</v>
      </c>
      <c r="M58" s="33">
        <v>0</v>
      </c>
      <c r="N58" s="27">
        <f t="shared" si="7"/>
        <v>0</v>
      </c>
      <c r="O58" s="33">
        <v>2</v>
      </c>
      <c r="P58" s="33">
        <v>0</v>
      </c>
      <c r="Q58" s="27">
        <f t="shared" si="8"/>
        <v>0</v>
      </c>
      <c r="R58" s="33">
        <v>2</v>
      </c>
      <c r="S58" s="33">
        <v>0</v>
      </c>
      <c r="T58" s="27">
        <f t="shared" si="9"/>
        <v>0</v>
      </c>
      <c r="U58" s="33">
        <v>8</v>
      </c>
      <c r="V58" s="33">
        <v>0</v>
      </c>
      <c r="W58" s="27">
        <f t="shared" si="10"/>
        <v>0</v>
      </c>
      <c r="X58" s="33">
        <v>6</v>
      </c>
      <c r="Y58" s="33">
        <v>0</v>
      </c>
      <c r="Z58" s="27">
        <f t="shared" si="11"/>
        <v>0</v>
      </c>
    </row>
    <row r="59" spans="1:26" x14ac:dyDescent="0.25">
      <c r="A59" s="32" t="s">
        <v>114</v>
      </c>
      <c r="B59" s="32" t="s">
        <v>115</v>
      </c>
      <c r="C59" s="32" t="s">
        <v>33</v>
      </c>
      <c r="D59" s="32" t="s">
        <v>34</v>
      </c>
      <c r="E59" s="32" t="s">
        <v>34</v>
      </c>
      <c r="F59" s="17"/>
      <c r="G59" s="32" t="s">
        <v>38</v>
      </c>
      <c r="H59" s="32" t="s">
        <v>26</v>
      </c>
      <c r="I59" s="33">
        <v>2</v>
      </c>
      <c r="J59" s="33">
        <v>0</v>
      </c>
      <c r="K59" s="27">
        <f t="shared" si="6"/>
        <v>0</v>
      </c>
      <c r="L59" s="24">
        <v>2</v>
      </c>
      <c r="M59" s="33">
        <v>0</v>
      </c>
      <c r="N59" s="27">
        <f t="shared" si="7"/>
        <v>0</v>
      </c>
      <c r="O59" s="33">
        <v>2</v>
      </c>
      <c r="P59" s="33">
        <v>0</v>
      </c>
      <c r="Q59" s="27">
        <f t="shared" si="8"/>
        <v>0</v>
      </c>
      <c r="R59" s="33">
        <v>2</v>
      </c>
      <c r="S59" s="33">
        <v>0</v>
      </c>
      <c r="T59" s="27">
        <f t="shared" si="9"/>
        <v>0</v>
      </c>
      <c r="U59" s="33">
        <v>2</v>
      </c>
      <c r="V59" s="33">
        <v>2</v>
      </c>
      <c r="W59" s="27">
        <f t="shared" si="10"/>
        <v>1</v>
      </c>
      <c r="X59" s="33">
        <v>2</v>
      </c>
      <c r="Y59" s="33">
        <v>0</v>
      </c>
      <c r="Z59" s="27">
        <f t="shared" si="11"/>
        <v>0</v>
      </c>
    </row>
    <row r="60" spans="1:26" x14ac:dyDescent="0.25">
      <c r="A60" s="32" t="s">
        <v>122</v>
      </c>
      <c r="B60" s="32" t="s">
        <v>42</v>
      </c>
      <c r="C60" s="32" t="s">
        <v>33</v>
      </c>
      <c r="D60" s="32" t="s">
        <v>34</v>
      </c>
      <c r="E60" s="32" t="s">
        <v>34</v>
      </c>
      <c r="F60" s="17"/>
      <c r="G60" s="32" t="s">
        <v>38</v>
      </c>
      <c r="H60" s="32" t="s">
        <v>27</v>
      </c>
      <c r="I60" s="33">
        <v>2</v>
      </c>
      <c r="J60" s="33">
        <v>0</v>
      </c>
      <c r="K60" s="27">
        <f t="shared" si="6"/>
        <v>0</v>
      </c>
      <c r="L60" s="24">
        <v>2</v>
      </c>
      <c r="M60" s="33">
        <v>1</v>
      </c>
      <c r="N60" s="27">
        <f t="shared" si="7"/>
        <v>0.5</v>
      </c>
      <c r="O60" s="33">
        <v>2</v>
      </c>
      <c r="P60" s="33">
        <v>0</v>
      </c>
      <c r="Q60" s="27">
        <f t="shared" si="8"/>
        <v>0</v>
      </c>
      <c r="R60" s="33">
        <v>5</v>
      </c>
      <c r="S60" s="33">
        <v>0</v>
      </c>
      <c r="T60" s="27">
        <f t="shared" si="9"/>
        <v>0</v>
      </c>
      <c r="U60" s="33">
        <v>3</v>
      </c>
      <c r="V60" s="33">
        <v>0</v>
      </c>
      <c r="W60" s="27">
        <f t="shared" si="10"/>
        <v>0</v>
      </c>
      <c r="X60" s="33">
        <v>3</v>
      </c>
      <c r="Y60" s="33">
        <v>0</v>
      </c>
      <c r="Z60" s="27">
        <f t="shared" si="11"/>
        <v>0</v>
      </c>
    </row>
    <row r="61" spans="1:26" x14ac:dyDescent="0.25">
      <c r="A61" s="32" t="s">
        <v>32</v>
      </c>
      <c r="B61" s="32" t="s">
        <v>30</v>
      </c>
      <c r="C61" s="32" t="s">
        <v>33</v>
      </c>
      <c r="D61" s="32" t="s">
        <v>34</v>
      </c>
      <c r="E61" s="32" t="s">
        <v>34</v>
      </c>
      <c r="F61" s="17"/>
      <c r="G61" s="32" t="s">
        <v>25</v>
      </c>
      <c r="H61" s="32" t="s">
        <v>26</v>
      </c>
      <c r="I61" s="33">
        <v>2</v>
      </c>
      <c r="J61" s="33">
        <v>0</v>
      </c>
      <c r="K61" s="27">
        <f t="shared" si="6"/>
        <v>0</v>
      </c>
      <c r="L61" s="24">
        <v>3</v>
      </c>
      <c r="M61" s="33">
        <v>0</v>
      </c>
      <c r="N61" s="27">
        <f t="shared" si="7"/>
        <v>0</v>
      </c>
      <c r="O61" s="33">
        <v>2</v>
      </c>
      <c r="P61" s="33">
        <v>0</v>
      </c>
      <c r="Q61" s="27">
        <f t="shared" si="8"/>
        <v>0</v>
      </c>
      <c r="R61" s="33">
        <v>2</v>
      </c>
      <c r="S61" s="33">
        <v>0</v>
      </c>
      <c r="T61" s="27">
        <f t="shared" si="9"/>
        <v>0</v>
      </c>
      <c r="U61" s="33">
        <v>4</v>
      </c>
      <c r="V61" s="33">
        <v>0</v>
      </c>
      <c r="W61" s="27">
        <f t="shared" si="10"/>
        <v>0</v>
      </c>
      <c r="X61" s="33">
        <v>2</v>
      </c>
      <c r="Y61" s="33">
        <v>0</v>
      </c>
      <c r="Z61" s="27">
        <f t="shared" si="11"/>
        <v>0</v>
      </c>
    </row>
    <row r="62" spans="1:26" x14ac:dyDescent="0.25">
      <c r="A62" s="32" t="s">
        <v>89</v>
      </c>
      <c r="B62" s="32" t="s">
        <v>90</v>
      </c>
      <c r="C62" s="32" t="s">
        <v>91</v>
      </c>
      <c r="D62" s="32" t="s">
        <v>92</v>
      </c>
      <c r="E62" s="32" t="s">
        <v>34</v>
      </c>
      <c r="F62" s="17"/>
      <c r="G62" s="32" t="s">
        <v>38</v>
      </c>
      <c r="H62" s="32" t="s">
        <v>27</v>
      </c>
      <c r="I62" s="33">
        <v>2</v>
      </c>
      <c r="J62" s="33">
        <v>0</v>
      </c>
      <c r="K62" s="27">
        <f t="shared" si="6"/>
        <v>0</v>
      </c>
      <c r="L62" s="24">
        <v>2</v>
      </c>
      <c r="M62" s="33">
        <v>0</v>
      </c>
      <c r="N62" s="27">
        <f t="shared" si="7"/>
        <v>0</v>
      </c>
      <c r="O62" s="33">
        <v>2</v>
      </c>
      <c r="P62" s="33">
        <v>0</v>
      </c>
      <c r="Q62" s="27">
        <f t="shared" si="8"/>
        <v>0</v>
      </c>
      <c r="R62" s="33">
        <v>2</v>
      </c>
      <c r="S62" s="33">
        <v>2</v>
      </c>
      <c r="T62" s="27">
        <f t="shared" si="9"/>
        <v>1</v>
      </c>
      <c r="U62" s="33">
        <v>2</v>
      </c>
      <c r="V62" s="33">
        <v>3</v>
      </c>
      <c r="W62" s="27">
        <f t="shared" si="10"/>
        <v>1.5</v>
      </c>
      <c r="X62" s="33">
        <v>2</v>
      </c>
      <c r="Y62" s="33">
        <v>1</v>
      </c>
      <c r="Z62" s="27">
        <f t="shared" si="11"/>
        <v>0.5</v>
      </c>
    </row>
    <row r="63" spans="1:26" x14ac:dyDescent="0.25">
      <c r="A63" s="32" t="s">
        <v>93</v>
      </c>
      <c r="B63" s="32" t="s">
        <v>94</v>
      </c>
      <c r="C63" s="32" t="s">
        <v>91</v>
      </c>
      <c r="D63" s="32" t="s">
        <v>92</v>
      </c>
      <c r="E63" s="32" t="s">
        <v>34</v>
      </c>
      <c r="F63" s="17"/>
      <c r="G63" s="32" t="s">
        <v>38</v>
      </c>
      <c r="H63" s="18" t="s">
        <v>27</v>
      </c>
      <c r="I63" s="33">
        <v>4</v>
      </c>
      <c r="J63" s="33">
        <v>0</v>
      </c>
      <c r="K63" s="27">
        <f t="shared" si="6"/>
        <v>0</v>
      </c>
      <c r="L63" s="24">
        <v>2</v>
      </c>
      <c r="M63" s="33">
        <v>0</v>
      </c>
      <c r="N63" s="27">
        <f t="shared" si="7"/>
        <v>0</v>
      </c>
      <c r="O63" s="33">
        <v>2</v>
      </c>
      <c r="P63" s="33">
        <v>0</v>
      </c>
      <c r="Q63" s="27">
        <f t="shared" si="8"/>
        <v>0</v>
      </c>
      <c r="R63" s="33">
        <v>2</v>
      </c>
      <c r="S63" s="33">
        <v>1</v>
      </c>
      <c r="T63" s="27">
        <f t="shared" si="9"/>
        <v>0.5</v>
      </c>
      <c r="U63" s="33">
        <v>2</v>
      </c>
      <c r="V63" s="33">
        <v>0</v>
      </c>
      <c r="W63" s="27">
        <f t="shared" si="10"/>
        <v>0</v>
      </c>
      <c r="X63" s="33">
        <v>4</v>
      </c>
      <c r="Y63" s="33">
        <v>1</v>
      </c>
      <c r="Z63" s="27">
        <f t="shared" si="11"/>
        <v>0.25</v>
      </c>
    </row>
    <row r="64" spans="1:26" x14ac:dyDescent="0.25">
      <c r="A64" s="32" t="s">
        <v>99</v>
      </c>
      <c r="B64" s="32" t="s">
        <v>100</v>
      </c>
      <c r="C64" s="32" t="s">
        <v>91</v>
      </c>
      <c r="D64" s="32" t="s">
        <v>92</v>
      </c>
      <c r="E64" s="32" t="s">
        <v>34</v>
      </c>
      <c r="F64" s="17"/>
      <c r="G64" s="32" t="s">
        <v>38</v>
      </c>
      <c r="H64" s="32" t="s">
        <v>27</v>
      </c>
      <c r="I64" s="33">
        <v>2</v>
      </c>
      <c r="J64" s="33">
        <v>0</v>
      </c>
      <c r="K64" s="27">
        <f t="shared" si="6"/>
        <v>0</v>
      </c>
      <c r="L64" s="24">
        <v>2</v>
      </c>
      <c r="M64" s="33">
        <v>0</v>
      </c>
      <c r="N64" s="27">
        <f t="shared" si="7"/>
        <v>0</v>
      </c>
      <c r="O64" s="33">
        <v>2</v>
      </c>
      <c r="P64" s="33">
        <v>0</v>
      </c>
      <c r="Q64" s="27">
        <f t="shared" si="8"/>
        <v>0</v>
      </c>
      <c r="R64" s="33">
        <v>2</v>
      </c>
      <c r="S64" s="33">
        <v>1</v>
      </c>
      <c r="T64" s="27">
        <f t="shared" si="9"/>
        <v>0.5</v>
      </c>
      <c r="U64" s="33">
        <v>2</v>
      </c>
      <c r="V64" s="33">
        <v>2</v>
      </c>
      <c r="W64" s="27">
        <f t="shared" si="10"/>
        <v>1</v>
      </c>
      <c r="X64" s="33">
        <v>2</v>
      </c>
      <c r="Y64" s="33">
        <v>0</v>
      </c>
      <c r="Z64" s="27">
        <f t="shared" si="11"/>
        <v>0</v>
      </c>
    </row>
    <row r="65" spans="1:26" x14ac:dyDescent="0.25">
      <c r="A65" s="32" t="s">
        <v>108</v>
      </c>
      <c r="B65" s="32" t="s">
        <v>109</v>
      </c>
      <c r="C65" s="32" t="s">
        <v>91</v>
      </c>
      <c r="D65" s="32" t="s">
        <v>92</v>
      </c>
      <c r="E65" s="32" t="s">
        <v>34</v>
      </c>
      <c r="F65" s="17"/>
      <c r="G65" s="32" t="s">
        <v>38</v>
      </c>
      <c r="H65" s="32" t="s">
        <v>27</v>
      </c>
      <c r="I65" s="33">
        <v>2</v>
      </c>
      <c r="J65" s="33">
        <v>1</v>
      </c>
      <c r="K65" s="27">
        <f t="shared" si="6"/>
        <v>0.5</v>
      </c>
      <c r="L65" s="24">
        <v>2</v>
      </c>
      <c r="M65" s="33">
        <v>0</v>
      </c>
      <c r="N65" s="27">
        <f t="shared" si="7"/>
        <v>0</v>
      </c>
      <c r="O65" s="33">
        <v>2</v>
      </c>
      <c r="P65" s="33">
        <v>0</v>
      </c>
      <c r="Q65" s="27">
        <f t="shared" si="8"/>
        <v>0</v>
      </c>
      <c r="R65" s="33">
        <v>2</v>
      </c>
      <c r="S65" s="33">
        <v>0</v>
      </c>
      <c r="T65" s="27">
        <f t="shared" si="9"/>
        <v>0</v>
      </c>
      <c r="U65" s="33">
        <v>4</v>
      </c>
      <c r="V65" s="33">
        <v>0</v>
      </c>
      <c r="W65" s="27">
        <f t="shared" si="10"/>
        <v>0</v>
      </c>
      <c r="X65" s="33">
        <v>4</v>
      </c>
      <c r="Y65" s="33">
        <v>0</v>
      </c>
      <c r="Z65" s="27">
        <f t="shared" si="11"/>
        <v>0</v>
      </c>
    </row>
    <row r="66" spans="1:26" x14ac:dyDescent="0.25">
      <c r="A66" s="32" t="s">
        <v>123</v>
      </c>
      <c r="B66" s="32" t="s">
        <v>124</v>
      </c>
      <c r="C66" s="32" t="s">
        <v>91</v>
      </c>
      <c r="D66" s="32" t="s">
        <v>92</v>
      </c>
      <c r="E66" s="32" t="s">
        <v>34</v>
      </c>
      <c r="F66" s="17"/>
      <c r="G66" s="32" t="s">
        <v>38</v>
      </c>
      <c r="H66" s="32" t="s">
        <v>26</v>
      </c>
      <c r="I66" s="33">
        <v>3</v>
      </c>
      <c r="J66" s="33">
        <v>0</v>
      </c>
      <c r="K66" s="27">
        <f t="shared" si="6"/>
        <v>0</v>
      </c>
      <c r="L66" s="24">
        <v>4</v>
      </c>
      <c r="M66" s="33">
        <v>1</v>
      </c>
      <c r="N66" s="27">
        <f t="shared" si="7"/>
        <v>0.25</v>
      </c>
      <c r="O66" s="33">
        <v>2</v>
      </c>
      <c r="P66" s="33">
        <v>0</v>
      </c>
      <c r="Q66" s="27">
        <f t="shared" si="8"/>
        <v>0</v>
      </c>
      <c r="R66" s="33">
        <v>2</v>
      </c>
      <c r="S66" s="33">
        <v>1</v>
      </c>
      <c r="T66" s="27">
        <f t="shared" si="9"/>
        <v>0.5</v>
      </c>
      <c r="U66" s="33">
        <v>2</v>
      </c>
      <c r="V66" s="33">
        <v>0</v>
      </c>
      <c r="W66" s="27">
        <f t="shared" si="10"/>
        <v>0</v>
      </c>
      <c r="X66" s="33">
        <v>3</v>
      </c>
      <c r="Y66" s="33">
        <v>2</v>
      </c>
      <c r="Z66" s="27">
        <f t="shared" si="11"/>
        <v>0.66666666666666663</v>
      </c>
    </row>
    <row r="67" spans="1:26" x14ac:dyDescent="0.25">
      <c r="A67" s="32" t="s">
        <v>173</v>
      </c>
      <c r="B67" s="32" t="s">
        <v>174</v>
      </c>
      <c r="C67" s="32" t="s">
        <v>139</v>
      </c>
      <c r="D67" s="32" t="s">
        <v>92</v>
      </c>
      <c r="E67" s="32" t="s">
        <v>34</v>
      </c>
      <c r="F67" s="17"/>
      <c r="G67" s="32" t="s">
        <v>153</v>
      </c>
      <c r="H67" s="32" t="s">
        <v>27</v>
      </c>
      <c r="I67" s="33">
        <v>2</v>
      </c>
      <c r="J67" s="33">
        <v>2</v>
      </c>
      <c r="K67" s="27">
        <f t="shared" si="6"/>
        <v>1</v>
      </c>
      <c r="L67" s="24">
        <v>2</v>
      </c>
      <c r="M67" s="33">
        <v>0</v>
      </c>
      <c r="N67" s="27">
        <f t="shared" si="7"/>
        <v>0</v>
      </c>
      <c r="O67" s="33">
        <v>3</v>
      </c>
      <c r="P67" s="33">
        <v>2</v>
      </c>
      <c r="Q67" s="27">
        <f t="shared" si="8"/>
        <v>0.66666666666666663</v>
      </c>
      <c r="R67" s="33">
        <v>2</v>
      </c>
      <c r="S67" s="33">
        <v>0</v>
      </c>
      <c r="T67" s="27">
        <f t="shared" si="9"/>
        <v>0</v>
      </c>
      <c r="U67" s="33">
        <v>2</v>
      </c>
      <c r="V67" s="33">
        <v>1</v>
      </c>
      <c r="W67" s="27">
        <f t="shared" si="10"/>
        <v>0.5</v>
      </c>
      <c r="X67" s="33">
        <v>2</v>
      </c>
      <c r="Y67" s="33">
        <v>0</v>
      </c>
      <c r="Z67" s="27">
        <f t="shared" si="11"/>
        <v>0</v>
      </c>
    </row>
    <row r="68" spans="1:26" x14ac:dyDescent="0.25">
      <c r="A68" s="32" t="s">
        <v>175</v>
      </c>
      <c r="B68" s="32" t="s">
        <v>176</v>
      </c>
      <c r="C68" s="32" t="s">
        <v>139</v>
      </c>
      <c r="D68" s="32" t="s">
        <v>92</v>
      </c>
      <c r="E68" s="32" t="s">
        <v>34</v>
      </c>
      <c r="F68" s="17"/>
      <c r="G68" s="32" t="s">
        <v>153</v>
      </c>
      <c r="H68" s="32" t="s">
        <v>27</v>
      </c>
      <c r="I68" s="33">
        <v>2</v>
      </c>
      <c r="J68" s="33">
        <v>0</v>
      </c>
      <c r="K68" s="27">
        <f t="shared" si="6"/>
        <v>0</v>
      </c>
      <c r="L68" s="24">
        <v>2</v>
      </c>
      <c r="M68" s="33">
        <v>0</v>
      </c>
      <c r="N68" s="27">
        <f t="shared" si="7"/>
        <v>0</v>
      </c>
      <c r="O68" s="33">
        <v>2</v>
      </c>
      <c r="P68" s="33">
        <v>0</v>
      </c>
      <c r="Q68" s="27">
        <f t="shared" si="8"/>
        <v>0</v>
      </c>
      <c r="R68" s="33">
        <v>2</v>
      </c>
      <c r="S68" s="33">
        <v>0</v>
      </c>
      <c r="T68" s="27">
        <f t="shared" si="9"/>
        <v>0</v>
      </c>
      <c r="U68" s="33">
        <v>2</v>
      </c>
      <c r="V68" s="33">
        <v>0</v>
      </c>
      <c r="W68" s="27">
        <f t="shared" si="10"/>
        <v>0</v>
      </c>
      <c r="X68" s="33">
        <v>2</v>
      </c>
      <c r="Y68" s="33">
        <v>0</v>
      </c>
      <c r="Z68" s="27">
        <f t="shared" si="11"/>
        <v>0</v>
      </c>
    </row>
    <row r="69" spans="1:26" x14ac:dyDescent="0.25">
      <c r="A69" s="32" t="s">
        <v>138</v>
      </c>
      <c r="B69" s="32" t="s">
        <v>44</v>
      </c>
      <c r="C69" s="32" t="s">
        <v>139</v>
      </c>
      <c r="D69" s="32" t="s">
        <v>92</v>
      </c>
      <c r="E69" s="32" t="s">
        <v>34</v>
      </c>
      <c r="F69" s="17"/>
      <c r="G69" s="32" t="s">
        <v>38</v>
      </c>
      <c r="H69" s="32" t="s">
        <v>26</v>
      </c>
      <c r="I69" s="33">
        <v>2</v>
      </c>
      <c r="J69" s="33">
        <v>0</v>
      </c>
      <c r="K69" s="27">
        <f t="shared" si="6"/>
        <v>0</v>
      </c>
      <c r="L69" s="24">
        <v>2</v>
      </c>
      <c r="M69" s="33">
        <v>0</v>
      </c>
      <c r="N69" s="27">
        <f t="shared" si="7"/>
        <v>0</v>
      </c>
      <c r="O69" s="33">
        <v>2</v>
      </c>
      <c r="P69" s="33">
        <v>0</v>
      </c>
      <c r="Q69" s="27">
        <f t="shared" si="8"/>
        <v>0</v>
      </c>
      <c r="R69" s="33">
        <v>3</v>
      </c>
      <c r="S69" s="33">
        <v>0</v>
      </c>
      <c r="T69" s="27">
        <f t="shared" si="9"/>
        <v>0</v>
      </c>
      <c r="U69" s="33">
        <v>2</v>
      </c>
      <c r="V69" s="33">
        <v>0</v>
      </c>
      <c r="W69" s="27">
        <f t="shared" si="10"/>
        <v>0</v>
      </c>
      <c r="X69" s="33">
        <v>6</v>
      </c>
      <c r="Y69" s="33">
        <v>0</v>
      </c>
      <c r="Z69" s="27">
        <f t="shared" si="11"/>
        <v>0</v>
      </c>
    </row>
    <row r="70" spans="1:26" x14ac:dyDescent="0.25">
      <c r="A70" s="32" t="s">
        <v>146</v>
      </c>
      <c r="B70" s="32" t="s">
        <v>147</v>
      </c>
      <c r="C70" s="32" t="s">
        <v>139</v>
      </c>
      <c r="D70" s="32" t="s">
        <v>92</v>
      </c>
      <c r="E70" s="32" t="s">
        <v>34</v>
      </c>
      <c r="F70" s="17"/>
      <c r="G70" s="32" t="s">
        <v>38</v>
      </c>
      <c r="H70" s="32" t="s">
        <v>26</v>
      </c>
      <c r="I70" s="33">
        <v>2</v>
      </c>
      <c r="J70" s="33">
        <v>0</v>
      </c>
      <c r="K70" s="27">
        <f t="shared" si="6"/>
        <v>0</v>
      </c>
      <c r="L70" s="24">
        <v>3</v>
      </c>
      <c r="M70" s="33">
        <v>0</v>
      </c>
      <c r="N70" s="27">
        <f t="shared" si="7"/>
        <v>0</v>
      </c>
      <c r="O70" s="33">
        <v>5</v>
      </c>
      <c r="P70" s="33">
        <v>0</v>
      </c>
      <c r="Q70" s="27">
        <f t="shared" si="8"/>
        <v>0</v>
      </c>
      <c r="R70" s="33">
        <v>2</v>
      </c>
      <c r="S70" s="33">
        <v>2</v>
      </c>
      <c r="T70" s="27">
        <f t="shared" si="9"/>
        <v>1</v>
      </c>
      <c r="U70" s="33">
        <v>5</v>
      </c>
      <c r="V70" s="33">
        <v>0</v>
      </c>
      <c r="W70" s="27">
        <f t="shared" si="10"/>
        <v>0</v>
      </c>
      <c r="X70" s="33">
        <v>7</v>
      </c>
      <c r="Y70" s="33">
        <v>10</v>
      </c>
      <c r="Z70" s="27">
        <f t="shared" si="11"/>
        <v>1.4285714285714286</v>
      </c>
    </row>
    <row r="71" spans="1:26" x14ac:dyDescent="0.25">
      <c r="A71" s="32" t="s">
        <v>150</v>
      </c>
      <c r="B71" s="32" t="s">
        <v>43</v>
      </c>
      <c r="C71" s="32" t="s">
        <v>139</v>
      </c>
      <c r="D71" s="32" t="s">
        <v>92</v>
      </c>
      <c r="E71" s="32" t="s">
        <v>34</v>
      </c>
      <c r="F71" s="17"/>
      <c r="G71" s="32" t="s">
        <v>38</v>
      </c>
      <c r="H71" s="32" t="s">
        <v>26</v>
      </c>
      <c r="I71" s="33">
        <v>2</v>
      </c>
      <c r="J71" s="33">
        <v>0</v>
      </c>
      <c r="K71" s="27">
        <f t="shared" si="6"/>
        <v>0</v>
      </c>
      <c r="L71" s="24">
        <v>3</v>
      </c>
      <c r="M71" s="33">
        <v>8</v>
      </c>
      <c r="N71" s="27">
        <f t="shared" si="7"/>
        <v>2.6666666666666665</v>
      </c>
      <c r="O71" s="33">
        <v>5</v>
      </c>
      <c r="P71" s="33">
        <v>2</v>
      </c>
      <c r="Q71" s="27">
        <f t="shared" si="8"/>
        <v>0.4</v>
      </c>
      <c r="R71" s="33">
        <v>13</v>
      </c>
      <c r="S71" s="33">
        <v>8</v>
      </c>
      <c r="T71" s="27">
        <f t="shared" si="9"/>
        <v>0.61538461538461542</v>
      </c>
      <c r="U71" s="33">
        <v>11</v>
      </c>
      <c r="V71" s="33">
        <v>0</v>
      </c>
      <c r="W71" s="27">
        <f t="shared" si="10"/>
        <v>0</v>
      </c>
      <c r="X71" s="33">
        <v>5</v>
      </c>
      <c r="Y71" s="33">
        <v>23</v>
      </c>
      <c r="Z71" s="27">
        <f t="shared" si="11"/>
        <v>4.5999999999999996</v>
      </c>
    </row>
  </sheetData>
  <autoFilter ref="A4:Z71"/>
  <conditionalFormatting sqref="A72:A1048576 A4">
    <cfRule type="duplicateValues" dxfId="0" priority="58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vs. Achv</vt:lpstr>
      <vt:lpstr>Model wise Achv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ASUS-PC</cp:lastModifiedBy>
  <dcterms:created xsi:type="dcterms:W3CDTF">2020-01-07T12:07:55Z</dcterms:created>
  <dcterms:modified xsi:type="dcterms:W3CDTF">2020-01-07T12:09:30Z</dcterms:modified>
</cp:coreProperties>
</file>