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 s="1"/>
  <c r="AF40"/>
  <c r="AG39"/>
  <c r="AF39"/>
  <c r="AG38"/>
  <c r="AG33"/>
  <c r="AG30"/>
  <c r="AI30" s="1"/>
  <c r="AF30"/>
  <c r="AI29"/>
  <c r="AG29"/>
  <c r="AF29"/>
  <c r="AI46" s="1"/>
  <c r="AG28"/>
  <c r="AG23"/>
  <c r="AG20"/>
  <c r="AI20" s="1"/>
  <c r="AF20"/>
  <c r="AI45" s="1"/>
  <c r="AI19"/>
  <c r="AG19"/>
  <c r="AF19"/>
  <c r="AG18"/>
  <c r="AG13"/>
  <c r="AG10"/>
  <c r="AI10" s="1"/>
  <c r="AF10"/>
  <c r="AI9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 s="1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I45" i="97"/>
  <c r="AF48"/>
  <c r="AI45" i="98"/>
  <c r="AF46" i="8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95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 s="1"/>
  <c r="G11" s="1"/>
  <c r="G8" i="96" s="1"/>
  <c r="G11" s="1"/>
  <c r="G8" i="97" s="1"/>
  <c r="G11" s="1"/>
  <c r="G8" i="98" s="1"/>
  <c r="G11" s="1"/>
  <c r="G8" i="99" s="1"/>
  <c r="G11" s="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6" i="94" l="1"/>
  <c r="AF45"/>
  <c r="I31" i="100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G11" i="100" l="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<sst xmlns="http://schemas.openxmlformats.org/spreadsheetml/2006/main" count="4362" uniqueCount="178">
  <si>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</si>
  <si>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</si>
  <si>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</si>
  <si>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</si>
  <si>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</si>
  <si>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</si>
  <si>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</si>
  <si>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</si>
  <si>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</si>
  <si>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</si>
  <si>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</si>
  <si>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</si>
  <si>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</si>
  <si>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</si>
  <si>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</si>
  <si>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</si>
  <si>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</si>
  <si>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</si>
  <si>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</si>
  <si>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</si>
  <si>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</si>
  <si>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</si>
  <si>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</si>
  <si>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</si>
  <si>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</si>
  <si>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</si>
  <si>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</si>
  <si>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</si>
  <si>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</si>
  <si>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</si>
  <si>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</si>
  <si>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</si>
  <si>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</si>
  <si>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</si>
  <si>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</si>
  <si>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</si>
  <si>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</si>
  <si>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</si>
  <si>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</si>
  <si>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</si>
  <si>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</si>
  <si>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</si>
  <si>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</si>
  <si>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</si>
  <si>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</si>
  <si>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</si>
  <si>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</si>
  <si>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</si>
  <si>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</si>
  <si>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</si>
  <si>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</si>
  <si>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</si>
  <si>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</si>
  <si>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</si>
  <si>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</si>
  <si>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</si>
  <si>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</si>
  <si>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</si>
  <si>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</si>
  <si>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</si>
  <si>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</si>
  <si>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</si>
  <si>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</si>
  <si>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</si>
  <si>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</si>
  <si>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</si>
  <si>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</si>
  <si>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</si>
  <si>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</si>
  <si>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</si>
  <si>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</si>
  <si>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</si>
  <si>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</si>
  <si>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</si>
  <si>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</si>
  <si>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</si>
  <si>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</si>
  <si>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</si>
  <si>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</si>
  <si>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</si>
  <si>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</si>
  <si>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</si>
  <si>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</si>
  <si>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</si>
  <si>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</si>
  <si>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</si>
  <si>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</si>
  <si>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</si>
  <si>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</si>
  <si>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</si>
  <si>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</si>
  <si>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</si>
  <si>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</si>
  <si>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</si>
  <si>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</si>
  <si>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</si>
  <si>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</si>
  <si>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</si>
  <si>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</si>
  <si>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</si>
  <si>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</si>
  <si>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</si>
  <si>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</si>
  <si>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</si>
  <si>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</si>
  <si>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</si>
  <si>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</si>
  <si>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</si>
  <si>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</si>
  <si>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</si>
  <si>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</si>
  <si>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</si>
  <si>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</si>
  <si>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</si>
  <si>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</si>
  <si>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</si>
  <si>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</si>
  <si>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</si>
  <si>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</si>
  <si>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</si>
  <si>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</si>
  <si>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</si>
  <si>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</si>
  <si>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</si>
  <si>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</si>
  <si>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</si>
  <si>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</si>
  <si>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</si>
  <si>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</si>
  <si>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</si>
  <si>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</si>
  <si>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</si>
  <si>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</si>
  <si>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</si>
  <si>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</si>
  <si>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</si>
  <si>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</si>
  <si>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</si>
  <si>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</si>
  <si>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</si>
  <si>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</si>
  <si>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</si>
  <si>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</si>
  <si>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</si>
  <si>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</si>
  <si>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</si>
  <si>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</si>
  <si>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</si>
  <si>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</si>
  <si>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</si>
  <si>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</si>
  <si>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</si>
  <si>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</si>
  <si>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</si>
  <si>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</si>
  <si>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</si>
  <si>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</si>
  <si>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</si>
  <si>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</si>
  <si>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</si>
  <si>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</si>
  <si>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</si>
  <si>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</si>
  <si>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</si>
  <si>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</si>
  <si>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</si>
  <si>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</si>
  <si>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</si>
  <si>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</si>
  <si>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</si>
  <si>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</si>
  <si>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</si>
  <si>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</si>
  <si>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</si>
  <si>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</si>
  <si>
    <t>L95</t>
  </si>
  <si>
    <t>Natore Tel</t>
  </si>
  <si>
    <t>`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</si>
</sst>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59" t="s">
        <v>0</v>
      </c>
      <c r="D2" s="260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73" t="s">
        <v>30</v>
      </c>
      <c r="Y45" s="274"/>
      <c r="Z45" s="274"/>
      <c r="AA45" s="274"/>
      <c r="AB45" s="274"/>
      <c r="AC45" s="274"/>
      <c r="AD45" s="274"/>
      <c r="AE45" s="265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78" t="s">
        <v>38</v>
      </c>
      <c r="Y46" s="279"/>
      <c r="Z46" s="279"/>
      <c r="AA46" s="279"/>
      <c r="AB46" s="279"/>
      <c r="AC46" s="279"/>
      <c r="AD46" s="279"/>
      <c r="AE46" s="280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75" t="s">
        <v>31</v>
      </c>
      <c r="Y47" s="276"/>
      <c r="Z47" s="276"/>
      <c r="AA47" s="276"/>
      <c r="AB47" s="276"/>
      <c r="AC47" s="276"/>
      <c r="AD47" s="276"/>
      <c r="AE47" s="277"/>
      <c r="AF47" s="266">
        <f>AI11+AI21+AI31+AI41</f>
        <v>12826.99</v>
      </c>
      <c r="AG47" s="267"/>
      <c r="AI47" s="54">
        <f>AF31+AF21+AF11+AF41</f>
        <v>1</v>
      </c>
    </row>
    <row r="48" spans="1:35" ht="16.5" thickBot="1">
      <c r="X48" s="268" t="s">
        <v>42</v>
      </c>
      <c r="Y48" s="269"/>
      <c r="Z48" s="269"/>
      <c r="AA48" s="269"/>
      <c r="AB48" s="269"/>
      <c r="AC48" s="269"/>
      <c r="AD48" s="269"/>
      <c r="AE48" s="270"/>
      <c r="AF48" s="262">
        <f>AI12+AI22+AI32+AI42</f>
        <v>0</v>
      </c>
      <c r="AG48" s="263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522700</v>
      </c>
      <c r="AG45" s="265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1176559.5</v>
      </c>
      <c r="AG46" s="272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706484.97</v>
      </c>
      <c r="AG47" s="267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13014.66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940550</v>
      </c>
      <c r="AG45" s="265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1321034.2000000002</v>
      </c>
      <c r="AG46" s="272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1110380.17</v>
      </c>
      <c r="AG47" s="267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23460.06</v>
      </c>
      <c r="AG48" s="263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541050</v>
      </c>
      <c r="AG45" s="265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582780.99</v>
      </c>
      <c r="AG47" s="267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13465.42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546650</v>
      </c>
      <c r="AG45" s="265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646852.24</v>
      </c>
      <c r="AG46" s="272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696647.25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13670.32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602709.01500000001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316430</v>
      </c>
      <c r="AG45" s="265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304480.3</v>
      </c>
      <c r="AG46" s="272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692591.94000000006</v>
      </c>
      <c r="AG47" s="267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7898.31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238080</v>
      </c>
      <c r="AG45" s="265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460451.58999999997</v>
      </c>
      <c r="AG47" s="267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5940.63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991050</v>
      </c>
      <c r="AG45" s="265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901546.95</v>
      </c>
      <c r="AG46" s="272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395759.95</v>
      </c>
      <c r="AG47" s="267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24815.33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716010</v>
      </c>
      <c r="AG45" s="265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788057.2</v>
      </c>
      <c r="AG46" s="272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485978.68000000005</v>
      </c>
      <c r="AG47" s="267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18171.530000000002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608180</v>
      </c>
      <c r="AG45" s="265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572187.79999999993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465205.93</v>
      </c>
      <c r="AG47" s="267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15503.03</v>
      </c>
      <c r="AG48" s="263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465205.93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629210</v>
      </c>
      <c r="AG45" s="265"/>
      <c r="AI45" s="52">
        <f>AF10+AF20+AF30+AF40</f>
        <v>388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616127.25</v>
      </c>
      <c r="AG46" s="272"/>
      <c r="AI46" s="53">
        <f>AF29+AF19+AF9+AF39</f>
        <v>175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467938.48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15964.7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320390.995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320390.995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467938.48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487880</v>
      </c>
      <c r="AG45" s="265"/>
      <c r="AI45" s="52">
        <f>AF10+AF20+AF30+AF40</f>
        <v>233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534882.67999999993</v>
      </c>
      <c r="AG46" s="272"/>
      <c r="AI46" s="53">
        <f>AF29+AF19+AF9+AF39</f>
        <v>287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11857.17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526798.33000000007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345370</v>
      </c>
      <c r="AG45" s="265"/>
      <c r="AI45" s="52">
        <f>AF10+AF20+AF30+AF40</f>
        <v>137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190106.18</v>
      </c>
      <c r="AG47" s="267"/>
      <c r="AI47" s="54">
        <f>AF31+AF21+AF11+AF41</f>
        <v>37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8677.8499999999985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190106.18</v>
      </c>
      <c r="AG44" s="253"/>
      <c r="AI44" s="51">
        <f>AF8+AF18+AF28+AF38</f>
        <v>37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580760</v>
      </c>
      <c r="AG45" s="265"/>
      <c r="AI45" s="52">
        <f>AF10+AF20+AF30+AF40</f>
        <v>394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644587.94000000006</v>
      </c>
      <c r="AG46" s="272"/>
      <c r="AI46" s="53">
        <f>AF29+AF19+AF9+AF39</f>
        <v>409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268097.42000000004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14163.299999999997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268097.42000000004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841470</v>
      </c>
      <c r="AG45" s="265"/>
      <c r="AI45" s="52">
        <f>AF10+AF20+AF30+AF40</f>
        <v>339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1010998.4900000001</v>
      </c>
      <c r="AG46" s="272"/>
      <c r="AI46" s="53">
        <f>AF29+AF19+AF9+AF39</f>
        <v>484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458753.65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21127.739999999998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topLeftCell="P41" workbookViewId="0">
      <selection activeCell="AI54" sqref="AI54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458753.65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547900</v>
      </c>
      <c r="AG45" s="265"/>
      <c r="AI45" s="52">
        <f>AF10+AF20+AF30+AF40</f>
        <v>403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624920.1</v>
      </c>
      <c r="AG46" s="272"/>
      <c r="AI46" s="53">
        <f>AF29+AF19+AF9+AF39</f>
        <v>460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549565.43999999994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13791.689999999999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250891.68500000003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257230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250891.68500000003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91305.694999999992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93360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91305.694999999992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69057.212499999994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70605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69057.212499999994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411254.59250000003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411254.59250000003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169</v>
      </c>
      <c r="U8" s="69">
        <f>'27 '!U11</f>
        <v>0</v>
      </c>
      <c r="V8" s="69">
        <f>'27 '!V11</f>
        <v>11</v>
      </c>
      <c r="W8" s="69">
        <f>'27 '!W11</f>
        <v>0</v>
      </c>
      <c r="X8" s="69">
        <f>'27 '!X11</f>
        <v>1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3</v>
      </c>
      <c r="AE8" s="69">
        <f>'27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250891.68500000003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257230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250891.68500000003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16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4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91305.694999999992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93360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91305.694999999992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5</v>
      </c>
      <c r="D28" s="24">
        <f>'27 '!D31</f>
        <v>5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1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69057.212499999994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70605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69057.212499999994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411254.59250000003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411254.59250000003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169</v>
      </c>
      <c r="U8" s="69">
        <f>'28 '!U11</f>
        <v>0</v>
      </c>
      <c r="V8" s="69">
        <f>'28 '!V11</f>
        <v>11</v>
      </c>
      <c r="W8" s="69">
        <f>'28 '!W11</f>
        <v>0</v>
      </c>
      <c r="X8" s="69">
        <f>'28 '!X11</f>
        <v>1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3</v>
      </c>
      <c r="AE8" s="69">
        <f>'28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250891.68500000003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257230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250891.68500000003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16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4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91305.694999999992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93360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91305.694999999992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5</v>
      </c>
      <c r="D28" s="24">
        <f>'28 '!D31</f>
        <v>5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1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69057.212499999994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70605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69057.212499999994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411254.59250000003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411254.59250000003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169</v>
      </c>
      <c r="U8" s="69">
        <f>'29 '!U11</f>
        <v>0</v>
      </c>
      <c r="V8" s="69">
        <f>'29 '!V11</f>
        <v>11</v>
      </c>
      <c r="W8" s="69">
        <f>'29 '!W11</f>
        <v>0</v>
      </c>
      <c r="X8" s="69">
        <f>'29 '!X11</f>
        <v>1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3</v>
      </c>
      <c r="AE8" s="69">
        <f>'29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250891.68500000003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257230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250891.68500000003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16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4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37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91305.694999999992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93360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91305.694999999992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5</v>
      </c>
      <c r="D28" s="24">
        <f>'29 '!D31</f>
        <v>5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1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69057.212499999994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70605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69057.212499999994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411254.59250000003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411254.59250000003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169</v>
      </c>
      <c r="U8" s="69">
        <f>'30 '!U11</f>
        <v>0</v>
      </c>
      <c r="V8" s="69">
        <f>'30 '!V11</f>
        <v>11</v>
      </c>
      <c r="W8" s="69">
        <f>'30 '!W11</f>
        <v>0</v>
      </c>
      <c r="X8" s="69">
        <f>'30 '!X11</f>
        <v>1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3</v>
      </c>
      <c r="AE8" s="69">
        <f>'30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250891.68500000003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257230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250891.68500000003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16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4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37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91305.694999999992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93360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91305.694999999992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5</v>
      </c>
      <c r="D28" s="24">
        <f>'30 '!D31</f>
        <v>5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1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69057.212499999994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70605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69057.212499999994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411254.59250000003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411254.59250000003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31" workbookViewId="0">
      <selection activeCell="AJ50" sqref="AJ50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2" t="s">
        <v>145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23"/>
      <c r="AI1" s="23"/>
    </row>
    <row r="2" spans="1:35" ht="24" thickBot="1">
      <c r="A2" s="315" t="s">
        <v>146</v>
      </c>
      <c r="B2" s="316"/>
      <c r="C2" s="307" t="s">
        <v>147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202"/>
      <c r="AE2" s="202"/>
      <c r="AF2" s="202"/>
      <c r="AG2" s="202"/>
      <c r="AH2" s="3"/>
      <c r="AI2" s="3"/>
    </row>
    <row r="3" spans="1:35" thickBot="1">
      <c r="A3" s="305" t="s">
        <v>9</v>
      </c>
      <c r="B3" s="30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4"/>
      <c r="AG3" s="314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4755830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550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180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525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4484</v>
      </c>
      <c r="AG9" s="166">
        <f>B9*B5+C9*C5+D9*D5+E9*E5+F9*F5+G9*G5+H9*H5+I9*I5+J9*J5+K9*K5+L9*L5+M9*M5+N9*N5+O9*O5+P9*P5+Q9*Q5+R9*R5+S9*S5+T9*T5+U9*U5+V9*V5+W9*W5+X9*X5+Y9*Y5+Z9*Z5+AA9*AA5+AB9*AB5+AC9*AC5+AD9*AD5+AE9*AE5</f>
        <v>4755830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4637867.5599999996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550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180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525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691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69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49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27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4300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4519780</v>
      </c>
      <c r="AH10" s="180"/>
      <c r="AI10" s="181">
        <f>AG10</f>
        <v>4519780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169</v>
      </c>
      <c r="U11" s="21">
        <f t="shared" si="0"/>
        <v>0</v>
      </c>
      <c r="V11" s="21">
        <f t="shared" si="0"/>
        <v>11</v>
      </c>
      <c r="W11" s="21">
        <f t="shared" si="0"/>
        <v>0</v>
      </c>
      <c r="X11" s="21">
        <f t="shared" si="0"/>
        <v>1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3</v>
      </c>
      <c r="AE11" s="21">
        <f t="shared" si="0"/>
        <v>0</v>
      </c>
      <c r="AF11" s="182">
        <f>SUM(B11:AE11)</f>
        <v>184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112657.03000000001</v>
      </c>
    </row>
    <row r="13" spans="1:35" ht="15" thickBot="1">
      <c r="A13" s="319" t="s">
        <v>10</v>
      </c>
      <c r="B13" s="320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175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4072600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180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341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2354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4072600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3970473.27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64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180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337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19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2296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3822400</v>
      </c>
      <c r="AH20" s="16"/>
      <c r="AI20" s="7">
        <f>AG20</f>
        <v>3822400</v>
      </c>
    </row>
    <row r="21" spans="1:39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95955.3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1961880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72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20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284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1961880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1912399.32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55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67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19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273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1897630</v>
      </c>
      <c r="AH30" s="16"/>
      <c r="AI30" s="7">
        <f>AG30</f>
        <v>1897630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  <c r="AK31" s="309" t="s">
        <v>154</v>
      </c>
      <c r="AL31" s="310"/>
      <c r="AM31" s="31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47864.469999999994</v>
      </c>
      <c r="AK32" s="205" t="s">
        <v>155</v>
      </c>
      <c r="AL32" s="205" t="s">
        <v>156</v>
      </c>
      <c r="AM32" s="205" t="s">
        <v>157</v>
      </c>
    </row>
    <row r="33" spans="1:39" ht="14.25">
      <c r="A33" s="321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>
        <v>5100</v>
      </c>
      <c r="AL39" s="207" t="s">
        <v>101</v>
      </c>
      <c r="AM39" s="137" t="s">
        <v>176</v>
      </c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42040</v>
      </c>
      <c r="AL43" s="312" t="s">
        <v>159</v>
      </c>
      <c r="AM43" s="313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10239810</v>
      </c>
      <c r="AG45" s="265"/>
      <c r="AI45" s="52">
        <f>AF10+AF20+AF30+AF40</f>
        <v>6869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10520740.15</v>
      </c>
      <c r="AG46" s="272"/>
      <c r="AI46" s="53">
        <f>AF29+AF19+AF9+AF39</f>
        <v>7122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549565.43999999994</v>
      </c>
      <c r="AG47" s="267"/>
      <c r="AI47" s="54">
        <f>AF31+AF21+AF11+AF41</f>
        <v>254</v>
      </c>
      <c r="AK47" s="204">
        <f>B11*3+B10*3+D21*400+L21*700+M21*60+M20*5+N21*50+N20*5+D31*700</f>
        <v>7345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256476.80000000002</v>
      </c>
      <c r="AG48" s="263"/>
      <c r="AI48" s="54"/>
      <c r="AK48" s="210">
        <f>AF47-AK47+AL45</f>
        <v>542220.43999999994</v>
      </c>
      <c r="AL48" s="300" t="s">
        <v>160</v>
      </c>
      <c r="AM48" s="301"/>
    </row>
    <row r="49" spans="29:39" ht="19.5">
      <c r="AJ49" s="42"/>
      <c r="AK49" s="211"/>
      <c r="AL49" s="304"/>
      <c r="AM49" s="304"/>
    </row>
    <row r="50" spans="29:39">
      <c r="AC50" s="303" t="s">
        <v>141</v>
      </c>
      <c r="AD50" s="303"/>
      <c r="AE50" s="303"/>
      <c r="AF50" s="303">
        <v>2120</v>
      </c>
      <c r="AG50" s="303"/>
    </row>
    <row r="51" spans="29:39" ht="18.75">
      <c r="AC51" s="318" t="s">
        <v>142</v>
      </c>
      <c r="AD51" s="318"/>
      <c r="AE51" s="318"/>
      <c r="AF51" s="317">
        <f>AF48-AF50</f>
        <v>254356.80000000002</v>
      </c>
      <c r="AG51" s="318"/>
    </row>
    <row r="52" spans="29:39">
      <c r="AJ52" s="2" t="s">
        <v>177</v>
      </c>
    </row>
  </sheetData>
  <mergeCells count="27"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629190</v>
      </c>
      <c r="AG45" s="265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855039.7</v>
      </c>
      <c r="AG46" s="272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254414.99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15738.3</v>
      </c>
      <c r="AG48" s="263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197472.25999999998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617090</v>
      </c>
      <c r="AG45" s="265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523465.8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176323.22999999998</v>
      </c>
      <c r="AG47" s="267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15672.84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140240</v>
      </c>
      <c r="AG45" s="265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39623.550000000003</v>
      </c>
      <c r="AG47" s="267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3543.92</v>
      </c>
      <c r="AG48" s="263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2020-08-26T16:04:27Z</dcterms:modified>
</cp:coreProperties>
</file>