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7" i="100"/>
  <c r="AK43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G9"/>
  <c r="H9"/>
  <c r="H11" s="1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L11"/>
  <c r="M10"/>
  <c r="N10"/>
  <c r="O10"/>
  <c r="P10"/>
  <c r="Q10"/>
  <c r="Q11" s="1"/>
  <c r="R10"/>
  <c r="S10"/>
  <c r="T10"/>
  <c r="T11" s="1"/>
  <c r="U10"/>
  <c r="V10"/>
  <c r="W10"/>
  <c r="X10"/>
  <c r="X11" s="1"/>
  <c r="Y10"/>
  <c r="Z10"/>
  <c r="AA10"/>
  <c r="AA11" s="1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/>
  <c r="AD11"/>
  <c r="AD8" i="90"/>
  <c r="AD11"/>
  <c r="AD8" i="91"/>
  <c r="AD11"/>
  <c r="AD8" i="92"/>
  <c r="AD11"/>
  <c r="AD8" i="93"/>
  <c r="AD11"/>
  <c r="AD8" i="94"/>
  <c r="AD11"/>
  <c r="AD8" i="95"/>
  <c r="AD11"/>
  <c r="AD8" i="96"/>
  <c r="AD11"/>
  <c r="AD8" i="97"/>
  <c r="AD11"/>
  <c r="AD8" i="98"/>
  <c r="AD11"/>
  <c r="AD8" i="99"/>
  <c r="AD1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E30"/>
  <c r="AD30"/>
  <c r="AC30"/>
  <c r="AB30"/>
  <c r="AA30"/>
  <c r="Z30"/>
  <c r="Y30"/>
  <c r="Y29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E29"/>
  <c r="AD29"/>
  <c r="AD31"/>
  <c r="AC29"/>
  <c r="AB29"/>
  <c r="AA29"/>
  <c r="Z29"/>
  <c r="Z31"/>
  <c r="X29"/>
  <c r="W29"/>
  <c r="V29"/>
  <c r="U29"/>
  <c r="T29"/>
  <c r="S29"/>
  <c r="R29"/>
  <c r="Q29"/>
  <c r="Q31"/>
  <c r="P29"/>
  <c r="O29"/>
  <c r="N29"/>
  <c r="M29"/>
  <c r="M31"/>
  <c r="L29"/>
  <c r="K29"/>
  <c r="J29"/>
  <c r="I29"/>
  <c r="I31"/>
  <c r="H29"/>
  <c r="G29"/>
  <c r="F29"/>
  <c r="E29"/>
  <c r="E31"/>
  <c r="D29"/>
  <c r="B29"/>
  <c r="C29"/>
  <c r="AE20"/>
  <c r="AD20"/>
  <c r="AC20"/>
  <c r="AB20"/>
  <c r="AA20"/>
  <c r="Z20"/>
  <c r="Y20"/>
  <c r="X20"/>
  <c r="W20"/>
  <c r="V20"/>
  <c r="V19"/>
  <c r="U20"/>
  <c r="T20"/>
  <c r="S20"/>
  <c r="R20"/>
  <c r="Q20"/>
  <c r="P20"/>
  <c r="O20"/>
  <c r="N20"/>
  <c r="M20"/>
  <c r="L20"/>
  <c r="L21" s="1"/>
  <c r="K20"/>
  <c r="J20"/>
  <c r="J19"/>
  <c r="J21"/>
  <c r="I20"/>
  <c r="I21" s="1"/>
  <c r="H20"/>
  <c r="G20"/>
  <c r="F20"/>
  <c r="E20"/>
  <c r="D20"/>
  <c r="D21" s="1"/>
  <c r="D19"/>
  <c r="C20"/>
  <c r="B20"/>
  <c r="AE19"/>
  <c r="AD19"/>
  <c r="AD21"/>
  <c r="AC19"/>
  <c r="AC21"/>
  <c r="AB19"/>
  <c r="AA19"/>
  <c r="Z19"/>
  <c r="Z21"/>
  <c r="Y19"/>
  <c r="X19"/>
  <c r="W19"/>
  <c r="U19"/>
  <c r="U21"/>
  <c r="T19"/>
  <c r="S19"/>
  <c r="R19"/>
  <c r="Q19"/>
  <c r="Q21" s="1"/>
  <c r="P19"/>
  <c r="O19"/>
  <c r="N19"/>
  <c r="M19"/>
  <c r="M21" s="1"/>
  <c r="L19"/>
  <c r="K19"/>
  <c r="I19"/>
  <c r="H19"/>
  <c r="G19"/>
  <c r="F19"/>
  <c r="E19"/>
  <c r="C19"/>
  <c r="C21"/>
  <c r="B19"/>
  <c r="AE38"/>
  <c r="AD38"/>
  <c r="AC38"/>
  <c r="AB38"/>
  <c r="AA38"/>
  <c r="Z38"/>
  <c r="Y38"/>
  <c r="Y41"/>
  <c r="X38"/>
  <c r="W38"/>
  <c r="V38"/>
  <c r="U38"/>
  <c r="U41"/>
  <c r="T38"/>
  <c r="S38"/>
  <c r="R38"/>
  <c r="Q38"/>
  <c r="P38"/>
  <c r="O38"/>
  <c r="N38"/>
  <c r="M38"/>
  <c r="M41"/>
  <c r="L38"/>
  <c r="K38"/>
  <c r="J38"/>
  <c r="I38"/>
  <c r="I41"/>
  <c r="H38"/>
  <c r="G38"/>
  <c r="F38"/>
  <c r="E38"/>
  <c r="E41"/>
  <c r="B38"/>
  <c r="B41"/>
  <c r="C38"/>
  <c r="C41"/>
  <c r="D38"/>
  <c r="D41"/>
  <c r="F41"/>
  <c r="G41"/>
  <c r="H41"/>
  <c r="J41"/>
  <c r="K41"/>
  <c r="L41"/>
  <c r="N41"/>
  <c r="O41"/>
  <c r="P41"/>
  <c r="Q41"/>
  <c r="R41"/>
  <c r="S41"/>
  <c r="T41"/>
  <c r="V41"/>
  <c r="W41"/>
  <c r="X41"/>
  <c r="Z41"/>
  <c r="AA41"/>
  <c r="AB41"/>
  <c r="AC41"/>
  <c r="AD41"/>
  <c r="AE41"/>
  <c r="AG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/>
  <c r="I8" i="92"/>
  <c r="I11"/>
  <c r="I8" i="93"/>
  <c r="I11"/>
  <c r="I8" i="94"/>
  <c r="I11"/>
  <c r="I8" i="95"/>
  <c r="I11"/>
  <c r="I8" i="96"/>
  <c r="I11"/>
  <c r="I8" i="97"/>
  <c r="I11"/>
  <c r="I8" i="98"/>
  <c r="I11"/>
  <c r="I8" i="99"/>
  <c r="I1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8" i="100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8"/>
  <c r="AF46" i="91"/>
  <c r="AF38" i="100"/>
  <c r="AF18"/>
  <c r="AI32" i="85"/>
  <c r="AF46" i="93"/>
  <c r="AI8" i="100"/>
  <c r="AI28"/>
  <c r="AF28"/>
  <c r="AF46" i="88"/>
  <c r="AI42" i="92"/>
  <c r="AF48"/>
  <c r="AI46" i="93"/>
  <c r="AI18" i="100"/>
  <c r="AI45" i="93"/>
  <c r="AF46" i="83"/>
  <c r="AF48" i="72"/>
  <c r="AI45" i="74"/>
  <c r="AI46"/>
  <c r="AI46" i="78"/>
  <c r="AI45" i="87"/>
  <c r="AI46" i="88"/>
  <c r="AI45"/>
  <c r="AF46" i="90"/>
  <c r="AI46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F48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G29"/>
  <c r="F1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K31"/>
  <c r="S31"/>
  <c r="W31"/>
  <c r="AI41"/>
  <c r="AI42"/>
  <c r="S11"/>
  <c r="Y21"/>
  <c r="AC31"/>
  <c r="R21"/>
  <c r="J31"/>
  <c r="N31"/>
  <c r="R31"/>
  <c r="V31"/>
  <c r="AE21"/>
  <c r="AA31"/>
  <c r="AB31"/>
  <c r="O11"/>
  <c r="G21"/>
  <c r="C31"/>
  <c r="S21"/>
  <c r="X21"/>
  <c r="AA21"/>
  <c r="O31"/>
  <c r="Z11"/>
  <c r="R11"/>
  <c r="U11"/>
  <c r="AI39"/>
  <c r="AF46" i="73"/>
  <c r="AF45" i="99"/>
  <c r="H21" i="100"/>
  <c r="P21"/>
  <c r="T21"/>
  <c r="W21"/>
  <c r="H31"/>
  <c r="L31"/>
  <c r="P31"/>
  <c r="T31"/>
  <c r="X31"/>
  <c r="AE31"/>
  <c r="AC11"/>
  <c r="AF40"/>
  <c r="AG40"/>
  <c r="AI40"/>
  <c r="I11"/>
  <c r="AF29"/>
  <c r="AF45" i="97"/>
  <c r="AF45" i="96"/>
  <c r="AF45" i="95"/>
  <c r="AF45" i="94"/>
  <c r="AF45" i="93"/>
  <c r="AF45" i="92"/>
  <c r="AF45" i="90"/>
  <c r="AF45" i="89"/>
  <c r="AF45" i="88"/>
  <c r="AF46" i="76"/>
  <c r="AF45" i="75"/>
  <c r="AF45" i="72"/>
  <c r="P11" i="100"/>
  <c r="AF45" i="71"/>
  <c r="U31" i="100"/>
  <c r="AB21"/>
  <c r="AG39"/>
  <c r="AF38" i="68"/>
  <c r="AF39" i="100"/>
  <c r="AG38"/>
  <c r="B38" i="72"/>
  <c r="AI38" i="68"/>
  <c r="C41"/>
  <c r="AI46" i="36"/>
  <c r="D11" i="100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N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B11"/>
  <c r="AI45" i="73"/>
  <c r="AF45"/>
  <c r="AF41" i="100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B31" i="100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I32" i="100"/>
  <c r="AF48" i="36"/>
  <c r="AI45"/>
  <c r="B21" i="100"/>
  <c r="AF21" i="36"/>
  <c r="AG21"/>
  <c r="AI11"/>
  <c r="AF11"/>
  <c r="AG11"/>
  <c r="AG31"/>
  <c r="AI44" i="100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F44" i="100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AD11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/>
  <c r="B21"/>
  <c r="B18" i="92"/>
  <c r="B21"/>
  <c r="B18" i="93"/>
  <c r="B21"/>
  <c r="B18" i="94"/>
  <c r="B21"/>
  <c r="B18" i="95"/>
  <c r="B21"/>
  <c r="B18" i="96"/>
  <c r="B21"/>
  <c r="B18" i="97"/>
  <c r="B21"/>
  <c r="B18" i="98"/>
  <c r="B21"/>
  <c r="B18" i="99"/>
  <c r="B2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V11" i="100"/>
  <c r="Q21" i="8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D31" i="100"/>
  <c r="AG21" i="8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6" i="87" l="1"/>
  <c r="AF48"/>
  <c r="AF45"/>
  <c r="AF48" i="86"/>
  <c r="AF30" i="100"/>
  <c r="E21"/>
  <c r="AG10"/>
  <c r="AI10" s="1"/>
  <c r="AI12"/>
  <c r="AF10"/>
  <c r="AI19"/>
  <c r="AF45" i="86"/>
  <c r="AG30" i="100"/>
  <c r="AI30" s="1"/>
  <c r="F31"/>
  <c r="AG31" s="1"/>
  <c r="AF20"/>
  <c r="AG28"/>
  <c r="AF19"/>
  <c r="AG19"/>
  <c r="N21"/>
  <c r="AG18"/>
  <c r="AF9"/>
  <c r="AG8"/>
  <c r="AI9"/>
  <c r="AG9"/>
  <c r="AF11"/>
  <c r="AF46" i="85"/>
  <c r="AF48"/>
  <c r="AF45"/>
  <c r="D28" i="86"/>
  <c r="AF31" i="85"/>
  <c r="AI31"/>
  <c r="C28" i="89"/>
  <c r="AF31" i="100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11" i="100"/>
  <c r="AI8" i="85"/>
  <c r="AF44" i="84"/>
  <c r="AF45"/>
  <c r="AI21" i="100" l="1"/>
  <c r="AF21"/>
  <c r="AI47" s="1"/>
  <c r="AI31"/>
  <c r="AG21"/>
  <c r="AF45"/>
  <c r="AI45"/>
  <c r="AF48"/>
  <c r="AF52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F47" i="100" l="1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<sst xmlns="http://schemas.openxmlformats.org/spreadsheetml/2006/main" count="4498" uniqueCount="176">
  <si>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</si>
  <si>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</si>
  <si>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</si>
  <si>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</si>
  <si>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</si>
  <si>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</si>
  <si>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</si>
  <si>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</si>
  <si>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</si>
  <si>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</si>
  <si>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</si>
  <si>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</si>
  <si>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</si>
  <si>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</si>
  <si>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</si>
  <si>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</si>
  <si>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</si>
  <si>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</si>
  <si>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</si>
  <si>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</si>
  <si>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</si>
  <si>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</si>
  <si>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</si>
  <si>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</si>
  <si>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</si>
  <si>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</si>
  <si>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</si>
  <si>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</si>
  <si>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</si>
  <si>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</si>
  <si>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</si>
  <si>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</si>
  <si>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</si>
  <si>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</si>
  <si>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</si>
  <si>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</si>
  <si>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</si>
  <si>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</si>
  <si>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</si>
  <si>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</si>
  <si>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</si>
  <si>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</si>
  <si>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</si>
  <si>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</si>
  <si>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</si>
  <si>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</si>
  <si>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</si>
  <si>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</si>
  <si>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</si>
  <si>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</si>
  <si>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</si>
  <si>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</si>
  <si>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</si>
  <si>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</si>
  <si>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</si>
  <si>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</si>
  <si>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</si>
  <si>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</si>
  <si>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</si>
  <si>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</si>
  <si>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</si>
  <si>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</si>
  <si>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</si>
  <si>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</si>
  <si>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</si>
  <si>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</si>
  <si>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</si>
  <si>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</si>
  <si>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</si>
  <si>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</si>
  <si>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</si>
  <si>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</si>
  <si>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</si>
  <si>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</si>
  <si>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</si>
  <si>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</si>
  <si>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</si>
  <si>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</si>
  <si>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</si>
  <si>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</si>
  <si>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</si>
  <si>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</si>
  <si>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</si>
  <si>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</si>
  <si>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</si>
  <si>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</si>
  <si>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</si>
  <si>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</si>
  <si>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</si>
  <si>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</si>
  <si>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</si>
  <si>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</si>
  <si>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</si>
  <si>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</si>
  <si>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</si>
  <si>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</si>
  <si>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</si>
  <si>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</si>
  <si>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</si>
  <si>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</si>
  <si>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</si>
  <si>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</si>
  <si>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</si>
  <si>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</si>
  <si>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</si>
  <si>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</si>
  <si>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</si>
  <si>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</si>
  <si>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</si>
  <si>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</si>
  <si>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</si>
  <si>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</si>
  <si>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</si>
  <si>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</si>
  <si>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</si>
  <si>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</si>
  <si>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</si>
  <si>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</si>
  <si>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</si>
  <si>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</si>
  <si>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</si>
  <si>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</si>
  <si>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</si>
  <si>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</si>
  <si>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</si>
  <si>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</si>
  <si>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</si>
  <si>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</si>
  <si>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</si>
  <si>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</si>
  <si>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</si>
  <si>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</si>
  <si>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</si>
  <si>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</si>
  <si>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</si>
  <si>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</si>
  <si>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</si>
  <si>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</si>
  <si>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</si>
  <si>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</si>
  <si>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</si>
  <si>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</si>
  <si>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</si>
  <si>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</si>
  <si>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</si>
  <si>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</si>
  <si>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</si>
  <si>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</si>
  <si>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</si>
  <si>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</si>
  <si>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</si>
  <si>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</si>
  <si>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</si>
  <si>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</si>
  <si>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</si>
  <si>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</si>
  <si>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</si>
  <si>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</si>
  <si>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</si>
  <si>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</si>
  <si>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</si>
  <si>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</si>
  <si>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</si>
  <si>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</si>
  <si>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i65 Less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</si>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</sst>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3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50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1" borderId="12" xfId="0" applyNumberFormat="1" applyFont="1" applyFill="1" applyBorder="1" applyAlignment="1">
      <alignment horizontal="center"/>
    </xf>
    <xf numFmtId="0" fontId="22" fillId="51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78" t="s">
        <v>0</v>
      </c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166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167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168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169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170</v>
      </c>
      <c r="I27" s="237" t="s">
        <v>165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69" t="s">
        <v>30</v>
      </c>
      <c r="Y45" s="270"/>
      <c r="Z45" s="270"/>
      <c r="AA45" s="270"/>
      <c r="AB45" s="270"/>
      <c r="AC45" s="270"/>
      <c r="AD45" s="270"/>
      <c r="AE45" s="261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74" t="s">
        <v>38</v>
      </c>
      <c r="Y46" s="275"/>
      <c r="Z46" s="275"/>
      <c r="AA46" s="275"/>
      <c r="AB46" s="275"/>
      <c r="AC46" s="275"/>
      <c r="AD46" s="275"/>
      <c r="AE46" s="276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71" t="s">
        <v>31</v>
      </c>
      <c r="Y47" s="272"/>
      <c r="Z47" s="272"/>
      <c r="AA47" s="272"/>
      <c r="AB47" s="272"/>
      <c r="AC47" s="272"/>
      <c r="AD47" s="272"/>
      <c r="AE47" s="273"/>
      <c r="AF47" s="262">
        <f>AI11+AI21+AI31+AI41</f>
        <v>12826.99</v>
      </c>
      <c r="AG47" s="263"/>
      <c r="AI47" s="54">
        <f>AF31+AF21+AF11+AF41</f>
        <v>1</v>
      </c>
    </row>
    <row r="48" spans="1:35" ht="16.5" thickBot="1">
      <c r="X48" s="264" t="s">
        <v>42</v>
      </c>
      <c r="Y48" s="265"/>
      <c r="Z48" s="265"/>
      <c r="AA48" s="265"/>
      <c r="AB48" s="265"/>
      <c r="AC48" s="265"/>
      <c r="AD48" s="265"/>
      <c r="AE48" s="266"/>
      <c r="AF48" s="258">
        <f>AI12+AI22+AI32+AI42</f>
        <v>0</v>
      </c>
      <c r="AG48" s="259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522700</v>
      </c>
      <c r="AG45" s="261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1176559.5</v>
      </c>
      <c r="AG46" s="268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706484.97</v>
      </c>
      <c r="AG47" s="263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13014.66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940550</v>
      </c>
      <c r="AG45" s="261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1321034.2000000002</v>
      </c>
      <c r="AG46" s="268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1110380.17</v>
      </c>
      <c r="AG47" s="263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23460.06</v>
      </c>
      <c r="AG48" s="259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541050</v>
      </c>
      <c r="AG45" s="261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582780.99</v>
      </c>
      <c r="AG47" s="263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13465.42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166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167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546650</v>
      </c>
      <c r="AG45" s="261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646852.24</v>
      </c>
      <c r="AG46" s="268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696647.25</v>
      </c>
      <c r="AG47" s="263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13670.32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602709.01500000001</v>
      </c>
      <c r="AG47" s="263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316430</v>
      </c>
      <c r="AG45" s="261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304480.3</v>
      </c>
      <c r="AG46" s="268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692591.94000000006</v>
      </c>
      <c r="AG47" s="263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7898.31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238080</v>
      </c>
      <c r="AG45" s="261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460451.58999999997</v>
      </c>
      <c r="AG47" s="263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5940.63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S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991050</v>
      </c>
      <c r="AG45" s="261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901546.95</v>
      </c>
      <c r="AG46" s="268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395759.95</v>
      </c>
      <c r="AG47" s="263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24815.33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716010</v>
      </c>
      <c r="AG45" s="261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788057.2</v>
      </c>
      <c r="AG46" s="268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485978.68000000005</v>
      </c>
      <c r="AG47" s="263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18171.530000000002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L41" workbookViewId="0">
      <selection activeCell="AI61" sqref="AI6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608180</v>
      </c>
      <c r="AG45" s="261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572187.79999999993</v>
      </c>
      <c r="AG46" s="268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465205.93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15503.03</v>
      </c>
      <c r="AG48" s="259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0</v>
      </c>
      <c r="AG47" s="263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83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19</v>
      </c>
      <c r="R8" s="69">
        <f>'20 '!R11</f>
        <v>0</v>
      </c>
      <c r="S8" s="69">
        <f>'20 '!S11</f>
        <v>0</v>
      </c>
      <c r="T8" s="69">
        <f>'20 '!T11</f>
        <v>159</v>
      </c>
      <c r="U8" s="69">
        <f>'20 '!U11</f>
        <v>0</v>
      </c>
      <c r="V8" s="69">
        <f>'20 '!V11</f>
        <v>27</v>
      </c>
      <c r="W8" s="69">
        <f>'20 '!W11</f>
        <v>0</v>
      </c>
      <c r="X8" s="69">
        <f>'20 '!X11</f>
        <v>0</v>
      </c>
      <c r="Y8" s="69">
        <f>'20 '!Y11</f>
        <v>0</v>
      </c>
      <c r="Z8" s="69">
        <f>'20 '!Z11</f>
        <v>0</v>
      </c>
      <c r="AA8" s="69">
        <f>'20 '!AA11</f>
        <v>8</v>
      </c>
      <c r="AB8" s="69">
        <f>'20 '!AB11</f>
        <v>0</v>
      </c>
      <c r="AC8" s="69">
        <f>'20 '!AC11</f>
        <v>0</v>
      </c>
      <c r="AD8" s="102">
        <f>'20 '!AD11</f>
        <v>0</v>
      </c>
      <c r="AE8" s="69">
        <f>'20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24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0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11</v>
      </c>
      <c r="D28" s="24">
        <f>'20 '!D31</f>
        <v>0</v>
      </c>
      <c r="E28" s="24">
        <f>'20 '!E31</f>
        <v>0</v>
      </c>
      <c r="F28" s="24">
        <f>'20 '!F31</f>
        <v>0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83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19</v>
      </c>
      <c r="R8" s="69">
        <f>'21 '!R11</f>
        <v>0</v>
      </c>
      <c r="S8" s="69">
        <f>'21 '!S11</f>
        <v>0</v>
      </c>
      <c r="T8" s="69">
        <f>'21 '!T11</f>
        <v>159</v>
      </c>
      <c r="U8" s="69">
        <f>'21 '!U11</f>
        <v>0</v>
      </c>
      <c r="V8" s="69">
        <f>'21 '!V11</f>
        <v>27</v>
      </c>
      <c r="W8" s="69">
        <f>'21 '!W11</f>
        <v>0</v>
      </c>
      <c r="X8" s="69">
        <f>'21 '!X11</f>
        <v>0</v>
      </c>
      <c r="Y8" s="69">
        <f>'21 '!Y11</f>
        <v>0</v>
      </c>
      <c r="Z8" s="69">
        <f>'21 '!Z11</f>
        <v>0</v>
      </c>
      <c r="AA8" s="69">
        <f>'21 '!AA11</f>
        <v>8</v>
      </c>
      <c r="AB8" s="69">
        <f>'21 '!AB11</f>
        <v>0</v>
      </c>
      <c r="AC8" s="69">
        <f>'21 '!AC11</f>
        <v>0</v>
      </c>
      <c r="AD8" s="102">
        <f>'21 '!AD11</f>
        <v>0</v>
      </c>
      <c r="AE8" s="69">
        <f>'21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24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0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11</v>
      </c>
      <c r="D28" s="24">
        <f>'21 '!D31</f>
        <v>0</v>
      </c>
      <c r="E28" s="24">
        <f>'21 '!E31</f>
        <v>0</v>
      </c>
      <c r="F28" s="24">
        <f>'21 '!F31</f>
        <v>0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83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0</v>
      </c>
      <c r="Q8" s="69">
        <f>'22 '!Q11</f>
        <v>19</v>
      </c>
      <c r="R8" s="69">
        <f>'22 '!R11</f>
        <v>0</v>
      </c>
      <c r="S8" s="69">
        <f>'22 '!S11</f>
        <v>0</v>
      </c>
      <c r="T8" s="69">
        <f>'22 '!T11</f>
        <v>159</v>
      </c>
      <c r="U8" s="69">
        <f>'22 '!U11</f>
        <v>0</v>
      </c>
      <c r="V8" s="69">
        <f>'22 '!V11</f>
        <v>27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8</v>
      </c>
      <c r="AB8" s="69">
        <f>'22 '!AB11</f>
        <v>0</v>
      </c>
      <c r="AC8" s="69">
        <f>'22 '!AC11</f>
        <v>0</v>
      </c>
      <c r="AD8" s="102">
        <f>'22 '!AD11</f>
        <v>0</v>
      </c>
      <c r="AE8" s="69">
        <f>'22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0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24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11</v>
      </c>
      <c r="D28" s="24">
        <f>'22 '!D31</f>
        <v>0</v>
      </c>
      <c r="E28" s="24">
        <f>'22 '!E31</f>
        <v>0</v>
      </c>
      <c r="F28" s="24">
        <f>'22 '!F31</f>
        <v>0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83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19</v>
      </c>
      <c r="R8" s="69">
        <f>'23'!R11</f>
        <v>0</v>
      </c>
      <c r="S8" s="69">
        <f>'23'!S11</f>
        <v>0</v>
      </c>
      <c r="T8" s="69">
        <f>'23'!T11</f>
        <v>159</v>
      </c>
      <c r="U8" s="69">
        <f>'23'!U11</f>
        <v>0</v>
      </c>
      <c r="V8" s="69">
        <f>'23'!V11</f>
        <v>27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8</v>
      </c>
      <c r="AB8" s="69">
        <f>'23'!AB11</f>
        <v>0</v>
      </c>
      <c r="AC8" s="69">
        <f>'23'!AC11</f>
        <v>0</v>
      </c>
      <c r="AD8" s="102">
        <f>'23'!AD11</f>
        <v>0</v>
      </c>
      <c r="AE8" s="69">
        <f>'23'!AE11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24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11</v>
      </c>
      <c r="D28" s="24">
        <f>'23'!D31</f>
        <v>0</v>
      </c>
      <c r="E28" s="24">
        <f>'23'!E31</f>
        <v>0</v>
      </c>
      <c r="F28" s="24">
        <f>'23'!F31</f>
        <v>0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83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19</v>
      </c>
      <c r="R8" s="69">
        <f>'24'!R11</f>
        <v>0</v>
      </c>
      <c r="S8" s="69">
        <f>'24'!S11</f>
        <v>0</v>
      </c>
      <c r="T8" s="69">
        <f>'24'!T11</f>
        <v>159</v>
      </c>
      <c r="U8" s="69">
        <f>'24'!U11</f>
        <v>0</v>
      </c>
      <c r="V8" s="69">
        <f>'24'!V11</f>
        <v>27</v>
      </c>
      <c r="W8" s="69">
        <f>'24'!W11</f>
        <v>0</v>
      </c>
      <c r="X8" s="69">
        <f>'24'!X11</f>
        <v>0</v>
      </c>
      <c r="Y8" s="69">
        <f>'24'!Y11</f>
        <v>0</v>
      </c>
      <c r="Z8" s="69">
        <f>'24'!Z11</f>
        <v>0</v>
      </c>
      <c r="AA8" s="69">
        <f>'24'!AA11</f>
        <v>8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24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11</v>
      </c>
      <c r="D28" s="24">
        <f>'24'!D31</f>
        <v>0</v>
      </c>
      <c r="E28" s="24">
        <f>'24'!E31</f>
        <v>0</v>
      </c>
      <c r="F28" s="24">
        <f>'24'!F31</f>
        <v>0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83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19</v>
      </c>
      <c r="R8" s="69">
        <f>'25 '!R11</f>
        <v>0</v>
      </c>
      <c r="S8" s="69">
        <f>'25 '!S11</f>
        <v>0</v>
      </c>
      <c r="T8" s="69">
        <f>'25 '!T11</f>
        <v>159</v>
      </c>
      <c r="U8" s="69">
        <f>'25 '!U11</f>
        <v>0</v>
      </c>
      <c r="V8" s="69">
        <f>'25 '!V11</f>
        <v>27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8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24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83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19</v>
      </c>
      <c r="R8" s="69">
        <f>'26 '!R11</f>
        <v>0</v>
      </c>
      <c r="S8" s="69">
        <f>'26 '!S11</f>
        <v>0</v>
      </c>
      <c r="T8" s="69">
        <f>'26 '!T11</f>
        <v>159</v>
      </c>
      <c r="U8" s="69">
        <f>'26 '!U11</f>
        <v>0</v>
      </c>
      <c r="V8" s="69">
        <f>'26 '!V11</f>
        <v>27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8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24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11</v>
      </c>
      <c r="D28" s="24">
        <f>'26 '!D31</f>
        <v>0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83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19</v>
      </c>
      <c r="R8" s="69">
        <f>'27 '!R11</f>
        <v>0</v>
      </c>
      <c r="S8" s="69">
        <f>'27 '!S11</f>
        <v>0</v>
      </c>
      <c r="T8" s="69">
        <f>'27 '!T11</f>
        <v>159</v>
      </c>
      <c r="U8" s="69">
        <f>'27 '!U11</f>
        <v>0</v>
      </c>
      <c r="V8" s="69">
        <f>'27 '!V11</f>
        <v>27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8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24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11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83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19</v>
      </c>
      <c r="R8" s="69">
        <f>'28 '!R11</f>
        <v>0</v>
      </c>
      <c r="S8" s="69">
        <f>'28 '!S11</f>
        <v>0</v>
      </c>
      <c r="T8" s="69">
        <f>'28 '!T11</f>
        <v>159</v>
      </c>
      <c r="U8" s="69">
        <f>'28 '!U11</f>
        <v>0</v>
      </c>
      <c r="V8" s="69">
        <f>'28 '!V11</f>
        <v>27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8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24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11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0</v>
      </c>
      <c r="AG47" s="263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83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19</v>
      </c>
      <c r="R8" s="69">
        <f>'29 '!R11</f>
        <v>0</v>
      </c>
      <c r="S8" s="69">
        <f>'29 '!S11</f>
        <v>0</v>
      </c>
      <c r="T8" s="69">
        <f>'29 '!T11</f>
        <v>159</v>
      </c>
      <c r="U8" s="69">
        <f>'29 '!U11</f>
        <v>0</v>
      </c>
      <c r="V8" s="69">
        <f>'29 '!V11</f>
        <v>27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8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24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11</v>
      </c>
      <c r="D28" s="24">
        <f>'29 '!D31</f>
        <v>0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83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19</v>
      </c>
      <c r="R8" s="69">
        <f>'30 '!R11</f>
        <v>0</v>
      </c>
      <c r="S8" s="69">
        <f>'30 '!S11</f>
        <v>0</v>
      </c>
      <c r="T8" s="69">
        <f>'30 '!T11</f>
        <v>159</v>
      </c>
      <c r="U8" s="69">
        <f>'30 '!U11</f>
        <v>0</v>
      </c>
      <c r="V8" s="69">
        <f>'30 '!V11</f>
        <v>27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8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368261.35749999998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377245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368261.35749999998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24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25900.59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26550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25900.59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11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66167.00499999999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67760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66167.00499999999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460328.95250000001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460328.95250000001</v>
      </c>
      <c r="AG47" s="263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37" workbookViewId="0">
      <selection activeCell="AL54" sqref="AL53:AL54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3" t="s">
        <v>145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23"/>
      <c r="AI1" s="23"/>
    </row>
    <row r="2" spans="1:35" ht="24" thickBot="1">
      <c r="A2" s="316" t="s">
        <v>146</v>
      </c>
      <c r="B2" s="317"/>
      <c r="C2" s="308" t="s">
        <v>147</v>
      </c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202"/>
      <c r="AE2" s="202"/>
      <c r="AF2" s="202"/>
      <c r="AG2" s="202"/>
      <c r="AH2" s="3"/>
      <c r="AI2" s="3"/>
    </row>
    <row r="3" spans="1:35" thickBot="1">
      <c r="A3" s="306" t="s">
        <v>9</v>
      </c>
      <c r="B3" s="307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5"/>
      <c r="AG3" s="315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166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175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167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3672480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320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540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20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3459</v>
      </c>
      <c r="AG9" s="166">
        <f>B9*B5+C9*C5+D9*D5+E9*E5+F9*F5+G9*G5+H9*H5+I9*I5+J9*J5+K9*K5+L9*L5+M9*M5+N9*N5+O9*O5+P9*P5+Q9*Q5+R9*R5+S9*S5+T9*T5+U9*U5+V9*V5+W9*W5+X9*X5+Y9*Y5+Z9*Z5+AA9*AA5+AB9*AB5+AC9*AC5+AD9*AD5+AE9*AE5</f>
        <v>3672480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3580846.2600000002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257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661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381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53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20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52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3163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3278270</v>
      </c>
      <c r="AH10" s="180"/>
      <c r="AI10" s="181">
        <f>AG10</f>
        <v>3278270</v>
      </c>
    </row>
    <row r="11" spans="1:35" s="6" customFormat="1" ht="16.5" thickBot="1">
      <c r="A11" s="153" t="s">
        <v>8</v>
      </c>
      <c r="B11" s="21">
        <f>B8+B9-B10</f>
        <v>83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19</v>
      </c>
      <c r="R11" s="21">
        <f>R8+R9-R10</f>
        <v>0</v>
      </c>
      <c r="S11" s="21">
        <f t="shared" si="0"/>
        <v>0</v>
      </c>
      <c r="T11" s="21">
        <f t="shared" si="0"/>
        <v>159</v>
      </c>
      <c r="U11" s="21">
        <f t="shared" si="0"/>
        <v>0</v>
      </c>
      <c r="V11" s="21">
        <f t="shared" si="0"/>
        <v>27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8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296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82236.930000000008</v>
      </c>
    </row>
    <row r="13" spans="1:35" ht="15" thickBot="1">
      <c r="A13" s="320" t="s">
        <v>10</v>
      </c>
      <c r="B13" s="321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168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2897890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20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21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1731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2897890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2825218.3899999997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20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576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21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1706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2868140</v>
      </c>
      <c r="AH20" s="16"/>
      <c r="AI20" s="7">
        <f>AG20</f>
        <v>2868140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71973.73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169</v>
      </c>
      <c r="D27" s="144" t="s">
        <v>135</v>
      </c>
      <c r="E27" s="144" t="s">
        <v>122</v>
      </c>
      <c r="F27" s="144" t="s">
        <v>174</v>
      </c>
      <c r="G27" s="144" t="s">
        <v>134</v>
      </c>
      <c r="H27" s="144" t="s">
        <v>170</v>
      </c>
      <c r="I27" s="144" t="s">
        <v>165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60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683159.04000000004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39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60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106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660810</v>
      </c>
      <c r="AH30" s="16"/>
      <c r="AI30" s="7">
        <f>AG30</f>
        <v>660810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  <c r="AK31" s="310" t="s">
        <v>154</v>
      </c>
      <c r="AL31" s="311"/>
      <c r="AM31" s="312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16683.689999999999</v>
      </c>
      <c r="AK32" s="205" t="s">
        <v>155</v>
      </c>
      <c r="AL32" s="205" t="s">
        <v>156</v>
      </c>
      <c r="AM32" s="205" t="s">
        <v>157</v>
      </c>
    </row>
    <row r="33" spans="1:39" ht="14.25">
      <c r="A33" s="322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171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172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173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13" t="s">
        <v>159</v>
      </c>
      <c r="AM43" s="314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6807220</v>
      </c>
      <c r="AG45" s="261"/>
      <c r="AI45" s="52">
        <f>AF10+AF20+AF30+AF40</f>
        <v>4975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7089223.6900000004</v>
      </c>
      <c r="AG46" s="268"/>
      <c r="AI46" s="53">
        <f>AF29+AF19+AF9+AF39</f>
        <v>5307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465205.93</v>
      </c>
      <c r="AG47" s="263"/>
      <c r="AI47" s="54">
        <f>AF31+AF21+AF11+AF41</f>
        <v>333</v>
      </c>
      <c r="AK47" s="204">
        <f>B11*3+B10*3+D21*400+L21*700+M21*60+M20*5+N21*50+N20*5+D31*700</f>
        <v>2025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170894.35</v>
      </c>
      <c r="AG48" s="259"/>
      <c r="AI48" s="54"/>
      <c r="AK48" s="210">
        <f>AF47-AK47+AL45</f>
        <v>463180.93</v>
      </c>
      <c r="AL48" s="300" t="s">
        <v>160</v>
      </c>
      <c r="AM48" s="301"/>
    </row>
    <row r="49" spans="29:39" ht="19.5">
      <c r="AJ49" s="42"/>
      <c r="AK49" s="211"/>
      <c r="AL49" s="305"/>
      <c r="AM49" s="305"/>
    </row>
    <row r="50" spans="29:39">
      <c r="AC50" s="304" t="s">
        <v>141</v>
      </c>
      <c r="AD50" s="304"/>
      <c r="AE50" s="304"/>
      <c r="AF50" s="304">
        <v>1935</v>
      </c>
      <c r="AG50" s="304"/>
    </row>
    <row r="51" spans="29:39">
      <c r="AC51" s="302" t="s">
        <v>164</v>
      </c>
      <c r="AD51" s="302"/>
      <c r="AE51" s="302"/>
      <c r="AF51" s="302"/>
      <c r="AG51" s="302"/>
      <c r="AI51" s="2">
        <v>0</v>
      </c>
    </row>
    <row r="52" spans="29:39" ht="18.75">
      <c r="AC52" s="319" t="s">
        <v>142</v>
      </c>
      <c r="AD52" s="319"/>
      <c r="AE52" s="319"/>
      <c r="AF52" s="318">
        <f>AF48-AF50-AF51</f>
        <v>168959.35</v>
      </c>
      <c r="AG52" s="319"/>
    </row>
  </sheetData>
  <mergeCells count="29">
    <mergeCell ref="X46:AE46"/>
    <mergeCell ref="AF46:AG46"/>
    <mergeCell ref="AF3:AG3"/>
    <mergeCell ref="A2:B2"/>
    <mergeCell ref="AF52:AG52"/>
    <mergeCell ref="A13:B13"/>
    <mergeCell ref="A23:B23"/>
    <mergeCell ref="A33:B33"/>
    <mergeCell ref="AC52:AE52"/>
    <mergeCell ref="X47:AE47"/>
    <mergeCell ref="AF47:AG47"/>
    <mergeCell ref="AC50:AE50"/>
    <mergeCell ref="AF45:AG45"/>
    <mergeCell ref="AL47:AM47"/>
    <mergeCell ref="AL48:AM48"/>
    <mergeCell ref="AC51:AE51"/>
    <mergeCell ref="AF51:AG51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0</v>
      </c>
      <c r="AG47" s="263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0</v>
      </c>
      <c r="AG47" s="263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629190</v>
      </c>
      <c r="AG45" s="261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855039.7</v>
      </c>
      <c r="AG46" s="268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254414.99</v>
      </c>
      <c r="AG47" s="263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15738.3</v>
      </c>
      <c r="AG48" s="259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0</v>
      </c>
      <c r="AG45" s="261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197472.25999999998</v>
      </c>
      <c r="AG47" s="263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0</v>
      </c>
      <c r="AG48" s="259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617090</v>
      </c>
      <c r="AG45" s="261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523465.8</v>
      </c>
      <c r="AG46" s="268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176323.22999999998</v>
      </c>
      <c r="AG47" s="263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15672.84</v>
      </c>
      <c r="AG48" s="259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0">
        <f>AI30+AI20+AI10+AI40</f>
        <v>140240</v>
      </c>
      <c r="AG45" s="261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7">
        <f>AI9+AI19+AI29+AI39</f>
        <v>0</v>
      </c>
      <c r="AG46" s="268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2">
        <f>AI11+AI21+AI31+AI41</f>
        <v>39623.550000000003</v>
      </c>
      <c r="AG47" s="263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8">
        <f>AI12+AI22+AI32+AI42</f>
        <v>3543.92</v>
      </c>
      <c r="AG48" s="259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2020-08-19T13:24:25Z</dcterms:modified>
</cp:coreProperties>
</file>