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Sheet1" sheetId="1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0"/>
  <c r="H7"/>
  <c r="B7" i="13" l="1"/>
  <c r="R5" i="10" l="1"/>
  <c r="L11" l="1"/>
  <c r="E13"/>
  <c r="B10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<sst xmlns="http://schemas.openxmlformats.org/spreadsheetml/2006/main" count="72" uniqueCount="49">
  <si>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</si>
  <si>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</si>
  <si>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</si>
  <si>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</si>
  <si>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</si>
  <si>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</si>
  <si>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</si>
  <si>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</si>
  <si>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</si>
  <si>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</si>
  <si>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</si>
  <si>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</si>
  <si>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</si>
  <si>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</si>
  <si>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</si>
  <si>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</si>
  <si>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</si>
  <si>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</si>
  <si>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</si>
  <si>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</si>
  <si>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</si>
  <si>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</si>
  <si>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</si>
  <si>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</si>
  <si>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</si>
  <si>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</si>
  <si>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</si>
  <si>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</si>
  <si>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</si>
  <si>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</si>
  <si>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Hand</t>
  </si>
  <si>
    <t>Symphony  Balance(+)</t>
  </si>
  <si>
    <t>BOSS (+)</t>
  </si>
  <si>
    <t>Salary</t>
  </si>
  <si>
    <t>Bank Statement August 2020</t>
  </si>
  <si>
    <t>BOSS(-)</t>
  </si>
  <si>
    <t>C=Galaxy Mobile</t>
  </si>
  <si>
    <t>Date: 01.09.2020</t>
  </si>
  <si>
    <t>01.09.2020</t>
  </si>
  <si>
    <t>Total=</t>
  </si>
  <si>
    <t>Tulip-2</t>
  </si>
  <si>
    <t>31.08.2020=Boss(-)</t>
  </si>
  <si>
    <t>01.09.2020=Boss(-)</t>
  </si>
  <si>
    <t>Mugdho Corporation Back Margin July'2020=</t>
  </si>
  <si>
    <t>Tulip-2 Back Margin July'2020=</t>
  </si>
  <si>
    <t>Mugdho Corporation Dealer Commi August'2020=</t>
  </si>
  <si>
    <t>Tulip-2 July'2020 Back Margin</t>
  </si>
  <si>
    <t>01.09.2020-Lifting</t>
  </si>
  <si>
    <t>Need Total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</si>
</sst>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sz val="15"/>
      <name val="Arial"/>
      <family val="2"/>
    </font>
    <font>
      <b/>
      <sz val="15"/>
      <name val="Arial"/>
      <family val="2"/>
    </font>
    <font>
      <sz val="25"/>
      <name val="Arial"/>
      <family val="2"/>
    </font>
    <font>
      <sz val="13"/>
      <name val="Arial"/>
      <family val="2"/>
    </font>
    <font>
      <b/>
      <sz val="25"/>
      <name val="Arial"/>
      <family val="2"/>
    </font>
    <font>
      <b/>
      <sz val="25"/>
      <color rgb="FF000000"/>
      <name val="Arial"/>
      <family val="2"/>
    </font>
    <font>
      <sz val="15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9" applyNumberFormat="0" applyAlignment="0" applyProtection="0"/>
    <xf numFmtId="0" fontId="20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30" borderId="0" applyNumberFormat="0" applyBorder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5" fillId="0" borderId="0" applyNumberFormat="0" applyFill="0" applyBorder="0" applyAlignment="0" applyProtection="0"/>
    <xf numFmtId="0" fontId="26" fillId="31" borderId="9" applyNumberFormat="0" applyAlignment="0" applyProtection="0"/>
    <xf numFmtId="0" fontId="27" fillId="0" borderId="14" applyNumberFormat="0" applyFill="0" applyAlignment="0" applyProtection="0"/>
    <xf numFmtId="0" fontId="28" fillId="32" borderId="0" applyNumberFormat="0" applyBorder="0" applyAlignment="0" applyProtection="0"/>
    <xf numFmtId="0" fontId="29" fillId="0" borderId="0">
      <alignment vertical="center"/>
    </xf>
    <xf numFmtId="0" fontId="16" fillId="0" borderId="0"/>
    <xf numFmtId="0" fontId="5" fillId="0" borderId="0"/>
    <xf numFmtId="0" fontId="5" fillId="0" borderId="0"/>
    <xf numFmtId="0" fontId="16" fillId="0" borderId="0"/>
    <xf numFmtId="0" fontId="16" fillId="33" borderId="15" applyNumberFormat="0" applyFont="0" applyAlignment="0" applyProtection="0"/>
    <xf numFmtId="0" fontId="30" fillId="28" borderId="16" applyNumberFormat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7" applyNumberFormat="0" applyFill="0" applyAlignment="0" applyProtection="0"/>
    <xf numFmtId="0" fontId="33" fillId="0" borderId="0" applyNumberForma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5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6" fillId="0" borderId="0" xfId="0" applyFont="1" applyFill="1" applyBorder="1" applyAlignment="1">
      <alignment horizontal="center" wrapText="1"/>
    </xf>
    <xf numFmtId="0" fontId="37" fillId="0" borderId="0" xfId="0" applyFont="1" applyFill="1" applyBorder="1" applyAlignment="1">
      <alignment horizontal="center" wrapText="1"/>
    </xf>
    <xf numFmtId="0" fontId="34" fillId="0" borderId="0" xfId="0" applyFont="1" applyFill="1" applyBorder="1" applyAlignment="1">
      <alignment horizontal="left"/>
    </xf>
    <xf numFmtId="0" fontId="35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wrapText="1"/>
    </xf>
    <xf numFmtId="0" fontId="37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3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right" vertical="center"/>
    </xf>
    <xf numFmtId="1" fontId="14" fillId="0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8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wrapText="1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38" fillId="0" borderId="1" xfId="0" applyNumberFormat="1" applyFont="1" applyBorder="1" applyAlignment="1">
      <alignment horizontal="center" vertical="center"/>
    </xf>
    <xf numFmtId="2" fontId="38" fillId="0" borderId="2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38" fillId="0" borderId="6" xfId="0" applyNumberFormat="1" applyFont="1" applyBorder="1" applyAlignment="1">
      <alignment horizontal="center" vertical="center"/>
    </xf>
    <xf numFmtId="2" fontId="38" fillId="0" borderId="7" xfId="0" applyNumberFormat="1" applyFont="1" applyBorder="1" applyAlignment="1">
      <alignment horizontal="center" vertical="center"/>
    </xf>
    <xf numFmtId="2" fontId="38" fillId="0" borderId="3" xfId="0" applyNumberFormat="1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2" fontId="38" fillId="0" borderId="22" xfId="0" applyNumberFormat="1" applyFont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center" vertical="center"/>
    </xf>
    <xf numFmtId="1" fontId="38" fillId="0" borderId="1" xfId="0" applyNumberFormat="1" applyFont="1" applyFill="1" applyBorder="1" applyAlignment="1">
      <alignment horizontal="center" vertical="center"/>
    </xf>
    <xf numFmtId="1" fontId="38" fillId="0" borderId="2" xfId="0" applyNumberFormat="1" applyFont="1" applyBorder="1" applyAlignment="1">
      <alignment horizontal="center" vertical="center"/>
    </xf>
    <xf numFmtId="1" fontId="38" fillId="0" borderId="1" xfId="0" applyNumberFormat="1" applyFont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1" fontId="38" fillId="34" borderId="6" xfId="0" applyNumberFormat="1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1" fontId="38" fillId="0" borderId="7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0" borderId="2" xfId="0" applyFont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8" fillId="34" borderId="6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2" fontId="38" fillId="34" borderId="5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0" fillId="0" borderId="23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24" xfId="0" applyFont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3" fillId="35" borderId="18" xfId="0" applyFont="1" applyFill="1" applyBorder="1" applyAlignment="1">
      <alignment horizontal="center" vertical="center"/>
    </xf>
    <xf numFmtId="0" fontId="43" fillId="35" borderId="20" xfId="0" applyFont="1" applyFill="1" applyBorder="1" applyAlignment="1">
      <alignment horizontal="center" vertical="center"/>
    </xf>
    <xf numFmtId="0" fontId="5" fillId="35" borderId="4" xfId="0" applyFont="1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2" fontId="41" fillId="0" borderId="4" xfId="0" applyNumberFormat="1" applyFont="1" applyFill="1" applyBorder="1" applyAlignment="1">
      <alignment horizontal="center" vertical="center"/>
    </xf>
    <xf numFmtId="1" fontId="41" fillId="0" borderId="1" xfId="0" applyNumberFormat="1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/>
    </xf>
    <xf numFmtId="1" fontId="41" fillId="0" borderId="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1" fontId="41" fillId="35" borderId="5" xfId="0" applyNumberFormat="1" applyFont="1" applyFill="1" applyBorder="1" applyAlignment="1">
      <alignment horizontal="center" vertical="center"/>
    </xf>
    <xf numFmtId="1" fontId="41" fillId="35" borderId="7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46" fillId="35" borderId="5" xfId="0" applyFont="1" applyFill="1" applyBorder="1" applyAlignment="1">
      <alignment horizontal="center" vertical="center" wrapText="1"/>
    </xf>
    <xf numFmtId="0" fontId="45" fillId="35" borderId="7" xfId="0" applyFont="1" applyFill="1" applyBorder="1" applyAlignment="1">
      <alignment horizontal="center"/>
    </xf>
    <xf numFmtId="0" fontId="41" fillId="0" borderId="18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7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44" fillId="35" borderId="4" xfId="0" applyFont="1" applyFill="1" applyBorder="1" applyAlignment="1">
      <alignment horizontal="center" vertical="center"/>
    </xf>
    <xf numFmtId="0" fontId="44" fillId="35" borderId="1" xfId="0" applyFont="1" applyFill="1" applyBorder="1" applyAlignment="1">
      <alignment horizontal="center" vertical="center"/>
    </xf>
    <xf numFmtId="2" fontId="5" fillId="35" borderId="25" xfId="0" applyNumberFormat="1" applyFont="1" applyFill="1" applyBorder="1" applyAlignment="1">
      <alignment horizontal="center" vertical="center"/>
    </xf>
    <xf numFmtId="2" fontId="42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center" vertical="center"/>
    </xf>
    <xf numFmtId="2" fontId="42" fillId="35" borderId="2" xfId="0" applyNumberFormat="1" applyFont="1" applyFill="1" applyBorder="1" applyAlignment="1">
      <alignment horizontal="center"/>
    </xf>
    <xf numFmtId="1" fontId="42" fillId="35" borderId="2" xfId="0" applyNumberFormat="1" applyFont="1" applyFill="1" applyBorder="1" applyAlignment="1">
      <alignment horizontal="center" vertical="center"/>
    </xf>
    <xf numFmtId="1" fontId="39" fillId="35" borderId="2" xfId="0" applyNumberFormat="1" applyFont="1" applyFill="1" applyBorder="1" applyAlignment="1">
      <alignment horizontal="center" vertical="center"/>
    </xf>
    <xf numFmtId="2" fontId="9" fillId="35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18" sqref="G1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3" t="s">
        <v>17</v>
      </c>
      <c r="C2" s="133"/>
      <c r="D2" s="133"/>
      <c r="E2" s="133"/>
    </row>
    <row r="3" spans="1:8" ht="16.5" customHeight="1">
      <c r="A3" s="42"/>
      <c r="B3" s="134" t="s">
        <v>34</v>
      </c>
      <c r="C3" s="134"/>
      <c r="D3" s="134"/>
      <c r="E3" s="134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2880066</v>
      </c>
      <c r="D5" s="46">
        <v>0</v>
      </c>
      <c r="E5" s="95">
        <f>C5-D5</f>
        <v>2880066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2880066</v>
      </c>
      <c r="F6" s="38"/>
      <c r="G6" s="39"/>
    </row>
    <row r="7" spans="1:8">
      <c r="A7" s="42"/>
      <c r="B7" s="47" t="s">
        <v>38</v>
      </c>
      <c r="C7" s="46">
        <v>280000</v>
      </c>
      <c r="D7" s="63">
        <v>500000</v>
      </c>
      <c r="E7" s="48">
        <f t="shared" si="0"/>
        <v>2660066</v>
      </c>
      <c r="F7" s="38"/>
      <c r="G7" s="2"/>
      <c r="H7" s="2"/>
    </row>
    <row r="8" spans="1:8">
      <c r="A8" s="42"/>
      <c r="B8" s="47"/>
      <c r="C8" s="46"/>
      <c r="D8" s="46"/>
      <c r="E8" s="48">
        <f t="shared" si="0"/>
        <v>2660066</v>
      </c>
      <c r="F8" s="38"/>
      <c r="G8" s="2"/>
      <c r="H8" s="2"/>
    </row>
    <row r="9" spans="1:8">
      <c r="A9" s="42"/>
      <c r="B9" s="47"/>
      <c r="C9" s="46"/>
      <c r="D9" s="46"/>
      <c r="E9" s="48">
        <f t="shared" si="0"/>
        <v>2660066</v>
      </c>
      <c r="F9" s="38"/>
      <c r="G9" s="2"/>
      <c r="H9" s="2"/>
    </row>
    <row r="10" spans="1:8">
      <c r="A10" s="42"/>
      <c r="B10" s="47"/>
      <c r="C10" s="49"/>
      <c r="D10" s="49"/>
      <c r="E10" s="48">
        <f t="shared" si="0"/>
        <v>2660066</v>
      </c>
      <c r="F10" s="38"/>
      <c r="G10" s="2"/>
      <c r="H10" s="2"/>
    </row>
    <row r="11" spans="1:8">
      <c r="A11" s="42"/>
      <c r="B11" s="47"/>
      <c r="C11" s="46"/>
      <c r="D11" s="46"/>
      <c r="E11" s="48">
        <f t="shared" si="0"/>
        <v>2660066</v>
      </c>
      <c r="F11" s="38"/>
      <c r="G11" s="2"/>
      <c r="H11" s="2"/>
    </row>
    <row r="12" spans="1:8">
      <c r="A12" s="42"/>
      <c r="B12" s="47"/>
      <c r="C12" s="46"/>
      <c r="D12" s="46"/>
      <c r="E12" s="48">
        <f t="shared" si="0"/>
        <v>2660066</v>
      </c>
      <c r="F12" s="38"/>
      <c r="G12" s="50"/>
      <c r="H12" s="2"/>
    </row>
    <row r="13" spans="1:8">
      <c r="A13" s="42"/>
      <c r="B13" s="47"/>
      <c r="C13" s="46"/>
      <c r="D13" s="46"/>
      <c r="E13" s="48">
        <f t="shared" si="0"/>
        <v>2660066</v>
      </c>
      <c r="F13" s="38"/>
      <c r="G13" s="2"/>
      <c r="H13" s="51"/>
    </row>
    <row r="14" spans="1:8">
      <c r="A14" s="42"/>
      <c r="B14" s="47"/>
      <c r="C14" s="46"/>
      <c r="D14" s="46"/>
      <c r="E14" s="48">
        <f t="shared" si="0"/>
        <v>2660066</v>
      </c>
      <c r="F14" s="38"/>
      <c r="G14" s="2"/>
      <c r="H14" s="2"/>
    </row>
    <row r="15" spans="1:8">
      <c r="A15" s="42"/>
      <c r="B15" s="47"/>
      <c r="C15" s="46"/>
      <c r="D15" s="46"/>
      <c r="E15" s="48">
        <f t="shared" si="0"/>
        <v>2660066</v>
      </c>
      <c r="F15" s="38"/>
      <c r="G15" s="2"/>
      <c r="H15" s="15"/>
    </row>
    <row r="16" spans="1:8">
      <c r="A16" s="42"/>
      <c r="B16" s="47"/>
      <c r="C16" s="46"/>
      <c r="D16" s="46"/>
      <c r="E16" s="48">
        <f t="shared" si="0"/>
        <v>2660066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2660066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2660066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2660066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2660066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2660066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2660066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2660066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2660066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2660066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2660066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2660066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2660066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2660066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2660066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2660066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2660066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2660066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2660066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2660066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2660066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2660066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2660066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2660066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2660066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2660066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2660066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2660066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2660066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2660066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2660066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2660066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2660066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2660066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2660066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2660066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2660066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2660066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2660066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2660066</v>
      </c>
      <c r="F55" s="38"/>
      <c r="G55" s="2"/>
    </row>
    <row r="56" spans="2:8">
      <c r="B56" s="47"/>
      <c r="C56" s="46"/>
      <c r="D56" s="46"/>
      <c r="E56" s="48">
        <f t="shared" si="1"/>
        <v>2660066</v>
      </c>
      <c r="F56" s="38"/>
      <c r="G56" s="2"/>
    </row>
    <row r="57" spans="2:8">
      <c r="B57" s="47"/>
      <c r="C57" s="46"/>
      <c r="D57" s="46"/>
      <c r="E57" s="48">
        <f t="shared" si="1"/>
        <v>2660066</v>
      </c>
      <c r="F57" s="38"/>
      <c r="G57" s="2"/>
    </row>
    <row r="58" spans="2:8">
      <c r="B58" s="47"/>
      <c r="C58" s="46"/>
      <c r="D58" s="46"/>
      <c r="E58" s="48">
        <f t="shared" si="1"/>
        <v>2660066</v>
      </c>
      <c r="F58" s="38"/>
      <c r="G58" s="2"/>
    </row>
    <row r="59" spans="2:8">
      <c r="B59" s="47"/>
      <c r="C59" s="46"/>
      <c r="D59" s="46"/>
      <c r="E59" s="48">
        <f t="shared" si="1"/>
        <v>2660066</v>
      </c>
      <c r="F59" s="38"/>
      <c r="G59" s="2"/>
    </row>
    <row r="60" spans="2:8">
      <c r="B60" s="47"/>
      <c r="C60" s="46"/>
      <c r="D60" s="46"/>
      <c r="E60" s="48">
        <f t="shared" si="1"/>
        <v>2660066</v>
      </c>
      <c r="F60" s="38"/>
      <c r="G60" s="2"/>
    </row>
    <row r="61" spans="2:8">
      <c r="B61" s="47"/>
      <c r="C61" s="46"/>
      <c r="D61" s="46"/>
      <c r="E61" s="48">
        <f t="shared" si="1"/>
        <v>2660066</v>
      </c>
      <c r="F61" s="38"/>
      <c r="G61" s="2"/>
    </row>
    <row r="62" spans="2:8">
      <c r="B62" s="47"/>
      <c r="C62" s="46"/>
      <c r="D62" s="46"/>
      <c r="E62" s="48">
        <f t="shared" si="1"/>
        <v>2660066</v>
      </c>
      <c r="F62" s="38"/>
      <c r="G62" s="2"/>
    </row>
    <row r="63" spans="2:8">
      <c r="B63" s="47"/>
      <c r="C63" s="46"/>
      <c r="D63" s="46"/>
      <c r="E63" s="48">
        <f t="shared" si="1"/>
        <v>2660066</v>
      </c>
      <c r="F63" s="38"/>
      <c r="G63" s="2"/>
    </row>
    <row r="64" spans="2:8">
      <c r="B64" s="47"/>
      <c r="C64" s="46"/>
      <c r="D64" s="46"/>
      <c r="E64" s="48">
        <f t="shared" si="1"/>
        <v>2660066</v>
      </c>
      <c r="F64" s="38"/>
      <c r="G64" s="2"/>
    </row>
    <row r="65" spans="2:7">
      <c r="B65" s="47"/>
      <c r="C65" s="46"/>
      <c r="D65" s="46"/>
      <c r="E65" s="48">
        <f t="shared" si="1"/>
        <v>2660066</v>
      </c>
      <c r="F65" s="38"/>
      <c r="G65" s="2"/>
    </row>
    <row r="66" spans="2:7">
      <c r="B66" s="47"/>
      <c r="C66" s="46"/>
      <c r="D66" s="46"/>
      <c r="E66" s="48">
        <f t="shared" si="1"/>
        <v>2660066</v>
      </c>
      <c r="F66" s="38"/>
      <c r="G66" s="2"/>
    </row>
    <row r="67" spans="2:7">
      <c r="B67" s="47"/>
      <c r="C67" s="46"/>
      <c r="D67" s="46"/>
      <c r="E67" s="48">
        <f t="shared" si="1"/>
        <v>2660066</v>
      </c>
      <c r="F67" s="38"/>
      <c r="G67" s="2"/>
    </row>
    <row r="68" spans="2:7">
      <c r="B68" s="47"/>
      <c r="C68" s="46"/>
      <c r="D68" s="46"/>
      <c r="E68" s="48">
        <f t="shared" si="1"/>
        <v>2660066</v>
      </c>
      <c r="F68" s="38"/>
      <c r="G68" s="2"/>
    </row>
    <row r="69" spans="2:7">
      <c r="B69" s="47"/>
      <c r="C69" s="46"/>
      <c r="D69" s="46"/>
      <c r="E69" s="48">
        <f t="shared" si="1"/>
        <v>2660066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2660066</v>
      </c>
      <c r="F70" s="38"/>
      <c r="G70" s="2"/>
    </row>
    <row r="71" spans="2:7">
      <c r="B71" s="47"/>
      <c r="C71" s="46"/>
      <c r="D71" s="46"/>
      <c r="E71" s="48">
        <f t="shared" si="2"/>
        <v>2660066</v>
      </c>
      <c r="F71" s="38"/>
      <c r="G71" s="2"/>
    </row>
    <row r="72" spans="2:7">
      <c r="B72" s="47"/>
      <c r="C72" s="46"/>
      <c r="D72" s="46"/>
      <c r="E72" s="48">
        <f t="shared" si="2"/>
        <v>2660066</v>
      </c>
      <c r="F72" s="38"/>
      <c r="G72" s="2"/>
    </row>
    <row r="73" spans="2:7">
      <c r="B73" s="47"/>
      <c r="C73" s="46"/>
      <c r="D73" s="46"/>
      <c r="E73" s="48">
        <f t="shared" si="2"/>
        <v>2660066</v>
      </c>
      <c r="F73" s="38"/>
      <c r="G73" s="2"/>
    </row>
    <row r="74" spans="2:7">
      <c r="B74" s="47"/>
      <c r="C74" s="46"/>
      <c r="D74" s="46"/>
      <c r="E74" s="48">
        <f t="shared" si="2"/>
        <v>2660066</v>
      </c>
      <c r="F74" s="38"/>
      <c r="G74" s="2"/>
    </row>
    <row r="75" spans="2:7">
      <c r="B75" s="47"/>
      <c r="C75" s="46"/>
      <c r="D75" s="46"/>
      <c r="E75" s="48">
        <f t="shared" si="2"/>
        <v>2660066</v>
      </c>
      <c r="F75" s="40"/>
      <c r="G75" s="2"/>
    </row>
    <row r="76" spans="2:7">
      <c r="B76" s="47"/>
      <c r="C76" s="46"/>
      <c r="D76" s="46"/>
      <c r="E76" s="48">
        <f t="shared" si="2"/>
        <v>2660066</v>
      </c>
      <c r="F76" s="38"/>
      <c r="G76" s="2"/>
    </row>
    <row r="77" spans="2:7">
      <c r="B77" s="47"/>
      <c r="C77" s="46"/>
      <c r="D77" s="46"/>
      <c r="E77" s="48">
        <f t="shared" si="2"/>
        <v>2660066</v>
      </c>
      <c r="F77" s="38"/>
      <c r="G77" s="2"/>
    </row>
    <row r="78" spans="2:7">
      <c r="B78" s="47"/>
      <c r="C78" s="46"/>
      <c r="D78" s="46"/>
      <c r="E78" s="48">
        <f t="shared" si="2"/>
        <v>2660066</v>
      </c>
      <c r="F78" s="38"/>
      <c r="G78" s="2"/>
    </row>
    <row r="79" spans="2:7">
      <c r="B79" s="47"/>
      <c r="C79" s="46"/>
      <c r="D79" s="46"/>
      <c r="E79" s="48">
        <f t="shared" si="2"/>
        <v>2660066</v>
      </c>
      <c r="F79" s="38"/>
      <c r="G79" s="2"/>
    </row>
    <row r="80" spans="2:7">
      <c r="B80" s="47"/>
      <c r="C80" s="46"/>
      <c r="D80" s="46"/>
      <c r="E80" s="48">
        <f t="shared" si="2"/>
        <v>2660066</v>
      </c>
      <c r="F80" s="38"/>
      <c r="G80" s="2"/>
    </row>
    <row r="81" spans="2:7">
      <c r="B81" s="47"/>
      <c r="C81" s="46"/>
      <c r="D81" s="46"/>
      <c r="E81" s="48">
        <f t="shared" si="2"/>
        <v>2660066</v>
      </c>
      <c r="F81" s="38"/>
      <c r="G81" s="2"/>
    </row>
    <row r="82" spans="2:7">
      <c r="B82" s="47"/>
      <c r="C82" s="46"/>
      <c r="D82" s="46"/>
      <c r="E82" s="48">
        <f t="shared" si="2"/>
        <v>2660066</v>
      </c>
      <c r="F82" s="38"/>
      <c r="G82" s="2"/>
    </row>
    <row r="83" spans="2:7">
      <c r="B83" s="52"/>
      <c r="C83" s="48">
        <f>SUM(C5:C72)</f>
        <v>3160066</v>
      </c>
      <c r="D83" s="48">
        <f>SUM(D5:D77)</f>
        <v>500000</v>
      </c>
      <c r="E83" s="96">
        <f>E71+C83-D83</f>
        <v>5320132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222"/>
  <sheetViews>
    <sheetView tabSelected="1" workbookViewId="0">
      <selection activeCell="H12" sqref="H12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41.85546875" style="1" customWidth="1"/>
    <col min="9" max="9" width="39.42578125" style="1" bestFit="1" customWidth="1"/>
    <col min="10" max="10" width="17.5703125" style="1" bestFit="1" customWidth="1"/>
    <col min="11" max="11" width="36.7109375" style="1" customWidth="1"/>
    <col min="12" max="12" width="21.5703125" style="1" customWidth="1"/>
    <col min="13" max="13" width="11.85546875" style="1" customWidth="1"/>
    <col min="14" max="14" width="11.28515625" style="1" customWidth="1"/>
    <col min="15" max="15" width="9.140625" style="1"/>
    <col min="16" max="16" width="20.28515625" style="1" bestFit="1" customWidth="1"/>
    <col min="17" max="17" width="37.7109375" style="1" customWidth="1"/>
    <col min="18" max="18" width="29.42578125" style="1" customWidth="1"/>
    <col min="19" max="16384" width="9.140625" style="1"/>
  </cols>
  <sheetData>
    <row r="1" spans="1:39" ht="27" thickBot="1">
      <c r="A1" s="135" t="s">
        <v>17</v>
      </c>
      <c r="B1" s="136"/>
      <c r="C1" s="136"/>
      <c r="D1" s="136"/>
      <c r="E1" s="137"/>
      <c r="F1" s="5"/>
      <c r="G1" s="5"/>
    </row>
    <row r="2" spans="1:39" ht="24.95" customHeight="1">
      <c r="A2" s="138" t="s">
        <v>37</v>
      </c>
      <c r="B2" s="139"/>
      <c r="C2" s="139"/>
      <c r="D2" s="139"/>
      <c r="E2" s="140"/>
      <c r="F2" s="5"/>
      <c r="G2" s="13"/>
      <c r="H2" s="2"/>
      <c r="I2" s="2"/>
      <c r="J2" s="2"/>
      <c r="K2" s="147" t="s">
        <v>40</v>
      </c>
      <c r="L2" s="148"/>
      <c r="M2" s="8"/>
      <c r="N2" s="8"/>
      <c r="O2" s="8"/>
      <c r="P2" s="159"/>
      <c r="Q2" s="162" t="s">
        <v>43</v>
      </c>
      <c r="R2" s="132">
        <v>84910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ht="24.95" customHeight="1">
      <c r="A3" s="70"/>
      <c r="B3" s="57"/>
      <c r="C3" s="57"/>
      <c r="D3" s="57"/>
      <c r="E3" s="71"/>
      <c r="F3" s="5"/>
      <c r="G3" s="158"/>
      <c r="H3" s="5"/>
      <c r="I3" s="5"/>
      <c r="J3" s="2"/>
      <c r="K3" s="149" t="s">
        <v>37</v>
      </c>
      <c r="L3" s="150"/>
      <c r="M3" s="6"/>
      <c r="N3" s="6"/>
      <c r="O3" s="6"/>
      <c r="P3" s="6"/>
      <c r="Q3" s="163" t="s">
        <v>45</v>
      </c>
      <c r="R3" s="165">
        <v>124907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ht="24.95" customHeight="1">
      <c r="A4" s="97" t="s">
        <v>9</v>
      </c>
      <c r="B4" s="104">
        <v>7854560</v>
      </c>
      <c r="C4" s="98"/>
      <c r="D4" s="98" t="s">
        <v>12</v>
      </c>
      <c r="E4" s="105">
        <v>677667.24999999988</v>
      </c>
      <c r="F4" s="89"/>
      <c r="G4" s="66"/>
      <c r="H4" s="177" t="s">
        <v>40</v>
      </c>
      <c r="I4" s="177"/>
      <c r="J4" s="56"/>
      <c r="K4" s="151" t="s">
        <v>12</v>
      </c>
      <c r="L4" s="152">
        <v>186954.14</v>
      </c>
      <c r="M4" s="60"/>
      <c r="N4" s="60"/>
      <c r="O4" s="60"/>
      <c r="P4" s="60"/>
      <c r="Q4" s="164" t="s">
        <v>44</v>
      </c>
      <c r="R4" s="165">
        <v>35645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ht="24.95" customHeight="1" thickBot="1">
      <c r="A5" s="97" t="s">
        <v>6</v>
      </c>
      <c r="B5" s="104">
        <v>15798.105</v>
      </c>
      <c r="C5" s="104"/>
      <c r="D5" s="98" t="s">
        <v>23</v>
      </c>
      <c r="E5" s="105">
        <v>2660066</v>
      </c>
      <c r="F5" s="5"/>
      <c r="G5" s="66"/>
      <c r="H5" s="145">
        <v>317300</v>
      </c>
      <c r="I5" s="144" t="s">
        <v>31</v>
      </c>
      <c r="J5" s="93"/>
      <c r="K5" s="153" t="s">
        <v>23</v>
      </c>
      <c r="L5" s="152">
        <v>233535</v>
      </c>
      <c r="M5" s="94"/>
      <c r="N5" s="94"/>
      <c r="O5" s="60"/>
      <c r="P5" s="60"/>
      <c r="Q5" s="160" t="s">
        <v>39</v>
      </c>
      <c r="R5" s="161">
        <f>SUM(R2:R4)</f>
        <v>245462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ht="24.95" customHeight="1">
      <c r="A6" s="97" t="s">
        <v>4</v>
      </c>
      <c r="B6" s="104">
        <f>B4+B5</f>
        <v>7870358.1050000004</v>
      </c>
      <c r="C6" s="98"/>
      <c r="D6" s="98" t="s">
        <v>30</v>
      </c>
      <c r="E6" s="106">
        <v>622192</v>
      </c>
      <c r="F6" s="5"/>
      <c r="G6" s="66"/>
      <c r="H6" s="145">
        <v>35645</v>
      </c>
      <c r="I6" s="144" t="s">
        <v>46</v>
      </c>
      <c r="J6" s="91"/>
      <c r="K6" s="154" t="s">
        <v>13</v>
      </c>
      <c r="L6" s="152">
        <v>581506</v>
      </c>
      <c r="M6" s="92"/>
      <c r="N6" s="91"/>
      <c r="O6" s="32"/>
      <c r="P6" s="32"/>
      <c r="Q6" s="32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>
      <c r="A7" s="97" t="s">
        <v>14</v>
      </c>
      <c r="B7" s="104"/>
      <c r="C7" s="100"/>
      <c r="D7" s="98" t="s">
        <v>13</v>
      </c>
      <c r="E7" s="107">
        <v>2184188</v>
      </c>
      <c r="F7" s="5"/>
      <c r="G7" s="66"/>
      <c r="H7" s="176">
        <f>H5+H6</f>
        <v>352945</v>
      </c>
      <c r="I7" s="169" t="s">
        <v>39</v>
      </c>
      <c r="J7" s="91"/>
      <c r="K7" s="154" t="s">
        <v>29</v>
      </c>
      <c r="L7" s="152">
        <v>22970</v>
      </c>
      <c r="M7" s="92"/>
      <c r="N7" s="91"/>
      <c r="O7" s="32"/>
      <c r="P7" s="59"/>
      <c r="Q7" s="59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ht="24.95" customHeight="1">
      <c r="A8" s="97" t="s">
        <v>15</v>
      </c>
      <c r="B8" s="104">
        <v>1490</v>
      </c>
      <c r="C8" s="100"/>
      <c r="D8" s="98" t="s">
        <v>29</v>
      </c>
      <c r="E8" s="105">
        <v>51820</v>
      </c>
      <c r="F8" s="5"/>
      <c r="G8" s="66"/>
      <c r="H8" s="170">
        <v>261452.4</v>
      </c>
      <c r="I8" s="145" t="s">
        <v>47</v>
      </c>
      <c r="J8" s="91"/>
      <c r="K8" s="154" t="s">
        <v>31</v>
      </c>
      <c r="L8" s="152">
        <v>317300</v>
      </c>
      <c r="M8" s="92"/>
      <c r="N8" s="91"/>
      <c r="O8" s="32"/>
      <c r="P8" s="32"/>
      <c r="Q8" s="32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 ht="24.95" customHeight="1">
      <c r="A9" s="99" t="s">
        <v>33</v>
      </c>
      <c r="B9" s="108">
        <v>0</v>
      </c>
      <c r="C9" s="100"/>
      <c r="D9" s="100" t="s">
        <v>31</v>
      </c>
      <c r="E9" s="105">
        <v>1672934.8550000004</v>
      </c>
      <c r="F9" s="5"/>
      <c r="G9" s="66"/>
      <c r="H9" s="145"/>
      <c r="I9" s="171"/>
      <c r="J9" s="91"/>
      <c r="K9" s="154" t="s">
        <v>41</v>
      </c>
      <c r="L9" s="152">
        <v>960000</v>
      </c>
      <c r="M9" s="92"/>
      <c r="N9" s="91"/>
      <c r="O9" s="32"/>
      <c r="P9" s="59"/>
      <c r="Q9" s="59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24.95" customHeight="1">
      <c r="A10" s="131" t="s">
        <v>8</v>
      </c>
      <c r="B10" s="109">
        <f>B5-B8-B9</f>
        <v>14308.105</v>
      </c>
      <c r="C10" s="100"/>
      <c r="D10" s="98"/>
      <c r="E10" s="107"/>
      <c r="F10" s="5"/>
      <c r="G10" s="58"/>
      <c r="H10" s="145"/>
      <c r="I10" s="172"/>
      <c r="J10" s="91"/>
      <c r="K10" s="154" t="s">
        <v>42</v>
      </c>
      <c r="L10" s="155">
        <v>197874</v>
      </c>
      <c r="M10" s="92"/>
      <c r="N10" s="91"/>
      <c r="O10" s="32"/>
      <c r="P10" s="59"/>
      <c r="Q10" s="59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24.95" customHeight="1" thickBot="1">
      <c r="A11" s="97" t="s">
        <v>35</v>
      </c>
      <c r="B11" s="108">
        <v>0</v>
      </c>
      <c r="C11" s="100"/>
      <c r="D11" s="100"/>
      <c r="E11" s="107"/>
      <c r="F11" s="5"/>
      <c r="G11" s="64"/>
      <c r="H11" s="170"/>
      <c r="I11" s="173"/>
      <c r="J11" s="64"/>
      <c r="K11" s="156" t="s">
        <v>39</v>
      </c>
      <c r="L11" s="157">
        <f>SUM(L4:L10)</f>
        <v>2500139.14</v>
      </c>
      <c r="M11" s="59"/>
      <c r="N11" s="59"/>
      <c r="O11" s="32"/>
      <c r="P11" s="59"/>
      <c r="Q11" s="59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21.75" customHeight="1">
      <c r="A12" s="97" t="s">
        <v>32</v>
      </c>
      <c r="B12" s="108">
        <v>0</v>
      </c>
      <c r="C12" s="100"/>
      <c r="D12" s="100"/>
      <c r="E12" s="107"/>
      <c r="F12" s="5"/>
      <c r="G12" s="16"/>
      <c r="H12" s="145" t="s">
        <v>14</v>
      </c>
      <c r="I12" s="146"/>
      <c r="J12" s="65"/>
      <c r="K12" s="65"/>
      <c r="L12" s="8"/>
      <c r="M12" s="32"/>
      <c r="N12" s="32"/>
      <c r="O12" s="32"/>
      <c r="P12" s="32"/>
      <c r="Q12" s="32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22.5" thickBot="1">
      <c r="A13" s="101" t="s">
        <v>5</v>
      </c>
      <c r="B13" s="110">
        <f>B6-B8-B11+B12-B9</f>
        <v>7868868.1050000004</v>
      </c>
      <c r="C13" s="102"/>
      <c r="D13" s="102" t="s">
        <v>7</v>
      </c>
      <c r="E13" s="111">
        <f>E4+E5+E6+E7+E8-E11+E9-E10</f>
        <v>7868868.1050000004</v>
      </c>
      <c r="F13" s="5"/>
      <c r="G13" s="168">
        <f>B13-E13</f>
        <v>0</v>
      </c>
      <c r="H13" s="145"/>
      <c r="I13" s="144"/>
      <c r="J13" s="14" t="s">
        <v>26</v>
      </c>
      <c r="K13" s="14"/>
      <c r="L13" s="8"/>
      <c r="M13" s="32"/>
      <c r="N13" s="32"/>
      <c r="O13" s="32"/>
      <c r="P13" s="32"/>
      <c r="Q13" s="32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21.75" customHeight="1">
      <c r="A14" s="103"/>
      <c r="B14" s="112" t="s">
        <v>14</v>
      </c>
      <c r="C14" s="113"/>
      <c r="D14" s="113"/>
      <c r="E14" s="114"/>
      <c r="F14" s="5"/>
      <c r="G14" s="11"/>
      <c r="H14" s="145" t="s">
        <v>26</v>
      </c>
      <c r="I14" s="146"/>
      <c r="J14" s="17">
        <v>0</v>
      </c>
      <c r="K14" s="17"/>
      <c r="L14" s="14"/>
      <c r="M14" s="32"/>
      <c r="N14" s="32"/>
      <c r="O14" s="32"/>
      <c r="P14" s="32"/>
      <c r="Q14" s="32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21.75" customHeight="1">
      <c r="A15" s="141" t="s">
        <v>16</v>
      </c>
      <c r="B15" s="142"/>
      <c r="C15" s="142"/>
      <c r="D15" s="142"/>
      <c r="E15" s="143"/>
      <c r="F15" s="5"/>
      <c r="G15" s="9"/>
      <c r="H15" s="175">
        <f>H7-H8</f>
        <v>91492.6</v>
      </c>
      <c r="I15" s="174" t="s">
        <v>48</v>
      </c>
      <c r="J15" s="34"/>
      <c r="K15" s="34"/>
      <c r="L15" s="14"/>
      <c r="M15" s="33"/>
      <c r="N15" s="33"/>
      <c r="O15" s="32"/>
      <c r="P15" s="32"/>
      <c r="Q15" s="32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 ht="21.75" customHeight="1">
      <c r="A16" s="127" t="s">
        <v>19</v>
      </c>
      <c r="B16" s="115">
        <v>305940</v>
      </c>
      <c r="C16" s="98"/>
      <c r="D16" s="123" t="s">
        <v>24</v>
      </c>
      <c r="E16" s="116">
        <v>62000</v>
      </c>
      <c r="F16" s="5"/>
      <c r="G16" s="36"/>
      <c r="H16" s="8" t="s">
        <v>14</v>
      </c>
      <c r="I16" s="8"/>
      <c r="J16" s="10"/>
      <c r="K16" s="10"/>
      <c r="L16" s="8"/>
      <c r="M16" s="32"/>
      <c r="N16" s="32"/>
      <c r="O16" s="32"/>
      <c r="P16" s="32"/>
      <c r="Q16" s="32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ht="21.75" customHeight="1">
      <c r="A17" s="128" t="s">
        <v>20</v>
      </c>
      <c r="B17" s="117">
        <v>267296</v>
      </c>
      <c r="C17" s="98"/>
      <c r="D17" s="124" t="s">
        <v>27</v>
      </c>
      <c r="E17" s="118">
        <v>54450</v>
      </c>
      <c r="G17" s="37"/>
      <c r="H17" s="8"/>
      <c r="I17" s="8"/>
      <c r="J17" s="10"/>
      <c r="K17" s="10"/>
      <c r="L17" s="8"/>
      <c r="M17" s="32"/>
      <c r="N17" s="32"/>
      <c r="O17" s="32"/>
      <c r="P17" s="32"/>
      <c r="Q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</row>
    <row r="18" spans="1:39" ht="21.75" customHeight="1">
      <c r="A18" s="128" t="s">
        <v>25</v>
      </c>
      <c r="B18" s="117">
        <v>208875</v>
      </c>
      <c r="C18" s="98"/>
      <c r="D18" s="125" t="s">
        <v>28</v>
      </c>
      <c r="E18" s="116">
        <v>15000</v>
      </c>
      <c r="G18" s="36"/>
      <c r="H18" s="8"/>
      <c r="I18" s="8"/>
      <c r="J18" s="35"/>
      <c r="K18" s="35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spans="1:39" ht="21.75" customHeight="1">
      <c r="A19" s="129" t="s">
        <v>21</v>
      </c>
      <c r="B19" s="119">
        <v>190865</v>
      </c>
      <c r="C19" s="98"/>
      <c r="D19" s="125" t="s">
        <v>36</v>
      </c>
      <c r="E19" s="116">
        <v>23370</v>
      </c>
      <c r="G19" s="68"/>
      <c r="H19" s="67"/>
      <c r="I19" s="67"/>
      <c r="J19" s="12"/>
      <c r="K19" s="12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39" ht="21.75" customHeight="1" thickBot="1">
      <c r="A20" s="130" t="s">
        <v>18</v>
      </c>
      <c r="B20" s="120">
        <v>93000</v>
      </c>
      <c r="C20" s="121"/>
      <c r="D20" s="126" t="s">
        <v>22</v>
      </c>
      <c r="E20" s="122">
        <v>154630</v>
      </c>
      <c r="G20" s="36"/>
      <c r="H20" s="8"/>
      <c r="I20" s="8"/>
      <c r="J20" s="35"/>
      <c r="K20" s="35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</row>
    <row r="21" spans="1:39" ht="21.75" customHeight="1">
      <c r="A21" s="84"/>
      <c r="B21" s="85"/>
      <c r="C21" s="86"/>
      <c r="D21" s="87"/>
      <c r="E21" s="88"/>
      <c r="G21" s="37"/>
      <c r="H21" s="31"/>
      <c r="I21" s="31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ht="21.75" customHeight="1">
      <c r="A22" s="76"/>
      <c r="B22" s="62"/>
      <c r="C22" s="20"/>
      <c r="D22" s="23"/>
      <c r="E22" s="75"/>
      <c r="G22" s="68"/>
      <c r="H22" s="69"/>
      <c r="I22" s="69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ht="21.75" customHeight="1">
      <c r="A23" s="72"/>
      <c r="B23" s="62"/>
      <c r="C23" s="20"/>
      <c r="D23" s="23"/>
      <c r="E23" s="77"/>
      <c r="G23" s="68"/>
      <c r="H23" s="67"/>
      <c r="I23" s="67"/>
      <c r="J23" s="15"/>
      <c r="K23" s="15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ht="21.75" customHeight="1">
      <c r="A24" s="76"/>
      <c r="B24" s="62"/>
      <c r="C24" s="20"/>
      <c r="D24" s="23"/>
      <c r="E24" s="75"/>
      <c r="G24" s="68"/>
      <c r="H24" s="67"/>
      <c r="I24" s="6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ht="21.75" customHeight="1">
      <c r="A25" s="74"/>
      <c r="B25" s="61"/>
      <c r="C25" s="20"/>
      <c r="D25" s="22"/>
      <c r="E25" s="73"/>
      <c r="G25" s="68"/>
      <c r="H25" s="67"/>
      <c r="I25" s="6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ht="21.75" customHeight="1">
      <c r="A26" s="78"/>
      <c r="B26" s="62"/>
      <c r="C26" s="20"/>
      <c r="D26" s="21"/>
      <c r="E26" s="75"/>
      <c r="F26" s="7"/>
      <c r="G26" s="31"/>
      <c r="H26" s="14" t="s">
        <v>14</v>
      </c>
      <c r="I26" s="14"/>
      <c r="J26" s="31"/>
      <c r="K26" s="31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8:39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8:39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8:39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8:39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8:39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8:39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8:39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8:39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8:39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8:39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8:39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8:39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8:39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8:39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8:39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8:39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8:39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8:39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8:39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8:39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8:39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8:39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8:39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8:39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8:39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8:39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8:39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8:39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8:39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8:39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8:39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8:39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8:39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8:39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8:39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8:39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8:39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8:39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8:39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8:39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8:39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8:39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8:39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8:39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8:39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8:39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8:39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8:39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8:39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8:39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8:39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8:39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8:39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8:39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8:39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8:39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8:39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8:39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8:39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8:39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8:39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8:39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8:39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8:39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8:39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8:39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8:39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8:39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8:39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8:39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8:39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8:39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8:39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8:39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8:39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8:39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8:39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8:39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8:39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8:39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8:39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8:39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8:39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8:39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8:39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8:39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8:39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8:39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8:39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8:39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8:39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8:39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8:39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8:39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8:39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8:39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8:39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8:39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8:39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8:39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8:39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8:39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8:39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8:39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8:39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8:39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8:39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8:39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8:39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8:39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8:39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8:39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8:39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8:39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8:39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8:39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8:39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8:39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8:39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8:39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8:39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8:39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8:39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8:39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8:39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8:39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8:39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8:39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8:39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8:39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8:39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8:39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8:39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8:39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8:39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8:39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8:39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8:39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8:39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8:39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8:39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8:39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8:39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8:39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8:39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8:39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8:39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8:39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8:39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8:39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8:39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8:39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8:39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8:39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8:39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8:39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8:39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8:39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8:39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8:39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8:39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8:39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8:39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8:39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8:39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8:39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8:39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8:39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8:39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8:39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8:39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8:39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8:39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8:39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</sheetData>
  <sortState ref="G16:H25">
    <sortCondition descending="1" ref="G16"/>
  </sortState>
  <mergeCells count="6">
    <mergeCell ref="A1:E1"/>
    <mergeCell ref="A2:E2"/>
    <mergeCell ref="A15:E15"/>
    <mergeCell ref="K2:L2"/>
    <mergeCell ref="K3:L3"/>
    <mergeCell ref="H4:I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E6" sqref="E6"/>
    </sheetView>
  </sheetViews>
  <sheetFormatPr defaultRowHeight="12.75"/>
  <cols>
    <col min="1" max="1" width="38.140625" customWidth="1"/>
    <col min="2" max="2" width="24" customWidth="1"/>
  </cols>
  <sheetData>
    <row r="1" spans="1:2" ht="30.75">
      <c r="A1" s="147" t="s">
        <v>40</v>
      </c>
      <c r="B1" s="148"/>
    </row>
    <row r="2" spans="1:2" ht="26.25" customHeight="1">
      <c r="A2" s="166" t="s">
        <v>37</v>
      </c>
      <c r="B2" s="167"/>
    </row>
    <row r="3" spans="1:2" ht="18.75">
      <c r="A3" s="151" t="s">
        <v>12</v>
      </c>
      <c r="B3" s="152">
        <v>186954.14</v>
      </c>
    </row>
    <row r="4" spans="1:2" ht="18.75">
      <c r="A4" s="154" t="s">
        <v>29</v>
      </c>
      <c r="B4" s="152">
        <v>22970</v>
      </c>
    </row>
    <row r="5" spans="1:2" ht="18.75">
      <c r="A5" s="154" t="s">
        <v>31</v>
      </c>
      <c r="B5" s="152">
        <v>317300</v>
      </c>
    </row>
    <row r="6" spans="1:2" ht="18.75">
      <c r="A6" s="154" t="s">
        <v>13</v>
      </c>
      <c r="B6" s="152">
        <v>581506</v>
      </c>
    </row>
    <row r="7" spans="1:2" ht="25.5" customHeight="1" thickBot="1">
      <c r="A7" s="156" t="s">
        <v>39</v>
      </c>
      <c r="B7" s="157">
        <f>SUM(B3:B6)</f>
        <v>1108730.1400000001</v>
      </c>
    </row>
  </sheetData>
  <sortState ref="A3:B7">
    <sortCondition ref="A3"/>
  </sortState>
  <mergeCells count="2">
    <mergeCell ref="A1:B1"/>
    <mergeCell ref="A2:B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 2020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2020-09-01T06:41:13Z</cp:lastPrinted>
  <dcterms:created xsi:type="dcterms:W3CDTF">2011-06-25T13:15:04Z</dcterms:created>
  <dcterms:modified xsi:type="dcterms:W3CDTF">2020-09-01T16:38:16Z</dcterms:modified>
</cp:coreProperties>
</file>