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afi\Desktop\Nov,2020\"/>
    </mc:Choice>
  </mc:AlternateContent>
  <bookViews>
    <workbookView xWindow="0" yWindow="0" windowWidth="16815" windowHeight="7455" activeTab="3"/>
  </bookViews>
  <sheets>
    <sheet name="Distributor Primary" sheetId="1" r:id="rId1"/>
    <sheet name="Distributor Secondary" sheetId="2" r:id="rId2"/>
    <sheet name="Zone wise Sec" sheetId="6" r:id="rId3"/>
    <sheet name="DSR Secondary" sheetId="5" r:id="rId4"/>
  </sheets>
  <definedNames>
    <definedName name="_xlnm._FilterDatabase" localSheetId="0" hidden="1">'Distributor Primary'!$A$3:$AH$21</definedName>
    <definedName name="_xlnm._FilterDatabase" localSheetId="1" hidden="1">'Distributor Secondary'!$A$3:$AH$21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1" i="5" l="1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AH91" i="5"/>
  <c r="AI91" i="5"/>
  <c r="AJ91" i="5"/>
  <c r="AK91" i="5"/>
  <c r="G91" i="5"/>
  <c r="F91" i="5"/>
  <c r="F3" i="5" l="1"/>
  <c r="G3" i="5"/>
  <c r="F4" i="5"/>
  <c r="G4" i="5"/>
  <c r="F5" i="5"/>
  <c r="G5" i="5"/>
  <c r="F6" i="5"/>
  <c r="G6" i="5"/>
  <c r="F7" i="5"/>
  <c r="F8" i="5"/>
  <c r="G7" i="5"/>
  <c r="G8" i="5"/>
  <c r="F9" i="5"/>
  <c r="F10" i="5"/>
  <c r="G9" i="5"/>
  <c r="G10" i="5"/>
  <c r="F11" i="5"/>
  <c r="F12" i="5"/>
  <c r="G11" i="5"/>
  <c r="G12" i="5"/>
  <c r="F13" i="5"/>
  <c r="G13" i="5"/>
  <c r="F14" i="5"/>
  <c r="G14" i="5"/>
  <c r="F15" i="5"/>
  <c r="G15" i="5"/>
  <c r="F16" i="5"/>
  <c r="G16" i="5"/>
  <c r="F19" i="5"/>
  <c r="F17" i="5"/>
  <c r="F18" i="5"/>
  <c r="G17" i="5"/>
  <c r="F20" i="5"/>
  <c r="G19" i="5"/>
  <c r="G18" i="5"/>
  <c r="G20" i="5"/>
  <c r="F21" i="5"/>
  <c r="G21" i="5"/>
  <c r="F22" i="5"/>
  <c r="F26" i="5"/>
  <c r="F24" i="5"/>
  <c r="G22" i="5"/>
  <c r="F23" i="5"/>
  <c r="G24" i="5"/>
  <c r="G23" i="5"/>
  <c r="F25" i="5"/>
  <c r="F28" i="5"/>
  <c r="F33" i="5"/>
  <c r="G26" i="5"/>
  <c r="G25" i="5"/>
  <c r="F27" i="5"/>
  <c r="F36" i="5"/>
  <c r="F35" i="5"/>
  <c r="F30" i="5"/>
  <c r="F37" i="5"/>
  <c r="F34" i="5"/>
  <c r="F32" i="5"/>
  <c r="F31" i="5"/>
  <c r="F29" i="5"/>
  <c r="G28" i="5"/>
  <c r="G27" i="5"/>
  <c r="G29" i="5"/>
  <c r="F39" i="5"/>
  <c r="G37" i="5"/>
  <c r="G36" i="5"/>
  <c r="G35" i="5"/>
  <c r="G34" i="5"/>
  <c r="G33" i="5"/>
  <c r="G32" i="5"/>
  <c r="G31" i="5"/>
  <c r="G30" i="5"/>
  <c r="F40" i="5"/>
  <c r="F38" i="5"/>
  <c r="F41" i="5"/>
  <c r="G40" i="5"/>
  <c r="G39" i="5"/>
  <c r="G38" i="5"/>
  <c r="G41" i="5"/>
  <c r="F43" i="5"/>
  <c r="F42" i="5"/>
  <c r="G43" i="5"/>
  <c r="G42" i="5"/>
  <c r="F45" i="5"/>
  <c r="F44" i="5"/>
  <c r="G45" i="5"/>
  <c r="G44" i="5"/>
  <c r="F46" i="5"/>
  <c r="F48" i="5"/>
  <c r="G46" i="5"/>
  <c r="F49" i="5"/>
  <c r="F47" i="5"/>
  <c r="G51" i="5"/>
  <c r="F56" i="5"/>
  <c r="F52" i="5"/>
  <c r="G49" i="5"/>
  <c r="G48" i="5"/>
  <c r="G47" i="5"/>
  <c r="F51" i="5"/>
  <c r="G52" i="5"/>
  <c r="F50" i="5"/>
  <c r="F54" i="5"/>
  <c r="G54" i="5"/>
  <c r="G50" i="5"/>
  <c r="F53" i="5"/>
  <c r="G53" i="5"/>
  <c r="F55" i="5"/>
  <c r="G56" i="5"/>
  <c r="G55" i="5"/>
  <c r="F58" i="5"/>
  <c r="G58" i="5"/>
  <c r="F60" i="5"/>
  <c r="F57" i="5"/>
  <c r="G59" i="5"/>
  <c r="G57" i="5"/>
  <c r="F59" i="5"/>
  <c r="F63" i="5"/>
  <c r="G60" i="5"/>
  <c r="F61" i="5"/>
  <c r="G63" i="5"/>
  <c r="F62" i="5"/>
  <c r="G61" i="5"/>
  <c r="F65" i="5"/>
  <c r="G62" i="5"/>
  <c r="F66" i="5"/>
  <c r="G66" i="5"/>
  <c r="F64" i="5"/>
  <c r="F69" i="5"/>
  <c r="G65" i="5"/>
  <c r="G64" i="5"/>
  <c r="F67" i="5"/>
  <c r="G69" i="5"/>
  <c r="G67" i="5"/>
  <c r="F68" i="5"/>
  <c r="F71" i="5"/>
  <c r="G68" i="5"/>
  <c r="F70" i="5"/>
  <c r="F73" i="5"/>
  <c r="G71" i="5"/>
  <c r="G70" i="5"/>
  <c r="F72" i="5"/>
  <c r="G73" i="5"/>
  <c r="G72" i="5"/>
  <c r="F74" i="5"/>
  <c r="G74" i="5"/>
  <c r="F6" i="6" l="1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E6" i="6"/>
  <c r="C6" i="6" l="1"/>
  <c r="D6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E9" i="6"/>
  <c r="E8" i="6"/>
  <c r="E7" i="6"/>
  <c r="E5" i="6"/>
  <c r="E4" i="6"/>
  <c r="C4" i="6" l="1"/>
  <c r="X10" i="6"/>
  <c r="H10" i="6"/>
  <c r="C9" i="6"/>
  <c r="AD10" i="6"/>
  <c r="Z10" i="6"/>
  <c r="R10" i="6"/>
  <c r="J10" i="6"/>
  <c r="AA10" i="6"/>
  <c r="W10" i="6"/>
  <c r="O10" i="6"/>
  <c r="K10" i="6"/>
  <c r="G10" i="6"/>
  <c r="AB10" i="6"/>
  <c r="L10" i="6"/>
  <c r="AF10" i="6"/>
  <c r="T10" i="6"/>
  <c r="P10" i="6"/>
  <c r="AH10" i="6"/>
  <c r="V10" i="6"/>
  <c r="N10" i="6"/>
  <c r="F10" i="6"/>
  <c r="AE10" i="6"/>
  <c r="S10" i="6"/>
  <c r="D8" i="6"/>
  <c r="D9" i="6"/>
  <c r="D5" i="6"/>
  <c r="AG10" i="6"/>
  <c r="AC10" i="6"/>
  <c r="Y10" i="6"/>
  <c r="U10" i="6"/>
  <c r="Q10" i="6"/>
  <c r="M10" i="6"/>
  <c r="I10" i="6"/>
  <c r="D4" i="6"/>
  <c r="C7" i="6"/>
  <c r="C8" i="6"/>
  <c r="C5" i="6"/>
  <c r="E10" i="6"/>
  <c r="D7" i="6"/>
  <c r="G76" i="5" l="1"/>
  <c r="G80" i="5"/>
  <c r="D10" i="6"/>
  <c r="G82" i="5"/>
  <c r="F86" i="5"/>
  <c r="F85" i="5"/>
  <c r="F84" i="5"/>
  <c r="F83" i="5"/>
  <c r="F87" i="5"/>
  <c r="F78" i="5"/>
  <c r="G81" i="5"/>
  <c r="F90" i="5"/>
  <c r="G90" i="5"/>
  <c r="F88" i="5"/>
  <c r="G88" i="5"/>
  <c r="G85" i="5"/>
  <c r="G83" i="5"/>
  <c r="C10" i="6"/>
  <c r="G78" i="5"/>
  <c r="F76" i="5"/>
  <c r="G75" i="5"/>
  <c r="G84" i="5"/>
  <c r="G86" i="5"/>
  <c r="F89" i="5"/>
  <c r="G89" i="5"/>
  <c r="G87" i="5"/>
  <c r="F81" i="5"/>
  <c r="F79" i="5"/>
  <c r="G79" i="5"/>
  <c r="F80" i="5"/>
  <c r="F82" i="5"/>
  <c r="F77" i="5"/>
  <c r="F75" i="5"/>
  <c r="G77" i="5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C21" i="2" l="1"/>
  <c r="C21" i="1"/>
  <c r="D21" i="1"/>
  <c r="D21" i="2"/>
</calcChain>
</file>

<file path=xl/sharedStrings.xml><?xml version="1.0" encoding="utf-8"?>
<sst xmlns="http://schemas.openxmlformats.org/spreadsheetml/2006/main" count="669" uniqueCount="251">
  <si>
    <t>DP</t>
  </si>
  <si>
    <t>Distributors</t>
  </si>
  <si>
    <t>Region/
Cluster</t>
  </si>
  <si>
    <t>Total Value</t>
  </si>
  <si>
    <t>Total
Qnty</t>
  </si>
  <si>
    <t>B12+</t>
  </si>
  <si>
    <t>B68</t>
  </si>
  <si>
    <t>B24</t>
  </si>
  <si>
    <t>BL60</t>
  </si>
  <si>
    <t>BL120</t>
  </si>
  <si>
    <t>D41</t>
  </si>
  <si>
    <t>D47</t>
  </si>
  <si>
    <t>D92</t>
  </si>
  <si>
    <t>L42</t>
  </si>
  <si>
    <t>L250i</t>
  </si>
  <si>
    <t>G10_SKD</t>
  </si>
  <si>
    <t>i74_SKD</t>
  </si>
  <si>
    <t>i95_SKD</t>
  </si>
  <si>
    <t>Z28_SKD</t>
  </si>
  <si>
    <t>Z30_SKD</t>
  </si>
  <si>
    <t>Priyo Telecom</t>
  </si>
  <si>
    <t>Rajshahi</t>
  </si>
  <si>
    <t>S.M Tel</t>
  </si>
  <si>
    <t>Biswa Bani Telecom</t>
  </si>
  <si>
    <t>Mohima Telecom</t>
  </si>
  <si>
    <t>M. R. Traders</t>
  </si>
  <si>
    <t>Prithibi Corporation</t>
  </si>
  <si>
    <t>Swastidip Enterprise</t>
  </si>
  <si>
    <t>Haque Enterprise</t>
  </si>
  <si>
    <t>Satata Enterprise</t>
  </si>
  <si>
    <t>Sarkar Telecom, Sirajgonj</t>
  </si>
  <si>
    <t>Mugdho Corporation</t>
  </si>
  <si>
    <t>Tulip Distribution</t>
  </si>
  <si>
    <t>Hello Rajshahi</t>
  </si>
  <si>
    <t>Hello Naogaon</t>
  </si>
  <si>
    <t>Mobile Collection &amp; Ghori Ghor</t>
  </si>
  <si>
    <t>M/S Chowdhury Enterprise</t>
  </si>
  <si>
    <t>New Sarker Electronics</t>
  </si>
  <si>
    <t>Total</t>
  </si>
  <si>
    <t>Dealer</t>
  </si>
  <si>
    <t>Region</t>
  </si>
  <si>
    <t>Zone</t>
  </si>
  <si>
    <t>DSR ID</t>
  </si>
  <si>
    <t>DSR Name</t>
  </si>
  <si>
    <t>Total Quantity</t>
  </si>
  <si>
    <t>T180</t>
  </si>
  <si>
    <t>Naogaon</t>
  </si>
  <si>
    <t>DSR-0160</t>
  </si>
  <si>
    <t>Abu Bakkar Siddiq</t>
  </si>
  <si>
    <t>DSR-0131</t>
  </si>
  <si>
    <t>Md. Bayzid Bostami</t>
  </si>
  <si>
    <t>DSR-0098</t>
  </si>
  <si>
    <t>Md. Faruk Hossain</t>
  </si>
  <si>
    <t>DSR-0079</t>
  </si>
  <si>
    <t>Md. Mahbub Alam</t>
  </si>
  <si>
    <t>DSR-0161</t>
  </si>
  <si>
    <t>Md. Nasim Sahana (Pappu)</t>
  </si>
  <si>
    <t>DSR-0114</t>
  </si>
  <si>
    <t>Md. Rashed Alam</t>
  </si>
  <si>
    <t>DSR-0006</t>
  </si>
  <si>
    <t>Md. Rasheduzzaman Milon</t>
  </si>
  <si>
    <t>DSR-0217</t>
  </si>
  <si>
    <t>Md. Abdul Alim</t>
  </si>
  <si>
    <t>DSR-0621</t>
  </si>
  <si>
    <t>Md. Akash Ali</t>
  </si>
  <si>
    <t>DSR-0216</t>
  </si>
  <si>
    <t>Md. Azizul Bari Separ</t>
  </si>
  <si>
    <t>DSR-0162</t>
  </si>
  <si>
    <t>Md. Sahin Alom</t>
  </si>
  <si>
    <t>DSR-0218</t>
  </si>
  <si>
    <t>Md. Shawon Ali</t>
  </si>
  <si>
    <t>DSR-0622</t>
  </si>
  <si>
    <t>Md. Zisan</t>
  </si>
  <si>
    <t>Pabna</t>
  </si>
  <si>
    <t>DSR-0225</t>
  </si>
  <si>
    <t>Bikash Chandra Das</t>
  </si>
  <si>
    <t>DSR-0229</t>
  </si>
  <si>
    <t>Krishno Kumar Ghosh</t>
  </si>
  <si>
    <t>DSR-0227</t>
  </si>
  <si>
    <t>Md. Salim Babu</t>
  </si>
  <si>
    <t>DSR-0230</t>
  </si>
  <si>
    <t>Md. Shafiq Sheikh</t>
  </si>
  <si>
    <t>DSR-0244</t>
  </si>
  <si>
    <t>Md. Atikur Rahman</t>
  </si>
  <si>
    <t>DSR-0243</t>
  </si>
  <si>
    <t>Md. Mosaibur Rahman</t>
  </si>
  <si>
    <t>DSR-0245</t>
  </si>
  <si>
    <t>Md. Sajedur Rahman</t>
  </si>
  <si>
    <t>DSR-0228</t>
  </si>
  <si>
    <t>Md. Karimul Islam</t>
  </si>
  <si>
    <t>DSR-0158</t>
  </si>
  <si>
    <t>Al amin Noyon</t>
  </si>
  <si>
    <t>DSR-0159</t>
  </si>
  <si>
    <t>Md. Iqbal Hossain</t>
  </si>
  <si>
    <t>DSR-0156</t>
  </si>
  <si>
    <t>Protic Basak</t>
  </si>
  <si>
    <t>DSR-0155</t>
  </si>
  <si>
    <t>Ramu Ghosh</t>
  </si>
  <si>
    <t>DSR-0157</t>
  </si>
  <si>
    <t>Md. Estiak Ahmed</t>
  </si>
  <si>
    <t>DSR-0661</t>
  </si>
  <si>
    <t>Md. Riaz Hosain</t>
  </si>
  <si>
    <t>DSR-0026</t>
  </si>
  <si>
    <t>Md. Rubel</t>
  </si>
  <si>
    <t>DSR-0477</t>
  </si>
  <si>
    <t>Md. Samsuzzaman Talha</t>
  </si>
  <si>
    <t>DSR-0001</t>
  </si>
  <si>
    <t>Mr. Shanto</t>
  </si>
  <si>
    <t>DSR-0349</t>
  </si>
  <si>
    <t>DSR-0350</t>
  </si>
  <si>
    <t>DSR-0351</t>
  </si>
  <si>
    <t>DSR-0698</t>
  </si>
  <si>
    <t>Dipak Kumar</t>
  </si>
  <si>
    <t>DSR-0700</t>
  </si>
  <si>
    <t>Md. Moshiur Rahman</t>
  </si>
  <si>
    <t>DSR-0614</t>
  </si>
  <si>
    <t>Md. Rezaul Karim</t>
  </si>
  <si>
    <t>DSR-0617</t>
  </si>
  <si>
    <t>Pappu Kumer Roy Biddut</t>
  </si>
  <si>
    <t>DSR-0616</t>
  </si>
  <si>
    <t>Mithu Kumar Ghosh</t>
  </si>
  <si>
    <t>DSR-0699</t>
  </si>
  <si>
    <t>Bandhan Chandro Roy Bappy</t>
  </si>
  <si>
    <t>DSR-0246</t>
  </si>
  <si>
    <t>Md. Haider Ali</t>
  </si>
  <si>
    <t>DSR-0247</t>
  </si>
  <si>
    <t>Md. Atiq Islam</t>
  </si>
  <si>
    <t>DSR-0248</t>
  </si>
  <si>
    <t>Kamrul</t>
  </si>
  <si>
    <t>DSR-0619</t>
  </si>
  <si>
    <t>Md. Murad Rahman</t>
  </si>
  <si>
    <t>DSR-0232</t>
  </si>
  <si>
    <t>Md. Rafiqul Islam</t>
  </si>
  <si>
    <t>DSR-0234</t>
  </si>
  <si>
    <t>Md. Samim Reza</t>
  </si>
  <si>
    <t>DSR-0236</t>
  </si>
  <si>
    <t>Rubel Hossain</t>
  </si>
  <si>
    <t>Rangpur</t>
  </si>
  <si>
    <t>Bogura</t>
  </si>
  <si>
    <t>DSR-0495</t>
  </si>
  <si>
    <t>Md. Monowar Hossain</t>
  </si>
  <si>
    <t>DSR-0496</t>
  </si>
  <si>
    <t>Md. Belal Hossain</t>
  </si>
  <si>
    <t>DSR-0497</t>
  </si>
  <si>
    <t>Md. Nasir Uddin</t>
  </si>
  <si>
    <t>DSR-0498</t>
  </si>
  <si>
    <t>Md. Khairul Islam</t>
  </si>
  <si>
    <t>Mobile collection and ghori ghor</t>
  </si>
  <si>
    <t>DSR-0036</t>
  </si>
  <si>
    <t>Md. Ruhul Islam</t>
  </si>
  <si>
    <t>DSR-0575</t>
  </si>
  <si>
    <t>Ripon</t>
  </si>
  <si>
    <t>DSR-0744</t>
  </si>
  <si>
    <t>Somor</t>
  </si>
  <si>
    <t>DSR-0636</t>
  </si>
  <si>
    <t>Md. Johorul Islam</t>
  </si>
  <si>
    <t>DSR-0058</t>
  </si>
  <si>
    <t>Md. Sagor Ahmed</t>
  </si>
  <si>
    <t>DSR-0083</t>
  </si>
  <si>
    <t>Md. Ashikur Rahman</t>
  </si>
  <si>
    <t>DSR-0309</t>
  </si>
  <si>
    <t>Md.Maruf-Un-Nabe Munna</t>
  </si>
  <si>
    <t>DSR-0310</t>
  </si>
  <si>
    <t>Md. Ashik Rahman</t>
  </si>
  <si>
    <t>DSR-0706</t>
  </si>
  <si>
    <t xml:space="preserve"> Md. Roni Ali</t>
  </si>
  <si>
    <t>DSR-0311</t>
  </si>
  <si>
    <t>Md. Atiqul Islam</t>
  </si>
  <si>
    <t>DSR-0312</t>
  </si>
  <si>
    <t>Md.Rabiul Islam (Robi)</t>
  </si>
  <si>
    <t>DSR-0590</t>
  </si>
  <si>
    <t>Md. Shipon Sarker</t>
  </si>
  <si>
    <t>Dhaka North</t>
  </si>
  <si>
    <t>Jamalpur</t>
  </si>
  <si>
    <t>DSR-0019</t>
  </si>
  <si>
    <t>Nure Alam</t>
  </si>
  <si>
    <t>DSR-0044</t>
  </si>
  <si>
    <t>DSR-0069</t>
  </si>
  <si>
    <t>Md. Sumon Sikder</t>
  </si>
  <si>
    <t>DSR-0107</t>
  </si>
  <si>
    <t>Shadhin</t>
  </si>
  <si>
    <t>DSR-0113</t>
  </si>
  <si>
    <t>Md. Rakibul</t>
  </si>
  <si>
    <t>DSR-0123</t>
  </si>
  <si>
    <t>Mir Awal</t>
  </si>
  <si>
    <t>DSR-0133</t>
  </si>
  <si>
    <t>DSR-0141</t>
  </si>
  <si>
    <t>Syed Shafiqur Islam</t>
  </si>
  <si>
    <t>DSR-0142</t>
  </si>
  <si>
    <t xml:space="preserve">Md. Daulat Khan </t>
  </si>
  <si>
    <t>DSR-0525</t>
  </si>
  <si>
    <t>Shohel</t>
  </si>
  <si>
    <t>DSR-0703</t>
  </si>
  <si>
    <t>Mizan</t>
  </si>
  <si>
    <t>DSR-0524</t>
  </si>
  <si>
    <t>DSR-0576</t>
  </si>
  <si>
    <t>Khulna</t>
  </si>
  <si>
    <t>Kushtia</t>
  </si>
  <si>
    <t>DSR-0352</t>
  </si>
  <si>
    <t>Sheuly</t>
  </si>
  <si>
    <t>DSR-0353</t>
  </si>
  <si>
    <t>Biplob Hossain</t>
  </si>
  <si>
    <t>DSR-0588</t>
  </si>
  <si>
    <t>Md. Ramjan khan</t>
  </si>
  <si>
    <t>DSR-0220</t>
  </si>
  <si>
    <t>Md. Ekram hossain</t>
  </si>
  <si>
    <t>DSR-0221</t>
  </si>
  <si>
    <t>Md. Fazlul halim Panna</t>
  </si>
  <si>
    <t>DSR-0222</t>
  </si>
  <si>
    <t>Shakib Al Hasan</t>
  </si>
  <si>
    <t>DSR-0354</t>
  </si>
  <si>
    <t>Subodh Biswas</t>
  </si>
  <si>
    <t>DSR-0223</t>
  </si>
  <si>
    <t>Md. Zahidul Islam</t>
  </si>
  <si>
    <t>DSR-0464</t>
  </si>
  <si>
    <t>Biddut Hossain</t>
  </si>
  <si>
    <t>DSR-0465</t>
  </si>
  <si>
    <t>Mostafa Kamal</t>
  </si>
  <si>
    <t>DSR-0466</t>
  </si>
  <si>
    <t>Md. Shohel Rana</t>
  </si>
  <si>
    <t>DSR-0467</t>
  </si>
  <si>
    <t>Shahin Reza</t>
  </si>
  <si>
    <t>DSR-0584</t>
  </si>
  <si>
    <t>Md. Selim Hossain</t>
  </si>
  <si>
    <t>Region Total</t>
  </si>
  <si>
    <t>Tangail</t>
  </si>
  <si>
    <t>Kustia</t>
  </si>
  <si>
    <t>i12_SKD</t>
  </si>
  <si>
    <t>i99_SKD</t>
  </si>
  <si>
    <t>D54+_SKD</t>
  </si>
  <si>
    <t>V99plus_SKD</t>
  </si>
  <si>
    <t>i98_SKD</t>
  </si>
  <si>
    <t>BL96</t>
  </si>
  <si>
    <t>D74</t>
  </si>
  <si>
    <t>D82</t>
  </si>
  <si>
    <t>L25i_SKD</t>
  </si>
  <si>
    <t>L135_SKD</t>
  </si>
  <si>
    <t>T92</t>
  </si>
  <si>
    <t>L260</t>
  </si>
  <si>
    <t>i30_SKD</t>
  </si>
  <si>
    <t>Z50_SKD</t>
  </si>
  <si>
    <t>Target November'20</t>
  </si>
  <si>
    <t>Secondary Target November'20</t>
  </si>
  <si>
    <t>Primary Target November'20</t>
  </si>
  <si>
    <t>Hirok Ali</t>
  </si>
  <si>
    <t>Masud Rana</t>
  </si>
  <si>
    <t>Aminul Islam Tutul</t>
  </si>
  <si>
    <t>Md. Wadud Islam</t>
  </si>
  <si>
    <t>Md. Habubur Rahman</t>
  </si>
  <si>
    <t>Khushi Mohon Ray</t>
  </si>
  <si>
    <t>Md. 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</si>
</sst>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sz val="10"/>
      <color theme="1"/>
      <name val="Bahnschrift SemiBold"/>
      <family val="2"/>
    </font>
    <font>
      <sz val="10"/>
      <color theme="0"/>
      <name val="Bahnschrift SemiBold"/>
      <family val="2"/>
    </font>
    <font>
      <b/>
      <sz val="10"/>
      <color theme="1"/>
      <name val="Bahnschrift SemiBold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44" fontId="6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1" applyNumberFormat="1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 vertical="center"/>
    </xf>
    <xf numFmtId="0" fontId="3" fillId="0" borderId="0" xfId="0" applyFont="1"/>
    <xf numFmtId="164" fontId="4" fillId="3" borderId="1" xfId="1" applyNumberFormat="1" applyFont="1" applyFill="1" applyBorder="1" applyAlignment="1">
      <alignment horizontal="center" vertical="center"/>
    </xf>
    <xf numFmtId="164" fontId="4" fillId="3" borderId="2" xfId="1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64" fontId="5" fillId="4" borderId="3" xfId="1" applyNumberFormat="1" applyFont="1" applyFill="1" applyBorder="1" applyAlignment="1">
      <alignment horizontal="center" vertical="center" wrapText="1"/>
    </xf>
    <xf numFmtId="164" fontId="5" fillId="4" borderId="3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164" fontId="3" fillId="0" borderId="3" xfId="1" applyNumberFormat="1" applyFont="1" applyBorder="1" applyAlignment="1">
      <alignment horizontal="center" vertical="center"/>
    </xf>
    <xf numFmtId="0" fontId="3" fillId="0" borderId="3" xfId="0" applyFont="1" applyBorder="1"/>
    <xf numFmtId="164" fontId="5" fillId="5" borderId="3" xfId="1" applyNumberFormat="1" applyFont="1" applyFill="1" applyBorder="1" applyAlignment="1">
      <alignment horizontal="center" vertical="center"/>
    </xf>
    <xf numFmtId="43" fontId="3" fillId="0" borderId="0" xfId="1" applyNumberFormat="1" applyFont="1" applyAlignment="1">
      <alignment horizontal="center" vertic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164" fontId="3" fillId="2" borderId="3" xfId="1" applyNumberFormat="1" applyFont="1" applyFill="1" applyBorder="1" applyAlignment="1">
      <alignment horizontal="center" vertical="center"/>
    </xf>
    <xf numFmtId="0" fontId="3" fillId="2" borderId="0" xfId="0" applyFont="1" applyFill="1"/>
    <xf numFmtId="0" fontId="5" fillId="5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 vertical="center"/>
    </xf>
    <xf numFmtId="0" fontId="7" fillId="6" borderId="4" xfId="2" applyFont="1" applyFill="1" applyBorder="1" applyAlignment="1">
      <alignment horizontal="center" vertical="center"/>
    </xf>
    <xf numFmtId="0" fontId="7" fillId="6" borderId="3" xfId="2" applyFont="1" applyFill="1" applyBorder="1" applyAlignment="1">
      <alignment horizontal="center" vertical="center"/>
    </xf>
    <xf numFmtId="0" fontId="7" fillId="6" borderId="3" xfId="2" applyFont="1" applyFill="1" applyBorder="1" applyAlignment="1">
      <alignment horizontal="center" vertical="center" wrapText="1"/>
    </xf>
    <xf numFmtId="164" fontId="8" fillId="3" borderId="2" xfId="1" applyNumberFormat="1" applyFont="1" applyFill="1" applyBorder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7" fillId="6" borderId="5" xfId="2" applyFont="1" applyFill="1" applyBorder="1" applyAlignment="1">
      <alignment horizontal="center" vertical="center"/>
    </xf>
    <xf numFmtId="164" fontId="7" fillId="4" borderId="3" xfId="1" applyNumberFormat="1" applyFont="1" applyFill="1" applyBorder="1" applyAlignment="1">
      <alignment horizontal="center" vertical="center"/>
    </xf>
    <xf numFmtId="0" fontId="9" fillId="0" borderId="3" xfId="3" applyFont="1" applyBorder="1" applyAlignment="1">
      <alignment horizontal="center"/>
    </xf>
    <xf numFmtId="0" fontId="9" fillId="2" borderId="3" xfId="4" applyFont="1" applyFill="1" applyBorder="1" applyAlignment="1">
      <alignment horizontal="center"/>
    </xf>
    <xf numFmtId="0" fontId="9" fillId="0" borderId="3" xfId="3" applyFont="1" applyBorder="1" applyAlignment="1"/>
    <xf numFmtId="164" fontId="1" fillId="2" borderId="3" xfId="5" applyNumberFormat="1" applyFont="1" applyFill="1" applyBorder="1" applyAlignment="1">
      <alignment horizontal="center" vertical="center"/>
    </xf>
    <xf numFmtId="164" fontId="1" fillId="2" borderId="3" xfId="1" applyNumberFormat="1" applyFont="1" applyFill="1" applyBorder="1" applyAlignment="1">
      <alignment horizontal="center"/>
    </xf>
    <xf numFmtId="1" fontId="1" fillId="0" borderId="3" xfId="0" applyNumberFormat="1" applyFont="1" applyBorder="1"/>
    <xf numFmtId="0" fontId="1" fillId="2" borderId="6" xfId="2" applyFont="1" applyFill="1" applyBorder="1"/>
    <xf numFmtId="0" fontId="1" fillId="2" borderId="3" xfId="2" applyNumberFormat="1" applyFont="1" applyFill="1" applyBorder="1" applyAlignment="1">
      <alignment horizontal="left"/>
    </xf>
    <xf numFmtId="0" fontId="1" fillId="2" borderId="3" xfId="2" applyNumberFormat="1" applyFont="1" applyFill="1" applyBorder="1" applyAlignment="1">
      <alignment horizontal="left" vertical="center"/>
    </xf>
    <xf numFmtId="0" fontId="1" fillId="2" borderId="3" xfId="2" applyFont="1" applyFill="1" applyBorder="1"/>
    <xf numFmtId="164" fontId="1" fillId="0" borderId="3" xfId="1" applyNumberFormat="1" applyFont="1" applyBorder="1"/>
    <xf numFmtId="0" fontId="1" fillId="2" borderId="7" xfId="2" applyFont="1" applyFill="1" applyBorder="1"/>
    <xf numFmtId="164" fontId="1" fillId="2" borderId="3" xfId="5" applyNumberFormat="1" applyFont="1" applyFill="1" applyBorder="1" applyAlignment="1">
      <alignment vertical="center"/>
    </xf>
    <xf numFmtId="164" fontId="1" fillId="2" borderId="3" xfId="5" applyNumberFormat="1" applyFont="1" applyFill="1" applyBorder="1" applyAlignment="1"/>
    <xf numFmtId="0" fontId="1" fillId="2" borderId="3" xfId="5" applyNumberFormat="1" applyFont="1" applyFill="1" applyBorder="1" applyAlignment="1">
      <alignment horizontal="left" vertical="center"/>
    </xf>
    <xf numFmtId="0" fontId="9" fillId="0" borderId="3" xfId="3" applyFont="1" applyBorder="1" applyAlignment="1">
      <alignment horizontal="left"/>
    </xf>
    <xf numFmtId="0" fontId="9" fillId="0" borderId="3" xfId="3" applyFont="1" applyBorder="1"/>
    <xf numFmtId="164" fontId="1" fillId="2" borderId="3" xfId="6" applyNumberFormat="1" applyFont="1" applyFill="1" applyBorder="1" applyAlignment="1">
      <alignment horizontal="center"/>
    </xf>
    <xf numFmtId="0" fontId="9" fillId="0" borderId="3" xfId="2" applyFont="1" applyBorder="1"/>
    <xf numFmtId="0" fontId="9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center" vertical="center"/>
    </xf>
    <xf numFmtId="164" fontId="1" fillId="2" borderId="3" xfId="1" applyNumberFormat="1" applyFont="1" applyFill="1" applyBorder="1"/>
    <xf numFmtId="0" fontId="9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center"/>
    </xf>
    <xf numFmtId="0" fontId="10" fillId="2" borderId="3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164" fontId="1" fillId="2" borderId="4" xfId="5" applyNumberFormat="1" applyFont="1" applyFill="1" applyBorder="1" applyAlignment="1">
      <alignment horizontal="center" vertical="center"/>
    </xf>
    <xf numFmtId="164" fontId="1" fillId="2" borderId="4" xfId="1" applyNumberFormat="1" applyFont="1" applyFill="1" applyBorder="1"/>
    <xf numFmtId="1" fontId="1" fillId="0" borderId="4" xfId="0" applyNumberFormat="1" applyFont="1" applyBorder="1"/>
    <xf numFmtId="0" fontId="11" fillId="7" borderId="3" xfId="0" applyFont="1" applyFill="1" applyBorder="1" applyAlignment="1">
      <alignment vertical="center"/>
    </xf>
    <xf numFmtId="0" fontId="7" fillId="7" borderId="3" xfId="0" applyFont="1" applyFill="1" applyBorder="1"/>
    <xf numFmtId="43" fontId="7" fillId="7" borderId="3" xfId="0" applyNumberFormat="1" applyFont="1" applyFill="1" applyBorder="1"/>
  </cellXfs>
  <cellStyles count="7">
    <cellStyle name="Comma" xfId="1" builtinId="3"/>
    <cellStyle name="Comma 2" xfId="6"/>
    <cellStyle name="Comma 2 2" xfId="5"/>
    <cellStyle name="Normal" xfId="0" builtinId="0"/>
    <cellStyle name="Normal 2" xfId="4"/>
    <cellStyle name="Normal 2 2" xfId="2"/>
    <cellStyle name="Normal 3" xfId="3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H21"/>
  <sheetViews>
    <sheetView showGridLines="0" workbookViewId="0">
      <pane xSplit="3" ySplit="3" topLeftCell="D4" activePane="bottomRight" state="frozen"/>
      <selection pane="topRight" activeCell="F1" sqref="F1"/>
      <selection pane="bottomLeft" activeCell="A4" sqref="A4"/>
      <selection pane="bottomRight" activeCell="C20" sqref="C20"/>
    </sheetView>
  </sheetViews>
  <sheetFormatPr defaultColWidth="9.125" defaultRowHeight="12.75"/>
  <cols>
    <col min="1" max="1" width="32" style="2" bestFit="1" customWidth="1"/>
    <col min="2" max="2" width="20.375" style="2" bestFit="1" customWidth="1"/>
    <col min="3" max="3" width="16.625" style="3" bestFit="1" customWidth="1"/>
    <col min="4" max="4" width="10.75" style="3" bestFit="1" customWidth="1"/>
    <col min="5" max="6" width="10" style="3" bestFit="1" customWidth="1"/>
    <col min="7" max="8" width="11.125" style="3" bestFit="1" customWidth="1"/>
    <col min="9" max="9" width="10" style="3" bestFit="1" customWidth="1"/>
    <col min="10" max="10" width="12.125" style="3" bestFit="1" customWidth="1"/>
    <col min="11" max="11" width="10" style="3" bestFit="1" customWidth="1"/>
    <col min="12" max="12" width="11.125" style="3" bestFit="1" customWidth="1"/>
    <col min="13" max="14" width="10" style="3" bestFit="1" customWidth="1"/>
    <col min="15" max="15" width="9.875" style="3" bestFit="1" customWidth="1"/>
    <col min="16" max="16" width="15.25" style="3" bestFit="1" customWidth="1"/>
    <col min="17" max="17" width="10" style="3" bestFit="1" customWidth="1"/>
    <col min="18" max="18" width="15.75" style="3" bestFit="1" customWidth="1"/>
    <col min="19" max="19" width="9.875" style="3" bestFit="1" customWidth="1"/>
    <col min="20" max="20" width="10.875" style="3" bestFit="1" customWidth="1"/>
    <col min="21" max="21" width="11.375" style="3" bestFit="1" customWidth="1"/>
    <col min="22" max="22" width="16" style="3" bestFit="1" customWidth="1"/>
    <col min="23" max="23" width="10.875" style="3" bestFit="1" customWidth="1"/>
    <col min="24" max="24" width="18.75" style="3" bestFit="1" customWidth="1"/>
    <col min="25" max="25" width="15" style="3" bestFit="1" customWidth="1"/>
    <col min="26" max="31" width="14.125" style="3" bestFit="1" customWidth="1"/>
    <col min="32" max="34" width="14.625" style="3" bestFit="1" customWidth="1"/>
    <col min="35" max="16384" width="9.125" style="4"/>
  </cols>
  <sheetData>
    <row r="1" spans="1:34" ht="15">
      <c r="A1" s="1" t="s">
        <v>243</v>
      </c>
    </row>
    <row r="2" spans="1:34" s="2" customFormat="1">
      <c r="C2" s="3"/>
      <c r="D2" s="5" t="s">
        <v>0</v>
      </c>
      <c r="E2" s="6">
        <v>721.8</v>
      </c>
      <c r="F2" s="6">
        <v>740.84749999999997</v>
      </c>
      <c r="G2" s="6">
        <v>760.89750000000004</v>
      </c>
      <c r="H2" s="6">
        <v>814.03</v>
      </c>
      <c r="I2" s="6">
        <v>867.16250000000002</v>
      </c>
      <c r="J2" s="6">
        <v>897.23749999999995</v>
      </c>
      <c r="K2" s="6">
        <v>904</v>
      </c>
      <c r="L2" s="6">
        <v>916.28499999999997</v>
      </c>
      <c r="M2" s="6">
        <v>936.33500000000004</v>
      </c>
      <c r="N2" s="6">
        <v>936.33500000000004</v>
      </c>
      <c r="O2" s="6">
        <v>965.40750000000003</v>
      </c>
      <c r="P2" s="6">
        <v>1004.3857</v>
      </c>
      <c r="Q2" s="6">
        <v>1014.53</v>
      </c>
      <c r="R2" s="6">
        <v>1040</v>
      </c>
      <c r="S2" s="6">
        <v>1040</v>
      </c>
      <c r="T2" s="6">
        <v>1148</v>
      </c>
      <c r="U2" s="6">
        <v>1150.8699999999999</v>
      </c>
      <c r="V2" s="6">
        <v>1170.78</v>
      </c>
      <c r="W2" s="6">
        <v>1188.9649999999999</v>
      </c>
      <c r="X2" s="6">
        <v>3548.43</v>
      </c>
      <c r="Y2" s="6">
        <v>3947.38</v>
      </c>
      <c r="Z2" s="6">
        <v>4044.61</v>
      </c>
      <c r="AA2" s="6">
        <v>5046.9880999999996</v>
      </c>
      <c r="AB2" s="6">
        <v>5382.7857000000004</v>
      </c>
      <c r="AC2" s="6">
        <v>5708.5595000000003</v>
      </c>
      <c r="AD2" s="6">
        <v>5793.4475000000002</v>
      </c>
      <c r="AE2" s="6">
        <v>6405.2142857142853</v>
      </c>
      <c r="AF2" s="6">
        <v>8239.57</v>
      </c>
      <c r="AG2" s="6">
        <v>9066.5400000000009</v>
      </c>
      <c r="AH2" s="6">
        <v>10133.069</v>
      </c>
    </row>
    <row r="3" spans="1:34" s="10" customFormat="1" ht="32.25" customHeight="1">
      <c r="A3" s="21" t="s">
        <v>1</v>
      </c>
      <c r="B3" s="7" t="s">
        <v>2</v>
      </c>
      <c r="C3" s="8" t="s">
        <v>3</v>
      </c>
      <c r="D3" s="8" t="s">
        <v>4</v>
      </c>
      <c r="E3" s="9" t="s">
        <v>7</v>
      </c>
      <c r="F3" s="9" t="s">
        <v>6</v>
      </c>
      <c r="G3" s="9" t="s">
        <v>5</v>
      </c>
      <c r="H3" s="9" t="s">
        <v>232</v>
      </c>
      <c r="I3" s="9" t="s">
        <v>233</v>
      </c>
      <c r="J3" s="9" t="s">
        <v>9</v>
      </c>
      <c r="K3" s="9" t="s">
        <v>234</v>
      </c>
      <c r="L3" s="9" t="s">
        <v>8</v>
      </c>
      <c r="M3" s="9" t="s">
        <v>10</v>
      </c>
      <c r="N3" s="9" t="s">
        <v>11</v>
      </c>
      <c r="O3" s="9" t="s">
        <v>13</v>
      </c>
      <c r="P3" s="9" t="s">
        <v>235</v>
      </c>
      <c r="Q3" s="9" t="s">
        <v>12</v>
      </c>
      <c r="R3" s="9" t="s">
        <v>236</v>
      </c>
      <c r="S3" s="9" t="s">
        <v>237</v>
      </c>
      <c r="T3" s="9" t="s">
        <v>238</v>
      </c>
      <c r="U3" s="9" t="s">
        <v>14</v>
      </c>
      <c r="V3" s="9" t="s">
        <v>229</v>
      </c>
      <c r="W3" s="9" t="s">
        <v>45</v>
      </c>
      <c r="X3" s="9" t="s">
        <v>230</v>
      </c>
      <c r="Y3" s="9" t="s">
        <v>15</v>
      </c>
      <c r="Z3" s="9" t="s">
        <v>227</v>
      </c>
      <c r="AA3" s="9" t="s">
        <v>239</v>
      </c>
      <c r="AB3" s="9" t="s">
        <v>17</v>
      </c>
      <c r="AC3" s="9" t="s">
        <v>231</v>
      </c>
      <c r="AD3" s="9" t="s">
        <v>16</v>
      </c>
      <c r="AE3" s="9" t="s">
        <v>228</v>
      </c>
      <c r="AF3" s="9" t="s">
        <v>18</v>
      </c>
      <c r="AG3" s="9" t="s">
        <v>19</v>
      </c>
      <c r="AH3" s="9" t="s">
        <v>240</v>
      </c>
    </row>
    <row r="4" spans="1:34">
      <c r="A4" s="13" t="s">
        <v>20</v>
      </c>
      <c r="B4" s="11" t="s">
        <v>21</v>
      </c>
      <c r="C4" s="12">
        <f t="shared" ref="C4:C21" si="0">SUMPRODUCT($E$2:$AH$2,E4:AH4)</f>
        <v>4516191.0666285707</v>
      </c>
      <c r="D4" s="12">
        <f t="shared" ref="D4:D20" si="1">SUM(E4:AH4)</f>
        <v>3754</v>
      </c>
      <c r="E4" s="12">
        <v>363</v>
      </c>
      <c r="F4" s="12">
        <v>340</v>
      </c>
      <c r="G4" s="12">
        <v>279</v>
      </c>
      <c r="H4" s="12">
        <v>240</v>
      </c>
      <c r="I4" s="12">
        <v>240</v>
      </c>
      <c r="J4" s="12">
        <v>240</v>
      </c>
      <c r="K4" s="12">
        <v>145</v>
      </c>
      <c r="L4" s="12">
        <v>93</v>
      </c>
      <c r="M4" s="12">
        <v>201</v>
      </c>
      <c r="N4" s="12">
        <v>202</v>
      </c>
      <c r="O4" s="12">
        <v>120</v>
      </c>
      <c r="P4" s="12">
        <v>165</v>
      </c>
      <c r="Q4" s="12">
        <v>118</v>
      </c>
      <c r="R4" s="12">
        <v>192</v>
      </c>
      <c r="S4" s="12">
        <v>47</v>
      </c>
      <c r="T4" s="12">
        <v>95</v>
      </c>
      <c r="U4" s="12">
        <v>142</v>
      </c>
      <c r="V4" s="12">
        <v>239</v>
      </c>
      <c r="W4" s="12">
        <v>82</v>
      </c>
      <c r="X4" s="12">
        <v>20</v>
      </c>
      <c r="Y4" s="12">
        <v>19</v>
      </c>
      <c r="Z4" s="12">
        <v>15</v>
      </c>
      <c r="AA4" s="12">
        <v>44</v>
      </c>
      <c r="AB4" s="12">
        <v>4</v>
      </c>
      <c r="AC4" s="12">
        <v>7</v>
      </c>
      <c r="AD4" s="12">
        <v>17</v>
      </c>
      <c r="AE4" s="12">
        <v>26</v>
      </c>
      <c r="AF4" s="12">
        <v>29</v>
      </c>
      <c r="AG4" s="12">
        <v>19</v>
      </c>
      <c r="AH4" s="12">
        <v>11</v>
      </c>
    </row>
    <row r="5" spans="1:34">
      <c r="A5" s="13" t="s">
        <v>22</v>
      </c>
      <c r="B5" s="11" t="s">
        <v>21</v>
      </c>
      <c r="C5" s="12">
        <f t="shared" si="0"/>
        <v>15804434.235671431</v>
      </c>
      <c r="D5" s="12">
        <f t="shared" si="1"/>
        <v>11317</v>
      </c>
      <c r="E5" s="12">
        <v>987</v>
      </c>
      <c r="F5" s="12">
        <v>920</v>
      </c>
      <c r="G5" s="12">
        <v>760</v>
      </c>
      <c r="H5" s="12">
        <v>653</v>
      </c>
      <c r="I5" s="12">
        <v>653</v>
      </c>
      <c r="J5" s="12">
        <v>653</v>
      </c>
      <c r="K5" s="12">
        <v>393</v>
      </c>
      <c r="L5" s="12">
        <v>261</v>
      </c>
      <c r="M5" s="12">
        <v>544</v>
      </c>
      <c r="N5" s="12">
        <v>927</v>
      </c>
      <c r="O5" s="12">
        <v>416</v>
      </c>
      <c r="P5" s="12">
        <v>449</v>
      </c>
      <c r="Q5" s="12">
        <v>323</v>
      </c>
      <c r="R5" s="12">
        <v>521</v>
      </c>
      <c r="S5" s="12">
        <v>130</v>
      </c>
      <c r="T5" s="12">
        <v>257</v>
      </c>
      <c r="U5" s="12">
        <v>389</v>
      </c>
      <c r="V5" s="12">
        <v>649</v>
      </c>
      <c r="W5" s="12">
        <v>352</v>
      </c>
      <c r="X5" s="12">
        <v>133</v>
      </c>
      <c r="Y5" s="12">
        <v>135</v>
      </c>
      <c r="Z5" s="12">
        <v>92</v>
      </c>
      <c r="AA5" s="12">
        <v>192</v>
      </c>
      <c r="AB5" s="12">
        <v>18</v>
      </c>
      <c r="AC5" s="12">
        <v>35</v>
      </c>
      <c r="AD5" s="12">
        <v>71</v>
      </c>
      <c r="AE5" s="12">
        <v>114</v>
      </c>
      <c r="AF5" s="12">
        <v>128</v>
      </c>
      <c r="AG5" s="12">
        <v>77</v>
      </c>
      <c r="AH5" s="12">
        <v>85</v>
      </c>
    </row>
    <row r="6" spans="1:34">
      <c r="A6" s="13" t="s">
        <v>23</v>
      </c>
      <c r="B6" s="11" t="s">
        <v>21</v>
      </c>
      <c r="C6" s="12">
        <f t="shared" si="0"/>
        <v>4955682.7077142866</v>
      </c>
      <c r="D6" s="12">
        <f t="shared" si="1"/>
        <v>3462</v>
      </c>
      <c r="E6" s="12">
        <v>300</v>
      </c>
      <c r="F6" s="12">
        <v>282</v>
      </c>
      <c r="G6" s="12">
        <v>240</v>
      </c>
      <c r="H6" s="12">
        <v>212</v>
      </c>
      <c r="I6" s="12">
        <v>212</v>
      </c>
      <c r="J6" s="12">
        <v>212</v>
      </c>
      <c r="K6" s="12">
        <v>113</v>
      </c>
      <c r="L6" s="12">
        <v>79</v>
      </c>
      <c r="M6" s="12">
        <v>174</v>
      </c>
      <c r="N6" s="12">
        <v>258</v>
      </c>
      <c r="O6" s="12">
        <v>113</v>
      </c>
      <c r="P6" s="12">
        <v>138</v>
      </c>
      <c r="Q6" s="12">
        <v>95</v>
      </c>
      <c r="R6" s="12">
        <v>157</v>
      </c>
      <c r="S6" s="12">
        <v>34</v>
      </c>
      <c r="T6" s="12">
        <v>68</v>
      </c>
      <c r="U6" s="12">
        <v>102</v>
      </c>
      <c r="V6" s="12">
        <v>211</v>
      </c>
      <c r="W6" s="12">
        <v>118</v>
      </c>
      <c r="X6" s="12">
        <v>38</v>
      </c>
      <c r="Y6" s="12">
        <v>38</v>
      </c>
      <c r="Z6" s="12">
        <v>27</v>
      </c>
      <c r="AA6" s="12">
        <v>59</v>
      </c>
      <c r="AB6" s="12">
        <v>5</v>
      </c>
      <c r="AC6" s="12">
        <v>11</v>
      </c>
      <c r="AD6" s="12">
        <v>22</v>
      </c>
      <c r="AE6" s="12">
        <v>41</v>
      </c>
      <c r="AF6" s="12">
        <v>47</v>
      </c>
      <c r="AG6" s="12">
        <v>28</v>
      </c>
      <c r="AH6" s="12">
        <v>28</v>
      </c>
    </row>
    <row r="7" spans="1:34">
      <c r="A7" s="13" t="s">
        <v>24</v>
      </c>
      <c r="B7" s="11" t="s">
        <v>21</v>
      </c>
      <c r="C7" s="12">
        <f t="shared" si="0"/>
        <v>8999119.6315714251</v>
      </c>
      <c r="D7" s="12">
        <f t="shared" si="1"/>
        <v>6471</v>
      </c>
      <c r="E7" s="12">
        <v>580</v>
      </c>
      <c r="F7" s="12">
        <v>544</v>
      </c>
      <c r="G7" s="12">
        <v>440</v>
      </c>
      <c r="H7" s="12">
        <v>384</v>
      </c>
      <c r="I7" s="12">
        <v>384</v>
      </c>
      <c r="J7" s="12">
        <v>384</v>
      </c>
      <c r="K7" s="12">
        <v>227</v>
      </c>
      <c r="L7" s="12">
        <v>158</v>
      </c>
      <c r="M7" s="12">
        <v>318</v>
      </c>
      <c r="N7" s="12">
        <v>495</v>
      </c>
      <c r="O7" s="12">
        <v>227</v>
      </c>
      <c r="P7" s="12">
        <v>266</v>
      </c>
      <c r="Q7" s="12">
        <v>190</v>
      </c>
      <c r="R7" s="12">
        <v>314</v>
      </c>
      <c r="S7" s="12">
        <v>69</v>
      </c>
      <c r="T7" s="12">
        <v>135</v>
      </c>
      <c r="U7" s="12">
        <v>205</v>
      </c>
      <c r="V7" s="12">
        <v>382</v>
      </c>
      <c r="W7" s="12">
        <v>178</v>
      </c>
      <c r="X7" s="12">
        <v>64</v>
      </c>
      <c r="Y7" s="12">
        <v>65</v>
      </c>
      <c r="Z7" s="12">
        <v>46</v>
      </c>
      <c r="AA7" s="12">
        <v>102</v>
      </c>
      <c r="AB7" s="12">
        <v>8</v>
      </c>
      <c r="AC7" s="12">
        <v>17</v>
      </c>
      <c r="AD7" s="12">
        <v>38</v>
      </c>
      <c r="AE7" s="12">
        <v>72</v>
      </c>
      <c r="AF7" s="12">
        <v>81</v>
      </c>
      <c r="AG7" s="12">
        <v>49</v>
      </c>
      <c r="AH7" s="12">
        <v>49</v>
      </c>
    </row>
    <row r="8" spans="1:34">
      <c r="A8" s="13" t="s">
        <v>25</v>
      </c>
      <c r="B8" s="11" t="s">
        <v>21</v>
      </c>
      <c r="C8" s="12">
        <f t="shared" si="0"/>
        <v>9799641.6379857156</v>
      </c>
      <c r="D8" s="12">
        <f t="shared" si="1"/>
        <v>7043</v>
      </c>
      <c r="E8" s="12">
        <v>627</v>
      </c>
      <c r="F8" s="12">
        <v>578</v>
      </c>
      <c r="G8" s="12">
        <v>480</v>
      </c>
      <c r="H8" s="12">
        <v>401</v>
      </c>
      <c r="I8" s="12">
        <v>401</v>
      </c>
      <c r="J8" s="12">
        <v>401</v>
      </c>
      <c r="K8" s="12">
        <v>259</v>
      </c>
      <c r="L8" s="12">
        <v>163</v>
      </c>
      <c r="M8" s="12">
        <v>343</v>
      </c>
      <c r="N8" s="12">
        <v>509</v>
      </c>
      <c r="O8" s="12">
        <v>259</v>
      </c>
      <c r="P8" s="12">
        <v>281</v>
      </c>
      <c r="Q8" s="12">
        <v>208</v>
      </c>
      <c r="R8" s="12">
        <v>324</v>
      </c>
      <c r="S8" s="12">
        <v>96</v>
      </c>
      <c r="T8" s="12">
        <v>190</v>
      </c>
      <c r="U8" s="12">
        <v>286</v>
      </c>
      <c r="V8" s="12">
        <v>398</v>
      </c>
      <c r="W8" s="12">
        <v>197</v>
      </c>
      <c r="X8" s="12">
        <v>71</v>
      </c>
      <c r="Y8" s="12">
        <v>71</v>
      </c>
      <c r="Z8" s="12">
        <v>50</v>
      </c>
      <c r="AA8" s="12">
        <v>108</v>
      </c>
      <c r="AB8" s="12">
        <v>11</v>
      </c>
      <c r="AC8" s="12">
        <v>22</v>
      </c>
      <c r="AD8" s="12">
        <v>40</v>
      </c>
      <c r="AE8" s="12">
        <v>78</v>
      </c>
      <c r="AF8" s="12">
        <v>87</v>
      </c>
      <c r="AG8" s="12">
        <v>52</v>
      </c>
      <c r="AH8" s="12">
        <v>52</v>
      </c>
    </row>
    <row r="9" spans="1:34">
      <c r="A9" s="13" t="s">
        <v>26</v>
      </c>
      <c r="B9" s="11" t="s">
        <v>21</v>
      </c>
      <c r="C9" s="12">
        <f t="shared" si="0"/>
        <v>3204561.9360285709</v>
      </c>
      <c r="D9" s="12">
        <f t="shared" si="1"/>
        <v>3179</v>
      </c>
      <c r="E9" s="12">
        <v>312</v>
      </c>
      <c r="F9" s="12">
        <v>290</v>
      </c>
      <c r="G9" s="12">
        <v>240</v>
      </c>
      <c r="H9" s="12">
        <v>206</v>
      </c>
      <c r="I9" s="12">
        <v>206</v>
      </c>
      <c r="J9" s="12">
        <v>206</v>
      </c>
      <c r="K9" s="12">
        <v>124</v>
      </c>
      <c r="L9" s="12">
        <v>83</v>
      </c>
      <c r="M9" s="12">
        <v>173</v>
      </c>
      <c r="N9" s="12">
        <v>261</v>
      </c>
      <c r="O9" s="12">
        <v>124</v>
      </c>
      <c r="P9" s="12">
        <v>142</v>
      </c>
      <c r="Q9" s="12">
        <v>102</v>
      </c>
      <c r="R9" s="12">
        <v>165</v>
      </c>
      <c r="S9" s="12">
        <v>41</v>
      </c>
      <c r="T9" s="12">
        <v>81</v>
      </c>
      <c r="U9" s="12">
        <v>123</v>
      </c>
      <c r="V9" s="12">
        <v>205</v>
      </c>
      <c r="W9" s="12">
        <v>27</v>
      </c>
      <c r="X9" s="12">
        <v>10</v>
      </c>
      <c r="Y9" s="12">
        <v>10</v>
      </c>
      <c r="Z9" s="12">
        <v>7</v>
      </c>
      <c r="AA9" s="12">
        <v>15</v>
      </c>
      <c r="AB9" s="12">
        <v>1</v>
      </c>
      <c r="AC9" s="12">
        <v>3</v>
      </c>
      <c r="AD9" s="12">
        <v>5</v>
      </c>
      <c r="AE9" s="12">
        <v>5</v>
      </c>
      <c r="AF9" s="12">
        <v>6</v>
      </c>
      <c r="AG9" s="12">
        <v>3</v>
      </c>
      <c r="AH9" s="12">
        <v>3</v>
      </c>
    </row>
    <row r="10" spans="1:34">
      <c r="A10" s="13" t="s">
        <v>27</v>
      </c>
      <c r="B10" s="11" t="s">
        <v>21</v>
      </c>
      <c r="C10" s="12">
        <f t="shared" si="0"/>
        <v>7076216.5887285713</v>
      </c>
      <c r="D10" s="12">
        <f t="shared" si="1"/>
        <v>6243</v>
      </c>
      <c r="E10" s="12">
        <v>571</v>
      </c>
      <c r="F10" s="12">
        <v>532</v>
      </c>
      <c r="G10" s="12">
        <v>440</v>
      </c>
      <c r="H10" s="12">
        <v>378</v>
      </c>
      <c r="I10" s="12">
        <v>378</v>
      </c>
      <c r="J10" s="12">
        <v>378</v>
      </c>
      <c r="K10" s="12">
        <v>228</v>
      </c>
      <c r="L10" s="12">
        <v>152</v>
      </c>
      <c r="M10" s="12">
        <v>345</v>
      </c>
      <c r="N10" s="12">
        <v>522</v>
      </c>
      <c r="O10" s="12">
        <v>248</v>
      </c>
      <c r="P10" s="12">
        <v>283</v>
      </c>
      <c r="Q10" s="12">
        <v>204</v>
      </c>
      <c r="R10" s="12">
        <v>329</v>
      </c>
      <c r="S10" s="12">
        <v>82</v>
      </c>
      <c r="T10" s="12">
        <v>163</v>
      </c>
      <c r="U10" s="12">
        <v>245</v>
      </c>
      <c r="V10" s="12">
        <v>410</v>
      </c>
      <c r="W10" s="12">
        <v>95</v>
      </c>
      <c r="X10" s="12">
        <v>29</v>
      </c>
      <c r="Y10" s="12">
        <v>29</v>
      </c>
      <c r="Z10" s="12">
        <v>20</v>
      </c>
      <c r="AA10" s="12">
        <v>44</v>
      </c>
      <c r="AB10" s="12">
        <v>4</v>
      </c>
      <c r="AC10" s="12">
        <v>8</v>
      </c>
      <c r="AD10" s="12">
        <v>16</v>
      </c>
      <c r="AE10" s="12">
        <v>33</v>
      </c>
      <c r="AF10" s="12">
        <v>35</v>
      </c>
      <c r="AG10" s="12">
        <v>21</v>
      </c>
      <c r="AH10" s="12">
        <v>21</v>
      </c>
    </row>
    <row r="11" spans="1:34">
      <c r="A11" s="13" t="s">
        <v>28</v>
      </c>
      <c r="B11" s="11" t="s">
        <v>21</v>
      </c>
      <c r="C11" s="12">
        <f t="shared" si="0"/>
        <v>8155755.430557142</v>
      </c>
      <c r="D11" s="12">
        <f t="shared" si="1"/>
        <v>8374</v>
      </c>
      <c r="E11" s="12">
        <v>831</v>
      </c>
      <c r="F11" s="12">
        <v>775</v>
      </c>
      <c r="G11" s="12">
        <v>640</v>
      </c>
      <c r="H11" s="12">
        <v>550</v>
      </c>
      <c r="I11" s="12">
        <v>550</v>
      </c>
      <c r="J11" s="12">
        <v>550</v>
      </c>
      <c r="K11" s="12">
        <v>331</v>
      </c>
      <c r="L11" s="12">
        <v>220</v>
      </c>
      <c r="M11" s="12">
        <v>460</v>
      </c>
      <c r="N11" s="12">
        <v>696</v>
      </c>
      <c r="O11" s="12">
        <v>330</v>
      </c>
      <c r="P11" s="12">
        <v>378</v>
      </c>
      <c r="Q11" s="12">
        <v>272</v>
      </c>
      <c r="R11" s="12">
        <v>439</v>
      </c>
      <c r="S11" s="12">
        <v>110</v>
      </c>
      <c r="T11" s="12">
        <v>217</v>
      </c>
      <c r="U11" s="12">
        <v>327</v>
      </c>
      <c r="V11" s="12">
        <v>547</v>
      </c>
      <c r="W11" s="12">
        <v>41</v>
      </c>
      <c r="X11" s="12">
        <v>14</v>
      </c>
      <c r="Y11" s="12">
        <v>14</v>
      </c>
      <c r="Z11" s="12">
        <v>10</v>
      </c>
      <c r="AA11" s="12">
        <v>22</v>
      </c>
      <c r="AB11" s="12">
        <v>2</v>
      </c>
      <c r="AC11" s="12">
        <v>4</v>
      </c>
      <c r="AD11" s="12">
        <v>8</v>
      </c>
      <c r="AE11" s="12">
        <v>10</v>
      </c>
      <c r="AF11" s="12">
        <v>12</v>
      </c>
      <c r="AG11" s="12">
        <v>7</v>
      </c>
      <c r="AH11" s="12">
        <v>7</v>
      </c>
    </row>
    <row r="12" spans="1:34">
      <c r="A12" s="13" t="s">
        <v>29</v>
      </c>
      <c r="B12" s="11" t="s">
        <v>21</v>
      </c>
      <c r="C12" s="12">
        <f t="shared" si="0"/>
        <v>7608930.4109000014</v>
      </c>
      <c r="D12" s="12">
        <f t="shared" si="1"/>
        <v>5762</v>
      </c>
      <c r="E12" s="12">
        <v>526</v>
      </c>
      <c r="F12" s="12">
        <v>490</v>
      </c>
      <c r="G12" s="12">
        <v>405</v>
      </c>
      <c r="H12" s="12">
        <v>348</v>
      </c>
      <c r="I12" s="12">
        <v>348</v>
      </c>
      <c r="J12" s="12">
        <v>348</v>
      </c>
      <c r="K12" s="12">
        <v>209</v>
      </c>
      <c r="L12" s="12">
        <v>139</v>
      </c>
      <c r="M12" s="12">
        <v>288</v>
      </c>
      <c r="N12" s="12">
        <v>435</v>
      </c>
      <c r="O12" s="12">
        <v>207</v>
      </c>
      <c r="P12" s="12">
        <v>236</v>
      </c>
      <c r="Q12" s="12">
        <v>170</v>
      </c>
      <c r="R12" s="12">
        <v>274</v>
      </c>
      <c r="S12" s="12">
        <v>69</v>
      </c>
      <c r="T12" s="12">
        <v>135</v>
      </c>
      <c r="U12" s="12">
        <v>205</v>
      </c>
      <c r="V12" s="12">
        <v>342</v>
      </c>
      <c r="W12" s="12">
        <v>135</v>
      </c>
      <c r="X12" s="12">
        <v>50</v>
      </c>
      <c r="Y12" s="12">
        <v>50</v>
      </c>
      <c r="Z12" s="12">
        <v>36</v>
      </c>
      <c r="AA12" s="12">
        <v>78</v>
      </c>
      <c r="AB12" s="12">
        <v>7</v>
      </c>
      <c r="AC12" s="12">
        <v>15</v>
      </c>
      <c r="AD12" s="12">
        <v>29</v>
      </c>
      <c r="AE12" s="12">
        <v>56</v>
      </c>
      <c r="AF12" s="12">
        <v>60</v>
      </c>
      <c r="AG12" s="12">
        <v>36</v>
      </c>
      <c r="AH12" s="12">
        <v>36</v>
      </c>
    </row>
    <row r="13" spans="1:34">
      <c r="A13" s="13" t="s">
        <v>30</v>
      </c>
      <c r="B13" s="11" t="s">
        <v>21</v>
      </c>
      <c r="C13" s="12">
        <f t="shared" si="0"/>
        <v>8087796.8136857133</v>
      </c>
      <c r="D13" s="12">
        <f t="shared" si="1"/>
        <v>5658</v>
      </c>
      <c r="E13" s="12">
        <v>526</v>
      </c>
      <c r="F13" s="12">
        <v>490</v>
      </c>
      <c r="G13" s="12">
        <v>405</v>
      </c>
      <c r="H13" s="12">
        <v>348</v>
      </c>
      <c r="I13" s="12">
        <v>348</v>
      </c>
      <c r="J13" s="12">
        <v>348</v>
      </c>
      <c r="K13" s="12">
        <v>209</v>
      </c>
      <c r="L13" s="12">
        <v>139</v>
      </c>
      <c r="M13" s="12">
        <v>259</v>
      </c>
      <c r="N13" s="12">
        <v>392</v>
      </c>
      <c r="O13" s="12">
        <v>186</v>
      </c>
      <c r="P13" s="12">
        <v>212</v>
      </c>
      <c r="Q13" s="12">
        <v>153</v>
      </c>
      <c r="R13" s="12">
        <v>247</v>
      </c>
      <c r="S13" s="12">
        <v>62</v>
      </c>
      <c r="T13" s="12">
        <v>122</v>
      </c>
      <c r="U13" s="12">
        <v>184</v>
      </c>
      <c r="V13" s="12">
        <v>308</v>
      </c>
      <c r="W13" s="12">
        <v>163</v>
      </c>
      <c r="X13" s="12">
        <v>59</v>
      </c>
      <c r="Y13" s="12">
        <v>59</v>
      </c>
      <c r="Z13" s="12">
        <v>42</v>
      </c>
      <c r="AA13" s="12">
        <v>92</v>
      </c>
      <c r="AB13" s="12">
        <v>9</v>
      </c>
      <c r="AC13" s="12">
        <v>17</v>
      </c>
      <c r="AD13" s="12">
        <v>33</v>
      </c>
      <c r="AE13" s="12">
        <v>71</v>
      </c>
      <c r="AF13" s="12">
        <v>80</v>
      </c>
      <c r="AG13" s="12">
        <v>48</v>
      </c>
      <c r="AH13" s="12">
        <v>47</v>
      </c>
    </row>
    <row r="14" spans="1:34" s="19" customFormat="1">
      <c r="A14" s="16" t="s">
        <v>31</v>
      </c>
      <c r="B14" s="17" t="s">
        <v>21</v>
      </c>
      <c r="C14" s="18">
        <f t="shared" si="0"/>
        <v>13924723.793542854</v>
      </c>
      <c r="D14" s="18">
        <f t="shared" si="1"/>
        <v>10309</v>
      </c>
      <c r="E14" s="18">
        <v>935</v>
      </c>
      <c r="F14" s="18">
        <v>871</v>
      </c>
      <c r="G14" s="18">
        <v>720</v>
      </c>
      <c r="H14" s="18">
        <v>619</v>
      </c>
      <c r="I14" s="18">
        <v>619</v>
      </c>
      <c r="J14" s="18">
        <v>619</v>
      </c>
      <c r="K14" s="18">
        <v>372</v>
      </c>
      <c r="L14" s="18">
        <v>248</v>
      </c>
      <c r="M14" s="18">
        <v>518</v>
      </c>
      <c r="N14" s="18">
        <v>783</v>
      </c>
      <c r="O14" s="18">
        <v>372</v>
      </c>
      <c r="P14" s="18">
        <v>425</v>
      </c>
      <c r="Q14" s="18">
        <v>306</v>
      </c>
      <c r="R14" s="18">
        <v>494</v>
      </c>
      <c r="S14" s="18">
        <v>124</v>
      </c>
      <c r="T14" s="18">
        <v>244</v>
      </c>
      <c r="U14" s="18">
        <v>368</v>
      </c>
      <c r="V14" s="18">
        <v>615</v>
      </c>
      <c r="W14" s="18">
        <v>230</v>
      </c>
      <c r="X14" s="18">
        <v>81</v>
      </c>
      <c r="Y14" s="18">
        <v>81</v>
      </c>
      <c r="Z14" s="18">
        <v>57</v>
      </c>
      <c r="AA14" s="18">
        <v>125</v>
      </c>
      <c r="AB14" s="18">
        <v>12</v>
      </c>
      <c r="AC14" s="18">
        <v>23</v>
      </c>
      <c r="AD14" s="18">
        <v>46</v>
      </c>
      <c r="AE14" s="18">
        <v>116</v>
      </c>
      <c r="AF14" s="18">
        <v>130</v>
      </c>
      <c r="AG14" s="18">
        <v>78</v>
      </c>
      <c r="AH14" s="18">
        <v>78</v>
      </c>
    </row>
    <row r="15" spans="1:34">
      <c r="A15" s="13" t="s">
        <v>32</v>
      </c>
      <c r="B15" s="11" t="s">
        <v>21</v>
      </c>
      <c r="C15" s="12">
        <f t="shared" si="0"/>
        <v>9025567.2747142874</v>
      </c>
      <c r="D15" s="12">
        <f t="shared" si="1"/>
        <v>7175</v>
      </c>
      <c r="E15" s="12">
        <v>663</v>
      </c>
      <c r="F15" s="12">
        <v>618</v>
      </c>
      <c r="G15" s="12">
        <v>510</v>
      </c>
      <c r="H15" s="12">
        <v>438</v>
      </c>
      <c r="I15" s="12">
        <v>438</v>
      </c>
      <c r="J15" s="12">
        <v>438</v>
      </c>
      <c r="K15" s="12">
        <v>264</v>
      </c>
      <c r="L15" s="12">
        <v>176</v>
      </c>
      <c r="M15" s="12">
        <v>374</v>
      </c>
      <c r="N15" s="12">
        <v>566</v>
      </c>
      <c r="O15" s="12">
        <v>269</v>
      </c>
      <c r="P15" s="12">
        <v>307</v>
      </c>
      <c r="Q15" s="12">
        <v>221</v>
      </c>
      <c r="R15" s="12">
        <v>357</v>
      </c>
      <c r="S15" s="12">
        <v>89</v>
      </c>
      <c r="T15" s="12">
        <v>176</v>
      </c>
      <c r="U15" s="12">
        <v>266</v>
      </c>
      <c r="V15" s="12">
        <v>444</v>
      </c>
      <c r="W15" s="12">
        <v>116</v>
      </c>
      <c r="X15" s="12">
        <v>41</v>
      </c>
      <c r="Y15" s="12">
        <v>42</v>
      </c>
      <c r="Z15" s="12">
        <v>29</v>
      </c>
      <c r="AA15" s="12">
        <v>64</v>
      </c>
      <c r="AB15" s="12">
        <v>6</v>
      </c>
      <c r="AC15" s="12">
        <v>12</v>
      </c>
      <c r="AD15" s="12">
        <v>24</v>
      </c>
      <c r="AE15" s="12">
        <v>62</v>
      </c>
      <c r="AF15" s="12">
        <v>76</v>
      </c>
      <c r="AG15" s="12">
        <v>44</v>
      </c>
      <c r="AH15" s="12">
        <v>45</v>
      </c>
    </row>
    <row r="16" spans="1:34">
      <c r="A16" s="13" t="s">
        <v>33</v>
      </c>
      <c r="B16" s="11" t="s">
        <v>21</v>
      </c>
      <c r="C16" s="12">
        <f t="shared" si="0"/>
        <v>7788151.4501571413</v>
      </c>
      <c r="D16" s="12">
        <f t="shared" si="1"/>
        <v>6180</v>
      </c>
      <c r="E16" s="12">
        <v>571</v>
      </c>
      <c r="F16" s="12">
        <v>533</v>
      </c>
      <c r="G16" s="12">
        <v>440</v>
      </c>
      <c r="H16" s="12">
        <v>378</v>
      </c>
      <c r="I16" s="12">
        <v>378</v>
      </c>
      <c r="J16" s="12">
        <v>378</v>
      </c>
      <c r="K16" s="12">
        <v>227</v>
      </c>
      <c r="L16" s="12">
        <v>151</v>
      </c>
      <c r="M16" s="12">
        <v>316</v>
      </c>
      <c r="N16" s="12">
        <v>479</v>
      </c>
      <c r="O16" s="12">
        <v>227</v>
      </c>
      <c r="P16" s="12">
        <v>260</v>
      </c>
      <c r="Q16" s="12">
        <v>187</v>
      </c>
      <c r="R16" s="12">
        <v>302</v>
      </c>
      <c r="S16" s="12">
        <v>76</v>
      </c>
      <c r="T16" s="12">
        <v>149</v>
      </c>
      <c r="U16" s="12">
        <v>225</v>
      </c>
      <c r="V16" s="12">
        <v>376</v>
      </c>
      <c r="W16" s="12">
        <v>122</v>
      </c>
      <c r="X16" s="12">
        <v>43</v>
      </c>
      <c r="Y16" s="12">
        <v>43</v>
      </c>
      <c r="Z16" s="12">
        <v>30</v>
      </c>
      <c r="AA16" s="12">
        <v>66</v>
      </c>
      <c r="AB16" s="12">
        <v>6</v>
      </c>
      <c r="AC16" s="12">
        <v>12</v>
      </c>
      <c r="AD16" s="12">
        <v>25</v>
      </c>
      <c r="AE16" s="12">
        <v>52</v>
      </c>
      <c r="AF16" s="12">
        <v>58</v>
      </c>
      <c r="AG16" s="12">
        <v>35</v>
      </c>
      <c r="AH16" s="12">
        <v>35</v>
      </c>
    </row>
    <row r="17" spans="1:34">
      <c r="A17" s="13" t="s">
        <v>34</v>
      </c>
      <c r="B17" s="11" t="s">
        <v>21</v>
      </c>
      <c r="C17" s="12">
        <f t="shared" si="0"/>
        <v>11973982.054785715</v>
      </c>
      <c r="D17" s="12">
        <f t="shared" si="1"/>
        <v>9545</v>
      </c>
      <c r="E17" s="12">
        <v>883</v>
      </c>
      <c r="F17" s="12">
        <v>823</v>
      </c>
      <c r="G17" s="12">
        <v>680</v>
      </c>
      <c r="H17" s="12">
        <v>584</v>
      </c>
      <c r="I17" s="12">
        <v>584</v>
      </c>
      <c r="J17" s="12">
        <v>584</v>
      </c>
      <c r="K17" s="12">
        <v>351</v>
      </c>
      <c r="L17" s="12">
        <v>234</v>
      </c>
      <c r="M17" s="12">
        <v>489</v>
      </c>
      <c r="N17" s="12">
        <v>740</v>
      </c>
      <c r="O17" s="12">
        <v>351</v>
      </c>
      <c r="P17" s="12">
        <v>401</v>
      </c>
      <c r="Q17" s="12">
        <v>289</v>
      </c>
      <c r="R17" s="12">
        <v>466</v>
      </c>
      <c r="S17" s="12">
        <v>117</v>
      </c>
      <c r="T17" s="12">
        <v>230</v>
      </c>
      <c r="U17" s="12">
        <v>348</v>
      </c>
      <c r="V17" s="12">
        <v>581</v>
      </c>
      <c r="W17" s="12">
        <v>190</v>
      </c>
      <c r="X17" s="12">
        <v>67</v>
      </c>
      <c r="Y17" s="12">
        <v>67</v>
      </c>
      <c r="Z17" s="12">
        <v>47</v>
      </c>
      <c r="AA17" s="12">
        <v>103</v>
      </c>
      <c r="AB17" s="12">
        <v>10</v>
      </c>
      <c r="AC17" s="12">
        <v>19</v>
      </c>
      <c r="AD17" s="12">
        <v>38</v>
      </c>
      <c r="AE17" s="12">
        <v>78</v>
      </c>
      <c r="AF17" s="12">
        <v>87</v>
      </c>
      <c r="AG17" s="12">
        <v>52</v>
      </c>
      <c r="AH17" s="12">
        <v>52</v>
      </c>
    </row>
    <row r="18" spans="1:34">
      <c r="A18" s="13" t="s">
        <v>35</v>
      </c>
      <c r="B18" s="11" t="s">
        <v>21</v>
      </c>
      <c r="C18" s="12">
        <f t="shared" si="0"/>
        <v>5814022.1958428575</v>
      </c>
      <c r="D18" s="12">
        <f t="shared" si="1"/>
        <v>4159</v>
      </c>
      <c r="E18" s="12">
        <v>364</v>
      </c>
      <c r="F18" s="12">
        <v>339</v>
      </c>
      <c r="G18" s="12">
        <v>280</v>
      </c>
      <c r="H18" s="12">
        <v>241</v>
      </c>
      <c r="I18" s="12">
        <v>241</v>
      </c>
      <c r="J18" s="12">
        <v>241</v>
      </c>
      <c r="K18" s="12">
        <v>145</v>
      </c>
      <c r="L18" s="12">
        <v>96</v>
      </c>
      <c r="M18" s="12">
        <v>201</v>
      </c>
      <c r="N18" s="12">
        <v>305</v>
      </c>
      <c r="O18" s="12">
        <v>145</v>
      </c>
      <c r="P18" s="12">
        <v>165</v>
      </c>
      <c r="Q18" s="12">
        <v>119</v>
      </c>
      <c r="R18" s="12">
        <v>192</v>
      </c>
      <c r="S18" s="12">
        <v>48</v>
      </c>
      <c r="T18" s="12">
        <v>95</v>
      </c>
      <c r="U18" s="12">
        <v>143</v>
      </c>
      <c r="V18" s="12">
        <v>239</v>
      </c>
      <c r="W18" s="12">
        <v>149</v>
      </c>
      <c r="X18" s="12">
        <v>52</v>
      </c>
      <c r="Y18" s="12">
        <v>53</v>
      </c>
      <c r="Z18" s="12">
        <v>37</v>
      </c>
      <c r="AA18" s="12">
        <v>81</v>
      </c>
      <c r="AB18" s="12">
        <v>8</v>
      </c>
      <c r="AC18" s="12">
        <v>15</v>
      </c>
      <c r="AD18" s="12">
        <v>30</v>
      </c>
      <c r="AE18" s="12">
        <v>39</v>
      </c>
      <c r="AF18" s="12">
        <v>44</v>
      </c>
      <c r="AG18" s="12">
        <v>26</v>
      </c>
      <c r="AH18" s="12">
        <v>26</v>
      </c>
    </row>
    <row r="19" spans="1:34">
      <c r="A19" s="13" t="s">
        <v>36</v>
      </c>
      <c r="B19" s="11" t="s">
        <v>21</v>
      </c>
      <c r="C19" s="12">
        <f t="shared" si="0"/>
        <v>6365108.0675285719</v>
      </c>
      <c r="D19" s="12">
        <f t="shared" si="1"/>
        <v>4658</v>
      </c>
      <c r="E19" s="12">
        <v>416</v>
      </c>
      <c r="F19" s="12">
        <v>387</v>
      </c>
      <c r="G19" s="12">
        <v>320</v>
      </c>
      <c r="H19" s="12">
        <v>275</v>
      </c>
      <c r="I19" s="12">
        <v>275</v>
      </c>
      <c r="J19" s="12">
        <v>275</v>
      </c>
      <c r="K19" s="12">
        <v>165</v>
      </c>
      <c r="L19" s="12">
        <v>110</v>
      </c>
      <c r="M19" s="12">
        <v>230</v>
      </c>
      <c r="N19" s="12">
        <v>348</v>
      </c>
      <c r="O19" s="12">
        <v>165</v>
      </c>
      <c r="P19" s="12">
        <v>189</v>
      </c>
      <c r="Q19" s="12">
        <v>136</v>
      </c>
      <c r="R19" s="12">
        <v>219</v>
      </c>
      <c r="S19" s="12">
        <v>55</v>
      </c>
      <c r="T19" s="12">
        <v>108</v>
      </c>
      <c r="U19" s="12">
        <v>164</v>
      </c>
      <c r="V19" s="12">
        <v>273</v>
      </c>
      <c r="W19" s="12">
        <v>135</v>
      </c>
      <c r="X19" s="12">
        <v>48</v>
      </c>
      <c r="Y19" s="12">
        <v>48</v>
      </c>
      <c r="Z19" s="12">
        <v>34</v>
      </c>
      <c r="AA19" s="12">
        <v>74</v>
      </c>
      <c r="AB19" s="12">
        <v>7</v>
      </c>
      <c r="AC19" s="12">
        <v>14</v>
      </c>
      <c r="AD19" s="12">
        <v>27</v>
      </c>
      <c r="AE19" s="12">
        <v>47</v>
      </c>
      <c r="AF19" s="12">
        <v>52</v>
      </c>
      <c r="AG19" s="12">
        <v>31</v>
      </c>
      <c r="AH19" s="12">
        <v>31</v>
      </c>
    </row>
    <row r="20" spans="1:34">
      <c r="A20" s="13" t="s">
        <v>37</v>
      </c>
      <c r="B20" s="11" t="s">
        <v>21</v>
      </c>
      <c r="C20" s="12">
        <f t="shared" si="0"/>
        <v>15878492.555285711</v>
      </c>
      <c r="D20" s="12">
        <f t="shared" si="1"/>
        <v>10798</v>
      </c>
      <c r="E20" s="12">
        <v>935</v>
      </c>
      <c r="F20" s="12">
        <v>871</v>
      </c>
      <c r="G20" s="12">
        <v>720</v>
      </c>
      <c r="H20" s="12">
        <v>619</v>
      </c>
      <c r="I20" s="12">
        <v>619</v>
      </c>
      <c r="J20" s="12">
        <v>619</v>
      </c>
      <c r="K20" s="12">
        <v>372</v>
      </c>
      <c r="L20" s="12">
        <v>248</v>
      </c>
      <c r="M20" s="12">
        <v>518</v>
      </c>
      <c r="N20" s="12">
        <v>783</v>
      </c>
      <c r="O20" s="12">
        <v>372</v>
      </c>
      <c r="P20" s="12">
        <v>425</v>
      </c>
      <c r="Q20" s="12">
        <v>306</v>
      </c>
      <c r="R20" s="12">
        <v>494</v>
      </c>
      <c r="S20" s="12">
        <v>124</v>
      </c>
      <c r="T20" s="12">
        <v>244</v>
      </c>
      <c r="U20" s="12">
        <v>368</v>
      </c>
      <c r="V20" s="12">
        <v>615</v>
      </c>
      <c r="W20" s="12">
        <v>379</v>
      </c>
      <c r="X20" s="12">
        <v>134</v>
      </c>
      <c r="Y20" s="12">
        <v>134</v>
      </c>
      <c r="Z20" s="12">
        <v>94</v>
      </c>
      <c r="AA20" s="12">
        <v>207</v>
      </c>
      <c r="AB20" s="12">
        <v>19</v>
      </c>
      <c r="AC20" s="12">
        <v>38</v>
      </c>
      <c r="AD20" s="12">
        <v>76</v>
      </c>
      <c r="AE20" s="12">
        <v>134</v>
      </c>
      <c r="AF20" s="12">
        <v>151</v>
      </c>
      <c r="AG20" s="12">
        <v>90</v>
      </c>
      <c r="AH20" s="12">
        <v>90</v>
      </c>
    </row>
    <row r="21" spans="1:34">
      <c r="A21" s="20" t="s">
        <v>38</v>
      </c>
      <c r="B21" s="20"/>
      <c r="C21" s="14">
        <f t="shared" si="0"/>
        <v>148978377.85132858</v>
      </c>
      <c r="D21" s="14">
        <f t="shared" ref="D21:AH21" si="2">SUM(D4:D20)</f>
        <v>114087</v>
      </c>
      <c r="E21" s="14">
        <f t="shared" si="2"/>
        <v>10390</v>
      </c>
      <c r="F21" s="14">
        <f t="shared" si="2"/>
        <v>9683</v>
      </c>
      <c r="G21" s="14">
        <f t="shared" si="2"/>
        <v>7999</v>
      </c>
      <c r="H21" s="14">
        <f t="shared" si="2"/>
        <v>6874</v>
      </c>
      <c r="I21" s="14">
        <f t="shared" si="2"/>
        <v>6874</v>
      </c>
      <c r="J21" s="14">
        <f t="shared" si="2"/>
        <v>6874</v>
      </c>
      <c r="K21" s="14">
        <f t="shared" si="2"/>
        <v>4134</v>
      </c>
      <c r="L21" s="14">
        <f t="shared" si="2"/>
        <v>2750</v>
      </c>
      <c r="M21" s="14">
        <f t="shared" si="2"/>
        <v>5751</v>
      </c>
      <c r="N21" s="14">
        <f t="shared" si="2"/>
        <v>8701</v>
      </c>
      <c r="O21" s="14">
        <f t="shared" si="2"/>
        <v>4131</v>
      </c>
      <c r="P21" s="14">
        <f t="shared" si="2"/>
        <v>4722</v>
      </c>
      <c r="Q21" s="14">
        <f t="shared" si="2"/>
        <v>3399</v>
      </c>
      <c r="R21" s="14">
        <f t="shared" si="2"/>
        <v>5486</v>
      </c>
      <c r="S21" s="14">
        <f t="shared" si="2"/>
        <v>1373</v>
      </c>
      <c r="T21" s="14">
        <f t="shared" si="2"/>
        <v>2709</v>
      </c>
      <c r="U21" s="14">
        <f t="shared" si="2"/>
        <v>4090</v>
      </c>
      <c r="V21" s="14">
        <f t="shared" si="2"/>
        <v>6834</v>
      </c>
      <c r="W21" s="14">
        <f t="shared" si="2"/>
        <v>2709</v>
      </c>
      <c r="X21" s="14">
        <f t="shared" si="2"/>
        <v>954</v>
      </c>
      <c r="Y21" s="14">
        <f t="shared" si="2"/>
        <v>958</v>
      </c>
      <c r="Z21" s="14">
        <f t="shared" si="2"/>
        <v>673</v>
      </c>
      <c r="AA21" s="14">
        <f t="shared" si="2"/>
        <v>1476</v>
      </c>
      <c r="AB21" s="14">
        <f t="shared" si="2"/>
        <v>137</v>
      </c>
      <c r="AC21" s="14">
        <f t="shared" si="2"/>
        <v>272</v>
      </c>
      <c r="AD21" s="14">
        <f t="shared" si="2"/>
        <v>545</v>
      </c>
      <c r="AE21" s="14">
        <f t="shared" si="2"/>
        <v>1034</v>
      </c>
      <c r="AF21" s="14">
        <f t="shared" si="2"/>
        <v>1163</v>
      </c>
      <c r="AG21" s="14">
        <f t="shared" si="2"/>
        <v>696</v>
      </c>
      <c r="AH21" s="14">
        <f t="shared" si="2"/>
        <v>696</v>
      </c>
    </row>
  </sheetData>
  <autoFilter ref="A3:AH21">
    <sortState ref="A4:AX126">
      <sortCondition ref="B3:B125"/>
    </sortState>
  </autoFilter>
  <mergeCells count="1">
    <mergeCell ref="A21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H21"/>
  <sheetViews>
    <sheetView showGridLines="0" workbookViewId="0">
      <pane xSplit="3" ySplit="3" topLeftCell="D4" activePane="bottomRight" state="frozen"/>
      <selection pane="topRight" activeCell="F1" sqref="F1"/>
      <selection pane="bottomLeft" activeCell="A4" sqref="A4"/>
      <selection pane="bottomRight" activeCell="F25" sqref="F25"/>
    </sheetView>
  </sheetViews>
  <sheetFormatPr defaultColWidth="9.125" defaultRowHeight="12.75"/>
  <cols>
    <col min="1" max="1" width="30.75" style="2" bestFit="1" customWidth="1"/>
    <col min="2" max="2" width="17.875" style="2" bestFit="1" customWidth="1"/>
    <col min="3" max="3" width="14.5" style="3" bestFit="1" customWidth="1"/>
    <col min="4" max="4" width="9.375" style="3" bestFit="1" customWidth="1"/>
    <col min="5" max="6" width="8.75" style="3" bestFit="1" customWidth="1"/>
    <col min="7" max="8" width="9.75" style="3" bestFit="1" customWidth="1"/>
    <col min="9" max="9" width="8.75" style="3" bestFit="1" customWidth="1"/>
    <col min="10" max="10" width="10.625" style="3" bestFit="1" customWidth="1"/>
    <col min="11" max="11" width="8.75" style="3" bestFit="1" customWidth="1"/>
    <col min="12" max="12" width="9.75" style="3" bestFit="1" customWidth="1"/>
    <col min="13" max="14" width="8.75" style="3" bestFit="1" customWidth="1"/>
    <col min="15" max="15" width="8.625" style="3" bestFit="1" customWidth="1"/>
    <col min="16" max="16" width="13.375" style="3" bestFit="1" customWidth="1"/>
    <col min="17" max="17" width="8.75" style="3" bestFit="1" customWidth="1"/>
    <col min="18" max="18" width="13.75" style="3" bestFit="1" customWidth="1"/>
    <col min="19" max="19" width="8.625" style="3" bestFit="1" customWidth="1"/>
    <col min="20" max="20" width="9.5" style="3" bestFit="1" customWidth="1"/>
    <col min="21" max="21" width="10" style="3" bestFit="1" customWidth="1"/>
    <col min="22" max="22" width="14" style="3" bestFit="1" customWidth="1"/>
    <col min="23" max="23" width="9.5" style="3" bestFit="1" customWidth="1"/>
    <col min="24" max="24" width="16.25" style="3" bestFit="1" customWidth="1"/>
    <col min="25" max="25" width="13.125" style="3" bestFit="1" customWidth="1"/>
    <col min="26" max="31" width="12.375" style="3" bestFit="1" customWidth="1"/>
    <col min="32" max="34" width="12.75" style="3" bestFit="1" customWidth="1"/>
    <col min="35" max="16384" width="9.125" style="4"/>
  </cols>
  <sheetData>
    <row r="1" spans="1:34" ht="15">
      <c r="A1" s="1" t="s">
        <v>242</v>
      </c>
      <c r="F1" s="15"/>
      <c r="U1" s="15"/>
      <c r="AH1" s="15"/>
    </row>
    <row r="2" spans="1:34" s="2" customFormat="1">
      <c r="C2" s="3"/>
      <c r="D2" s="5" t="s">
        <v>0</v>
      </c>
      <c r="E2" s="6">
        <v>740</v>
      </c>
      <c r="F2" s="6">
        <v>760</v>
      </c>
      <c r="G2" s="6">
        <v>780</v>
      </c>
      <c r="H2" s="6">
        <v>834.38074999999992</v>
      </c>
      <c r="I2" s="6">
        <v>890</v>
      </c>
      <c r="J2" s="6">
        <v>920</v>
      </c>
      <c r="K2" s="6">
        <v>926.6</v>
      </c>
      <c r="L2" s="6">
        <v>935</v>
      </c>
      <c r="M2" s="6">
        <v>960</v>
      </c>
      <c r="N2" s="6">
        <v>960</v>
      </c>
      <c r="O2" s="6">
        <v>990</v>
      </c>
      <c r="P2" s="6">
        <v>1030</v>
      </c>
      <c r="Q2" s="6">
        <v>1040</v>
      </c>
      <c r="R2" s="6">
        <v>1066</v>
      </c>
      <c r="S2" s="6">
        <v>1066</v>
      </c>
      <c r="T2" s="6">
        <v>1176.7</v>
      </c>
      <c r="U2" s="6">
        <v>1180</v>
      </c>
      <c r="V2" s="6">
        <v>1200</v>
      </c>
      <c r="W2" s="6">
        <v>1220</v>
      </c>
      <c r="X2" s="6">
        <v>3640</v>
      </c>
      <c r="Y2" s="6">
        <v>4050</v>
      </c>
      <c r="Z2" s="6">
        <v>4150</v>
      </c>
      <c r="AA2" s="6">
        <v>5170</v>
      </c>
      <c r="AB2" s="6">
        <v>5510</v>
      </c>
      <c r="AC2" s="6">
        <v>5855</v>
      </c>
      <c r="AD2" s="6">
        <v>5940</v>
      </c>
      <c r="AE2" s="6">
        <v>6570</v>
      </c>
      <c r="AF2" s="6">
        <v>8450</v>
      </c>
      <c r="AG2" s="6">
        <v>9300</v>
      </c>
      <c r="AH2" s="6">
        <v>10340</v>
      </c>
    </row>
    <row r="3" spans="1:34" s="10" customFormat="1" ht="32.25" customHeight="1">
      <c r="A3" s="21" t="s">
        <v>1</v>
      </c>
      <c r="B3" s="7" t="s">
        <v>2</v>
      </c>
      <c r="C3" s="8" t="s">
        <v>3</v>
      </c>
      <c r="D3" s="8" t="s">
        <v>4</v>
      </c>
      <c r="E3" s="9" t="s">
        <v>7</v>
      </c>
      <c r="F3" s="9" t="s">
        <v>6</v>
      </c>
      <c r="G3" s="9" t="s">
        <v>5</v>
      </c>
      <c r="H3" s="9" t="s">
        <v>232</v>
      </c>
      <c r="I3" s="9" t="s">
        <v>233</v>
      </c>
      <c r="J3" s="9" t="s">
        <v>9</v>
      </c>
      <c r="K3" s="9" t="s">
        <v>234</v>
      </c>
      <c r="L3" s="9" t="s">
        <v>8</v>
      </c>
      <c r="M3" s="9" t="s">
        <v>10</v>
      </c>
      <c r="N3" s="9" t="s">
        <v>11</v>
      </c>
      <c r="O3" s="9" t="s">
        <v>13</v>
      </c>
      <c r="P3" s="9" t="s">
        <v>235</v>
      </c>
      <c r="Q3" s="9" t="s">
        <v>12</v>
      </c>
      <c r="R3" s="9" t="s">
        <v>236</v>
      </c>
      <c r="S3" s="9" t="s">
        <v>237</v>
      </c>
      <c r="T3" s="9" t="s">
        <v>238</v>
      </c>
      <c r="U3" s="9" t="s">
        <v>14</v>
      </c>
      <c r="V3" s="9" t="s">
        <v>229</v>
      </c>
      <c r="W3" s="9" t="s">
        <v>45</v>
      </c>
      <c r="X3" s="9" t="s">
        <v>230</v>
      </c>
      <c r="Y3" s="9" t="s">
        <v>15</v>
      </c>
      <c r="Z3" s="9" t="s">
        <v>227</v>
      </c>
      <c r="AA3" s="9" t="s">
        <v>239</v>
      </c>
      <c r="AB3" s="9" t="s">
        <v>17</v>
      </c>
      <c r="AC3" s="9" t="s">
        <v>231</v>
      </c>
      <c r="AD3" s="9" t="s">
        <v>16</v>
      </c>
      <c r="AE3" s="9" t="s">
        <v>228</v>
      </c>
      <c r="AF3" s="9" t="s">
        <v>18</v>
      </c>
      <c r="AG3" s="9" t="s">
        <v>19</v>
      </c>
      <c r="AH3" s="9" t="s">
        <v>240</v>
      </c>
    </row>
    <row r="4" spans="1:34">
      <c r="A4" s="13" t="s">
        <v>20</v>
      </c>
      <c r="B4" s="11" t="s">
        <v>21</v>
      </c>
      <c r="C4" s="12">
        <f t="shared" ref="C4:C20" si="0">SUMPRODUCT($E$2:$AH$2,E4:AH4)</f>
        <v>4629708.88</v>
      </c>
      <c r="D4" s="12">
        <f t="shared" ref="D4:D20" si="1">SUM(E4:AH4)</f>
        <v>3754</v>
      </c>
      <c r="E4" s="12">
        <v>363</v>
      </c>
      <c r="F4" s="12">
        <v>340</v>
      </c>
      <c r="G4" s="12">
        <v>279</v>
      </c>
      <c r="H4" s="12">
        <v>240</v>
      </c>
      <c r="I4" s="12">
        <v>240</v>
      </c>
      <c r="J4" s="12">
        <v>240</v>
      </c>
      <c r="K4" s="12">
        <v>145</v>
      </c>
      <c r="L4" s="12">
        <v>93</v>
      </c>
      <c r="M4" s="12">
        <v>201</v>
      </c>
      <c r="N4" s="12">
        <v>202</v>
      </c>
      <c r="O4" s="12">
        <v>120</v>
      </c>
      <c r="P4" s="12">
        <v>165</v>
      </c>
      <c r="Q4" s="12">
        <v>118</v>
      </c>
      <c r="R4" s="12">
        <v>192</v>
      </c>
      <c r="S4" s="12">
        <v>47</v>
      </c>
      <c r="T4" s="12">
        <v>95</v>
      </c>
      <c r="U4" s="12">
        <v>142</v>
      </c>
      <c r="V4" s="12">
        <v>239</v>
      </c>
      <c r="W4" s="12">
        <v>82</v>
      </c>
      <c r="X4" s="12">
        <v>20</v>
      </c>
      <c r="Y4" s="12">
        <v>19</v>
      </c>
      <c r="Z4" s="12">
        <v>15</v>
      </c>
      <c r="AA4" s="12">
        <v>44</v>
      </c>
      <c r="AB4" s="12">
        <v>4</v>
      </c>
      <c r="AC4" s="12">
        <v>7</v>
      </c>
      <c r="AD4" s="12">
        <v>17</v>
      </c>
      <c r="AE4" s="12">
        <v>26</v>
      </c>
      <c r="AF4" s="12">
        <v>29</v>
      </c>
      <c r="AG4" s="12">
        <v>19</v>
      </c>
      <c r="AH4" s="12">
        <v>11</v>
      </c>
    </row>
    <row r="5" spans="1:34">
      <c r="A5" s="13" t="s">
        <v>22</v>
      </c>
      <c r="B5" s="11" t="s">
        <v>21</v>
      </c>
      <c r="C5" s="12">
        <f t="shared" si="0"/>
        <v>16200112.32975</v>
      </c>
      <c r="D5" s="12">
        <f t="shared" si="1"/>
        <v>11317</v>
      </c>
      <c r="E5" s="12">
        <v>987</v>
      </c>
      <c r="F5" s="12">
        <v>920</v>
      </c>
      <c r="G5" s="12">
        <v>760</v>
      </c>
      <c r="H5" s="12">
        <v>653</v>
      </c>
      <c r="I5" s="12">
        <v>653</v>
      </c>
      <c r="J5" s="12">
        <v>653</v>
      </c>
      <c r="K5" s="12">
        <v>393</v>
      </c>
      <c r="L5" s="12">
        <v>261</v>
      </c>
      <c r="M5" s="12">
        <v>544</v>
      </c>
      <c r="N5" s="12">
        <v>927</v>
      </c>
      <c r="O5" s="12">
        <v>416</v>
      </c>
      <c r="P5" s="12">
        <v>449</v>
      </c>
      <c r="Q5" s="12">
        <v>323</v>
      </c>
      <c r="R5" s="12">
        <v>521</v>
      </c>
      <c r="S5" s="12">
        <v>130</v>
      </c>
      <c r="T5" s="12">
        <v>257</v>
      </c>
      <c r="U5" s="12">
        <v>389</v>
      </c>
      <c r="V5" s="12">
        <v>649</v>
      </c>
      <c r="W5" s="12">
        <v>352</v>
      </c>
      <c r="X5" s="12">
        <v>133</v>
      </c>
      <c r="Y5" s="12">
        <v>135</v>
      </c>
      <c r="Z5" s="12">
        <v>92</v>
      </c>
      <c r="AA5" s="12">
        <v>192</v>
      </c>
      <c r="AB5" s="12">
        <v>18</v>
      </c>
      <c r="AC5" s="12">
        <v>35</v>
      </c>
      <c r="AD5" s="12">
        <v>71</v>
      </c>
      <c r="AE5" s="12">
        <v>114</v>
      </c>
      <c r="AF5" s="12">
        <v>128</v>
      </c>
      <c r="AG5" s="12">
        <v>77</v>
      </c>
      <c r="AH5" s="12">
        <v>85</v>
      </c>
    </row>
    <row r="6" spans="1:34">
      <c r="A6" s="13" t="s">
        <v>23</v>
      </c>
      <c r="B6" s="11" t="s">
        <v>21</v>
      </c>
      <c r="C6" s="12">
        <f t="shared" si="0"/>
        <v>5079746.1190000009</v>
      </c>
      <c r="D6" s="12">
        <f t="shared" si="1"/>
        <v>3462</v>
      </c>
      <c r="E6" s="12">
        <v>300</v>
      </c>
      <c r="F6" s="12">
        <v>282</v>
      </c>
      <c r="G6" s="12">
        <v>240</v>
      </c>
      <c r="H6" s="12">
        <v>212</v>
      </c>
      <c r="I6" s="12">
        <v>212</v>
      </c>
      <c r="J6" s="12">
        <v>212</v>
      </c>
      <c r="K6" s="12">
        <v>113</v>
      </c>
      <c r="L6" s="12">
        <v>79</v>
      </c>
      <c r="M6" s="12">
        <v>174</v>
      </c>
      <c r="N6" s="12">
        <v>258</v>
      </c>
      <c r="O6" s="12">
        <v>113</v>
      </c>
      <c r="P6" s="12">
        <v>138</v>
      </c>
      <c r="Q6" s="12">
        <v>95</v>
      </c>
      <c r="R6" s="12">
        <v>157</v>
      </c>
      <c r="S6" s="12">
        <v>34</v>
      </c>
      <c r="T6" s="12">
        <v>68</v>
      </c>
      <c r="U6" s="12">
        <v>102</v>
      </c>
      <c r="V6" s="12">
        <v>211</v>
      </c>
      <c r="W6" s="12">
        <v>118</v>
      </c>
      <c r="X6" s="12">
        <v>38</v>
      </c>
      <c r="Y6" s="12">
        <v>38</v>
      </c>
      <c r="Z6" s="12">
        <v>27</v>
      </c>
      <c r="AA6" s="12">
        <v>59</v>
      </c>
      <c r="AB6" s="12">
        <v>5</v>
      </c>
      <c r="AC6" s="12">
        <v>11</v>
      </c>
      <c r="AD6" s="12">
        <v>22</v>
      </c>
      <c r="AE6" s="12">
        <v>41</v>
      </c>
      <c r="AF6" s="12">
        <v>47</v>
      </c>
      <c r="AG6" s="12">
        <v>28</v>
      </c>
      <c r="AH6" s="12">
        <v>28</v>
      </c>
    </row>
    <row r="7" spans="1:34">
      <c r="A7" s="13" t="s">
        <v>24</v>
      </c>
      <c r="B7" s="11" t="s">
        <v>21</v>
      </c>
      <c r="C7" s="12">
        <f t="shared" si="0"/>
        <v>9224367.9079999998</v>
      </c>
      <c r="D7" s="12">
        <f t="shared" si="1"/>
        <v>6471</v>
      </c>
      <c r="E7" s="12">
        <v>580</v>
      </c>
      <c r="F7" s="12">
        <v>544</v>
      </c>
      <c r="G7" s="12">
        <v>440</v>
      </c>
      <c r="H7" s="12">
        <v>384</v>
      </c>
      <c r="I7" s="12">
        <v>384</v>
      </c>
      <c r="J7" s="12">
        <v>384</v>
      </c>
      <c r="K7" s="12">
        <v>227</v>
      </c>
      <c r="L7" s="12">
        <v>158</v>
      </c>
      <c r="M7" s="12">
        <v>318</v>
      </c>
      <c r="N7" s="12">
        <v>495</v>
      </c>
      <c r="O7" s="12">
        <v>227</v>
      </c>
      <c r="P7" s="12">
        <v>266</v>
      </c>
      <c r="Q7" s="12">
        <v>190</v>
      </c>
      <c r="R7" s="12">
        <v>314</v>
      </c>
      <c r="S7" s="12">
        <v>69</v>
      </c>
      <c r="T7" s="12">
        <v>135</v>
      </c>
      <c r="U7" s="12">
        <v>205</v>
      </c>
      <c r="V7" s="12">
        <v>382</v>
      </c>
      <c r="W7" s="12">
        <v>178</v>
      </c>
      <c r="X7" s="12">
        <v>64</v>
      </c>
      <c r="Y7" s="12">
        <v>65</v>
      </c>
      <c r="Z7" s="12">
        <v>46</v>
      </c>
      <c r="AA7" s="12">
        <v>102</v>
      </c>
      <c r="AB7" s="12">
        <v>8</v>
      </c>
      <c r="AC7" s="12">
        <v>17</v>
      </c>
      <c r="AD7" s="12">
        <v>38</v>
      </c>
      <c r="AE7" s="12">
        <v>72</v>
      </c>
      <c r="AF7" s="12">
        <v>81</v>
      </c>
      <c r="AG7" s="12">
        <v>49</v>
      </c>
      <c r="AH7" s="12">
        <v>49</v>
      </c>
    </row>
    <row r="8" spans="1:34">
      <c r="A8" s="13" t="s">
        <v>25</v>
      </c>
      <c r="B8" s="11" t="s">
        <v>21</v>
      </c>
      <c r="C8" s="12">
        <f t="shared" si="0"/>
        <v>10045004.08075</v>
      </c>
      <c r="D8" s="12">
        <f t="shared" si="1"/>
        <v>7043</v>
      </c>
      <c r="E8" s="12">
        <v>627</v>
      </c>
      <c r="F8" s="12">
        <v>578</v>
      </c>
      <c r="G8" s="12">
        <v>480</v>
      </c>
      <c r="H8" s="12">
        <v>401</v>
      </c>
      <c r="I8" s="12">
        <v>401</v>
      </c>
      <c r="J8" s="12">
        <v>401</v>
      </c>
      <c r="K8" s="12">
        <v>259</v>
      </c>
      <c r="L8" s="12">
        <v>163</v>
      </c>
      <c r="M8" s="12">
        <v>343</v>
      </c>
      <c r="N8" s="12">
        <v>509</v>
      </c>
      <c r="O8" s="12">
        <v>259</v>
      </c>
      <c r="P8" s="12">
        <v>281</v>
      </c>
      <c r="Q8" s="12">
        <v>208</v>
      </c>
      <c r="R8" s="12">
        <v>324</v>
      </c>
      <c r="S8" s="12">
        <v>96</v>
      </c>
      <c r="T8" s="12">
        <v>190</v>
      </c>
      <c r="U8" s="12">
        <v>286</v>
      </c>
      <c r="V8" s="12">
        <v>398</v>
      </c>
      <c r="W8" s="12">
        <v>197</v>
      </c>
      <c r="X8" s="12">
        <v>71</v>
      </c>
      <c r="Y8" s="12">
        <v>71</v>
      </c>
      <c r="Z8" s="12">
        <v>50</v>
      </c>
      <c r="AA8" s="12">
        <v>108</v>
      </c>
      <c r="AB8" s="12">
        <v>11</v>
      </c>
      <c r="AC8" s="12">
        <v>22</v>
      </c>
      <c r="AD8" s="12">
        <v>40</v>
      </c>
      <c r="AE8" s="12">
        <v>78</v>
      </c>
      <c r="AF8" s="12">
        <v>87</v>
      </c>
      <c r="AG8" s="12">
        <v>52</v>
      </c>
      <c r="AH8" s="12">
        <v>52</v>
      </c>
    </row>
    <row r="9" spans="1:34">
      <c r="A9" s="13" t="s">
        <v>26</v>
      </c>
      <c r="B9" s="11" t="s">
        <v>21</v>
      </c>
      <c r="C9" s="12">
        <f t="shared" si="0"/>
        <v>3285199.5345000001</v>
      </c>
      <c r="D9" s="12">
        <f t="shared" si="1"/>
        <v>3179</v>
      </c>
      <c r="E9" s="12">
        <v>312</v>
      </c>
      <c r="F9" s="12">
        <v>290</v>
      </c>
      <c r="G9" s="12">
        <v>240</v>
      </c>
      <c r="H9" s="12">
        <v>206</v>
      </c>
      <c r="I9" s="12">
        <v>206</v>
      </c>
      <c r="J9" s="12">
        <v>206</v>
      </c>
      <c r="K9" s="12">
        <v>124</v>
      </c>
      <c r="L9" s="12">
        <v>83</v>
      </c>
      <c r="M9" s="12">
        <v>173</v>
      </c>
      <c r="N9" s="12">
        <v>261</v>
      </c>
      <c r="O9" s="12">
        <v>124</v>
      </c>
      <c r="P9" s="12">
        <v>142</v>
      </c>
      <c r="Q9" s="12">
        <v>102</v>
      </c>
      <c r="R9" s="12">
        <v>165</v>
      </c>
      <c r="S9" s="12">
        <v>41</v>
      </c>
      <c r="T9" s="12">
        <v>81</v>
      </c>
      <c r="U9" s="12">
        <v>123</v>
      </c>
      <c r="V9" s="12">
        <v>205</v>
      </c>
      <c r="W9" s="12">
        <v>27</v>
      </c>
      <c r="X9" s="12">
        <v>10</v>
      </c>
      <c r="Y9" s="12">
        <v>10</v>
      </c>
      <c r="Z9" s="12">
        <v>7</v>
      </c>
      <c r="AA9" s="12">
        <v>15</v>
      </c>
      <c r="AB9" s="12">
        <v>1</v>
      </c>
      <c r="AC9" s="12">
        <v>3</v>
      </c>
      <c r="AD9" s="12">
        <v>5</v>
      </c>
      <c r="AE9" s="12">
        <v>5</v>
      </c>
      <c r="AF9" s="12">
        <v>6</v>
      </c>
      <c r="AG9" s="12">
        <v>3</v>
      </c>
      <c r="AH9" s="12">
        <v>3</v>
      </c>
    </row>
    <row r="10" spans="1:34">
      <c r="A10" s="13" t="s">
        <v>27</v>
      </c>
      <c r="B10" s="11" t="s">
        <v>21</v>
      </c>
      <c r="C10" s="12">
        <f t="shared" si="0"/>
        <v>7253848.8234999999</v>
      </c>
      <c r="D10" s="12">
        <f t="shared" si="1"/>
        <v>6243</v>
      </c>
      <c r="E10" s="12">
        <v>571</v>
      </c>
      <c r="F10" s="12">
        <v>532</v>
      </c>
      <c r="G10" s="12">
        <v>440</v>
      </c>
      <c r="H10" s="12">
        <v>378</v>
      </c>
      <c r="I10" s="12">
        <v>378</v>
      </c>
      <c r="J10" s="12">
        <v>378</v>
      </c>
      <c r="K10" s="12">
        <v>228</v>
      </c>
      <c r="L10" s="12">
        <v>152</v>
      </c>
      <c r="M10" s="12">
        <v>345</v>
      </c>
      <c r="N10" s="12">
        <v>522</v>
      </c>
      <c r="O10" s="12">
        <v>248</v>
      </c>
      <c r="P10" s="12">
        <v>283</v>
      </c>
      <c r="Q10" s="12">
        <v>204</v>
      </c>
      <c r="R10" s="12">
        <v>329</v>
      </c>
      <c r="S10" s="12">
        <v>82</v>
      </c>
      <c r="T10" s="12">
        <v>163</v>
      </c>
      <c r="U10" s="12">
        <v>245</v>
      </c>
      <c r="V10" s="12">
        <v>410</v>
      </c>
      <c r="W10" s="12">
        <v>95</v>
      </c>
      <c r="X10" s="12">
        <v>29</v>
      </c>
      <c r="Y10" s="12">
        <v>29</v>
      </c>
      <c r="Z10" s="12">
        <v>20</v>
      </c>
      <c r="AA10" s="12">
        <v>44</v>
      </c>
      <c r="AB10" s="12">
        <v>4</v>
      </c>
      <c r="AC10" s="12">
        <v>8</v>
      </c>
      <c r="AD10" s="12">
        <v>16</v>
      </c>
      <c r="AE10" s="12">
        <v>33</v>
      </c>
      <c r="AF10" s="12">
        <v>35</v>
      </c>
      <c r="AG10" s="12">
        <v>21</v>
      </c>
      <c r="AH10" s="12">
        <v>21</v>
      </c>
    </row>
    <row r="11" spans="1:34">
      <c r="A11" s="13" t="s">
        <v>28</v>
      </c>
      <c r="B11" s="11" t="s">
        <v>21</v>
      </c>
      <c r="C11" s="12">
        <f t="shared" si="0"/>
        <v>8360931.9125000006</v>
      </c>
      <c r="D11" s="12">
        <f t="shared" si="1"/>
        <v>8374</v>
      </c>
      <c r="E11" s="12">
        <v>831</v>
      </c>
      <c r="F11" s="12">
        <v>775</v>
      </c>
      <c r="G11" s="12">
        <v>640</v>
      </c>
      <c r="H11" s="12">
        <v>550</v>
      </c>
      <c r="I11" s="12">
        <v>550</v>
      </c>
      <c r="J11" s="12">
        <v>550</v>
      </c>
      <c r="K11" s="12">
        <v>331</v>
      </c>
      <c r="L11" s="12">
        <v>220</v>
      </c>
      <c r="M11" s="12">
        <v>460</v>
      </c>
      <c r="N11" s="12">
        <v>696</v>
      </c>
      <c r="O11" s="12">
        <v>330</v>
      </c>
      <c r="P11" s="12">
        <v>378</v>
      </c>
      <c r="Q11" s="12">
        <v>272</v>
      </c>
      <c r="R11" s="12">
        <v>439</v>
      </c>
      <c r="S11" s="12">
        <v>110</v>
      </c>
      <c r="T11" s="12">
        <v>217</v>
      </c>
      <c r="U11" s="12">
        <v>327</v>
      </c>
      <c r="V11" s="12">
        <v>547</v>
      </c>
      <c r="W11" s="12">
        <v>41</v>
      </c>
      <c r="X11" s="12">
        <v>14</v>
      </c>
      <c r="Y11" s="12">
        <v>14</v>
      </c>
      <c r="Z11" s="12">
        <v>10</v>
      </c>
      <c r="AA11" s="12">
        <v>22</v>
      </c>
      <c r="AB11" s="12">
        <v>2</v>
      </c>
      <c r="AC11" s="12">
        <v>4</v>
      </c>
      <c r="AD11" s="12">
        <v>8</v>
      </c>
      <c r="AE11" s="12">
        <v>10</v>
      </c>
      <c r="AF11" s="12">
        <v>12</v>
      </c>
      <c r="AG11" s="12">
        <v>7</v>
      </c>
      <c r="AH11" s="12">
        <v>7</v>
      </c>
    </row>
    <row r="12" spans="1:34">
      <c r="A12" s="13" t="s">
        <v>29</v>
      </c>
      <c r="B12" s="11" t="s">
        <v>21</v>
      </c>
      <c r="C12" s="12">
        <f t="shared" si="0"/>
        <v>7799566.4010000005</v>
      </c>
      <c r="D12" s="12">
        <f t="shared" si="1"/>
        <v>5762</v>
      </c>
      <c r="E12" s="12">
        <v>526</v>
      </c>
      <c r="F12" s="12">
        <v>490</v>
      </c>
      <c r="G12" s="12">
        <v>405</v>
      </c>
      <c r="H12" s="12">
        <v>348</v>
      </c>
      <c r="I12" s="12">
        <v>348</v>
      </c>
      <c r="J12" s="12">
        <v>348</v>
      </c>
      <c r="K12" s="12">
        <v>209</v>
      </c>
      <c r="L12" s="12">
        <v>139</v>
      </c>
      <c r="M12" s="12">
        <v>288</v>
      </c>
      <c r="N12" s="12">
        <v>435</v>
      </c>
      <c r="O12" s="12">
        <v>207</v>
      </c>
      <c r="P12" s="12">
        <v>236</v>
      </c>
      <c r="Q12" s="12">
        <v>170</v>
      </c>
      <c r="R12" s="12">
        <v>274</v>
      </c>
      <c r="S12" s="12">
        <v>69</v>
      </c>
      <c r="T12" s="12">
        <v>135</v>
      </c>
      <c r="U12" s="12">
        <v>205</v>
      </c>
      <c r="V12" s="12">
        <v>342</v>
      </c>
      <c r="W12" s="12">
        <v>135</v>
      </c>
      <c r="X12" s="12">
        <v>50</v>
      </c>
      <c r="Y12" s="12">
        <v>50</v>
      </c>
      <c r="Z12" s="12">
        <v>36</v>
      </c>
      <c r="AA12" s="12">
        <v>78</v>
      </c>
      <c r="AB12" s="12">
        <v>7</v>
      </c>
      <c r="AC12" s="12">
        <v>15</v>
      </c>
      <c r="AD12" s="12">
        <v>29</v>
      </c>
      <c r="AE12" s="12">
        <v>56</v>
      </c>
      <c r="AF12" s="12">
        <v>60</v>
      </c>
      <c r="AG12" s="12">
        <v>36</v>
      </c>
      <c r="AH12" s="12">
        <v>36</v>
      </c>
    </row>
    <row r="13" spans="1:34">
      <c r="A13" s="13" t="s">
        <v>30</v>
      </c>
      <c r="B13" s="11" t="s">
        <v>21</v>
      </c>
      <c r="C13" s="12">
        <f t="shared" si="0"/>
        <v>8290165.301</v>
      </c>
      <c r="D13" s="12">
        <f t="shared" si="1"/>
        <v>5658</v>
      </c>
      <c r="E13" s="12">
        <v>526</v>
      </c>
      <c r="F13" s="12">
        <v>490</v>
      </c>
      <c r="G13" s="12">
        <v>405</v>
      </c>
      <c r="H13" s="12">
        <v>348</v>
      </c>
      <c r="I13" s="12">
        <v>348</v>
      </c>
      <c r="J13" s="12">
        <v>348</v>
      </c>
      <c r="K13" s="12">
        <v>209</v>
      </c>
      <c r="L13" s="12">
        <v>139</v>
      </c>
      <c r="M13" s="12">
        <v>259</v>
      </c>
      <c r="N13" s="12">
        <v>392</v>
      </c>
      <c r="O13" s="12">
        <v>186</v>
      </c>
      <c r="P13" s="12">
        <v>212</v>
      </c>
      <c r="Q13" s="12">
        <v>153</v>
      </c>
      <c r="R13" s="12">
        <v>247</v>
      </c>
      <c r="S13" s="12">
        <v>62</v>
      </c>
      <c r="T13" s="12">
        <v>122</v>
      </c>
      <c r="U13" s="12">
        <v>184</v>
      </c>
      <c r="V13" s="12">
        <v>308</v>
      </c>
      <c r="W13" s="12">
        <v>163</v>
      </c>
      <c r="X13" s="12">
        <v>59</v>
      </c>
      <c r="Y13" s="12">
        <v>59</v>
      </c>
      <c r="Z13" s="12">
        <v>42</v>
      </c>
      <c r="AA13" s="12">
        <v>92</v>
      </c>
      <c r="AB13" s="12">
        <v>9</v>
      </c>
      <c r="AC13" s="12">
        <v>17</v>
      </c>
      <c r="AD13" s="12">
        <v>33</v>
      </c>
      <c r="AE13" s="12">
        <v>71</v>
      </c>
      <c r="AF13" s="12">
        <v>80</v>
      </c>
      <c r="AG13" s="12">
        <v>48</v>
      </c>
      <c r="AH13" s="12">
        <v>47</v>
      </c>
    </row>
    <row r="14" spans="1:34" ht="12" customHeight="1">
      <c r="A14" s="13" t="s">
        <v>31</v>
      </c>
      <c r="B14" s="11" t="s">
        <v>21</v>
      </c>
      <c r="C14" s="12">
        <f t="shared" si="0"/>
        <v>14273134.684250001</v>
      </c>
      <c r="D14" s="12">
        <f t="shared" si="1"/>
        <v>10309</v>
      </c>
      <c r="E14" s="12">
        <v>935</v>
      </c>
      <c r="F14" s="12">
        <v>871</v>
      </c>
      <c r="G14" s="12">
        <v>720</v>
      </c>
      <c r="H14" s="12">
        <v>619</v>
      </c>
      <c r="I14" s="12">
        <v>619</v>
      </c>
      <c r="J14" s="12">
        <v>619</v>
      </c>
      <c r="K14" s="12">
        <v>372</v>
      </c>
      <c r="L14" s="12">
        <v>248</v>
      </c>
      <c r="M14" s="12">
        <v>518</v>
      </c>
      <c r="N14" s="12">
        <v>783</v>
      </c>
      <c r="O14" s="12">
        <v>372</v>
      </c>
      <c r="P14" s="12">
        <v>425</v>
      </c>
      <c r="Q14" s="12">
        <v>306</v>
      </c>
      <c r="R14" s="12">
        <v>494</v>
      </c>
      <c r="S14" s="12">
        <v>124</v>
      </c>
      <c r="T14" s="12">
        <v>244</v>
      </c>
      <c r="U14" s="12">
        <v>368</v>
      </c>
      <c r="V14" s="12">
        <v>615</v>
      </c>
      <c r="W14" s="12">
        <v>230</v>
      </c>
      <c r="X14" s="12">
        <v>81</v>
      </c>
      <c r="Y14" s="12">
        <v>81</v>
      </c>
      <c r="Z14" s="12">
        <v>57</v>
      </c>
      <c r="AA14" s="12">
        <v>125</v>
      </c>
      <c r="AB14" s="12">
        <v>12</v>
      </c>
      <c r="AC14" s="12">
        <v>23</v>
      </c>
      <c r="AD14" s="12">
        <v>46</v>
      </c>
      <c r="AE14" s="12">
        <v>116</v>
      </c>
      <c r="AF14" s="12">
        <v>130</v>
      </c>
      <c r="AG14" s="12">
        <v>78</v>
      </c>
      <c r="AH14" s="12">
        <v>78</v>
      </c>
    </row>
    <row r="15" spans="1:34">
      <c r="A15" s="13" t="s">
        <v>32</v>
      </c>
      <c r="B15" s="11" t="s">
        <v>21</v>
      </c>
      <c r="C15" s="12">
        <f t="shared" si="0"/>
        <v>9251506.3685000017</v>
      </c>
      <c r="D15" s="12">
        <f t="shared" si="1"/>
        <v>7175</v>
      </c>
      <c r="E15" s="12">
        <v>663</v>
      </c>
      <c r="F15" s="12">
        <v>618</v>
      </c>
      <c r="G15" s="12">
        <v>510</v>
      </c>
      <c r="H15" s="12">
        <v>438</v>
      </c>
      <c r="I15" s="12">
        <v>438</v>
      </c>
      <c r="J15" s="12">
        <v>438</v>
      </c>
      <c r="K15" s="12">
        <v>264</v>
      </c>
      <c r="L15" s="12">
        <v>176</v>
      </c>
      <c r="M15" s="12">
        <v>374</v>
      </c>
      <c r="N15" s="12">
        <v>566</v>
      </c>
      <c r="O15" s="12">
        <v>269</v>
      </c>
      <c r="P15" s="12">
        <v>307</v>
      </c>
      <c r="Q15" s="12">
        <v>221</v>
      </c>
      <c r="R15" s="12">
        <v>357</v>
      </c>
      <c r="S15" s="12">
        <v>89</v>
      </c>
      <c r="T15" s="12">
        <v>176</v>
      </c>
      <c r="U15" s="12">
        <v>266</v>
      </c>
      <c r="V15" s="12">
        <v>444</v>
      </c>
      <c r="W15" s="12">
        <v>116</v>
      </c>
      <c r="X15" s="12">
        <v>41</v>
      </c>
      <c r="Y15" s="12">
        <v>42</v>
      </c>
      <c r="Z15" s="12">
        <v>29</v>
      </c>
      <c r="AA15" s="12">
        <v>64</v>
      </c>
      <c r="AB15" s="12">
        <v>6</v>
      </c>
      <c r="AC15" s="12">
        <v>12</v>
      </c>
      <c r="AD15" s="12">
        <v>24</v>
      </c>
      <c r="AE15" s="12">
        <v>62</v>
      </c>
      <c r="AF15" s="12">
        <v>76</v>
      </c>
      <c r="AG15" s="12">
        <v>44</v>
      </c>
      <c r="AH15" s="12">
        <v>45</v>
      </c>
    </row>
    <row r="16" spans="1:34">
      <c r="A16" s="13" t="s">
        <v>33</v>
      </c>
      <c r="B16" s="11" t="s">
        <v>21</v>
      </c>
      <c r="C16" s="12">
        <f t="shared" si="0"/>
        <v>7983295.4235000005</v>
      </c>
      <c r="D16" s="12">
        <f t="shared" si="1"/>
        <v>6180</v>
      </c>
      <c r="E16" s="12">
        <v>571</v>
      </c>
      <c r="F16" s="12">
        <v>533</v>
      </c>
      <c r="G16" s="12">
        <v>440</v>
      </c>
      <c r="H16" s="12">
        <v>378</v>
      </c>
      <c r="I16" s="12">
        <v>378</v>
      </c>
      <c r="J16" s="12">
        <v>378</v>
      </c>
      <c r="K16" s="12">
        <v>227</v>
      </c>
      <c r="L16" s="12">
        <v>151</v>
      </c>
      <c r="M16" s="12">
        <v>316</v>
      </c>
      <c r="N16" s="12">
        <v>479</v>
      </c>
      <c r="O16" s="12">
        <v>227</v>
      </c>
      <c r="P16" s="12">
        <v>260</v>
      </c>
      <c r="Q16" s="12">
        <v>187</v>
      </c>
      <c r="R16" s="12">
        <v>302</v>
      </c>
      <c r="S16" s="12">
        <v>76</v>
      </c>
      <c r="T16" s="12">
        <v>149</v>
      </c>
      <c r="U16" s="12">
        <v>225</v>
      </c>
      <c r="V16" s="12">
        <v>376</v>
      </c>
      <c r="W16" s="12">
        <v>122</v>
      </c>
      <c r="X16" s="12">
        <v>43</v>
      </c>
      <c r="Y16" s="12">
        <v>43</v>
      </c>
      <c r="Z16" s="12">
        <v>30</v>
      </c>
      <c r="AA16" s="12">
        <v>66</v>
      </c>
      <c r="AB16" s="12">
        <v>6</v>
      </c>
      <c r="AC16" s="12">
        <v>12</v>
      </c>
      <c r="AD16" s="12">
        <v>25</v>
      </c>
      <c r="AE16" s="12">
        <v>52</v>
      </c>
      <c r="AF16" s="12">
        <v>58</v>
      </c>
      <c r="AG16" s="12">
        <v>35</v>
      </c>
      <c r="AH16" s="12">
        <v>35</v>
      </c>
    </row>
    <row r="17" spans="1:34">
      <c r="A17" s="13" t="s">
        <v>34</v>
      </c>
      <c r="B17" s="11" t="s">
        <v>21</v>
      </c>
      <c r="C17" s="12">
        <f t="shared" si="0"/>
        <v>12274068.958000001</v>
      </c>
      <c r="D17" s="12">
        <f t="shared" si="1"/>
        <v>9545</v>
      </c>
      <c r="E17" s="12">
        <v>883</v>
      </c>
      <c r="F17" s="12">
        <v>823</v>
      </c>
      <c r="G17" s="12">
        <v>680</v>
      </c>
      <c r="H17" s="12">
        <v>584</v>
      </c>
      <c r="I17" s="12">
        <v>584</v>
      </c>
      <c r="J17" s="12">
        <v>584</v>
      </c>
      <c r="K17" s="12">
        <v>351</v>
      </c>
      <c r="L17" s="12">
        <v>234</v>
      </c>
      <c r="M17" s="12">
        <v>489</v>
      </c>
      <c r="N17" s="12">
        <v>740</v>
      </c>
      <c r="O17" s="12">
        <v>351</v>
      </c>
      <c r="P17" s="12">
        <v>401</v>
      </c>
      <c r="Q17" s="12">
        <v>289</v>
      </c>
      <c r="R17" s="12">
        <v>466</v>
      </c>
      <c r="S17" s="12">
        <v>117</v>
      </c>
      <c r="T17" s="12">
        <v>230</v>
      </c>
      <c r="U17" s="12">
        <v>348</v>
      </c>
      <c r="V17" s="12">
        <v>581</v>
      </c>
      <c r="W17" s="12">
        <v>190</v>
      </c>
      <c r="X17" s="12">
        <v>67</v>
      </c>
      <c r="Y17" s="12">
        <v>67</v>
      </c>
      <c r="Z17" s="12">
        <v>47</v>
      </c>
      <c r="AA17" s="12">
        <v>103</v>
      </c>
      <c r="AB17" s="12">
        <v>10</v>
      </c>
      <c r="AC17" s="12">
        <v>19</v>
      </c>
      <c r="AD17" s="12">
        <v>38</v>
      </c>
      <c r="AE17" s="12">
        <v>78</v>
      </c>
      <c r="AF17" s="12">
        <v>87</v>
      </c>
      <c r="AG17" s="12">
        <v>52</v>
      </c>
      <c r="AH17" s="12">
        <v>52</v>
      </c>
    </row>
    <row r="18" spans="1:34">
      <c r="A18" s="13" t="s">
        <v>35</v>
      </c>
      <c r="B18" s="11" t="s">
        <v>21</v>
      </c>
      <c r="C18" s="12">
        <f t="shared" si="0"/>
        <v>5959804.2607499994</v>
      </c>
      <c r="D18" s="12">
        <f t="shared" si="1"/>
        <v>4159</v>
      </c>
      <c r="E18" s="12">
        <v>364</v>
      </c>
      <c r="F18" s="12">
        <v>339</v>
      </c>
      <c r="G18" s="12">
        <v>280</v>
      </c>
      <c r="H18" s="12">
        <v>241</v>
      </c>
      <c r="I18" s="12">
        <v>241</v>
      </c>
      <c r="J18" s="12">
        <v>241</v>
      </c>
      <c r="K18" s="12">
        <v>145</v>
      </c>
      <c r="L18" s="12">
        <v>96</v>
      </c>
      <c r="M18" s="12">
        <v>201</v>
      </c>
      <c r="N18" s="12">
        <v>305</v>
      </c>
      <c r="O18" s="12">
        <v>145</v>
      </c>
      <c r="P18" s="12">
        <v>165</v>
      </c>
      <c r="Q18" s="12">
        <v>119</v>
      </c>
      <c r="R18" s="12">
        <v>192</v>
      </c>
      <c r="S18" s="12">
        <v>48</v>
      </c>
      <c r="T18" s="12">
        <v>95</v>
      </c>
      <c r="U18" s="12">
        <v>143</v>
      </c>
      <c r="V18" s="12">
        <v>239</v>
      </c>
      <c r="W18" s="12">
        <v>149</v>
      </c>
      <c r="X18" s="12">
        <v>52</v>
      </c>
      <c r="Y18" s="12">
        <v>53</v>
      </c>
      <c r="Z18" s="12">
        <v>37</v>
      </c>
      <c r="AA18" s="12">
        <v>81</v>
      </c>
      <c r="AB18" s="12">
        <v>8</v>
      </c>
      <c r="AC18" s="12">
        <v>15</v>
      </c>
      <c r="AD18" s="12">
        <v>30</v>
      </c>
      <c r="AE18" s="12">
        <v>39</v>
      </c>
      <c r="AF18" s="12">
        <v>44</v>
      </c>
      <c r="AG18" s="12">
        <v>26</v>
      </c>
      <c r="AH18" s="12">
        <v>26</v>
      </c>
    </row>
    <row r="19" spans="1:34">
      <c r="A19" s="13" t="s">
        <v>36</v>
      </c>
      <c r="B19" s="11" t="s">
        <v>21</v>
      </c>
      <c r="C19" s="12">
        <f t="shared" si="0"/>
        <v>6524581.3062500004</v>
      </c>
      <c r="D19" s="12">
        <f t="shared" si="1"/>
        <v>4658</v>
      </c>
      <c r="E19" s="12">
        <v>416</v>
      </c>
      <c r="F19" s="12">
        <v>387</v>
      </c>
      <c r="G19" s="12">
        <v>320</v>
      </c>
      <c r="H19" s="12">
        <v>275</v>
      </c>
      <c r="I19" s="12">
        <v>275</v>
      </c>
      <c r="J19" s="12">
        <v>275</v>
      </c>
      <c r="K19" s="12">
        <v>165</v>
      </c>
      <c r="L19" s="12">
        <v>110</v>
      </c>
      <c r="M19" s="12">
        <v>230</v>
      </c>
      <c r="N19" s="12">
        <v>348</v>
      </c>
      <c r="O19" s="12">
        <v>165</v>
      </c>
      <c r="P19" s="12">
        <v>189</v>
      </c>
      <c r="Q19" s="12">
        <v>136</v>
      </c>
      <c r="R19" s="12">
        <v>219</v>
      </c>
      <c r="S19" s="12">
        <v>55</v>
      </c>
      <c r="T19" s="12">
        <v>108</v>
      </c>
      <c r="U19" s="12">
        <v>164</v>
      </c>
      <c r="V19" s="12">
        <v>273</v>
      </c>
      <c r="W19" s="12">
        <v>135</v>
      </c>
      <c r="X19" s="12">
        <v>48</v>
      </c>
      <c r="Y19" s="12">
        <v>48</v>
      </c>
      <c r="Z19" s="12">
        <v>34</v>
      </c>
      <c r="AA19" s="12">
        <v>74</v>
      </c>
      <c r="AB19" s="12">
        <v>7</v>
      </c>
      <c r="AC19" s="12">
        <v>14</v>
      </c>
      <c r="AD19" s="12">
        <v>27</v>
      </c>
      <c r="AE19" s="12">
        <v>47</v>
      </c>
      <c r="AF19" s="12">
        <v>52</v>
      </c>
      <c r="AG19" s="12">
        <v>31</v>
      </c>
      <c r="AH19" s="12">
        <v>31</v>
      </c>
    </row>
    <row r="20" spans="1:34">
      <c r="A20" s="13" t="s">
        <v>37</v>
      </c>
      <c r="B20" s="11" t="s">
        <v>21</v>
      </c>
      <c r="C20" s="12">
        <f t="shared" si="0"/>
        <v>16275959.684250001</v>
      </c>
      <c r="D20" s="12">
        <f t="shared" si="1"/>
        <v>10798</v>
      </c>
      <c r="E20" s="12">
        <v>935</v>
      </c>
      <c r="F20" s="12">
        <v>871</v>
      </c>
      <c r="G20" s="12">
        <v>720</v>
      </c>
      <c r="H20" s="12">
        <v>619</v>
      </c>
      <c r="I20" s="12">
        <v>619</v>
      </c>
      <c r="J20" s="12">
        <v>619</v>
      </c>
      <c r="K20" s="12">
        <v>372</v>
      </c>
      <c r="L20" s="12">
        <v>248</v>
      </c>
      <c r="M20" s="12">
        <v>518</v>
      </c>
      <c r="N20" s="12">
        <v>783</v>
      </c>
      <c r="O20" s="12">
        <v>372</v>
      </c>
      <c r="P20" s="12">
        <v>425</v>
      </c>
      <c r="Q20" s="12">
        <v>306</v>
      </c>
      <c r="R20" s="12">
        <v>494</v>
      </c>
      <c r="S20" s="12">
        <v>124</v>
      </c>
      <c r="T20" s="12">
        <v>244</v>
      </c>
      <c r="U20" s="12">
        <v>368</v>
      </c>
      <c r="V20" s="12">
        <v>615</v>
      </c>
      <c r="W20" s="12">
        <v>379</v>
      </c>
      <c r="X20" s="12">
        <v>134</v>
      </c>
      <c r="Y20" s="12">
        <v>134</v>
      </c>
      <c r="Z20" s="12">
        <v>94</v>
      </c>
      <c r="AA20" s="12">
        <v>207</v>
      </c>
      <c r="AB20" s="12">
        <v>19</v>
      </c>
      <c r="AC20" s="12">
        <v>38</v>
      </c>
      <c r="AD20" s="12">
        <v>76</v>
      </c>
      <c r="AE20" s="12">
        <v>134</v>
      </c>
      <c r="AF20" s="12">
        <v>151</v>
      </c>
      <c r="AG20" s="12">
        <v>90</v>
      </c>
      <c r="AH20" s="12">
        <v>90</v>
      </c>
    </row>
    <row r="21" spans="1:34">
      <c r="A21" s="20" t="s">
        <v>38</v>
      </c>
      <c r="B21" s="20"/>
      <c r="C21" s="14">
        <f>SUM(C4:C20)</f>
        <v>152711001.97549999</v>
      </c>
      <c r="D21" s="14">
        <f t="shared" ref="D21:AH21" si="2">SUM(D4:D20)</f>
        <v>114087</v>
      </c>
      <c r="E21" s="14">
        <f t="shared" si="2"/>
        <v>10390</v>
      </c>
      <c r="F21" s="14">
        <f t="shared" si="2"/>
        <v>9683</v>
      </c>
      <c r="G21" s="14">
        <f t="shared" si="2"/>
        <v>7999</v>
      </c>
      <c r="H21" s="14">
        <f t="shared" si="2"/>
        <v>6874</v>
      </c>
      <c r="I21" s="14">
        <f t="shared" si="2"/>
        <v>6874</v>
      </c>
      <c r="J21" s="14">
        <f t="shared" si="2"/>
        <v>6874</v>
      </c>
      <c r="K21" s="14">
        <f t="shared" si="2"/>
        <v>4134</v>
      </c>
      <c r="L21" s="14">
        <f t="shared" si="2"/>
        <v>2750</v>
      </c>
      <c r="M21" s="14">
        <f t="shared" si="2"/>
        <v>5751</v>
      </c>
      <c r="N21" s="14">
        <f t="shared" si="2"/>
        <v>8701</v>
      </c>
      <c r="O21" s="14">
        <f t="shared" si="2"/>
        <v>4131</v>
      </c>
      <c r="P21" s="14">
        <f t="shared" si="2"/>
        <v>4722</v>
      </c>
      <c r="Q21" s="14">
        <f t="shared" si="2"/>
        <v>3399</v>
      </c>
      <c r="R21" s="14">
        <f t="shared" si="2"/>
        <v>5486</v>
      </c>
      <c r="S21" s="14">
        <f t="shared" si="2"/>
        <v>1373</v>
      </c>
      <c r="T21" s="14">
        <f t="shared" si="2"/>
        <v>2709</v>
      </c>
      <c r="U21" s="14">
        <f t="shared" si="2"/>
        <v>4090</v>
      </c>
      <c r="V21" s="14">
        <f t="shared" si="2"/>
        <v>6834</v>
      </c>
      <c r="W21" s="14">
        <f t="shared" si="2"/>
        <v>2709</v>
      </c>
      <c r="X21" s="14">
        <f t="shared" si="2"/>
        <v>954</v>
      </c>
      <c r="Y21" s="14">
        <f t="shared" si="2"/>
        <v>958</v>
      </c>
      <c r="Z21" s="14">
        <f t="shared" si="2"/>
        <v>673</v>
      </c>
      <c r="AA21" s="14">
        <f t="shared" si="2"/>
        <v>1476</v>
      </c>
      <c r="AB21" s="14">
        <f t="shared" si="2"/>
        <v>137</v>
      </c>
      <c r="AC21" s="14">
        <f t="shared" si="2"/>
        <v>272</v>
      </c>
      <c r="AD21" s="14">
        <f t="shared" si="2"/>
        <v>545</v>
      </c>
      <c r="AE21" s="14">
        <f t="shared" si="2"/>
        <v>1034</v>
      </c>
      <c r="AF21" s="14">
        <f t="shared" si="2"/>
        <v>1163</v>
      </c>
      <c r="AG21" s="14">
        <f t="shared" si="2"/>
        <v>696</v>
      </c>
      <c r="AH21" s="14">
        <f t="shared" si="2"/>
        <v>696</v>
      </c>
    </row>
  </sheetData>
  <autoFilter ref="A3:AH21">
    <sortState ref="A4:AX126">
      <sortCondition ref="B3:B125"/>
    </sortState>
  </autoFilter>
  <mergeCells count="1">
    <mergeCell ref="A21:B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workbookViewId="0">
      <selection activeCell="G10" sqref="G10"/>
    </sheetView>
  </sheetViews>
  <sheetFormatPr defaultColWidth="9.125" defaultRowHeight="12.75"/>
  <cols>
    <col min="1" max="1" width="23.625" style="2" bestFit="1" customWidth="1"/>
    <col min="2" max="2" width="15.875" style="2" bestFit="1" customWidth="1"/>
    <col min="3" max="3" width="12.25" style="3" bestFit="1" customWidth="1"/>
    <col min="4" max="4" width="8.75" style="3" bestFit="1" customWidth="1"/>
    <col min="5" max="5" width="7.75" style="3" bestFit="1" customWidth="1"/>
    <col min="6" max="9" width="6.75" style="3" bestFit="1" customWidth="1"/>
    <col min="10" max="10" width="7.625" style="3" bestFit="1" customWidth="1"/>
    <col min="11" max="15" width="6.75" style="3" bestFit="1" customWidth="1"/>
    <col min="16" max="16" width="10.75" style="3" bestFit="1" customWidth="1"/>
    <col min="17" max="17" width="6.75" style="3" bestFit="1" customWidth="1"/>
    <col min="18" max="18" width="11.125" style="3" bestFit="1" customWidth="1"/>
    <col min="19" max="20" width="6.75" style="3" bestFit="1" customWidth="1"/>
    <col min="21" max="21" width="6.875" style="3" bestFit="1" customWidth="1"/>
    <col min="22" max="22" width="11.375" style="3" bestFit="1" customWidth="1"/>
    <col min="23" max="23" width="6.75" style="3" bestFit="1" customWidth="1"/>
    <col min="24" max="24" width="14.125" style="3" bestFit="1" customWidth="1"/>
    <col min="25" max="25" width="10.375" style="3" bestFit="1" customWidth="1"/>
    <col min="26" max="31" width="9.625" style="3" bestFit="1" customWidth="1"/>
    <col min="32" max="34" width="10" style="3" bestFit="1" customWidth="1"/>
    <col min="35" max="16384" width="9.125" style="4"/>
  </cols>
  <sheetData>
    <row r="1" spans="1:34" ht="15">
      <c r="A1" s="1" t="s">
        <v>241</v>
      </c>
      <c r="F1" s="15"/>
      <c r="U1" s="15"/>
      <c r="AH1" s="15"/>
    </row>
    <row r="2" spans="1:34" s="2" customFormat="1">
      <c r="C2" s="3"/>
      <c r="D2" s="5" t="s">
        <v>0</v>
      </c>
      <c r="E2" s="6">
        <v>740</v>
      </c>
      <c r="F2" s="6">
        <v>760</v>
      </c>
      <c r="G2" s="6">
        <v>780</v>
      </c>
      <c r="H2" s="6">
        <v>834.38074999999992</v>
      </c>
      <c r="I2" s="6">
        <v>890</v>
      </c>
      <c r="J2" s="6">
        <v>920</v>
      </c>
      <c r="K2" s="6">
        <v>926.6</v>
      </c>
      <c r="L2" s="6">
        <v>935</v>
      </c>
      <c r="M2" s="6">
        <v>960</v>
      </c>
      <c r="N2" s="6">
        <v>960</v>
      </c>
      <c r="O2" s="6">
        <v>990</v>
      </c>
      <c r="P2" s="6">
        <v>1030</v>
      </c>
      <c r="Q2" s="6">
        <v>1040</v>
      </c>
      <c r="R2" s="6">
        <v>1066</v>
      </c>
      <c r="S2" s="6">
        <v>1066</v>
      </c>
      <c r="T2" s="6">
        <v>1176.7</v>
      </c>
      <c r="U2" s="6">
        <v>1180</v>
      </c>
      <c r="V2" s="6">
        <v>1200</v>
      </c>
      <c r="W2" s="6">
        <v>1220</v>
      </c>
      <c r="X2" s="6">
        <v>3640</v>
      </c>
      <c r="Y2" s="6">
        <v>4050</v>
      </c>
      <c r="Z2" s="6">
        <v>4150</v>
      </c>
      <c r="AA2" s="6">
        <v>5170</v>
      </c>
      <c r="AB2" s="6">
        <v>5510</v>
      </c>
      <c r="AC2" s="6">
        <v>5855</v>
      </c>
      <c r="AD2" s="6">
        <v>5940</v>
      </c>
      <c r="AE2" s="6">
        <v>6570</v>
      </c>
      <c r="AF2" s="6">
        <v>8450</v>
      </c>
      <c r="AG2" s="6">
        <v>9300</v>
      </c>
      <c r="AH2" s="6">
        <v>10340</v>
      </c>
    </row>
    <row r="3" spans="1:34" s="10" customFormat="1" ht="32.25" customHeight="1">
      <c r="A3" s="21" t="s">
        <v>41</v>
      </c>
      <c r="B3" s="7" t="s">
        <v>2</v>
      </c>
      <c r="C3" s="8" t="s">
        <v>3</v>
      </c>
      <c r="D3" s="8" t="s">
        <v>4</v>
      </c>
      <c r="E3" s="9" t="s">
        <v>7</v>
      </c>
      <c r="F3" s="9" t="s">
        <v>6</v>
      </c>
      <c r="G3" s="9" t="s">
        <v>5</v>
      </c>
      <c r="H3" s="9" t="s">
        <v>232</v>
      </c>
      <c r="I3" s="9" t="s">
        <v>233</v>
      </c>
      <c r="J3" s="9" t="s">
        <v>9</v>
      </c>
      <c r="K3" s="9" t="s">
        <v>234</v>
      </c>
      <c r="L3" s="9" t="s">
        <v>8</v>
      </c>
      <c r="M3" s="9" t="s">
        <v>10</v>
      </c>
      <c r="N3" s="9" t="s">
        <v>11</v>
      </c>
      <c r="O3" s="9" t="s">
        <v>13</v>
      </c>
      <c r="P3" s="9" t="s">
        <v>235</v>
      </c>
      <c r="Q3" s="9" t="s">
        <v>12</v>
      </c>
      <c r="R3" s="9" t="s">
        <v>236</v>
      </c>
      <c r="S3" s="9" t="s">
        <v>237</v>
      </c>
      <c r="T3" s="9" t="s">
        <v>238</v>
      </c>
      <c r="U3" s="9" t="s">
        <v>14</v>
      </c>
      <c r="V3" s="9" t="s">
        <v>229</v>
      </c>
      <c r="W3" s="9" t="s">
        <v>45</v>
      </c>
      <c r="X3" s="9" t="s">
        <v>230</v>
      </c>
      <c r="Y3" s="9" t="s">
        <v>15</v>
      </c>
      <c r="Z3" s="9" t="s">
        <v>227</v>
      </c>
      <c r="AA3" s="9" t="s">
        <v>239</v>
      </c>
      <c r="AB3" s="9" t="s">
        <v>17</v>
      </c>
      <c r="AC3" s="9" t="s">
        <v>231</v>
      </c>
      <c r="AD3" s="9" t="s">
        <v>16</v>
      </c>
      <c r="AE3" s="9" t="s">
        <v>228</v>
      </c>
      <c r="AF3" s="9" t="s">
        <v>18</v>
      </c>
      <c r="AG3" s="9" t="s">
        <v>19</v>
      </c>
      <c r="AH3" s="9" t="s">
        <v>240</v>
      </c>
    </row>
    <row r="4" spans="1:34">
      <c r="A4" s="13" t="s">
        <v>225</v>
      </c>
      <c r="B4" s="11" t="s">
        <v>21</v>
      </c>
      <c r="C4" s="12">
        <f t="shared" ref="C4:C10" si="0">SUMPRODUCT($E$2:$AH$2,E4:AH4)</f>
        <v>20829821.20975</v>
      </c>
      <c r="D4" s="12">
        <f t="shared" ref="D4:D9" si="1">SUM(E4:AH4)</f>
        <v>15071</v>
      </c>
      <c r="E4" s="12">
        <f>'Distributor Secondary'!E4+'Distributor Secondary'!E5</f>
        <v>1350</v>
      </c>
      <c r="F4" s="12">
        <f>'Distributor Secondary'!F4+'Distributor Secondary'!F5</f>
        <v>1260</v>
      </c>
      <c r="G4" s="12">
        <f>'Distributor Secondary'!G4+'Distributor Secondary'!G5</f>
        <v>1039</v>
      </c>
      <c r="H4" s="12">
        <f>'Distributor Secondary'!H4+'Distributor Secondary'!H5</f>
        <v>893</v>
      </c>
      <c r="I4" s="12">
        <f>'Distributor Secondary'!I4+'Distributor Secondary'!I5</f>
        <v>893</v>
      </c>
      <c r="J4" s="12">
        <f>'Distributor Secondary'!J4+'Distributor Secondary'!J5</f>
        <v>893</v>
      </c>
      <c r="K4" s="12">
        <f>'Distributor Secondary'!K4+'Distributor Secondary'!K5</f>
        <v>538</v>
      </c>
      <c r="L4" s="12">
        <f>'Distributor Secondary'!L4+'Distributor Secondary'!L5</f>
        <v>354</v>
      </c>
      <c r="M4" s="12">
        <f>'Distributor Secondary'!M4+'Distributor Secondary'!M5</f>
        <v>745</v>
      </c>
      <c r="N4" s="12">
        <f>'Distributor Secondary'!N4+'Distributor Secondary'!N5</f>
        <v>1129</v>
      </c>
      <c r="O4" s="12">
        <f>'Distributor Secondary'!O4+'Distributor Secondary'!O5</f>
        <v>536</v>
      </c>
      <c r="P4" s="12">
        <f>'Distributor Secondary'!P4+'Distributor Secondary'!P5</f>
        <v>614</v>
      </c>
      <c r="Q4" s="12">
        <f>'Distributor Secondary'!Q4+'Distributor Secondary'!Q5</f>
        <v>441</v>
      </c>
      <c r="R4" s="12">
        <f>'Distributor Secondary'!R4+'Distributor Secondary'!R5</f>
        <v>713</v>
      </c>
      <c r="S4" s="12">
        <f>'Distributor Secondary'!S4+'Distributor Secondary'!S5</f>
        <v>177</v>
      </c>
      <c r="T4" s="12">
        <f>'Distributor Secondary'!T4+'Distributor Secondary'!T5</f>
        <v>352</v>
      </c>
      <c r="U4" s="12">
        <f>'Distributor Secondary'!U4+'Distributor Secondary'!U5</f>
        <v>531</v>
      </c>
      <c r="V4" s="12">
        <f>'Distributor Secondary'!V4+'Distributor Secondary'!V5</f>
        <v>888</v>
      </c>
      <c r="W4" s="12">
        <f>'Distributor Secondary'!W4+'Distributor Secondary'!W5</f>
        <v>434</v>
      </c>
      <c r="X4" s="12">
        <f>'Distributor Secondary'!X4+'Distributor Secondary'!X5</f>
        <v>153</v>
      </c>
      <c r="Y4" s="12">
        <f>'Distributor Secondary'!Y4+'Distributor Secondary'!Y5</f>
        <v>154</v>
      </c>
      <c r="Z4" s="12">
        <f>'Distributor Secondary'!Z4+'Distributor Secondary'!Z5</f>
        <v>107</v>
      </c>
      <c r="AA4" s="12">
        <f>'Distributor Secondary'!AA4+'Distributor Secondary'!AA5</f>
        <v>236</v>
      </c>
      <c r="AB4" s="12">
        <f>'Distributor Secondary'!AB4+'Distributor Secondary'!AB5</f>
        <v>22</v>
      </c>
      <c r="AC4" s="12">
        <f>'Distributor Secondary'!AC4+'Distributor Secondary'!AC5</f>
        <v>42</v>
      </c>
      <c r="AD4" s="12">
        <f>'Distributor Secondary'!AD4+'Distributor Secondary'!AD5</f>
        <v>88</v>
      </c>
      <c r="AE4" s="12">
        <f>'Distributor Secondary'!AE4+'Distributor Secondary'!AE5</f>
        <v>140</v>
      </c>
      <c r="AF4" s="12">
        <f>'Distributor Secondary'!AF4+'Distributor Secondary'!AF5</f>
        <v>157</v>
      </c>
      <c r="AG4" s="12">
        <f>'Distributor Secondary'!AG4+'Distributor Secondary'!AG5</f>
        <v>96</v>
      </c>
      <c r="AH4" s="12">
        <f>'Distributor Secondary'!AH4+'Distributor Secondary'!AH5</f>
        <v>96</v>
      </c>
    </row>
    <row r="5" spans="1:34">
      <c r="A5" s="13" t="s">
        <v>226</v>
      </c>
      <c r="B5" s="11" t="s">
        <v>21</v>
      </c>
      <c r="C5" s="12">
        <f t="shared" si="0"/>
        <v>24349118.107749999</v>
      </c>
      <c r="D5" s="12">
        <f t="shared" si="1"/>
        <v>16976</v>
      </c>
      <c r="E5" s="12">
        <f>'Distributor Secondary'!E6+'Distributor Secondary'!E7+'Distributor Secondary'!E8</f>
        <v>1507</v>
      </c>
      <c r="F5" s="12">
        <f>'Distributor Secondary'!F6+'Distributor Secondary'!F7+'Distributor Secondary'!F8</f>
        <v>1404</v>
      </c>
      <c r="G5" s="12">
        <f>'Distributor Secondary'!G6+'Distributor Secondary'!G7+'Distributor Secondary'!G8</f>
        <v>1160</v>
      </c>
      <c r="H5" s="12">
        <f>'Distributor Secondary'!H6+'Distributor Secondary'!H7+'Distributor Secondary'!H8</f>
        <v>997</v>
      </c>
      <c r="I5" s="12">
        <f>'Distributor Secondary'!I6+'Distributor Secondary'!I7+'Distributor Secondary'!I8</f>
        <v>997</v>
      </c>
      <c r="J5" s="12">
        <f>'Distributor Secondary'!J6+'Distributor Secondary'!J7+'Distributor Secondary'!J8</f>
        <v>997</v>
      </c>
      <c r="K5" s="12">
        <f>'Distributor Secondary'!K6+'Distributor Secondary'!K7+'Distributor Secondary'!K8</f>
        <v>599</v>
      </c>
      <c r="L5" s="12">
        <f>'Distributor Secondary'!L6+'Distributor Secondary'!L7+'Distributor Secondary'!L8</f>
        <v>400</v>
      </c>
      <c r="M5" s="12">
        <f>'Distributor Secondary'!M6+'Distributor Secondary'!M7+'Distributor Secondary'!M8</f>
        <v>835</v>
      </c>
      <c r="N5" s="12">
        <f>'Distributor Secondary'!N6+'Distributor Secondary'!N7+'Distributor Secondary'!N8</f>
        <v>1262</v>
      </c>
      <c r="O5" s="12">
        <f>'Distributor Secondary'!O6+'Distributor Secondary'!O7+'Distributor Secondary'!O8</f>
        <v>599</v>
      </c>
      <c r="P5" s="12">
        <f>'Distributor Secondary'!P6+'Distributor Secondary'!P7+'Distributor Secondary'!P8</f>
        <v>685</v>
      </c>
      <c r="Q5" s="12">
        <f>'Distributor Secondary'!Q6+'Distributor Secondary'!Q7+'Distributor Secondary'!Q8</f>
        <v>493</v>
      </c>
      <c r="R5" s="12">
        <f>'Distributor Secondary'!R6+'Distributor Secondary'!R7+'Distributor Secondary'!R8</f>
        <v>795</v>
      </c>
      <c r="S5" s="12">
        <f>'Distributor Secondary'!S6+'Distributor Secondary'!S7+'Distributor Secondary'!S8</f>
        <v>199</v>
      </c>
      <c r="T5" s="12">
        <f>'Distributor Secondary'!T6+'Distributor Secondary'!T7+'Distributor Secondary'!T8</f>
        <v>393</v>
      </c>
      <c r="U5" s="12">
        <f>'Distributor Secondary'!U6+'Distributor Secondary'!U7+'Distributor Secondary'!U8</f>
        <v>593</v>
      </c>
      <c r="V5" s="12">
        <f>'Distributor Secondary'!V6+'Distributor Secondary'!V7+'Distributor Secondary'!V8</f>
        <v>991</v>
      </c>
      <c r="W5" s="12">
        <f>'Distributor Secondary'!W6+'Distributor Secondary'!W7+'Distributor Secondary'!W8</f>
        <v>493</v>
      </c>
      <c r="X5" s="12">
        <f>'Distributor Secondary'!X6+'Distributor Secondary'!X7+'Distributor Secondary'!X8</f>
        <v>173</v>
      </c>
      <c r="Y5" s="12">
        <f>'Distributor Secondary'!Y6+'Distributor Secondary'!Y7+'Distributor Secondary'!Y8</f>
        <v>174</v>
      </c>
      <c r="Z5" s="12">
        <f>'Distributor Secondary'!Z6+'Distributor Secondary'!Z7+'Distributor Secondary'!Z8</f>
        <v>123</v>
      </c>
      <c r="AA5" s="12">
        <f>'Distributor Secondary'!AA6+'Distributor Secondary'!AA7+'Distributor Secondary'!AA8</f>
        <v>269</v>
      </c>
      <c r="AB5" s="12">
        <f>'Distributor Secondary'!AB6+'Distributor Secondary'!AB7+'Distributor Secondary'!AB8</f>
        <v>24</v>
      </c>
      <c r="AC5" s="12">
        <f>'Distributor Secondary'!AC6+'Distributor Secondary'!AC7+'Distributor Secondary'!AC8</f>
        <v>50</v>
      </c>
      <c r="AD5" s="12">
        <f>'Distributor Secondary'!AD6+'Distributor Secondary'!AD7+'Distributor Secondary'!AD8</f>
        <v>100</v>
      </c>
      <c r="AE5" s="12">
        <f>'Distributor Secondary'!AE6+'Distributor Secondary'!AE7+'Distributor Secondary'!AE8</f>
        <v>191</v>
      </c>
      <c r="AF5" s="12">
        <f>'Distributor Secondary'!AF6+'Distributor Secondary'!AF7+'Distributor Secondary'!AF8</f>
        <v>215</v>
      </c>
      <c r="AG5" s="12">
        <f>'Distributor Secondary'!AG6+'Distributor Secondary'!AG7+'Distributor Secondary'!AG8</f>
        <v>129</v>
      </c>
      <c r="AH5" s="12">
        <f>'Distributor Secondary'!AH6+'Distributor Secondary'!AH7+'Distributor Secondary'!AH8</f>
        <v>129</v>
      </c>
    </row>
    <row r="6" spans="1:34">
      <c r="A6" s="13" t="s">
        <v>21</v>
      </c>
      <c r="B6" s="11" t="s">
        <v>21</v>
      </c>
      <c r="C6" s="12">
        <f t="shared" si="0"/>
        <v>25541629.642250001</v>
      </c>
      <c r="D6" s="12">
        <f t="shared" si="1"/>
        <v>19668</v>
      </c>
      <c r="E6" s="12">
        <f>'Distributor Secondary'!E9+'Distributor Secondary'!E14+'Distributor Secondary'!E16</f>
        <v>1818</v>
      </c>
      <c r="F6" s="12">
        <f>'Distributor Secondary'!F9+'Distributor Secondary'!F14+'Distributor Secondary'!F16</f>
        <v>1694</v>
      </c>
      <c r="G6" s="12">
        <f>'Distributor Secondary'!G9+'Distributor Secondary'!G14+'Distributor Secondary'!G16</f>
        <v>1400</v>
      </c>
      <c r="H6" s="12">
        <f>'Distributor Secondary'!H9+'Distributor Secondary'!H14+'Distributor Secondary'!H16</f>
        <v>1203</v>
      </c>
      <c r="I6" s="12">
        <f>'Distributor Secondary'!I9+'Distributor Secondary'!I14+'Distributor Secondary'!I16</f>
        <v>1203</v>
      </c>
      <c r="J6" s="12">
        <f>'Distributor Secondary'!J9+'Distributor Secondary'!J14+'Distributor Secondary'!J16</f>
        <v>1203</v>
      </c>
      <c r="K6" s="12">
        <f>'Distributor Secondary'!K9+'Distributor Secondary'!K14+'Distributor Secondary'!K16</f>
        <v>723</v>
      </c>
      <c r="L6" s="12">
        <f>'Distributor Secondary'!L9+'Distributor Secondary'!L14+'Distributor Secondary'!L16</f>
        <v>482</v>
      </c>
      <c r="M6" s="12">
        <f>'Distributor Secondary'!M9+'Distributor Secondary'!M14+'Distributor Secondary'!M16</f>
        <v>1007</v>
      </c>
      <c r="N6" s="12">
        <f>'Distributor Secondary'!N9+'Distributor Secondary'!N14+'Distributor Secondary'!N16</f>
        <v>1523</v>
      </c>
      <c r="O6" s="12">
        <f>'Distributor Secondary'!O9+'Distributor Secondary'!O14+'Distributor Secondary'!O16</f>
        <v>723</v>
      </c>
      <c r="P6" s="12">
        <f>'Distributor Secondary'!P9+'Distributor Secondary'!P14+'Distributor Secondary'!P16</f>
        <v>827</v>
      </c>
      <c r="Q6" s="12">
        <f>'Distributor Secondary'!Q9+'Distributor Secondary'!Q14+'Distributor Secondary'!Q16</f>
        <v>595</v>
      </c>
      <c r="R6" s="12">
        <f>'Distributor Secondary'!R9+'Distributor Secondary'!R14+'Distributor Secondary'!R16</f>
        <v>961</v>
      </c>
      <c r="S6" s="12">
        <f>'Distributor Secondary'!S9+'Distributor Secondary'!S14+'Distributor Secondary'!S16</f>
        <v>241</v>
      </c>
      <c r="T6" s="12">
        <f>'Distributor Secondary'!T9+'Distributor Secondary'!T14+'Distributor Secondary'!T16</f>
        <v>474</v>
      </c>
      <c r="U6" s="12">
        <f>'Distributor Secondary'!U9+'Distributor Secondary'!U14+'Distributor Secondary'!U16</f>
        <v>716</v>
      </c>
      <c r="V6" s="12">
        <f>'Distributor Secondary'!V9+'Distributor Secondary'!V14+'Distributor Secondary'!V16</f>
        <v>1196</v>
      </c>
      <c r="W6" s="12">
        <f>'Distributor Secondary'!W9+'Distributor Secondary'!W14+'Distributor Secondary'!W16</f>
        <v>379</v>
      </c>
      <c r="X6" s="12">
        <f>'Distributor Secondary'!X9+'Distributor Secondary'!X14+'Distributor Secondary'!X16</f>
        <v>134</v>
      </c>
      <c r="Y6" s="12">
        <f>'Distributor Secondary'!Y9+'Distributor Secondary'!Y14+'Distributor Secondary'!Y16</f>
        <v>134</v>
      </c>
      <c r="Z6" s="12">
        <f>'Distributor Secondary'!Z9+'Distributor Secondary'!Z14+'Distributor Secondary'!Z16</f>
        <v>94</v>
      </c>
      <c r="AA6" s="12">
        <f>'Distributor Secondary'!AA9+'Distributor Secondary'!AA14+'Distributor Secondary'!AA16</f>
        <v>206</v>
      </c>
      <c r="AB6" s="12">
        <f>'Distributor Secondary'!AB9+'Distributor Secondary'!AB14+'Distributor Secondary'!AB16</f>
        <v>19</v>
      </c>
      <c r="AC6" s="12">
        <f>'Distributor Secondary'!AC9+'Distributor Secondary'!AC14+'Distributor Secondary'!AC16</f>
        <v>38</v>
      </c>
      <c r="AD6" s="12">
        <f>'Distributor Secondary'!AD9+'Distributor Secondary'!AD14+'Distributor Secondary'!AD16</f>
        <v>76</v>
      </c>
      <c r="AE6" s="12">
        <f>'Distributor Secondary'!AE9+'Distributor Secondary'!AE14+'Distributor Secondary'!AE16</f>
        <v>173</v>
      </c>
      <c r="AF6" s="12">
        <f>'Distributor Secondary'!AF9+'Distributor Secondary'!AF14+'Distributor Secondary'!AF16</f>
        <v>194</v>
      </c>
      <c r="AG6" s="12">
        <f>'Distributor Secondary'!AG9+'Distributor Secondary'!AG14+'Distributor Secondary'!AG16</f>
        <v>116</v>
      </c>
      <c r="AH6" s="12">
        <f>'Distributor Secondary'!AH9+'Distributor Secondary'!AH14+'Distributor Secondary'!AH16</f>
        <v>116</v>
      </c>
    </row>
    <row r="7" spans="1:34">
      <c r="A7" s="13" t="s">
        <v>73</v>
      </c>
      <c r="B7" s="11" t="s">
        <v>21</v>
      </c>
      <c r="C7" s="12">
        <f t="shared" si="0"/>
        <v>32595086.893999998</v>
      </c>
      <c r="D7" s="12">
        <f t="shared" si="1"/>
        <v>24838</v>
      </c>
      <c r="E7" s="12">
        <f>'Distributor Secondary'!E10+'Distributor Secondary'!E12+'Distributor Secondary'!E13+'Distributor Secondary'!E15</f>
        <v>2286</v>
      </c>
      <c r="F7" s="12">
        <f>'Distributor Secondary'!F10+'Distributor Secondary'!F12+'Distributor Secondary'!F13+'Distributor Secondary'!F15</f>
        <v>2130</v>
      </c>
      <c r="G7" s="12">
        <f>'Distributor Secondary'!G10+'Distributor Secondary'!G12+'Distributor Secondary'!G13+'Distributor Secondary'!G15</f>
        <v>1760</v>
      </c>
      <c r="H7" s="12">
        <f>'Distributor Secondary'!H10+'Distributor Secondary'!H12+'Distributor Secondary'!H13+'Distributor Secondary'!H15</f>
        <v>1512</v>
      </c>
      <c r="I7" s="12">
        <f>'Distributor Secondary'!I10+'Distributor Secondary'!I12+'Distributor Secondary'!I13+'Distributor Secondary'!I15</f>
        <v>1512</v>
      </c>
      <c r="J7" s="12">
        <f>'Distributor Secondary'!J10+'Distributor Secondary'!J12+'Distributor Secondary'!J13+'Distributor Secondary'!J15</f>
        <v>1512</v>
      </c>
      <c r="K7" s="12">
        <f>'Distributor Secondary'!K10+'Distributor Secondary'!K12+'Distributor Secondary'!K13+'Distributor Secondary'!K15</f>
        <v>910</v>
      </c>
      <c r="L7" s="12">
        <f>'Distributor Secondary'!L10+'Distributor Secondary'!L12+'Distributor Secondary'!L13+'Distributor Secondary'!L15</f>
        <v>606</v>
      </c>
      <c r="M7" s="12">
        <f>'Distributor Secondary'!M10+'Distributor Secondary'!M12+'Distributor Secondary'!M13+'Distributor Secondary'!M15</f>
        <v>1266</v>
      </c>
      <c r="N7" s="12">
        <f>'Distributor Secondary'!N10+'Distributor Secondary'!N12+'Distributor Secondary'!N13+'Distributor Secondary'!N15</f>
        <v>1915</v>
      </c>
      <c r="O7" s="12">
        <f>'Distributor Secondary'!O10+'Distributor Secondary'!O12+'Distributor Secondary'!O13+'Distributor Secondary'!O15</f>
        <v>910</v>
      </c>
      <c r="P7" s="12">
        <f>'Distributor Secondary'!P10+'Distributor Secondary'!P12+'Distributor Secondary'!P13+'Distributor Secondary'!P15</f>
        <v>1038</v>
      </c>
      <c r="Q7" s="12">
        <f>'Distributor Secondary'!Q10+'Distributor Secondary'!Q12+'Distributor Secondary'!Q13+'Distributor Secondary'!Q15</f>
        <v>748</v>
      </c>
      <c r="R7" s="12">
        <f>'Distributor Secondary'!R10+'Distributor Secondary'!R12+'Distributor Secondary'!R13+'Distributor Secondary'!R15</f>
        <v>1207</v>
      </c>
      <c r="S7" s="12">
        <f>'Distributor Secondary'!S10+'Distributor Secondary'!S12+'Distributor Secondary'!S13+'Distributor Secondary'!S15</f>
        <v>302</v>
      </c>
      <c r="T7" s="12">
        <f>'Distributor Secondary'!T10+'Distributor Secondary'!T12+'Distributor Secondary'!T13+'Distributor Secondary'!T15</f>
        <v>596</v>
      </c>
      <c r="U7" s="12">
        <f>'Distributor Secondary'!U10+'Distributor Secondary'!U12+'Distributor Secondary'!U13+'Distributor Secondary'!U15</f>
        <v>900</v>
      </c>
      <c r="V7" s="12">
        <f>'Distributor Secondary'!V10+'Distributor Secondary'!V12+'Distributor Secondary'!V13+'Distributor Secondary'!V15</f>
        <v>1504</v>
      </c>
      <c r="W7" s="12">
        <f>'Distributor Secondary'!W10+'Distributor Secondary'!W12+'Distributor Secondary'!W13+'Distributor Secondary'!W15</f>
        <v>509</v>
      </c>
      <c r="X7" s="12">
        <f>'Distributor Secondary'!X10+'Distributor Secondary'!X12+'Distributor Secondary'!X13+'Distributor Secondary'!X15</f>
        <v>179</v>
      </c>
      <c r="Y7" s="12">
        <f>'Distributor Secondary'!Y10+'Distributor Secondary'!Y12+'Distributor Secondary'!Y13+'Distributor Secondary'!Y15</f>
        <v>180</v>
      </c>
      <c r="Z7" s="12">
        <f>'Distributor Secondary'!Z10+'Distributor Secondary'!Z12+'Distributor Secondary'!Z13+'Distributor Secondary'!Z15</f>
        <v>127</v>
      </c>
      <c r="AA7" s="12">
        <f>'Distributor Secondary'!AA10+'Distributor Secondary'!AA12+'Distributor Secondary'!AA13+'Distributor Secondary'!AA15</f>
        <v>278</v>
      </c>
      <c r="AB7" s="12">
        <f>'Distributor Secondary'!AB10+'Distributor Secondary'!AB12+'Distributor Secondary'!AB13+'Distributor Secondary'!AB15</f>
        <v>26</v>
      </c>
      <c r="AC7" s="12">
        <f>'Distributor Secondary'!AC10+'Distributor Secondary'!AC12+'Distributor Secondary'!AC13+'Distributor Secondary'!AC15</f>
        <v>52</v>
      </c>
      <c r="AD7" s="12">
        <f>'Distributor Secondary'!AD10+'Distributor Secondary'!AD12+'Distributor Secondary'!AD13+'Distributor Secondary'!AD15</f>
        <v>102</v>
      </c>
      <c r="AE7" s="12">
        <f>'Distributor Secondary'!AE10+'Distributor Secondary'!AE12+'Distributor Secondary'!AE13+'Distributor Secondary'!AE15</f>
        <v>222</v>
      </c>
      <c r="AF7" s="12">
        <f>'Distributor Secondary'!AF10+'Distributor Secondary'!AF12+'Distributor Secondary'!AF13+'Distributor Secondary'!AF15</f>
        <v>251</v>
      </c>
      <c r="AG7" s="12">
        <f>'Distributor Secondary'!AG10+'Distributor Secondary'!AG12+'Distributor Secondary'!AG13+'Distributor Secondary'!AG15</f>
        <v>149</v>
      </c>
      <c r="AH7" s="12">
        <f>'Distributor Secondary'!AH10+'Distributor Secondary'!AH12+'Distributor Secondary'!AH13+'Distributor Secondary'!AH15</f>
        <v>149</v>
      </c>
    </row>
    <row r="8" spans="1:34">
      <c r="A8" s="13" t="s">
        <v>46</v>
      </c>
      <c r="B8" s="11" t="s">
        <v>21</v>
      </c>
      <c r="C8" s="12">
        <f t="shared" si="0"/>
        <v>20635000.870499998</v>
      </c>
      <c r="D8" s="12">
        <f t="shared" si="1"/>
        <v>17919</v>
      </c>
      <c r="E8" s="12">
        <f>'Distributor Secondary'!E11+'Distributor Secondary'!E17</f>
        <v>1714</v>
      </c>
      <c r="F8" s="12">
        <f>'Distributor Secondary'!F11+'Distributor Secondary'!F17</f>
        <v>1598</v>
      </c>
      <c r="G8" s="12">
        <f>'Distributor Secondary'!G11+'Distributor Secondary'!G17</f>
        <v>1320</v>
      </c>
      <c r="H8" s="12">
        <f>'Distributor Secondary'!H11+'Distributor Secondary'!H17</f>
        <v>1134</v>
      </c>
      <c r="I8" s="12">
        <f>'Distributor Secondary'!I11+'Distributor Secondary'!I17</f>
        <v>1134</v>
      </c>
      <c r="J8" s="12">
        <f>'Distributor Secondary'!J11+'Distributor Secondary'!J17</f>
        <v>1134</v>
      </c>
      <c r="K8" s="12">
        <f>'Distributor Secondary'!K11+'Distributor Secondary'!K17</f>
        <v>682</v>
      </c>
      <c r="L8" s="12">
        <f>'Distributor Secondary'!L11+'Distributor Secondary'!L17</f>
        <v>454</v>
      </c>
      <c r="M8" s="12">
        <f>'Distributor Secondary'!M11+'Distributor Secondary'!M17</f>
        <v>949</v>
      </c>
      <c r="N8" s="12">
        <f>'Distributor Secondary'!N11+'Distributor Secondary'!N17</f>
        <v>1436</v>
      </c>
      <c r="O8" s="12">
        <f>'Distributor Secondary'!O11+'Distributor Secondary'!O17</f>
        <v>681</v>
      </c>
      <c r="P8" s="12">
        <f>'Distributor Secondary'!P11+'Distributor Secondary'!P17</f>
        <v>779</v>
      </c>
      <c r="Q8" s="12">
        <f>'Distributor Secondary'!Q11+'Distributor Secondary'!Q17</f>
        <v>561</v>
      </c>
      <c r="R8" s="12">
        <f>'Distributor Secondary'!R11+'Distributor Secondary'!R17</f>
        <v>905</v>
      </c>
      <c r="S8" s="12">
        <f>'Distributor Secondary'!S11+'Distributor Secondary'!S17</f>
        <v>227</v>
      </c>
      <c r="T8" s="12">
        <f>'Distributor Secondary'!T11+'Distributor Secondary'!T17</f>
        <v>447</v>
      </c>
      <c r="U8" s="12">
        <f>'Distributor Secondary'!U11+'Distributor Secondary'!U17</f>
        <v>675</v>
      </c>
      <c r="V8" s="12">
        <f>'Distributor Secondary'!V11+'Distributor Secondary'!V17</f>
        <v>1128</v>
      </c>
      <c r="W8" s="12">
        <f>'Distributor Secondary'!W11+'Distributor Secondary'!W17</f>
        <v>231</v>
      </c>
      <c r="X8" s="12">
        <f>'Distributor Secondary'!X11+'Distributor Secondary'!X17</f>
        <v>81</v>
      </c>
      <c r="Y8" s="12">
        <f>'Distributor Secondary'!Y11+'Distributor Secondary'!Y17</f>
        <v>81</v>
      </c>
      <c r="Z8" s="12">
        <f>'Distributor Secondary'!Z11+'Distributor Secondary'!Z17</f>
        <v>57</v>
      </c>
      <c r="AA8" s="12">
        <f>'Distributor Secondary'!AA11+'Distributor Secondary'!AA17</f>
        <v>125</v>
      </c>
      <c r="AB8" s="12">
        <f>'Distributor Secondary'!AB11+'Distributor Secondary'!AB17</f>
        <v>12</v>
      </c>
      <c r="AC8" s="12">
        <f>'Distributor Secondary'!AC11+'Distributor Secondary'!AC17</f>
        <v>23</v>
      </c>
      <c r="AD8" s="12">
        <f>'Distributor Secondary'!AD11+'Distributor Secondary'!AD17</f>
        <v>46</v>
      </c>
      <c r="AE8" s="12">
        <f>'Distributor Secondary'!AE11+'Distributor Secondary'!AE17</f>
        <v>88</v>
      </c>
      <c r="AF8" s="12">
        <f>'Distributor Secondary'!AF11+'Distributor Secondary'!AF17</f>
        <v>99</v>
      </c>
      <c r="AG8" s="12">
        <f>'Distributor Secondary'!AG11+'Distributor Secondary'!AG17</f>
        <v>59</v>
      </c>
      <c r="AH8" s="12">
        <f>'Distributor Secondary'!AH11+'Distributor Secondary'!AH17</f>
        <v>59</v>
      </c>
    </row>
    <row r="9" spans="1:34">
      <c r="A9" s="13" t="s">
        <v>138</v>
      </c>
      <c r="B9" s="11" t="s">
        <v>21</v>
      </c>
      <c r="C9" s="12">
        <f t="shared" si="0"/>
        <v>28760345.251249999</v>
      </c>
      <c r="D9" s="12">
        <f t="shared" si="1"/>
        <v>19615</v>
      </c>
      <c r="E9" s="12">
        <f>'Distributor Secondary'!E18+'Distributor Secondary'!E19+'Distributor Secondary'!E20</f>
        <v>1715</v>
      </c>
      <c r="F9" s="12">
        <f>'Distributor Secondary'!F18+'Distributor Secondary'!F19+'Distributor Secondary'!F20</f>
        <v>1597</v>
      </c>
      <c r="G9" s="12">
        <f>'Distributor Secondary'!G18+'Distributor Secondary'!G19+'Distributor Secondary'!G20</f>
        <v>1320</v>
      </c>
      <c r="H9" s="12">
        <f>'Distributor Secondary'!H18+'Distributor Secondary'!H19+'Distributor Secondary'!H20</f>
        <v>1135</v>
      </c>
      <c r="I9" s="12">
        <f>'Distributor Secondary'!I18+'Distributor Secondary'!I19+'Distributor Secondary'!I20</f>
        <v>1135</v>
      </c>
      <c r="J9" s="12">
        <f>'Distributor Secondary'!J18+'Distributor Secondary'!J19+'Distributor Secondary'!J20</f>
        <v>1135</v>
      </c>
      <c r="K9" s="12">
        <f>'Distributor Secondary'!K18+'Distributor Secondary'!K19+'Distributor Secondary'!K20</f>
        <v>682</v>
      </c>
      <c r="L9" s="12">
        <f>'Distributor Secondary'!L18+'Distributor Secondary'!L19+'Distributor Secondary'!L20</f>
        <v>454</v>
      </c>
      <c r="M9" s="12">
        <f>'Distributor Secondary'!M18+'Distributor Secondary'!M19+'Distributor Secondary'!M20</f>
        <v>949</v>
      </c>
      <c r="N9" s="12">
        <f>'Distributor Secondary'!N18+'Distributor Secondary'!N19+'Distributor Secondary'!N20</f>
        <v>1436</v>
      </c>
      <c r="O9" s="12">
        <f>'Distributor Secondary'!O18+'Distributor Secondary'!O19+'Distributor Secondary'!O20</f>
        <v>682</v>
      </c>
      <c r="P9" s="12">
        <f>'Distributor Secondary'!P18+'Distributor Secondary'!P19+'Distributor Secondary'!P20</f>
        <v>779</v>
      </c>
      <c r="Q9" s="12">
        <f>'Distributor Secondary'!Q18+'Distributor Secondary'!Q19+'Distributor Secondary'!Q20</f>
        <v>561</v>
      </c>
      <c r="R9" s="12">
        <f>'Distributor Secondary'!R18+'Distributor Secondary'!R19+'Distributor Secondary'!R20</f>
        <v>905</v>
      </c>
      <c r="S9" s="12">
        <f>'Distributor Secondary'!S18+'Distributor Secondary'!S19+'Distributor Secondary'!S20</f>
        <v>227</v>
      </c>
      <c r="T9" s="12">
        <f>'Distributor Secondary'!T18+'Distributor Secondary'!T19+'Distributor Secondary'!T20</f>
        <v>447</v>
      </c>
      <c r="U9" s="12">
        <f>'Distributor Secondary'!U18+'Distributor Secondary'!U19+'Distributor Secondary'!U20</f>
        <v>675</v>
      </c>
      <c r="V9" s="12">
        <f>'Distributor Secondary'!V18+'Distributor Secondary'!V19+'Distributor Secondary'!V20</f>
        <v>1127</v>
      </c>
      <c r="W9" s="12">
        <f>'Distributor Secondary'!W18+'Distributor Secondary'!W19+'Distributor Secondary'!W20</f>
        <v>663</v>
      </c>
      <c r="X9" s="12">
        <f>'Distributor Secondary'!X18+'Distributor Secondary'!X19+'Distributor Secondary'!X20</f>
        <v>234</v>
      </c>
      <c r="Y9" s="12">
        <f>'Distributor Secondary'!Y18+'Distributor Secondary'!Y19+'Distributor Secondary'!Y20</f>
        <v>235</v>
      </c>
      <c r="Z9" s="12">
        <f>'Distributor Secondary'!Z18+'Distributor Secondary'!Z19+'Distributor Secondary'!Z20</f>
        <v>165</v>
      </c>
      <c r="AA9" s="12">
        <f>'Distributor Secondary'!AA18+'Distributor Secondary'!AA19+'Distributor Secondary'!AA20</f>
        <v>362</v>
      </c>
      <c r="AB9" s="12">
        <f>'Distributor Secondary'!AB18+'Distributor Secondary'!AB19+'Distributor Secondary'!AB20</f>
        <v>34</v>
      </c>
      <c r="AC9" s="12">
        <f>'Distributor Secondary'!AC18+'Distributor Secondary'!AC19+'Distributor Secondary'!AC20</f>
        <v>67</v>
      </c>
      <c r="AD9" s="12">
        <f>'Distributor Secondary'!AD18+'Distributor Secondary'!AD19+'Distributor Secondary'!AD20</f>
        <v>133</v>
      </c>
      <c r="AE9" s="12">
        <f>'Distributor Secondary'!AE18+'Distributor Secondary'!AE19+'Distributor Secondary'!AE20</f>
        <v>220</v>
      </c>
      <c r="AF9" s="12">
        <f>'Distributor Secondary'!AF18+'Distributor Secondary'!AF19+'Distributor Secondary'!AF20</f>
        <v>247</v>
      </c>
      <c r="AG9" s="12">
        <f>'Distributor Secondary'!AG18+'Distributor Secondary'!AG19+'Distributor Secondary'!AG20</f>
        <v>147</v>
      </c>
      <c r="AH9" s="12">
        <f>'Distributor Secondary'!AH18+'Distributor Secondary'!AH19+'Distributor Secondary'!AH20</f>
        <v>147</v>
      </c>
    </row>
    <row r="10" spans="1:34">
      <c r="A10" s="20" t="s">
        <v>38</v>
      </c>
      <c r="B10" s="20"/>
      <c r="C10" s="14">
        <f t="shared" si="0"/>
        <v>152711001.97549999</v>
      </c>
      <c r="D10" s="14">
        <f t="shared" ref="D10:AH10" si="2">SUM(D4:D9)</f>
        <v>114087</v>
      </c>
      <c r="E10" s="14">
        <f t="shared" si="2"/>
        <v>10390</v>
      </c>
      <c r="F10" s="14">
        <f t="shared" si="2"/>
        <v>9683</v>
      </c>
      <c r="G10" s="14">
        <f t="shared" si="2"/>
        <v>7999</v>
      </c>
      <c r="H10" s="14">
        <f t="shared" si="2"/>
        <v>6874</v>
      </c>
      <c r="I10" s="14">
        <f t="shared" si="2"/>
        <v>6874</v>
      </c>
      <c r="J10" s="14">
        <f t="shared" si="2"/>
        <v>6874</v>
      </c>
      <c r="K10" s="14">
        <f t="shared" si="2"/>
        <v>4134</v>
      </c>
      <c r="L10" s="14">
        <f t="shared" si="2"/>
        <v>2750</v>
      </c>
      <c r="M10" s="14">
        <f t="shared" si="2"/>
        <v>5751</v>
      </c>
      <c r="N10" s="14">
        <f t="shared" si="2"/>
        <v>8701</v>
      </c>
      <c r="O10" s="14">
        <f t="shared" si="2"/>
        <v>4131</v>
      </c>
      <c r="P10" s="14">
        <f t="shared" si="2"/>
        <v>4722</v>
      </c>
      <c r="Q10" s="14">
        <f t="shared" si="2"/>
        <v>3399</v>
      </c>
      <c r="R10" s="14">
        <f t="shared" si="2"/>
        <v>5486</v>
      </c>
      <c r="S10" s="14">
        <f t="shared" si="2"/>
        <v>1373</v>
      </c>
      <c r="T10" s="14">
        <f t="shared" si="2"/>
        <v>2709</v>
      </c>
      <c r="U10" s="14">
        <f t="shared" si="2"/>
        <v>4090</v>
      </c>
      <c r="V10" s="14">
        <f t="shared" si="2"/>
        <v>6834</v>
      </c>
      <c r="W10" s="14">
        <f t="shared" si="2"/>
        <v>2709</v>
      </c>
      <c r="X10" s="14">
        <f t="shared" si="2"/>
        <v>954</v>
      </c>
      <c r="Y10" s="14">
        <f t="shared" si="2"/>
        <v>958</v>
      </c>
      <c r="Z10" s="14">
        <f t="shared" si="2"/>
        <v>673</v>
      </c>
      <c r="AA10" s="14">
        <f t="shared" si="2"/>
        <v>1476</v>
      </c>
      <c r="AB10" s="14">
        <f t="shared" si="2"/>
        <v>137</v>
      </c>
      <c r="AC10" s="14">
        <f t="shared" si="2"/>
        <v>272</v>
      </c>
      <c r="AD10" s="14">
        <f t="shared" si="2"/>
        <v>545</v>
      </c>
      <c r="AE10" s="14">
        <f t="shared" si="2"/>
        <v>1034</v>
      </c>
      <c r="AF10" s="14">
        <f t="shared" si="2"/>
        <v>1163</v>
      </c>
      <c r="AG10" s="14">
        <f t="shared" si="2"/>
        <v>696</v>
      </c>
      <c r="AH10" s="14">
        <f t="shared" si="2"/>
        <v>696</v>
      </c>
    </row>
  </sheetData>
  <mergeCells count="1"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1"/>
  <sheetViews>
    <sheetView tabSelected="1" zoomScale="75" zoomScaleNormal="7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21" sqref="H21"/>
    </sheetView>
  </sheetViews>
  <sheetFormatPr defaultColWidth="9" defaultRowHeight="15"/>
  <cols>
    <col min="1" max="1" width="27" style="27" bestFit="1" customWidth="1"/>
    <col min="2" max="2" width="11" style="27" bestFit="1" customWidth="1"/>
    <col min="3" max="3" width="8.5" style="27" bestFit="1" customWidth="1"/>
    <col min="4" max="4" width="9.75" style="27" bestFit="1" customWidth="1"/>
    <col min="5" max="5" width="24" style="27" bestFit="1" customWidth="1"/>
    <col min="6" max="6" width="14.75" style="27" bestFit="1" customWidth="1"/>
    <col min="7" max="7" width="12.125" style="27" bestFit="1" customWidth="1"/>
    <col min="8" max="8" width="10.125" style="27" bestFit="1" customWidth="1"/>
    <col min="9" max="18" width="9.125" style="27" bestFit="1" customWidth="1"/>
    <col min="19" max="19" width="9.25" style="27" bestFit="1" customWidth="1"/>
    <col min="20" max="20" width="9.125" style="27" bestFit="1" customWidth="1"/>
    <col min="21" max="21" width="9.75" style="27" bestFit="1" customWidth="1"/>
    <col min="22" max="24" width="9.125" style="27" bestFit="1" customWidth="1"/>
    <col min="25" max="25" width="10" style="27" bestFit="1" customWidth="1"/>
    <col min="26" max="26" width="9.125" style="27" bestFit="1" customWidth="1"/>
    <col min="27" max="27" width="12.375" style="27" bestFit="1" customWidth="1"/>
    <col min="28" max="28" width="9.25" style="27" bestFit="1" customWidth="1"/>
    <col min="29" max="29" width="8.5" style="27" bestFit="1" customWidth="1"/>
    <col min="30" max="30" width="9.125" style="27" bestFit="1" customWidth="1"/>
    <col min="31" max="33" width="8.5" style="27" bestFit="1" customWidth="1"/>
    <col min="34" max="35" width="9.125" style="27" bestFit="1" customWidth="1"/>
    <col min="36" max="37" width="8.875" style="27" bestFit="1" customWidth="1"/>
    <col min="38" max="49" width="9" style="26"/>
    <col min="50" max="16384" width="9" style="27"/>
  </cols>
  <sheetData>
    <row r="1" spans="1:37">
      <c r="A1" s="22" t="s">
        <v>39</v>
      </c>
      <c r="B1" s="22" t="s">
        <v>40</v>
      </c>
      <c r="C1" s="22" t="s">
        <v>41</v>
      </c>
      <c r="D1" s="22" t="s">
        <v>42</v>
      </c>
      <c r="E1" s="23" t="s">
        <v>43</v>
      </c>
      <c r="F1" s="24" t="s">
        <v>3</v>
      </c>
      <c r="G1" s="24" t="s">
        <v>44</v>
      </c>
      <c r="H1" s="25">
        <v>740</v>
      </c>
      <c r="I1" s="25">
        <v>760</v>
      </c>
      <c r="J1" s="25">
        <v>780</v>
      </c>
      <c r="K1" s="25">
        <v>834.38074999999992</v>
      </c>
      <c r="L1" s="25">
        <v>890</v>
      </c>
      <c r="M1" s="25">
        <v>920</v>
      </c>
      <c r="N1" s="25">
        <v>926.6</v>
      </c>
      <c r="O1" s="25">
        <v>935</v>
      </c>
      <c r="P1" s="25">
        <v>960</v>
      </c>
      <c r="Q1" s="25">
        <v>960</v>
      </c>
      <c r="R1" s="25">
        <v>990</v>
      </c>
      <c r="S1" s="25">
        <v>1030</v>
      </c>
      <c r="T1" s="25">
        <v>1040</v>
      </c>
      <c r="U1" s="25">
        <v>1066</v>
      </c>
      <c r="V1" s="25">
        <v>1066</v>
      </c>
      <c r="W1" s="25">
        <v>1176.7</v>
      </c>
      <c r="X1" s="25">
        <v>1180</v>
      </c>
      <c r="Y1" s="25">
        <v>1200</v>
      </c>
      <c r="Z1" s="25">
        <v>1220</v>
      </c>
      <c r="AA1" s="25">
        <v>3640</v>
      </c>
      <c r="AB1" s="25">
        <v>4050</v>
      </c>
      <c r="AC1" s="25">
        <v>4150</v>
      </c>
      <c r="AD1" s="25">
        <v>5170</v>
      </c>
      <c r="AE1" s="25">
        <v>5510</v>
      </c>
      <c r="AF1" s="25">
        <v>5855</v>
      </c>
      <c r="AG1" s="25">
        <v>5940</v>
      </c>
      <c r="AH1" s="25">
        <v>6570</v>
      </c>
      <c r="AI1" s="25">
        <v>8450</v>
      </c>
      <c r="AJ1" s="25">
        <v>9300</v>
      </c>
      <c r="AK1" s="25">
        <v>10340</v>
      </c>
    </row>
    <row r="2" spans="1:37">
      <c r="A2" s="28"/>
      <c r="B2" s="28"/>
      <c r="C2" s="28"/>
      <c r="D2" s="28"/>
      <c r="E2" s="23"/>
      <c r="F2" s="24"/>
      <c r="G2" s="24"/>
      <c r="H2" s="29" t="s">
        <v>7</v>
      </c>
      <c r="I2" s="29" t="s">
        <v>6</v>
      </c>
      <c r="J2" s="29" t="s">
        <v>5</v>
      </c>
      <c r="K2" s="29" t="s">
        <v>232</v>
      </c>
      <c r="L2" s="29" t="s">
        <v>233</v>
      </c>
      <c r="M2" s="29" t="s">
        <v>9</v>
      </c>
      <c r="N2" s="29" t="s">
        <v>234</v>
      </c>
      <c r="O2" s="29" t="s">
        <v>8</v>
      </c>
      <c r="P2" s="29" t="s">
        <v>10</v>
      </c>
      <c r="Q2" s="29" t="s">
        <v>11</v>
      </c>
      <c r="R2" s="29" t="s">
        <v>13</v>
      </c>
      <c r="S2" s="29" t="s">
        <v>235</v>
      </c>
      <c r="T2" s="29" t="s">
        <v>12</v>
      </c>
      <c r="U2" s="29" t="s">
        <v>236</v>
      </c>
      <c r="V2" s="29" t="s">
        <v>237</v>
      </c>
      <c r="W2" s="29" t="s">
        <v>238</v>
      </c>
      <c r="X2" s="29" t="s">
        <v>14</v>
      </c>
      <c r="Y2" s="29" t="s">
        <v>229</v>
      </c>
      <c r="Z2" s="29" t="s">
        <v>45</v>
      </c>
      <c r="AA2" s="29" t="s">
        <v>230</v>
      </c>
      <c r="AB2" s="29" t="s">
        <v>15</v>
      </c>
      <c r="AC2" s="29" t="s">
        <v>227</v>
      </c>
      <c r="AD2" s="29" t="s">
        <v>239</v>
      </c>
      <c r="AE2" s="29" t="s">
        <v>17</v>
      </c>
      <c r="AF2" s="29" t="s">
        <v>231</v>
      </c>
      <c r="AG2" s="29" t="s">
        <v>16</v>
      </c>
      <c r="AH2" s="29" t="s">
        <v>228</v>
      </c>
      <c r="AI2" s="29" t="s">
        <v>18</v>
      </c>
      <c r="AJ2" s="29" t="s">
        <v>19</v>
      </c>
      <c r="AK2" s="29" t="s">
        <v>240</v>
      </c>
    </row>
    <row r="3" spans="1:37">
      <c r="A3" s="30" t="s">
        <v>20</v>
      </c>
      <c r="B3" s="31" t="s">
        <v>172</v>
      </c>
      <c r="C3" s="30" t="s">
        <v>173</v>
      </c>
      <c r="D3" s="30" t="s">
        <v>194</v>
      </c>
      <c r="E3" s="32" t="s">
        <v>247</v>
      </c>
      <c r="F3" s="33">
        <f>SUMPRODUCT(H3:AK3,$H$1:$AK$1)</f>
        <v>1722973.78675</v>
      </c>
      <c r="G3" s="34">
        <f>SUM(H3:AK3)</f>
        <v>1389</v>
      </c>
      <c r="H3" s="35">
        <v>134</v>
      </c>
      <c r="I3" s="35">
        <v>126</v>
      </c>
      <c r="J3" s="35">
        <v>103</v>
      </c>
      <c r="K3" s="35">
        <v>89</v>
      </c>
      <c r="L3" s="35">
        <v>89</v>
      </c>
      <c r="M3" s="35">
        <v>89</v>
      </c>
      <c r="N3" s="35">
        <v>54</v>
      </c>
      <c r="O3" s="35">
        <v>34</v>
      </c>
      <c r="P3" s="35">
        <v>74</v>
      </c>
      <c r="Q3" s="35">
        <v>75</v>
      </c>
      <c r="R3" s="35">
        <v>44</v>
      </c>
      <c r="S3" s="35">
        <v>61</v>
      </c>
      <c r="T3" s="35">
        <v>44</v>
      </c>
      <c r="U3" s="35">
        <v>71</v>
      </c>
      <c r="V3" s="35">
        <v>17</v>
      </c>
      <c r="W3" s="35">
        <v>35</v>
      </c>
      <c r="X3" s="35">
        <v>53</v>
      </c>
      <c r="Y3" s="35">
        <v>88</v>
      </c>
      <c r="Z3" s="35">
        <v>30</v>
      </c>
      <c r="AA3" s="35">
        <v>7</v>
      </c>
      <c r="AB3" s="35">
        <v>7</v>
      </c>
      <c r="AC3" s="35">
        <v>6</v>
      </c>
      <c r="AD3" s="35">
        <v>16</v>
      </c>
      <c r="AE3" s="35">
        <v>1</v>
      </c>
      <c r="AF3" s="35">
        <v>3</v>
      </c>
      <c r="AG3" s="35">
        <v>6</v>
      </c>
      <c r="AH3" s="35">
        <v>10</v>
      </c>
      <c r="AI3" s="35">
        <v>11</v>
      </c>
      <c r="AJ3" s="35">
        <v>7</v>
      </c>
      <c r="AK3" s="35">
        <v>5</v>
      </c>
    </row>
    <row r="4" spans="1:37">
      <c r="A4" s="30" t="s">
        <v>20</v>
      </c>
      <c r="B4" s="31" t="s">
        <v>172</v>
      </c>
      <c r="C4" s="30" t="s">
        <v>173</v>
      </c>
      <c r="D4" s="30" t="s">
        <v>195</v>
      </c>
      <c r="E4" s="32" t="s">
        <v>248</v>
      </c>
      <c r="F4" s="33">
        <f>SUMPRODUCT(H4:AK4,$H$1:$AK$1)</f>
        <v>2906735.0932499999</v>
      </c>
      <c r="G4" s="34">
        <f>SUM(H4:AK4)</f>
        <v>2365</v>
      </c>
      <c r="H4" s="35">
        <v>229</v>
      </c>
      <c r="I4" s="35">
        <v>214</v>
      </c>
      <c r="J4" s="35">
        <v>176</v>
      </c>
      <c r="K4" s="35">
        <v>151</v>
      </c>
      <c r="L4" s="35">
        <v>151</v>
      </c>
      <c r="M4" s="35">
        <v>151</v>
      </c>
      <c r="N4" s="35">
        <v>91</v>
      </c>
      <c r="O4" s="35">
        <v>59</v>
      </c>
      <c r="P4" s="35">
        <v>127</v>
      </c>
      <c r="Q4" s="35">
        <v>127</v>
      </c>
      <c r="R4" s="35">
        <v>76</v>
      </c>
      <c r="S4" s="35">
        <v>104</v>
      </c>
      <c r="T4" s="35">
        <v>74</v>
      </c>
      <c r="U4" s="35">
        <v>121</v>
      </c>
      <c r="V4" s="35">
        <v>30</v>
      </c>
      <c r="W4" s="35">
        <v>60</v>
      </c>
      <c r="X4" s="35">
        <v>89</v>
      </c>
      <c r="Y4" s="35">
        <v>151</v>
      </c>
      <c r="Z4" s="35">
        <v>52</v>
      </c>
      <c r="AA4" s="35">
        <v>13</v>
      </c>
      <c r="AB4" s="35">
        <v>12</v>
      </c>
      <c r="AC4" s="35">
        <v>9</v>
      </c>
      <c r="AD4" s="35">
        <v>28</v>
      </c>
      <c r="AE4" s="35">
        <v>3</v>
      </c>
      <c r="AF4" s="35">
        <v>4</v>
      </c>
      <c r="AG4" s="35">
        <v>11</v>
      </c>
      <c r="AH4" s="35">
        <v>16</v>
      </c>
      <c r="AI4" s="35">
        <v>18</v>
      </c>
      <c r="AJ4" s="35">
        <v>12</v>
      </c>
      <c r="AK4" s="35">
        <v>6</v>
      </c>
    </row>
    <row r="5" spans="1:37">
      <c r="A5" s="30" t="s">
        <v>22</v>
      </c>
      <c r="B5" s="31" t="s">
        <v>172</v>
      </c>
      <c r="C5" s="30" t="s">
        <v>173</v>
      </c>
      <c r="D5" s="30" t="s">
        <v>174</v>
      </c>
      <c r="E5" s="32" t="s">
        <v>175</v>
      </c>
      <c r="F5" s="33">
        <f t="shared" ref="F5:F15" si="0">SUMPRODUCT(H5:AK5,$H$1:$AK$1)</f>
        <v>1409116.3487499999</v>
      </c>
      <c r="G5" s="34">
        <f t="shared" ref="G5:G15" si="1">SUM(H5:AK5)</f>
        <v>1096</v>
      </c>
      <c r="H5" s="35">
        <v>99</v>
      </c>
      <c r="I5" s="35">
        <v>92</v>
      </c>
      <c r="J5" s="35">
        <v>76</v>
      </c>
      <c r="K5" s="35">
        <v>65</v>
      </c>
      <c r="L5" s="35">
        <v>65</v>
      </c>
      <c r="M5" s="35">
        <v>65</v>
      </c>
      <c r="N5" s="35">
        <v>39</v>
      </c>
      <c r="O5" s="35">
        <v>26</v>
      </c>
      <c r="P5" s="35">
        <v>54</v>
      </c>
      <c r="Q5" s="35">
        <v>93</v>
      </c>
      <c r="R5" s="35">
        <v>42</v>
      </c>
      <c r="S5" s="35">
        <v>45</v>
      </c>
      <c r="T5" s="35">
        <v>32</v>
      </c>
      <c r="U5" s="35">
        <v>52</v>
      </c>
      <c r="V5" s="35">
        <v>13</v>
      </c>
      <c r="W5" s="35">
        <v>26</v>
      </c>
      <c r="X5" s="35">
        <v>39</v>
      </c>
      <c r="Y5" s="35">
        <v>65</v>
      </c>
      <c r="Z5" s="35">
        <v>35</v>
      </c>
      <c r="AA5" s="35">
        <v>9</v>
      </c>
      <c r="AB5" s="35">
        <v>9</v>
      </c>
      <c r="AC5" s="35">
        <v>6</v>
      </c>
      <c r="AD5" s="35">
        <v>13</v>
      </c>
      <c r="AE5" s="35">
        <v>1</v>
      </c>
      <c r="AF5" s="35">
        <v>2</v>
      </c>
      <c r="AG5" s="35">
        <v>5</v>
      </c>
      <c r="AH5" s="35">
        <v>8</v>
      </c>
      <c r="AI5" s="35">
        <v>9</v>
      </c>
      <c r="AJ5" s="35">
        <v>5</v>
      </c>
      <c r="AK5" s="35">
        <v>6</v>
      </c>
    </row>
    <row r="6" spans="1:37">
      <c r="A6" s="30" t="s">
        <v>22</v>
      </c>
      <c r="B6" s="31" t="s">
        <v>172</v>
      </c>
      <c r="C6" s="30" t="s">
        <v>173</v>
      </c>
      <c r="D6" s="30" t="s">
        <v>176</v>
      </c>
      <c r="E6" s="32" t="s">
        <v>249</v>
      </c>
      <c r="F6" s="33">
        <f t="shared" si="0"/>
        <v>1107440.0989999999</v>
      </c>
      <c r="G6" s="34">
        <f t="shared" si="1"/>
        <v>875</v>
      </c>
      <c r="H6" s="35">
        <v>79</v>
      </c>
      <c r="I6" s="35">
        <v>74</v>
      </c>
      <c r="J6" s="35">
        <v>61</v>
      </c>
      <c r="K6" s="35">
        <v>52</v>
      </c>
      <c r="L6" s="35">
        <v>52</v>
      </c>
      <c r="M6" s="35">
        <v>52</v>
      </c>
      <c r="N6" s="35">
        <v>31</v>
      </c>
      <c r="O6" s="35">
        <v>21</v>
      </c>
      <c r="P6" s="35">
        <v>44</v>
      </c>
      <c r="Q6" s="35">
        <v>74</v>
      </c>
      <c r="R6" s="35">
        <v>33</v>
      </c>
      <c r="S6" s="35">
        <v>36</v>
      </c>
      <c r="T6" s="35">
        <v>26</v>
      </c>
      <c r="U6" s="35">
        <v>42</v>
      </c>
      <c r="V6" s="35">
        <v>10</v>
      </c>
      <c r="W6" s="35">
        <v>21</v>
      </c>
      <c r="X6" s="35">
        <v>31</v>
      </c>
      <c r="Y6" s="35">
        <v>52</v>
      </c>
      <c r="Z6" s="35">
        <v>28</v>
      </c>
      <c r="AA6" s="35">
        <v>7</v>
      </c>
      <c r="AB6" s="35">
        <v>7</v>
      </c>
      <c r="AC6" s="35">
        <v>5</v>
      </c>
      <c r="AD6" s="35">
        <v>10</v>
      </c>
      <c r="AE6" s="35">
        <v>1</v>
      </c>
      <c r="AF6" s="35">
        <v>2</v>
      </c>
      <c r="AG6" s="35">
        <v>4</v>
      </c>
      <c r="AH6" s="35">
        <v>6</v>
      </c>
      <c r="AI6" s="35">
        <v>6</v>
      </c>
      <c r="AJ6" s="35">
        <v>4</v>
      </c>
      <c r="AK6" s="35">
        <v>4</v>
      </c>
    </row>
    <row r="7" spans="1:37">
      <c r="A7" s="30" t="s">
        <v>22</v>
      </c>
      <c r="B7" s="31" t="s">
        <v>172</v>
      </c>
      <c r="C7" s="30" t="s">
        <v>173</v>
      </c>
      <c r="D7" s="30" t="s">
        <v>177</v>
      </c>
      <c r="E7" s="32" t="s">
        <v>178</v>
      </c>
      <c r="F7" s="33">
        <f t="shared" si="0"/>
        <v>1409116.3487499999</v>
      </c>
      <c r="G7" s="34">
        <f t="shared" si="1"/>
        <v>1096</v>
      </c>
      <c r="H7" s="35">
        <v>99</v>
      </c>
      <c r="I7" s="35">
        <v>92</v>
      </c>
      <c r="J7" s="35">
        <v>76</v>
      </c>
      <c r="K7" s="35">
        <v>65</v>
      </c>
      <c r="L7" s="35">
        <v>65</v>
      </c>
      <c r="M7" s="35">
        <v>65</v>
      </c>
      <c r="N7" s="35">
        <v>39</v>
      </c>
      <c r="O7" s="35">
        <v>26</v>
      </c>
      <c r="P7" s="35">
        <v>54</v>
      </c>
      <c r="Q7" s="35">
        <v>93</v>
      </c>
      <c r="R7" s="35">
        <v>42</v>
      </c>
      <c r="S7" s="35">
        <v>45</v>
      </c>
      <c r="T7" s="35">
        <v>32</v>
      </c>
      <c r="U7" s="35">
        <v>52</v>
      </c>
      <c r="V7" s="35">
        <v>13</v>
      </c>
      <c r="W7" s="35">
        <v>26</v>
      </c>
      <c r="X7" s="35">
        <v>39</v>
      </c>
      <c r="Y7" s="35">
        <v>65</v>
      </c>
      <c r="Z7" s="35">
        <v>35</v>
      </c>
      <c r="AA7" s="35">
        <v>9</v>
      </c>
      <c r="AB7" s="35">
        <v>9</v>
      </c>
      <c r="AC7" s="35">
        <v>6</v>
      </c>
      <c r="AD7" s="35">
        <v>13</v>
      </c>
      <c r="AE7" s="35">
        <v>1</v>
      </c>
      <c r="AF7" s="35">
        <v>2</v>
      </c>
      <c r="AG7" s="35">
        <v>5</v>
      </c>
      <c r="AH7" s="35">
        <v>8</v>
      </c>
      <c r="AI7" s="35">
        <v>9</v>
      </c>
      <c r="AJ7" s="35">
        <v>5</v>
      </c>
      <c r="AK7" s="35">
        <v>6</v>
      </c>
    </row>
    <row r="8" spans="1:37">
      <c r="A8" s="30" t="s">
        <v>22</v>
      </c>
      <c r="B8" s="31" t="s">
        <v>172</v>
      </c>
      <c r="C8" s="30" t="s">
        <v>173</v>
      </c>
      <c r="D8" s="30" t="s">
        <v>179</v>
      </c>
      <c r="E8" s="32" t="s">
        <v>180</v>
      </c>
      <c r="F8" s="33">
        <f t="shared" si="0"/>
        <v>1388257.5642499998</v>
      </c>
      <c r="G8" s="34">
        <f t="shared" si="1"/>
        <v>1006</v>
      </c>
      <c r="H8" s="35">
        <v>89</v>
      </c>
      <c r="I8" s="35">
        <v>83</v>
      </c>
      <c r="J8" s="35">
        <v>68</v>
      </c>
      <c r="K8" s="35">
        <v>59</v>
      </c>
      <c r="L8" s="35">
        <v>59</v>
      </c>
      <c r="M8" s="35">
        <v>59</v>
      </c>
      <c r="N8" s="35">
        <v>35</v>
      </c>
      <c r="O8" s="35">
        <v>23</v>
      </c>
      <c r="P8" s="35">
        <v>49</v>
      </c>
      <c r="Q8" s="35">
        <v>83</v>
      </c>
      <c r="R8" s="35">
        <v>37</v>
      </c>
      <c r="S8" s="35">
        <v>40</v>
      </c>
      <c r="T8" s="35">
        <v>29</v>
      </c>
      <c r="U8" s="35">
        <v>47</v>
      </c>
      <c r="V8" s="35">
        <v>12</v>
      </c>
      <c r="W8" s="35">
        <v>23</v>
      </c>
      <c r="X8" s="35">
        <v>35</v>
      </c>
      <c r="Y8" s="35">
        <v>58</v>
      </c>
      <c r="Z8" s="35">
        <v>32</v>
      </c>
      <c r="AA8" s="35">
        <v>11</v>
      </c>
      <c r="AB8" s="35">
        <v>11</v>
      </c>
      <c r="AC8" s="35">
        <v>7</v>
      </c>
      <c r="AD8" s="35">
        <v>15</v>
      </c>
      <c r="AE8" s="35">
        <v>1</v>
      </c>
      <c r="AF8" s="35">
        <v>3</v>
      </c>
      <c r="AG8" s="35">
        <v>6</v>
      </c>
      <c r="AH8" s="35">
        <v>9</v>
      </c>
      <c r="AI8" s="35">
        <v>10</v>
      </c>
      <c r="AJ8" s="35">
        <v>6</v>
      </c>
      <c r="AK8" s="35">
        <v>7</v>
      </c>
    </row>
    <row r="9" spans="1:37">
      <c r="A9" s="30" t="s">
        <v>22</v>
      </c>
      <c r="B9" s="31" t="s">
        <v>172</v>
      </c>
      <c r="C9" s="30" t="s">
        <v>173</v>
      </c>
      <c r="D9" s="30" t="s">
        <v>181</v>
      </c>
      <c r="E9" s="32" t="s">
        <v>182</v>
      </c>
      <c r="F9" s="33">
        <f t="shared" si="0"/>
        <v>1897487.5642499998</v>
      </c>
      <c r="G9" s="34">
        <f t="shared" si="1"/>
        <v>1090</v>
      </c>
      <c r="H9" s="35">
        <v>89</v>
      </c>
      <c r="I9" s="35">
        <v>83</v>
      </c>
      <c r="J9" s="35">
        <v>68</v>
      </c>
      <c r="K9" s="35">
        <v>59</v>
      </c>
      <c r="L9" s="35">
        <v>59</v>
      </c>
      <c r="M9" s="35">
        <v>59</v>
      </c>
      <c r="N9" s="35">
        <v>35</v>
      </c>
      <c r="O9" s="35">
        <v>23</v>
      </c>
      <c r="P9" s="35">
        <v>49</v>
      </c>
      <c r="Q9" s="35">
        <v>83</v>
      </c>
      <c r="R9" s="35">
        <v>37</v>
      </c>
      <c r="S9" s="35">
        <v>40</v>
      </c>
      <c r="T9" s="35">
        <v>29</v>
      </c>
      <c r="U9" s="35">
        <v>47</v>
      </c>
      <c r="V9" s="35">
        <v>12</v>
      </c>
      <c r="W9" s="35">
        <v>23</v>
      </c>
      <c r="X9" s="35">
        <v>35</v>
      </c>
      <c r="Y9" s="35">
        <v>58</v>
      </c>
      <c r="Z9" s="35">
        <v>32</v>
      </c>
      <c r="AA9" s="35">
        <v>21</v>
      </c>
      <c r="AB9" s="35">
        <v>21</v>
      </c>
      <c r="AC9" s="35">
        <v>15</v>
      </c>
      <c r="AD9" s="35">
        <v>31</v>
      </c>
      <c r="AE9" s="35">
        <v>3</v>
      </c>
      <c r="AF9" s="35">
        <v>5</v>
      </c>
      <c r="AG9" s="35">
        <v>10</v>
      </c>
      <c r="AH9" s="35">
        <v>18</v>
      </c>
      <c r="AI9" s="35">
        <v>21</v>
      </c>
      <c r="AJ9" s="35">
        <v>12</v>
      </c>
      <c r="AK9" s="35">
        <v>13</v>
      </c>
    </row>
    <row r="10" spans="1:37">
      <c r="A10" s="30" t="s">
        <v>22</v>
      </c>
      <c r="B10" s="31" t="s">
        <v>172</v>
      </c>
      <c r="C10" s="30" t="s">
        <v>173</v>
      </c>
      <c r="D10" s="30" t="s">
        <v>183</v>
      </c>
      <c r="E10" s="32" t="s">
        <v>184</v>
      </c>
      <c r="F10" s="33">
        <f t="shared" si="0"/>
        <v>2024182.37925</v>
      </c>
      <c r="G10" s="34">
        <f t="shared" si="1"/>
        <v>1377</v>
      </c>
      <c r="H10" s="35">
        <v>117</v>
      </c>
      <c r="I10" s="35">
        <v>109</v>
      </c>
      <c r="J10" s="35">
        <v>92</v>
      </c>
      <c r="K10" s="35">
        <v>79</v>
      </c>
      <c r="L10" s="35">
        <v>79</v>
      </c>
      <c r="M10" s="35">
        <v>79</v>
      </c>
      <c r="N10" s="35">
        <v>50</v>
      </c>
      <c r="O10" s="35">
        <v>33</v>
      </c>
      <c r="P10" s="35">
        <v>66</v>
      </c>
      <c r="Q10" s="35">
        <v>112</v>
      </c>
      <c r="R10" s="35">
        <v>50</v>
      </c>
      <c r="S10" s="35">
        <v>55</v>
      </c>
      <c r="T10" s="35">
        <v>40</v>
      </c>
      <c r="U10" s="35">
        <v>62</v>
      </c>
      <c r="V10" s="35">
        <v>15</v>
      </c>
      <c r="W10" s="35">
        <v>29</v>
      </c>
      <c r="X10" s="35">
        <v>47</v>
      </c>
      <c r="Y10" s="35">
        <v>79</v>
      </c>
      <c r="Z10" s="35">
        <v>42</v>
      </c>
      <c r="AA10" s="35">
        <v>17</v>
      </c>
      <c r="AB10" s="35">
        <v>19</v>
      </c>
      <c r="AC10" s="35">
        <v>12</v>
      </c>
      <c r="AD10" s="35">
        <v>25</v>
      </c>
      <c r="AE10" s="35">
        <v>2</v>
      </c>
      <c r="AF10" s="35">
        <v>5</v>
      </c>
      <c r="AG10" s="35">
        <v>9</v>
      </c>
      <c r="AH10" s="35">
        <v>15</v>
      </c>
      <c r="AI10" s="35">
        <v>17</v>
      </c>
      <c r="AJ10" s="35">
        <v>10</v>
      </c>
      <c r="AK10" s="35">
        <v>11</v>
      </c>
    </row>
    <row r="11" spans="1:37">
      <c r="A11" s="30" t="s">
        <v>22</v>
      </c>
      <c r="B11" s="31" t="s">
        <v>172</v>
      </c>
      <c r="C11" s="30" t="s">
        <v>173</v>
      </c>
      <c r="D11" s="30" t="s">
        <v>185</v>
      </c>
      <c r="E11" s="32" t="s">
        <v>250</v>
      </c>
      <c r="F11" s="33">
        <f t="shared" si="0"/>
        <v>1527692.5642499998</v>
      </c>
      <c r="G11" s="34">
        <f t="shared" si="1"/>
        <v>1028</v>
      </c>
      <c r="H11" s="35">
        <v>89</v>
      </c>
      <c r="I11" s="35">
        <v>83</v>
      </c>
      <c r="J11" s="35">
        <v>68</v>
      </c>
      <c r="K11" s="35">
        <v>59</v>
      </c>
      <c r="L11" s="35">
        <v>59</v>
      </c>
      <c r="M11" s="35">
        <v>59</v>
      </c>
      <c r="N11" s="35">
        <v>35</v>
      </c>
      <c r="O11" s="35">
        <v>23</v>
      </c>
      <c r="P11" s="35">
        <v>49</v>
      </c>
      <c r="Q11" s="35">
        <v>83</v>
      </c>
      <c r="R11" s="35">
        <v>37</v>
      </c>
      <c r="S11" s="35">
        <v>40</v>
      </c>
      <c r="T11" s="35">
        <v>29</v>
      </c>
      <c r="U11" s="35">
        <v>47</v>
      </c>
      <c r="V11" s="35">
        <v>12</v>
      </c>
      <c r="W11" s="35">
        <v>23</v>
      </c>
      <c r="X11" s="35">
        <v>35</v>
      </c>
      <c r="Y11" s="35">
        <v>58</v>
      </c>
      <c r="Z11" s="35">
        <v>32</v>
      </c>
      <c r="AA11" s="35">
        <v>13</v>
      </c>
      <c r="AB11" s="35">
        <v>13</v>
      </c>
      <c r="AC11" s="35">
        <v>9</v>
      </c>
      <c r="AD11" s="35">
        <v>19</v>
      </c>
      <c r="AE11" s="35">
        <v>2</v>
      </c>
      <c r="AF11" s="35">
        <v>4</v>
      </c>
      <c r="AG11" s="35">
        <v>7</v>
      </c>
      <c r="AH11" s="35">
        <v>11</v>
      </c>
      <c r="AI11" s="35">
        <v>13</v>
      </c>
      <c r="AJ11" s="35">
        <v>8</v>
      </c>
      <c r="AK11" s="35">
        <v>9</v>
      </c>
    </row>
    <row r="12" spans="1:37">
      <c r="A12" s="30" t="s">
        <v>22</v>
      </c>
      <c r="B12" s="31" t="s">
        <v>172</v>
      </c>
      <c r="C12" s="30" t="s">
        <v>173</v>
      </c>
      <c r="D12" s="30" t="s">
        <v>186</v>
      </c>
      <c r="E12" s="32" t="s">
        <v>187</v>
      </c>
      <c r="F12" s="33">
        <f t="shared" si="0"/>
        <v>1556241.3487499999</v>
      </c>
      <c r="G12" s="34">
        <f t="shared" si="1"/>
        <v>1120</v>
      </c>
      <c r="H12" s="35">
        <v>99</v>
      </c>
      <c r="I12" s="35">
        <v>92</v>
      </c>
      <c r="J12" s="35">
        <v>76</v>
      </c>
      <c r="K12" s="35">
        <v>65</v>
      </c>
      <c r="L12" s="35">
        <v>65</v>
      </c>
      <c r="M12" s="35">
        <v>65</v>
      </c>
      <c r="N12" s="35">
        <v>39</v>
      </c>
      <c r="O12" s="35">
        <v>26</v>
      </c>
      <c r="P12" s="35">
        <v>54</v>
      </c>
      <c r="Q12" s="35">
        <v>93</v>
      </c>
      <c r="R12" s="35">
        <v>42</v>
      </c>
      <c r="S12" s="35">
        <v>45</v>
      </c>
      <c r="T12" s="35">
        <v>32</v>
      </c>
      <c r="U12" s="35">
        <v>52</v>
      </c>
      <c r="V12" s="35">
        <v>13</v>
      </c>
      <c r="W12" s="35">
        <v>26</v>
      </c>
      <c r="X12" s="35">
        <v>39</v>
      </c>
      <c r="Y12" s="35">
        <v>65</v>
      </c>
      <c r="Z12" s="35">
        <v>35</v>
      </c>
      <c r="AA12" s="35">
        <v>12</v>
      </c>
      <c r="AB12" s="35">
        <v>12</v>
      </c>
      <c r="AC12" s="35">
        <v>8</v>
      </c>
      <c r="AD12" s="35">
        <v>17</v>
      </c>
      <c r="AE12" s="35">
        <v>2</v>
      </c>
      <c r="AF12" s="35">
        <v>3</v>
      </c>
      <c r="AG12" s="35">
        <v>6</v>
      </c>
      <c r="AH12" s="35">
        <v>10</v>
      </c>
      <c r="AI12" s="35">
        <v>12</v>
      </c>
      <c r="AJ12" s="35">
        <v>7</v>
      </c>
      <c r="AK12" s="35">
        <v>8</v>
      </c>
    </row>
    <row r="13" spans="1:37">
      <c r="A13" s="30" t="s">
        <v>22</v>
      </c>
      <c r="B13" s="31" t="s">
        <v>172</v>
      </c>
      <c r="C13" s="30" t="s">
        <v>173</v>
      </c>
      <c r="D13" s="30" t="s">
        <v>188</v>
      </c>
      <c r="E13" s="32" t="s">
        <v>189</v>
      </c>
      <c r="F13" s="33">
        <f t="shared" si="0"/>
        <v>1954961.3487499999</v>
      </c>
      <c r="G13" s="34">
        <f t="shared" si="1"/>
        <v>1186</v>
      </c>
      <c r="H13" s="35">
        <v>99</v>
      </c>
      <c r="I13" s="35">
        <v>92</v>
      </c>
      <c r="J13" s="35">
        <v>76</v>
      </c>
      <c r="K13" s="35">
        <v>65</v>
      </c>
      <c r="L13" s="35">
        <v>65</v>
      </c>
      <c r="M13" s="35">
        <v>65</v>
      </c>
      <c r="N13" s="35">
        <v>39</v>
      </c>
      <c r="O13" s="35">
        <v>26</v>
      </c>
      <c r="P13" s="35">
        <v>54</v>
      </c>
      <c r="Q13" s="35">
        <v>93</v>
      </c>
      <c r="R13" s="35">
        <v>42</v>
      </c>
      <c r="S13" s="35">
        <v>45</v>
      </c>
      <c r="T13" s="35">
        <v>32</v>
      </c>
      <c r="U13" s="35">
        <v>52</v>
      </c>
      <c r="V13" s="35">
        <v>13</v>
      </c>
      <c r="W13" s="35">
        <v>26</v>
      </c>
      <c r="X13" s="35">
        <v>39</v>
      </c>
      <c r="Y13" s="35">
        <v>65</v>
      </c>
      <c r="Z13" s="35">
        <v>35</v>
      </c>
      <c r="AA13" s="35">
        <v>20</v>
      </c>
      <c r="AB13" s="35">
        <v>20</v>
      </c>
      <c r="AC13" s="35">
        <v>14</v>
      </c>
      <c r="AD13" s="35">
        <v>29</v>
      </c>
      <c r="AE13" s="35">
        <v>3</v>
      </c>
      <c r="AF13" s="35">
        <v>5</v>
      </c>
      <c r="AG13" s="35">
        <v>11</v>
      </c>
      <c r="AH13" s="35">
        <v>17</v>
      </c>
      <c r="AI13" s="35">
        <v>19</v>
      </c>
      <c r="AJ13" s="35">
        <v>12</v>
      </c>
      <c r="AK13" s="35">
        <v>13</v>
      </c>
    </row>
    <row r="14" spans="1:37">
      <c r="A14" s="30" t="s">
        <v>22</v>
      </c>
      <c r="B14" s="31" t="s">
        <v>172</v>
      </c>
      <c r="C14" s="30" t="s">
        <v>173</v>
      </c>
      <c r="D14" s="30" t="s">
        <v>190</v>
      </c>
      <c r="E14" s="32" t="s">
        <v>191</v>
      </c>
      <c r="F14" s="33">
        <f t="shared" si="0"/>
        <v>1107440.0989999999</v>
      </c>
      <c r="G14" s="34">
        <f t="shared" si="1"/>
        <v>875</v>
      </c>
      <c r="H14" s="35">
        <v>79</v>
      </c>
      <c r="I14" s="35">
        <v>74</v>
      </c>
      <c r="J14" s="35">
        <v>61</v>
      </c>
      <c r="K14" s="35">
        <v>52</v>
      </c>
      <c r="L14" s="35">
        <v>52</v>
      </c>
      <c r="M14" s="35">
        <v>52</v>
      </c>
      <c r="N14" s="35">
        <v>31</v>
      </c>
      <c r="O14" s="35">
        <v>21</v>
      </c>
      <c r="P14" s="35">
        <v>44</v>
      </c>
      <c r="Q14" s="35">
        <v>74</v>
      </c>
      <c r="R14" s="35">
        <v>33</v>
      </c>
      <c r="S14" s="35">
        <v>36</v>
      </c>
      <c r="T14" s="35">
        <v>26</v>
      </c>
      <c r="U14" s="35">
        <v>42</v>
      </c>
      <c r="V14" s="35">
        <v>10</v>
      </c>
      <c r="W14" s="35">
        <v>21</v>
      </c>
      <c r="X14" s="35">
        <v>31</v>
      </c>
      <c r="Y14" s="35">
        <v>52</v>
      </c>
      <c r="Z14" s="35">
        <v>28</v>
      </c>
      <c r="AA14" s="35">
        <v>7</v>
      </c>
      <c r="AB14" s="35">
        <v>7</v>
      </c>
      <c r="AC14" s="35">
        <v>5</v>
      </c>
      <c r="AD14" s="35">
        <v>10</v>
      </c>
      <c r="AE14" s="35">
        <v>1</v>
      </c>
      <c r="AF14" s="35">
        <v>2</v>
      </c>
      <c r="AG14" s="35">
        <v>4</v>
      </c>
      <c r="AH14" s="35">
        <v>6</v>
      </c>
      <c r="AI14" s="35">
        <v>6</v>
      </c>
      <c r="AJ14" s="35">
        <v>4</v>
      </c>
      <c r="AK14" s="35">
        <v>4</v>
      </c>
    </row>
    <row r="15" spans="1:37">
      <c r="A15" s="30" t="s">
        <v>22</v>
      </c>
      <c r="B15" s="31" t="s">
        <v>172</v>
      </c>
      <c r="C15" s="30" t="s">
        <v>173</v>
      </c>
      <c r="D15" s="30" t="s">
        <v>192</v>
      </c>
      <c r="E15" s="32" t="s">
        <v>193</v>
      </c>
      <c r="F15" s="33">
        <f t="shared" si="0"/>
        <v>818176.66475</v>
      </c>
      <c r="G15" s="34">
        <f t="shared" si="1"/>
        <v>568</v>
      </c>
      <c r="H15" s="35">
        <v>49</v>
      </c>
      <c r="I15" s="35">
        <v>46</v>
      </c>
      <c r="J15" s="35">
        <v>38</v>
      </c>
      <c r="K15" s="35">
        <v>33</v>
      </c>
      <c r="L15" s="35">
        <v>33</v>
      </c>
      <c r="M15" s="35">
        <v>33</v>
      </c>
      <c r="N15" s="35">
        <v>20</v>
      </c>
      <c r="O15" s="35">
        <v>13</v>
      </c>
      <c r="P15" s="35">
        <v>27</v>
      </c>
      <c r="Q15" s="35">
        <v>46</v>
      </c>
      <c r="R15" s="35">
        <v>21</v>
      </c>
      <c r="S15" s="35">
        <v>22</v>
      </c>
      <c r="T15" s="35">
        <v>16</v>
      </c>
      <c r="U15" s="35">
        <v>26</v>
      </c>
      <c r="V15" s="35">
        <v>7</v>
      </c>
      <c r="W15" s="35">
        <v>13</v>
      </c>
      <c r="X15" s="35">
        <v>19</v>
      </c>
      <c r="Y15" s="35">
        <v>32</v>
      </c>
      <c r="Z15" s="35">
        <v>18</v>
      </c>
      <c r="AA15" s="35">
        <v>7</v>
      </c>
      <c r="AB15" s="35">
        <v>7</v>
      </c>
      <c r="AC15" s="35">
        <v>5</v>
      </c>
      <c r="AD15" s="35">
        <v>10</v>
      </c>
      <c r="AE15" s="35">
        <v>1</v>
      </c>
      <c r="AF15" s="35">
        <v>2</v>
      </c>
      <c r="AG15" s="35">
        <v>4</v>
      </c>
      <c r="AH15" s="35">
        <v>6</v>
      </c>
      <c r="AI15" s="35">
        <v>6</v>
      </c>
      <c r="AJ15" s="35">
        <v>4</v>
      </c>
      <c r="AK15" s="35">
        <v>4</v>
      </c>
    </row>
    <row r="16" spans="1:37">
      <c r="A16" s="36" t="s">
        <v>23</v>
      </c>
      <c r="B16" s="37" t="s">
        <v>196</v>
      </c>
      <c r="C16" s="38" t="s">
        <v>197</v>
      </c>
      <c r="D16" s="39" t="s">
        <v>198</v>
      </c>
      <c r="E16" s="39" t="s">
        <v>199</v>
      </c>
      <c r="F16" s="33">
        <f>SUMPRODUCT(H16:AK16,$H$1:$AK$1)</f>
        <v>2084287.0060000001</v>
      </c>
      <c r="G16" s="40">
        <f>SUM(H16:AK16)</f>
        <v>1412</v>
      </c>
      <c r="H16" s="35">
        <v>121</v>
      </c>
      <c r="I16" s="35">
        <v>115</v>
      </c>
      <c r="J16" s="35">
        <v>95</v>
      </c>
      <c r="K16" s="35">
        <v>88</v>
      </c>
      <c r="L16" s="35">
        <v>86</v>
      </c>
      <c r="M16" s="35">
        <v>86</v>
      </c>
      <c r="N16" s="35">
        <v>46</v>
      </c>
      <c r="O16" s="35">
        <v>32</v>
      </c>
      <c r="P16" s="35">
        <v>69</v>
      </c>
      <c r="Q16" s="35">
        <v>103</v>
      </c>
      <c r="R16" s="35">
        <v>45</v>
      </c>
      <c r="S16" s="35">
        <v>65</v>
      </c>
      <c r="T16" s="35">
        <v>39</v>
      </c>
      <c r="U16" s="35">
        <v>63</v>
      </c>
      <c r="V16" s="35">
        <v>14</v>
      </c>
      <c r="W16" s="35">
        <v>27</v>
      </c>
      <c r="X16" s="35">
        <v>43</v>
      </c>
      <c r="Y16" s="35">
        <v>84</v>
      </c>
      <c r="Z16" s="35">
        <v>50</v>
      </c>
      <c r="AA16" s="35">
        <v>16</v>
      </c>
      <c r="AB16" s="35">
        <v>16</v>
      </c>
      <c r="AC16" s="35">
        <v>10</v>
      </c>
      <c r="AD16" s="35">
        <v>23</v>
      </c>
      <c r="AE16" s="35">
        <v>2</v>
      </c>
      <c r="AF16" s="35">
        <v>5</v>
      </c>
      <c r="AG16" s="35">
        <v>9</v>
      </c>
      <c r="AH16" s="35">
        <v>16</v>
      </c>
      <c r="AI16" s="35">
        <v>20</v>
      </c>
      <c r="AJ16" s="35">
        <v>11</v>
      </c>
      <c r="AK16" s="35">
        <v>13</v>
      </c>
    </row>
    <row r="17" spans="1:37">
      <c r="A17" s="36" t="s">
        <v>23</v>
      </c>
      <c r="B17" s="37" t="s">
        <v>196</v>
      </c>
      <c r="C17" s="38" t="s">
        <v>197</v>
      </c>
      <c r="D17" s="39" t="s">
        <v>200</v>
      </c>
      <c r="E17" s="39" t="s">
        <v>201</v>
      </c>
      <c r="F17" s="33">
        <f>SUMPRODUCT(H17:AK17,$H$1:$AK$1)</f>
        <v>1590409.2679999999</v>
      </c>
      <c r="G17" s="40">
        <f>SUM(H17:AK17)</f>
        <v>1075</v>
      </c>
      <c r="H17" s="35">
        <v>91</v>
      </c>
      <c r="I17" s="35">
        <v>85</v>
      </c>
      <c r="J17" s="35">
        <v>77</v>
      </c>
      <c r="K17" s="35">
        <v>64</v>
      </c>
      <c r="L17" s="35">
        <v>69</v>
      </c>
      <c r="M17" s="35">
        <v>63</v>
      </c>
      <c r="N17" s="35">
        <v>37</v>
      </c>
      <c r="O17" s="35">
        <v>25</v>
      </c>
      <c r="P17" s="35">
        <v>56</v>
      </c>
      <c r="Q17" s="35">
        <v>82</v>
      </c>
      <c r="R17" s="35">
        <v>36</v>
      </c>
      <c r="S17" s="35">
        <v>38</v>
      </c>
      <c r="T17" s="35">
        <v>31</v>
      </c>
      <c r="U17" s="35">
        <v>48</v>
      </c>
      <c r="V17" s="35">
        <v>11</v>
      </c>
      <c r="W17" s="35">
        <v>21</v>
      </c>
      <c r="X17" s="35">
        <v>31</v>
      </c>
      <c r="Y17" s="35">
        <v>65</v>
      </c>
      <c r="Z17" s="35">
        <v>35</v>
      </c>
      <c r="AA17" s="35">
        <v>11</v>
      </c>
      <c r="AB17" s="35">
        <v>12</v>
      </c>
      <c r="AC17" s="35">
        <v>9</v>
      </c>
      <c r="AD17" s="35">
        <v>19</v>
      </c>
      <c r="AE17" s="35">
        <v>2</v>
      </c>
      <c r="AF17" s="35">
        <v>3</v>
      </c>
      <c r="AG17" s="35">
        <v>8</v>
      </c>
      <c r="AH17" s="35">
        <v>15</v>
      </c>
      <c r="AI17" s="35">
        <v>14</v>
      </c>
      <c r="AJ17" s="35">
        <v>9</v>
      </c>
      <c r="AK17" s="35">
        <v>8</v>
      </c>
    </row>
    <row r="18" spans="1:37">
      <c r="A18" s="36" t="s">
        <v>23</v>
      </c>
      <c r="B18" s="37" t="s">
        <v>196</v>
      </c>
      <c r="C18" s="38" t="s">
        <v>197</v>
      </c>
      <c r="D18" s="39" t="s">
        <v>202</v>
      </c>
      <c r="E18" s="39" t="s">
        <v>203</v>
      </c>
      <c r="F18" s="33">
        <f>SUMPRODUCT(H18:AK18,$H$1:$AK$1)</f>
        <v>1405049.845</v>
      </c>
      <c r="G18" s="40">
        <f>SUM(H18:AK18)</f>
        <v>975</v>
      </c>
      <c r="H18" s="35">
        <v>88</v>
      </c>
      <c r="I18" s="35">
        <v>82</v>
      </c>
      <c r="J18" s="35">
        <v>68</v>
      </c>
      <c r="K18" s="35">
        <v>60</v>
      </c>
      <c r="L18" s="35">
        <v>57</v>
      </c>
      <c r="M18" s="35">
        <v>63</v>
      </c>
      <c r="N18" s="35">
        <v>30</v>
      </c>
      <c r="O18" s="35">
        <v>22</v>
      </c>
      <c r="P18" s="35">
        <v>49</v>
      </c>
      <c r="Q18" s="35">
        <v>73</v>
      </c>
      <c r="R18" s="35">
        <v>32</v>
      </c>
      <c r="S18" s="35">
        <v>35</v>
      </c>
      <c r="T18" s="35">
        <v>25</v>
      </c>
      <c r="U18" s="35">
        <v>46</v>
      </c>
      <c r="V18" s="35">
        <v>9</v>
      </c>
      <c r="W18" s="35">
        <v>20</v>
      </c>
      <c r="X18" s="35">
        <v>28</v>
      </c>
      <c r="Y18" s="35">
        <v>62</v>
      </c>
      <c r="Z18" s="35">
        <v>33</v>
      </c>
      <c r="AA18" s="35">
        <v>11</v>
      </c>
      <c r="AB18" s="35">
        <v>10</v>
      </c>
      <c r="AC18" s="35">
        <v>8</v>
      </c>
      <c r="AD18" s="35">
        <v>17</v>
      </c>
      <c r="AE18" s="35">
        <v>1</v>
      </c>
      <c r="AF18" s="35">
        <v>3</v>
      </c>
      <c r="AG18" s="35">
        <v>5</v>
      </c>
      <c r="AH18" s="35">
        <v>10</v>
      </c>
      <c r="AI18" s="35">
        <v>13</v>
      </c>
      <c r="AJ18" s="35">
        <v>8</v>
      </c>
      <c r="AK18" s="35">
        <v>7</v>
      </c>
    </row>
    <row r="19" spans="1:37">
      <c r="A19" s="41" t="s">
        <v>24</v>
      </c>
      <c r="B19" s="37" t="s">
        <v>196</v>
      </c>
      <c r="C19" s="38" t="s">
        <v>197</v>
      </c>
      <c r="D19" s="39" t="s">
        <v>214</v>
      </c>
      <c r="E19" s="39" t="s">
        <v>215</v>
      </c>
      <c r="F19" s="33">
        <f>SUMPRODUCT(H19:AK19,$H$1:$AK$1)</f>
        <v>1749575.89475</v>
      </c>
      <c r="G19" s="40">
        <f>SUM(H19:AK19)</f>
        <v>1212</v>
      </c>
      <c r="H19" s="35">
        <v>111</v>
      </c>
      <c r="I19" s="35">
        <v>99</v>
      </c>
      <c r="J19" s="35">
        <v>82</v>
      </c>
      <c r="K19" s="35">
        <v>73</v>
      </c>
      <c r="L19" s="35">
        <v>73</v>
      </c>
      <c r="M19" s="35">
        <v>70</v>
      </c>
      <c r="N19" s="35">
        <v>41</v>
      </c>
      <c r="O19" s="35">
        <v>29</v>
      </c>
      <c r="P19" s="35">
        <v>60</v>
      </c>
      <c r="Q19" s="35">
        <v>97</v>
      </c>
      <c r="R19" s="35">
        <v>41</v>
      </c>
      <c r="S19" s="35">
        <v>48</v>
      </c>
      <c r="T19" s="35">
        <v>34</v>
      </c>
      <c r="U19" s="35">
        <v>56</v>
      </c>
      <c r="V19" s="35">
        <v>12</v>
      </c>
      <c r="W19" s="35">
        <v>25</v>
      </c>
      <c r="X19" s="35">
        <v>38</v>
      </c>
      <c r="Y19" s="35">
        <v>72</v>
      </c>
      <c r="Z19" s="35">
        <v>35</v>
      </c>
      <c r="AA19" s="35">
        <v>12</v>
      </c>
      <c r="AB19" s="35">
        <v>14</v>
      </c>
      <c r="AC19" s="35">
        <v>9</v>
      </c>
      <c r="AD19" s="35">
        <v>22</v>
      </c>
      <c r="AE19" s="35">
        <v>2</v>
      </c>
      <c r="AF19" s="35">
        <v>3</v>
      </c>
      <c r="AG19" s="35">
        <v>7</v>
      </c>
      <c r="AH19" s="35">
        <v>13</v>
      </c>
      <c r="AI19" s="35">
        <v>15</v>
      </c>
      <c r="AJ19" s="35">
        <v>9</v>
      </c>
      <c r="AK19" s="35">
        <v>10</v>
      </c>
    </row>
    <row r="20" spans="1:37">
      <c r="A20" s="41" t="s">
        <v>24</v>
      </c>
      <c r="B20" s="37" t="s">
        <v>196</v>
      </c>
      <c r="C20" s="38" t="s">
        <v>197</v>
      </c>
      <c r="D20" s="39" t="s">
        <v>216</v>
      </c>
      <c r="E20" s="39" t="s">
        <v>217</v>
      </c>
      <c r="F20" s="33">
        <f>SUMPRODUCT(H20:AK20,$H$1:$AK$1)</f>
        <v>1587426.94875</v>
      </c>
      <c r="G20" s="40">
        <f>SUM(H20:AK20)</f>
        <v>1123</v>
      </c>
      <c r="H20" s="35">
        <v>100</v>
      </c>
      <c r="I20" s="35">
        <v>99</v>
      </c>
      <c r="J20" s="35">
        <v>78</v>
      </c>
      <c r="K20" s="35">
        <v>65</v>
      </c>
      <c r="L20" s="35">
        <v>68</v>
      </c>
      <c r="M20" s="35">
        <v>69</v>
      </c>
      <c r="N20" s="35">
        <v>38</v>
      </c>
      <c r="O20" s="35">
        <v>27</v>
      </c>
      <c r="P20" s="35">
        <v>53</v>
      </c>
      <c r="Q20" s="35">
        <v>88</v>
      </c>
      <c r="R20" s="35">
        <v>38</v>
      </c>
      <c r="S20" s="35">
        <v>44</v>
      </c>
      <c r="T20" s="35">
        <v>34</v>
      </c>
      <c r="U20" s="35">
        <v>53</v>
      </c>
      <c r="V20" s="35">
        <v>11</v>
      </c>
      <c r="W20" s="35">
        <v>22</v>
      </c>
      <c r="X20" s="35">
        <v>34</v>
      </c>
      <c r="Y20" s="35">
        <v>64</v>
      </c>
      <c r="Z20" s="35">
        <v>35</v>
      </c>
      <c r="AA20" s="35">
        <v>12</v>
      </c>
      <c r="AB20" s="35">
        <v>13</v>
      </c>
      <c r="AC20" s="35">
        <v>9</v>
      </c>
      <c r="AD20" s="35">
        <v>18</v>
      </c>
      <c r="AE20" s="35">
        <v>1</v>
      </c>
      <c r="AF20" s="35">
        <v>3</v>
      </c>
      <c r="AG20" s="35">
        <v>6</v>
      </c>
      <c r="AH20" s="35">
        <v>12</v>
      </c>
      <c r="AI20" s="35">
        <v>13</v>
      </c>
      <c r="AJ20" s="35">
        <v>8</v>
      </c>
      <c r="AK20" s="35">
        <v>8</v>
      </c>
    </row>
    <row r="21" spans="1:37">
      <c r="A21" s="41" t="s">
        <v>24</v>
      </c>
      <c r="B21" s="37" t="s">
        <v>196</v>
      </c>
      <c r="C21" s="38" t="s">
        <v>197</v>
      </c>
      <c r="D21" s="39" t="s">
        <v>218</v>
      </c>
      <c r="E21" s="39" t="s">
        <v>219</v>
      </c>
      <c r="F21" s="33">
        <f>SUMPRODUCT(H21:AK21,$H$1:$AK$1)</f>
        <v>2175530.0060000001</v>
      </c>
      <c r="G21" s="40">
        <f>SUM(H21:AK21)</f>
        <v>1550</v>
      </c>
      <c r="H21" s="35">
        <v>148</v>
      </c>
      <c r="I21" s="35">
        <v>133</v>
      </c>
      <c r="J21" s="35">
        <v>108</v>
      </c>
      <c r="K21" s="35">
        <v>88</v>
      </c>
      <c r="L21" s="35">
        <v>94</v>
      </c>
      <c r="M21" s="35">
        <v>97</v>
      </c>
      <c r="N21" s="35">
        <v>53</v>
      </c>
      <c r="O21" s="35">
        <v>39</v>
      </c>
      <c r="P21" s="35">
        <v>76</v>
      </c>
      <c r="Q21" s="35">
        <v>116</v>
      </c>
      <c r="R21" s="35">
        <v>57</v>
      </c>
      <c r="S21" s="35">
        <v>61</v>
      </c>
      <c r="T21" s="35">
        <v>46</v>
      </c>
      <c r="U21" s="35">
        <v>71</v>
      </c>
      <c r="V21" s="35">
        <v>16</v>
      </c>
      <c r="W21" s="35">
        <v>31</v>
      </c>
      <c r="X21" s="35">
        <v>51</v>
      </c>
      <c r="Y21" s="35">
        <v>90</v>
      </c>
      <c r="Z21" s="35">
        <v>40</v>
      </c>
      <c r="AA21" s="35">
        <v>15</v>
      </c>
      <c r="AB21" s="35">
        <v>14</v>
      </c>
      <c r="AC21" s="35">
        <v>10</v>
      </c>
      <c r="AD21" s="35">
        <v>22</v>
      </c>
      <c r="AE21" s="35">
        <v>2</v>
      </c>
      <c r="AF21" s="35">
        <v>4</v>
      </c>
      <c r="AG21" s="35">
        <v>9</v>
      </c>
      <c r="AH21" s="35">
        <v>17</v>
      </c>
      <c r="AI21" s="35">
        <v>20</v>
      </c>
      <c r="AJ21" s="35">
        <v>11</v>
      </c>
      <c r="AK21" s="35">
        <v>11</v>
      </c>
    </row>
    <row r="22" spans="1:37">
      <c r="A22" s="41" t="s">
        <v>24</v>
      </c>
      <c r="B22" s="37" t="s">
        <v>196</v>
      </c>
      <c r="C22" s="38" t="s">
        <v>197</v>
      </c>
      <c r="D22" s="39" t="s">
        <v>220</v>
      </c>
      <c r="E22" s="39" t="s">
        <v>221</v>
      </c>
      <c r="F22" s="33">
        <f>SUMPRODUCT(H22:AK22,$H$1:$AK$1)</f>
        <v>2452003.0632500001</v>
      </c>
      <c r="G22" s="40">
        <f>SUM(H22:AK22)</f>
        <v>1724</v>
      </c>
      <c r="H22" s="35">
        <v>148</v>
      </c>
      <c r="I22" s="35">
        <v>145</v>
      </c>
      <c r="J22" s="35">
        <v>114</v>
      </c>
      <c r="K22" s="35">
        <v>111</v>
      </c>
      <c r="L22" s="35">
        <v>100</v>
      </c>
      <c r="M22" s="35">
        <v>98</v>
      </c>
      <c r="N22" s="35">
        <v>62</v>
      </c>
      <c r="O22" s="35">
        <v>42</v>
      </c>
      <c r="P22" s="35">
        <v>86</v>
      </c>
      <c r="Q22" s="35">
        <v>130</v>
      </c>
      <c r="R22" s="35">
        <v>60</v>
      </c>
      <c r="S22" s="35">
        <v>75</v>
      </c>
      <c r="T22" s="35">
        <v>51</v>
      </c>
      <c r="U22" s="35">
        <v>88</v>
      </c>
      <c r="V22" s="35">
        <v>20</v>
      </c>
      <c r="W22" s="35">
        <v>38</v>
      </c>
      <c r="X22" s="35">
        <v>56</v>
      </c>
      <c r="Y22" s="35">
        <v>103</v>
      </c>
      <c r="Z22" s="35">
        <v>44</v>
      </c>
      <c r="AA22" s="35">
        <v>15</v>
      </c>
      <c r="AB22" s="35">
        <v>15</v>
      </c>
      <c r="AC22" s="35">
        <v>12</v>
      </c>
      <c r="AD22" s="35">
        <v>26</v>
      </c>
      <c r="AE22" s="35">
        <v>2</v>
      </c>
      <c r="AF22" s="35">
        <v>5</v>
      </c>
      <c r="AG22" s="35">
        <v>10</v>
      </c>
      <c r="AH22" s="35">
        <v>19</v>
      </c>
      <c r="AI22" s="35">
        <v>22</v>
      </c>
      <c r="AJ22" s="35">
        <v>14</v>
      </c>
      <c r="AK22" s="35">
        <v>13</v>
      </c>
    </row>
    <row r="23" spans="1:37">
      <c r="A23" s="41" t="s">
        <v>24</v>
      </c>
      <c r="B23" s="37" t="s">
        <v>196</v>
      </c>
      <c r="C23" s="38" t="s">
        <v>197</v>
      </c>
      <c r="D23" s="39" t="s">
        <v>222</v>
      </c>
      <c r="E23" s="39" t="s">
        <v>223</v>
      </c>
      <c r="F23" s="33">
        <f>SUMPRODUCT(H23:AK23,$H$1:$AK$1)</f>
        <v>1259831.9952500002</v>
      </c>
      <c r="G23" s="40">
        <f>SUM(H23:AK23)</f>
        <v>862</v>
      </c>
      <c r="H23" s="35">
        <v>73</v>
      </c>
      <c r="I23" s="35">
        <v>68</v>
      </c>
      <c r="J23" s="35">
        <v>58</v>
      </c>
      <c r="K23" s="35">
        <v>47</v>
      </c>
      <c r="L23" s="35">
        <v>49</v>
      </c>
      <c r="M23" s="35">
        <v>50</v>
      </c>
      <c r="N23" s="35">
        <v>33</v>
      </c>
      <c r="O23" s="35">
        <v>21</v>
      </c>
      <c r="P23" s="35">
        <v>43</v>
      </c>
      <c r="Q23" s="35">
        <v>64</v>
      </c>
      <c r="R23" s="35">
        <v>31</v>
      </c>
      <c r="S23" s="35">
        <v>38</v>
      </c>
      <c r="T23" s="35">
        <v>25</v>
      </c>
      <c r="U23" s="35">
        <v>46</v>
      </c>
      <c r="V23" s="35">
        <v>10</v>
      </c>
      <c r="W23" s="35">
        <v>19</v>
      </c>
      <c r="X23" s="35">
        <v>26</v>
      </c>
      <c r="Y23" s="35">
        <v>53</v>
      </c>
      <c r="Z23" s="35">
        <v>24</v>
      </c>
      <c r="AA23" s="35">
        <v>10</v>
      </c>
      <c r="AB23" s="35">
        <v>9</v>
      </c>
      <c r="AC23" s="35">
        <v>6</v>
      </c>
      <c r="AD23" s="35">
        <v>14</v>
      </c>
      <c r="AE23" s="35">
        <v>1</v>
      </c>
      <c r="AF23" s="35">
        <v>2</v>
      </c>
      <c r="AG23" s="35">
        <v>6</v>
      </c>
      <c r="AH23" s="35">
        <v>11</v>
      </c>
      <c r="AI23" s="35">
        <v>11</v>
      </c>
      <c r="AJ23" s="35">
        <v>7</v>
      </c>
      <c r="AK23" s="35">
        <v>7</v>
      </c>
    </row>
    <row r="24" spans="1:37">
      <c r="A24" s="42" t="s">
        <v>25</v>
      </c>
      <c r="B24" s="38" t="s">
        <v>196</v>
      </c>
      <c r="C24" s="38" t="s">
        <v>197</v>
      </c>
      <c r="D24" s="42" t="s">
        <v>204</v>
      </c>
      <c r="E24" s="43" t="s">
        <v>205</v>
      </c>
      <c r="F24" s="33">
        <f>SUMPRODUCT(H24:AK24,$H$1:$AK$1)</f>
        <v>2729088.6285000001</v>
      </c>
      <c r="G24" s="40">
        <f>SUM(H24:AK24)</f>
        <v>1991</v>
      </c>
      <c r="H24" s="35">
        <v>177</v>
      </c>
      <c r="I24" s="35">
        <v>164</v>
      </c>
      <c r="J24" s="35">
        <v>141</v>
      </c>
      <c r="K24" s="35">
        <v>118</v>
      </c>
      <c r="L24" s="35">
        <v>119</v>
      </c>
      <c r="M24" s="35">
        <v>110</v>
      </c>
      <c r="N24" s="35">
        <v>76</v>
      </c>
      <c r="O24" s="35">
        <v>47</v>
      </c>
      <c r="P24" s="35">
        <v>97</v>
      </c>
      <c r="Q24" s="35">
        <v>140</v>
      </c>
      <c r="R24" s="35">
        <v>74</v>
      </c>
      <c r="S24" s="35">
        <v>80</v>
      </c>
      <c r="T24" s="35">
        <v>61</v>
      </c>
      <c r="U24" s="35">
        <v>92</v>
      </c>
      <c r="V24" s="35">
        <v>28</v>
      </c>
      <c r="W24" s="35">
        <v>53</v>
      </c>
      <c r="X24" s="35">
        <v>82</v>
      </c>
      <c r="Y24" s="35">
        <v>113</v>
      </c>
      <c r="Z24" s="35">
        <v>57</v>
      </c>
      <c r="AA24" s="35">
        <v>21</v>
      </c>
      <c r="AB24" s="35">
        <v>17</v>
      </c>
      <c r="AC24" s="35">
        <v>10</v>
      </c>
      <c r="AD24" s="35">
        <v>29</v>
      </c>
      <c r="AE24" s="35">
        <v>3</v>
      </c>
      <c r="AF24" s="35">
        <v>6</v>
      </c>
      <c r="AG24" s="35">
        <v>11</v>
      </c>
      <c r="AH24" s="35">
        <v>18</v>
      </c>
      <c r="AI24" s="35">
        <v>21</v>
      </c>
      <c r="AJ24" s="35">
        <v>13</v>
      </c>
      <c r="AK24" s="35">
        <v>13</v>
      </c>
    </row>
    <row r="25" spans="1:37">
      <c r="A25" s="42" t="s">
        <v>25</v>
      </c>
      <c r="B25" s="38" t="s">
        <v>196</v>
      </c>
      <c r="C25" s="38" t="s">
        <v>197</v>
      </c>
      <c r="D25" s="42" t="s">
        <v>206</v>
      </c>
      <c r="E25" s="43" t="s">
        <v>207</v>
      </c>
      <c r="F25" s="33">
        <f>SUMPRODUCT(H25:AK25,$H$1:$AK$1)</f>
        <v>2355431.3215000001</v>
      </c>
      <c r="G25" s="40">
        <f>SUM(H25:AK25)</f>
        <v>1568</v>
      </c>
      <c r="H25" s="35">
        <v>139</v>
      </c>
      <c r="I25" s="35">
        <v>128</v>
      </c>
      <c r="J25" s="35">
        <v>98</v>
      </c>
      <c r="K25" s="35">
        <v>82</v>
      </c>
      <c r="L25" s="35">
        <v>81</v>
      </c>
      <c r="M25" s="35">
        <v>90</v>
      </c>
      <c r="N25" s="35">
        <v>53</v>
      </c>
      <c r="O25" s="35">
        <v>38</v>
      </c>
      <c r="P25" s="35">
        <v>74</v>
      </c>
      <c r="Q25" s="35">
        <v>117</v>
      </c>
      <c r="R25" s="35">
        <v>53</v>
      </c>
      <c r="S25" s="35">
        <v>57</v>
      </c>
      <c r="T25" s="35">
        <v>42</v>
      </c>
      <c r="U25" s="35">
        <v>71</v>
      </c>
      <c r="V25" s="35">
        <v>20</v>
      </c>
      <c r="W25" s="35">
        <v>39</v>
      </c>
      <c r="X25" s="35">
        <v>61</v>
      </c>
      <c r="Y25" s="35">
        <v>87</v>
      </c>
      <c r="Z25" s="35">
        <v>66</v>
      </c>
      <c r="AA25" s="35">
        <v>24</v>
      </c>
      <c r="AB25" s="35">
        <v>21</v>
      </c>
      <c r="AC25" s="35">
        <v>13</v>
      </c>
      <c r="AD25" s="35">
        <v>32</v>
      </c>
      <c r="AE25" s="35">
        <v>2</v>
      </c>
      <c r="AF25" s="35">
        <v>5</v>
      </c>
      <c r="AG25" s="35">
        <v>12</v>
      </c>
      <c r="AH25" s="35">
        <v>19</v>
      </c>
      <c r="AI25" s="35">
        <v>20</v>
      </c>
      <c r="AJ25" s="35">
        <v>12</v>
      </c>
      <c r="AK25" s="35">
        <v>12</v>
      </c>
    </row>
    <row r="26" spans="1:37">
      <c r="A26" s="42" t="s">
        <v>25</v>
      </c>
      <c r="B26" s="38" t="s">
        <v>196</v>
      </c>
      <c r="C26" s="38" t="s">
        <v>197</v>
      </c>
      <c r="D26" s="42" t="s">
        <v>208</v>
      </c>
      <c r="E26" s="43" t="s">
        <v>209</v>
      </c>
      <c r="F26" s="33">
        <f>SUMPRODUCT(H26:AK26,$H$1:$AK$1)</f>
        <v>1857081.4947500001</v>
      </c>
      <c r="G26" s="40">
        <f>SUM(H26:AK26)</f>
        <v>1274</v>
      </c>
      <c r="H26" s="35">
        <v>114</v>
      </c>
      <c r="I26" s="35">
        <v>105</v>
      </c>
      <c r="J26" s="35">
        <v>87</v>
      </c>
      <c r="K26" s="35">
        <v>73</v>
      </c>
      <c r="L26" s="35">
        <v>72</v>
      </c>
      <c r="M26" s="35">
        <v>74</v>
      </c>
      <c r="N26" s="35">
        <v>47</v>
      </c>
      <c r="O26" s="35">
        <v>28</v>
      </c>
      <c r="P26" s="35">
        <v>62</v>
      </c>
      <c r="Q26" s="35">
        <v>90</v>
      </c>
      <c r="R26" s="35">
        <v>47</v>
      </c>
      <c r="S26" s="35">
        <v>51</v>
      </c>
      <c r="T26" s="35">
        <v>37</v>
      </c>
      <c r="U26" s="35">
        <v>60</v>
      </c>
      <c r="V26" s="35">
        <v>17</v>
      </c>
      <c r="W26" s="35">
        <v>35</v>
      </c>
      <c r="X26" s="35">
        <v>51</v>
      </c>
      <c r="Y26" s="35">
        <v>74</v>
      </c>
      <c r="Z26" s="35">
        <v>31</v>
      </c>
      <c r="AA26" s="35">
        <v>11</v>
      </c>
      <c r="AB26" s="35">
        <v>11</v>
      </c>
      <c r="AC26" s="35">
        <v>9</v>
      </c>
      <c r="AD26" s="35">
        <v>19</v>
      </c>
      <c r="AE26" s="35">
        <v>2</v>
      </c>
      <c r="AF26" s="35">
        <v>5</v>
      </c>
      <c r="AG26" s="35">
        <v>7</v>
      </c>
      <c r="AH26" s="35">
        <v>15</v>
      </c>
      <c r="AI26" s="35">
        <v>18</v>
      </c>
      <c r="AJ26" s="35">
        <v>11</v>
      </c>
      <c r="AK26" s="35">
        <v>11</v>
      </c>
    </row>
    <row r="27" spans="1:37">
      <c r="A27" s="42" t="s">
        <v>25</v>
      </c>
      <c r="B27" s="44" t="s">
        <v>196</v>
      </c>
      <c r="C27" s="38" t="s">
        <v>197</v>
      </c>
      <c r="D27" s="42" t="s">
        <v>210</v>
      </c>
      <c r="E27" s="43" t="s">
        <v>211</v>
      </c>
      <c r="F27" s="33">
        <f>SUMPRODUCT(H27:AK27,$H$1:$AK$1)</f>
        <v>1581077.1680000001</v>
      </c>
      <c r="G27" s="40">
        <f>SUM(H27:AK27)</f>
        <v>1135</v>
      </c>
      <c r="H27" s="35">
        <v>102</v>
      </c>
      <c r="I27" s="35">
        <v>94</v>
      </c>
      <c r="J27" s="35">
        <v>80</v>
      </c>
      <c r="K27" s="35">
        <v>64</v>
      </c>
      <c r="L27" s="35">
        <v>68</v>
      </c>
      <c r="M27" s="35">
        <v>67</v>
      </c>
      <c r="N27" s="35">
        <v>44</v>
      </c>
      <c r="O27" s="35">
        <v>25</v>
      </c>
      <c r="P27" s="35">
        <v>55</v>
      </c>
      <c r="Q27" s="35">
        <v>81</v>
      </c>
      <c r="R27" s="35">
        <v>43</v>
      </c>
      <c r="S27" s="35">
        <v>47</v>
      </c>
      <c r="T27" s="35">
        <v>36</v>
      </c>
      <c r="U27" s="35">
        <v>51</v>
      </c>
      <c r="V27" s="35">
        <v>16</v>
      </c>
      <c r="W27" s="35">
        <v>32</v>
      </c>
      <c r="X27" s="35">
        <v>49</v>
      </c>
      <c r="Y27" s="35">
        <v>63</v>
      </c>
      <c r="Z27" s="35">
        <v>23</v>
      </c>
      <c r="AA27" s="35">
        <v>8</v>
      </c>
      <c r="AB27" s="35">
        <v>11</v>
      </c>
      <c r="AC27" s="35">
        <v>9</v>
      </c>
      <c r="AD27" s="35">
        <v>14</v>
      </c>
      <c r="AE27" s="35">
        <v>2</v>
      </c>
      <c r="AF27" s="35">
        <v>3</v>
      </c>
      <c r="AG27" s="35">
        <v>5</v>
      </c>
      <c r="AH27" s="35">
        <v>13</v>
      </c>
      <c r="AI27" s="35">
        <v>14</v>
      </c>
      <c r="AJ27" s="35">
        <v>8</v>
      </c>
      <c r="AK27" s="35">
        <v>8</v>
      </c>
    </row>
    <row r="28" spans="1:37">
      <c r="A28" s="42" t="s">
        <v>25</v>
      </c>
      <c r="B28" s="44" t="s">
        <v>196</v>
      </c>
      <c r="C28" s="38" t="s">
        <v>197</v>
      </c>
      <c r="D28" s="42" t="s">
        <v>212</v>
      </c>
      <c r="E28" s="43" t="s">
        <v>213</v>
      </c>
      <c r="F28" s="33">
        <f>SUMPRODUCT(H28:AK28,$H$1:$AK$1)</f>
        <v>1522325.4679999999</v>
      </c>
      <c r="G28" s="40">
        <f>SUM(H28:AK28)</f>
        <v>1075</v>
      </c>
      <c r="H28" s="35">
        <v>95</v>
      </c>
      <c r="I28" s="35">
        <v>87</v>
      </c>
      <c r="J28" s="35">
        <v>74</v>
      </c>
      <c r="K28" s="35">
        <v>64</v>
      </c>
      <c r="L28" s="35">
        <v>61</v>
      </c>
      <c r="M28" s="35">
        <v>60</v>
      </c>
      <c r="N28" s="35">
        <v>39</v>
      </c>
      <c r="O28" s="35">
        <v>25</v>
      </c>
      <c r="P28" s="35">
        <v>55</v>
      </c>
      <c r="Q28" s="35">
        <v>81</v>
      </c>
      <c r="R28" s="35">
        <v>42</v>
      </c>
      <c r="S28" s="35">
        <v>46</v>
      </c>
      <c r="T28" s="35">
        <v>32</v>
      </c>
      <c r="U28" s="35">
        <v>50</v>
      </c>
      <c r="V28" s="35">
        <v>15</v>
      </c>
      <c r="W28" s="35">
        <v>31</v>
      </c>
      <c r="X28" s="35">
        <v>43</v>
      </c>
      <c r="Y28" s="35">
        <v>61</v>
      </c>
      <c r="Z28" s="35">
        <v>20</v>
      </c>
      <c r="AA28" s="35">
        <v>7</v>
      </c>
      <c r="AB28" s="35">
        <v>11</v>
      </c>
      <c r="AC28" s="35">
        <v>9</v>
      </c>
      <c r="AD28" s="35">
        <v>14</v>
      </c>
      <c r="AE28" s="35">
        <v>2</v>
      </c>
      <c r="AF28" s="35">
        <v>3</v>
      </c>
      <c r="AG28" s="35">
        <v>5</v>
      </c>
      <c r="AH28" s="35">
        <v>13</v>
      </c>
      <c r="AI28" s="35">
        <v>14</v>
      </c>
      <c r="AJ28" s="35">
        <v>8</v>
      </c>
      <c r="AK28" s="35">
        <v>8</v>
      </c>
    </row>
    <row r="29" spans="1:37">
      <c r="A29" s="45" t="s">
        <v>26</v>
      </c>
      <c r="B29" s="31" t="s">
        <v>21</v>
      </c>
      <c r="C29" s="30" t="s">
        <v>21</v>
      </c>
      <c r="D29" s="46" t="s">
        <v>131</v>
      </c>
      <c r="E29" s="45" t="s">
        <v>132</v>
      </c>
      <c r="F29" s="33">
        <f>SUMPRODUCT(H29:AK29,$H$1:$AK$1)</f>
        <v>677318.74924999999</v>
      </c>
      <c r="G29" s="47">
        <f>SUM(H29:AK29)</f>
        <v>614</v>
      </c>
      <c r="H29" s="35">
        <v>60</v>
      </c>
      <c r="I29" s="35">
        <v>55</v>
      </c>
      <c r="J29" s="35">
        <v>46</v>
      </c>
      <c r="K29" s="35">
        <v>39</v>
      </c>
      <c r="L29" s="35">
        <v>39</v>
      </c>
      <c r="M29" s="35">
        <v>39</v>
      </c>
      <c r="N29" s="35">
        <v>24</v>
      </c>
      <c r="O29" s="35">
        <v>16</v>
      </c>
      <c r="P29" s="35">
        <v>33</v>
      </c>
      <c r="Q29" s="35">
        <v>50</v>
      </c>
      <c r="R29" s="35">
        <v>24</v>
      </c>
      <c r="S29" s="35">
        <v>27</v>
      </c>
      <c r="T29" s="35">
        <v>19</v>
      </c>
      <c r="U29" s="35">
        <v>31</v>
      </c>
      <c r="V29" s="35">
        <v>8</v>
      </c>
      <c r="W29" s="35">
        <v>15</v>
      </c>
      <c r="X29" s="35">
        <v>23</v>
      </c>
      <c r="Y29" s="35">
        <v>39</v>
      </c>
      <c r="Z29" s="35">
        <v>5</v>
      </c>
      <c r="AA29" s="35">
        <v>3</v>
      </c>
      <c r="AB29" s="35">
        <v>3</v>
      </c>
      <c r="AC29" s="35">
        <v>2</v>
      </c>
      <c r="AD29" s="35">
        <v>5</v>
      </c>
      <c r="AE29" s="35">
        <v>0</v>
      </c>
      <c r="AF29" s="35">
        <v>1</v>
      </c>
      <c r="AG29" s="35">
        <v>2</v>
      </c>
      <c r="AH29" s="35">
        <v>2</v>
      </c>
      <c r="AI29" s="35">
        <v>2</v>
      </c>
      <c r="AJ29" s="35">
        <v>1</v>
      </c>
      <c r="AK29" s="35">
        <v>1</v>
      </c>
    </row>
    <row r="30" spans="1:37">
      <c r="A30" s="45" t="s">
        <v>26</v>
      </c>
      <c r="B30" s="31" t="s">
        <v>21</v>
      </c>
      <c r="C30" s="30" t="s">
        <v>21</v>
      </c>
      <c r="D30" s="46" t="s">
        <v>133</v>
      </c>
      <c r="E30" s="45" t="s">
        <v>134</v>
      </c>
      <c r="F30" s="33">
        <f>SUMPRODUCT(H30:AK30,$H$1:$AK$1)</f>
        <v>1377812.1867499999</v>
      </c>
      <c r="G30" s="47">
        <f>SUM(H30:AK30)</f>
        <v>1360</v>
      </c>
      <c r="H30" s="35">
        <v>133</v>
      </c>
      <c r="I30" s="35">
        <v>125</v>
      </c>
      <c r="J30" s="35">
        <v>103</v>
      </c>
      <c r="K30" s="35">
        <v>89</v>
      </c>
      <c r="L30" s="35">
        <v>89</v>
      </c>
      <c r="M30" s="35">
        <v>89</v>
      </c>
      <c r="N30" s="35">
        <v>53</v>
      </c>
      <c r="O30" s="35">
        <v>35</v>
      </c>
      <c r="P30" s="35">
        <v>74</v>
      </c>
      <c r="Q30" s="35">
        <v>112</v>
      </c>
      <c r="R30" s="35">
        <v>53</v>
      </c>
      <c r="S30" s="35">
        <v>61</v>
      </c>
      <c r="T30" s="35">
        <v>44</v>
      </c>
      <c r="U30" s="35">
        <v>71</v>
      </c>
      <c r="V30" s="35">
        <v>17</v>
      </c>
      <c r="W30" s="35">
        <v>35</v>
      </c>
      <c r="X30" s="35">
        <v>53</v>
      </c>
      <c r="Y30" s="35">
        <v>88</v>
      </c>
      <c r="Z30" s="35">
        <v>12</v>
      </c>
      <c r="AA30" s="35">
        <v>4</v>
      </c>
      <c r="AB30" s="35">
        <v>4</v>
      </c>
      <c r="AC30" s="35">
        <v>3</v>
      </c>
      <c r="AD30" s="35">
        <v>5</v>
      </c>
      <c r="AE30" s="35">
        <v>1</v>
      </c>
      <c r="AF30" s="35">
        <v>1</v>
      </c>
      <c r="AG30" s="35">
        <v>1</v>
      </c>
      <c r="AH30" s="35">
        <v>1</v>
      </c>
      <c r="AI30" s="35">
        <v>2</v>
      </c>
      <c r="AJ30" s="35">
        <v>1</v>
      </c>
      <c r="AK30" s="35">
        <v>1</v>
      </c>
    </row>
    <row r="31" spans="1:37">
      <c r="A31" s="45" t="s">
        <v>26</v>
      </c>
      <c r="B31" s="31" t="s">
        <v>21</v>
      </c>
      <c r="C31" s="30" t="s">
        <v>21</v>
      </c>
      <c r="D31" s="46" t="s">
        <v>135</v>
      </c>
      <c r="E31" s="45" t="s">
        <v>136</v>
      </c>
      <c r="F31" s="33">
        <f>SUMPRODUCT(H31:AK31,$H$1:$AK$1)</f>
        <v>1230068.5984999998</v>
      </c>
      <c r="G31" s="47">
        <f>SUM(H31:AK31)</f>
        <v>1205</v>
      </c>
      <c r="H31" s="35">
        <v>119</v>
      </c>
      <c r="I31" s="35">
        <v>110</v>
      </c>
      <c r="J31" s="35">
        <v>91</v>
      </c>
      <c r="K31" s="35">
        <v>78</v>
      </c>
      <c r="L31" s="35">
        <v>78</v>
      </c>
      <c r="M31" s="35">
        <v>78</v>
      </c>
      <c r="N31" s="35">
        <v>47</v>
      </c>
      <c r="O31" s="35">
        <v>32</v>
      </c>
      <c r="P31" s="35">
        <v>66</v>
      </c>
      <c r="Q31" s="35">
        <v>99</v>
      </c>
      <c r="R31" s="35">
        <v>47</v>
      </c>
      <c r="S31" s="35">
        <v>54</v>
      </c>
      <c r="T31" s="35">
        <v>39</v>
      </c>
      <c r="U31" s="35">
        <v>63</v>
      </c>
      <c r="V31" s="35">
        <v>16</v>
      </c>
      <c r="W31" s="35">
        <v>31</v>
      </c>
      <c r="X31" s="35">
        <v>47</v>
      </c>
      <c r="Y31" s="35">
        <v>78</v>
      </c>
      <c r="Z31" s="35">
        <v>10</v>
      </c>
      <c r="AA31" s="35">
        <v>3</v>
      </c>
      <c r="AB31" s="35">
        <v>3</v>
      </c>
      <c r="AC31" s="35">
        <v>2</v>
      </c>
      <c r="AD31" s="35">
        <v>5</v>
      </c>
      <c r="AE31" s="35">
        <v>0</v>
      </c>
      <c r="AF31" s="35">
        <v>1</v>
      </c>
      <c r="AG31" s="35">
        <v>2</v>
      </c>
      <c r="AH31" s="35">
        <v>2</v>
      </c>
      <c r="AI31" s="35">
        <v>2</v>
      </c>
      <c r="AJ31" s="35">
        <v>1</v>
      </c>
      <c r="AK31" s="35">
        <v>1</v>
      </c>
    </row>
    <row r="32" spans="1:37">
      <c r="A32" s="48" t="s">
        <v>27</v>
      </c>
      <c r="B32" s="31" t="s">
        <v>21</v>
      </c>
      <c r="C32" s="30" t="s">
        <v>73</v>
      </c>
      <c r="D32" s="48" t="s">
        <v>90</v>
      </c>
      <c r="E32" s="48" t="s">
        <v>91</v>
      </c>
      <c r="F32" s="33">
        <f>SUMPRODUCT(H32:AK32,$H$1:$AK$1)</f>
        <v>1803593.1712499999</v>
      </c>
      <c r="G32" s="47">
        <f>SUM(H32:AK32)</f>
        <v>1570</v>
      </c>
      <c r="H32" s="35">
        <v>143</v>
      </c>
      <c r="I32" s="35">
        <v>133</v>
      </c>
      <c r="J32" s="35">
        <v>110</v>
      </c>
      <c r="K32" s="35">
        <v>95</v>
      </c>
      <c r="L32" s="35">
        <v>95</v>
      </c>
      <c r="M32" s="35">
        <v>95</v>
      </c>
      <c r="N32" s="35">
        <v>57</v>
      </c>
      <c r="O32" s="35">
        <v>38</v>
      </c>
      <c r="P32" s="35">
        <v>86</v>
      </c>
      <c r="Q32" s="35">
        <v>131</v>
      </c>
      <c r="R32" s="35">
        <v>67</v>
      </c>
      <c r="S32" s="35">
        <v>76</v>
      </c>
      <c r="T32" s="35">
        <v>55</v>
      </c>
      <c r="U32" s="35">
        <v>89</v>
      </c>
      <c r="V32" s="35">
        <v>22</v>
      </c>
      <c r="W32" s="35">
        <v>44</v>
      </c>
      <c r="X32" s="35">
        <v>66</v>
      </c>
      <c r="Y32" s="35">
        <v>86</v>
      </c>
      <c r="Z32" s="35">
        <v>20</v>
      </c>
      <c r="AA32" s="35">
        <v>7</v>
      </c>
      <c r="AB32" s="35">
        <v>7</v>
      </c>
      <c r="AC32" s="35">
        <v>5</v>
      </c>
      <c r="AD32" s="35">
        <v>10</v>
      </c>
      <c r="AE32" s="35">
        <v>1</v>
      </c>
      <c r="AF32" s="35">
        <v>2</v>
      </c>
      <c r="AG32" s="35">
        <v>4</v>
      </c>
      <c r="AH32" s="35">
        <v>8</v>
      </c>
      <c r="AI32" s="35">
        <v>8</v>
      </c>
      <c r="AJ32" s="35">
        <v>5</v>
      </c>
      <c r="AK32" s="35">
        <v>5</v>
      </c>
    </row>
    <row r="33" spans="1:37">
      <c r="A33" s="48" t="s">
        <v>27</v>
      </c>
      <c r="B33" s="31" t="s">
        <v>21</v>
      </c>
      <c r="C33" s="30" t="s">
        <v>73</v>
      </c>
      <c r="D33" s="48" t="s">
        <v>92</v>
      </c>
      <c r="E33" s="48" t="s">
        <v>93</v>
      </c>
      <c r="F33" s="33">
        <f>SUMPRODUCT(H33:AK33,$H$1:$AK$1)</f>
        <v>1644263.90225</v>
      </c>
      <c r="G33" s="47">
        <f>SUM(H33:AK33)</f>
        <v>1437</v>
      </c>
      <c r="H33" s="35">
        <v>126</v>
      </c>
      <c r="I33" s="35">
        <v>117</v>
      </c>
      <c r="J33" s="35">
        <v>97</v>
      </c>
      <c r="K33" s="35">
        <v>83</v>
      </c>
      <c r="L33" s="35">
        <v>83</v>
      </c>
      <c r="M33" s="35">
        <v>83</v>
      </c>
      <c r="N33" s="35">
        <v>50</v>
      </c>
      <c r="O33" s="35">
        <v>33</v>
      </c>
      <c r="P33" s="35">
        <v>76</v>
      </c>
      <c r="Q33" s="35">
        <v>115</v>
      </c>
      <c r="R33" s="35">
        <v>60</v>
      </c>
      <c r="S33" s="35">
        <v>68</v>
      </c>
      <c r="T33" s="35">
        <v>49</v>
      </c>
      <c r="U33" s="35">
        <v>79</v>
      </c>
      <c r="V33" s="35">
        <v>20</v>
      </c>
      <c r="W33" s="35">
        <v>39</v>
      </c>
      <c r="X33" s="35">
        <v>59</v>
      </c>
      <c r="Y33" s="35">
        <v>119</v>
      </c>
      <c r="Z33" s="35">
        <v>28</v>
      </c>
      <c r="AA33" s="35">
        <v>6</v>
      </c>
      <c r="AB33" s="35">
        <v>6</v>
      </c>
      <c r="AC33" s="35">
        <v>4</v>
      </c>
      <c r="AD33" s="35">
        <v>9</v>
      </c>
      <c r="AE33" s="35">
        <v>1</v>
      </c>
      <c r="AF33" s="35">
        <v>2</v>
      </c>
      <c r="AG33" s="35">
        <v>3</v>
      </c>
      <c r="AH33" s="35">
        <v>7</v>
      </c>
      <c r="AI33" s="35">
        <v>7</v>
      </c>
      <c r="AJ33" s="35">
        <v>4</v>
      </c>
      <c r="AK33" s="35">
        <v>4</v>
      </c>
    </row>
    <row r="34" spans="1:37">
      <c r="A34" s="48" t="s">
        <v>27</v>
      </c>
      <c r="B34" s="31" t="s">
        <v>21</v>
      </c>
      <c r="C34" s="30" t="s">
        <v>73</v>
      </c>
      <c r="D34" s="48" t="s">
        <v>94</v>
      </c>
      <c r="E34" s="48" t="s">
        <v>95</v>
      </c>
      <c r="F34" s="33">
        <f>SUMPRODUCT(H34:AK34,$H$1:$AK$1)</f>
        <v>1720875.04825</v>
      </c>
      <c r="G34" s="47">
        <f>SUM(H34:AK34)</f>
        <v>1527</v>
      </c>
      <c r="H34" s="35">
        <v>137</v>
      </c>
      <c r="I34" s="35">
        <v>128</v>
      </c>
      <c r="J34" s="35">
        <v>106</v>
      </c>
      <c r="K34" s="35">
        <v>91</v>
      </c>
      <c r="L34" s="35">
        <v>91</v>
      </c>
      <c r="M34" s="35">
        <v>91</v>
      </c>
      <c r="N34" s="35">
        <v>55</v>
      </c>
      <c r="O34" s="35">
        <v>36</v>
      </c>
      <c r="P34" s="35">
        <v>83</v>
      </c>
      <c r="Q34" s="35">
        <v>125</v>
      </c>
      <c r="R34" s="35">
        <v>64</v>
      </c>
      <c r="S34" s="35">
        <v>74</v>
      </c>
      <c r="T34" s="35">
        <v>53</v>
      </c>
      <c r="U34" s="35">
        <v>86</v>
      </c>
      <c r="V34" s="35">
        <v>21</v>
      </c>
      <c r="W34" s="35">
        <v>42</v>
      </c>
      <c r="X34" s="35">
        <v>64</v>
      </c>
      <c r="Y34" s="35">
        <v>103</v>
      </c>
      <c r="Z34" s="35">
        <v>24</v>
      </c>
      <c r="AA34" s="35">
        <v>6</v>
      </c>
      <c r="AB34" s="35">
        <v>6</v>
      </c>
      <c r="AC34" s="35">
        <v>4</v>
      </c>
      <c r="AD34" s="35">
        <v>9</v>
      </c>
      <c r="AE34" s="35">
        <v>1</v>
      </c>
      <c r="AF34" s="35">
        <v>2</v>
      </c>
      <c r="AG34" s="35">
        <v>3</v>
      </c>
      <c r="AH34" s="35">
        <v>7</v>
      </c>
      <c r="AI34" s="35">
        <v>7</v>
      </c>
      <c r="AJ34" s="35">
        <v>4</v>
      </c>
      <c r="AK34" s="35">
        <v>4</v>
      </c>
    </row>
    <row r="35" spans="1:37">
      <c r="A35" s="48" t="s">
        <v>27</v>
      </c>
      <c r="B35" s="31" t="s">
        <v>21</v>
      </c>
      <c r="C35" s="30" t="s">
        <v>73</v>
      </c>
      <c r="D35" s="48" t="s">
        <v>96</v>
      </c>
      <c r="E35" s="48" t="s">
        <v>97</v>
      </c>
      <c r="F35" s="33">
        <f>SUMPRODUCT(H35:AK35,$H$1:$AK$1)</f>
        <v>2085116.70175</v>
      </c>
      <c r="G35" s="47">
        <f>SUM(H35:AK35)</f>
        <v>1709</v>
      </c>
      <c r="H35" s="35">
        <v>165</v>
      </c>
      <c r="I35" s="35">
        <v>154</v>
      </c>
      <c r="J35" s="35">
        <v>127</v>
      </c>
      <c r="K35" s="35">
        <v>109</v>
      </c>
      <c r="L35" s="35">
        <v>109</v>
      </c>
      <c r="M35" s="35">
        <v>109</v>
      </c>
      <c r="N35" s="35">
        <v>66</v>
      </c>
      <c r="O35" s="35">
        <v>45</v>
      </c>
      <c r="P35" s="35">
        <v>100</v>
      </c>
      <c r="Q35" s="35">
        <v>151</v>
      </c>
      <c r="R35" s="35">
        <v>57</v>
      </c>
      <c r="S35" s="35">
        <v>65</v>
      </c>
      <c r="T35" s="35">
        <v>47</v>
      </c>
      <c r="U35" s="35">
        <v>75</v>
      </c>
      <c r="V35" s="35">
        <v>19</v>
      </c>
      <c r="W35" s="35">
        <v>38</v>
      </c>
      <c r="X35" s="35">
        <v>56</v>
      </c>
      <c r="Y35" s="35">
        <v>102</v>
      </c>
      <c r="Z35" s="35">
        <v>23</v>
      </c>
      <c r="AA35" s="35">
        <v>10</v>
      </c>
      <c r="AB35" s="35">
        <v>10</v>
      </c>
      <c r="AC35" s="35">
        <v>7</v>
      </c>
      <c r="AD35" s="35">
        <v>16</v>
      </c>
      <c r="AE35" s="35">
        <v>1</v>
      </c>
      <c r="AF35" s="35">
        <v>2</v>
      </c>
      <c r="AG35" s="35">
        <v>6</v>
      </c>
      <c r="AH35" s="35">
        <v>11</v>
      </c>
      <c r="AI35" s="35">
        <v>13</v>
      </c>
      <c r="AJ35" s="35">
        <v>8</v>
      </c>
      <c r="AK35" s="35">
        <v>8</v>
      </c>
    </row>
    <row r="36" spans="1:37">
      <c r="A36" s="48" t="s">
        <v>28</v>
      </c>
      <c r="B36" s="31" t="s">
        <v>21</v>
      </c>
      <c r="C36" s="30" t="s">
        <v>46</v>
      </c>
      <c r="D36" s="48" t="s">
        <v>61</v>
      </c>
      <c r="E36" s="48" t="s">
        <v>62</v>
      </c>
      <c r="F36" s="33">
        <f t="shared" ref="F36:F41" si="2">SUMPRODUCT(H36:AK36,$H$1:$AK$1)</f>
        <v>1262837.3487499999</v>
      </c>
      <c r="G36" s="47">
        <f t="shared" ref="G36:G41" si="3">SUM(H36:AK36)</f>
        <v>1233</v>
      </c>
      <c r="H36" s="35">
        <v>116</v>
      </c>
      <c r="I36" s="35">
        <v>102</v>
      </c>
      <c r="J36" s="35">
        <v>61</v>
      </c>
      <c r="K36" s="35">
        <v>65</v>
      </c>
      <c r="L36" s="35">
        <v>72</v>
      </c>
      <c r="M36" s="35">
        <v>70</v>
      </c>
      <c r="N36" s="35">
        <v>53</v>
      </c>
      <c r="O36" s="35">
        <v>35</v>
      </c>
      <c r="P36" s="35">
        <v>65</v>
      </c>
      <c r="Q36" s="35">
        <v>62</v>
      </c>
      <c r="R36" s="35">
        <v>26</v>
      </c>
      <c r="S36" s="35">
        <v>42</v>
      </c>
      <c r="T36" s="35">
        <v>28</v>
      </c>
      <c r="U36" s="35">
        <v>127</v>
      </c>
      <c r="V36" s="35">
        <v>30</v>
      </c>
      <c r="W36" s="35">
        <v>24</v>
      </c>
      <c r="X36" s="35">
        <v>48</v>
      </c>
      <c r="Y36" s="35">
        <v>182</v>
      </c>
      <c r="Z36" s="35">
        <v>11</v>
      </c>
      <c r="AA36" s="35">
        <v>3</v>
      </c>
      <c r="AB36" s="35">
        <v>2</v>
      </c>
      <c r="AC36" s="35">
        <v>1</v>
      </c>
      <c r="AD36" s="35">
        <v>1</v>
      </c>
      <c r="AE36" s="35">
        <v>0</v>
      </c>
      <c r="AF36" s="35">
        <v>1</v>
      </c>
      <c r="AG36" s="35">
        <v>1</v>
      </c>
      <c r="AH36" s="35">
        <v>1</v>
      </c>
      <c r="AI36" s="35">
        <v>2</v>
      </c>
      <c r="AJ36" s="35">
        <v>1</v>
      </c>
      <c r="AK36" s="35">
        <v>1</v>
      </c>
    </row>
    <row r="37" spans="1:37">
      <c r="A37" s="48" t="s">
        <v>28</v>
      </c>
      <c r="B37" s="31" t="s">
        <v>21</v>
      </c>
      <c r="C37" s="30" t="s">
        <v>46</v>
      </c>
      <c r="D37" s="48" t="s">
        <v>63</v>
      </c>
      <c r="E37" s="48" t="s">
        <v>64</v>
      </c>
      <c r="F37" s="33">
        <f t="shared" si="2"/>
        <v>1125997.0444999998</v>
      </c>
      <c r="G37" s="47">
        <f t="shared" si="3"/>
        <v>1189</v>
      </c>
      <c r="H37" s="35">
        <v>161</v>
      </c>
      <c r="I37" s="35">
        <v>143</v>
      </c>
      <c r="J37" s="35">
        <v>137</v>
      </c>
      <c r="K37" s="35">
        <v>86</v>
      </c>
      <c r="L37" s="35">
        <v>74</v>
      </c>
      <c r="M37" s="35">
        <v>97</v>
      </c>
      <c r="N37" s="35">
        <v>42</v>
      </c>
      <c r="O37" s="35">
        <v>24</v>
      </c>
      <c r="P37" s="35">
        <v>48</v>
      </c>
      <c r="Q37" s="35">
        <v>58</v>
      </c>
      <c r="R37" s="35">
        <v>35</v>
      </c>
      <c r="S37" s="35">
        <v>48</v>
      </c>
      <c r="T37" s="35">
        <v>28</v>
      </c>
      <c r="U37" s="35">
        <v>70</v>
      </c>
      <c r="V37" s="35">
        <v>14</v>
      </c>
      <c r="W37" s="35">
        <v>23</v>
      </c>
      <c r="X37" s="35">
        <v>42</v>
      </c>
      <c r="Y37" s="35">
        <v>46</v>
      </c>
      <c r="Z37" s="35">
        <v>3</v>
      </c>
      <c r="AA37" s="35">
        <v>0</v>
      </c>
      <c r="AB37" s="35">
        <v>1</v>
      </c>
      <c r="AC37" s="35">
        <v>1</v>
      </c>
      <c r="AD37" s="35">
        <v>2</v>
      </c>
      <c r="AE37" s="35">
        <v>0</v>
      </c>
      <c r="AF37" s="35">
        <v>1</v>
      </c>
      <c r="AG37" s="35">
        <v>1</v>
      </c>
      <c r="AH37" s="35">
        <v>1</v>
      </c>
      <c r="AI37" s="35">
        <v>2</v>
      </c>
      <c r="AJ37" s="35">
        <v>1</v>
      </c>
      <c r="AK37" s="35">
        <v>0</v>
      </c>
    </row>
    <row r="38" spans="1:37">
      <c r="A38" s="48" t="s">
        <v>28</v>
      </c>
      <c r="B38" s="31" t="s">
        <v>21</v>
      </c>
      <c r="C38" s="30" t="s">
        <v>46</v>
      </c>
      <c r="D38" s="48" t="s">
        <v>65</v>
      </c>
      <c r="E38" s="48" t="s">
        <v>66</v>
      </c>
      <c r="F38" s="33">
        <f t="shared" si="2"/>
        <v>2178971.07075</v>
      </c>
      <c r="G38" s="47">
        <f t="shared" si="3"/>
        <v>2111</v>
      </c>
      <c r="H38" s="35">
        <v>169</v>
      </c>
      <c r="I38" s="35">
        <v>186</v>
      </c>
      <c r="J38" s="35">
        <v>235</v>
      </c>
      <c r="K38" s="35">
        <v>121</v>
      </c>
      <c r="L38" s="35">
        <v>161</v>
      </c>
      <c r="M38" s="35">
        <v>133</v>
      </c>
      <c r="N38" s="35">
        <v>61</v>
      </c>
      <c r="O38" s="35">
        <v>47</v>
      </c>
      <c r="P38" s="35">
        <v>116</v>
      </c>
      <c r="Q38" s="35">
        <v>234</v>
      </c>
      <c r="R38" s="35">
        <v>95</v>
      </c>
      <c r="S38" s="35">
        <v>108</v>
      </c>
      <c r="T38" s="35">
        <v>93</v>
      </c>
      <c r="U38" s="35">
        <v>73</v>
      </c>
      <c r="V38" s="35">
        <v>20</v>
      </c>
      <c r="W38" s="35">
        <v>62</v>
      </c>
      <c r="X38" s="35">
        <v>82</v>
      </c>
      <c r="Y38" s="35">
        <v>43</v>
      </c>
      <c r="Z38" s="35">
        <v>21</v>
      </c>
      <c r="AA38" s="35">
        <v>9</v>
      </c>
      <c r="AB38" s="35">
        <v>9</v>
      </c>
      <c r="AC38" s="35">
        <v>4</v>
      </c>
      <c r="AD38" s="35">
        <v>14</v>
      </c>
      <c r="AE38" s="35">
        <v>1</v>
      </c>
      <c r="AF38" s="35">
        <v>0</v>
      </c>
      <c r="AG38" s="35">
        <v>3</v>
      </c>
      <c r="AH38" s="35">
        <v>3</v>
      </c>
      <c r="AI38" s="35">
        <v>2</v>
      </c>
      <c r="AJ38" s="35">
        <v>2</v>
      </c>
      <c r="AK38" s="35">
        <v>4</v>
      </c>
    </row>
    <row r="39" spans="1:37">
      <c r="A39" s="48" t="s">
        <v>28</v>
      </c>
      <c r="B39" s="31" t="s">
        <v>21</v>
      </c>
      <c r="C39" s="30" t="s">
        <v>46</v>
      </c>
      <c r="D39" s="48" t="s">
        <v>67</v>
      </c>
      <c r="E39" s="48" t="s">
        <v>68</v>
      </c>
      <c r="F39" s="33">
        <f t="shared" si="2"/>
        <v>1357139.2445</v>
      </c>
      <c r="G39" s="47">
        <f t="shared" si="3"/>
        <v>1392</v>
      </c>
      <c r="H39" s="35">
        <v>175</v>
      </c>
      <c r="I39" s="35">
        <v>133</v>
      </c>
      <c r="J39" s="35">
        <v>90</v>
      </c>
      <c r="K39" s="35">
        <v>86</v>
      </c>
      <c r="L39" s="35">
        <v>92</v>
      </c>
      <c r="M39" s="35">
        <v>111</v>
      </c>
      <c r="N39" s="35">
        <v>71</v>
      </c>
      <c r="O39" s="35">
        <v>48</v>
      </c>
      <c r="P39" s="35">
        <v>78</v>
      </c>
      <c r="Q39" s="35">
        <v>188</v>
      </c>
      <c r="R39" s="35">
        <v>50</v>
      </c>
      <c r="S39" s="35">
        <v>44</v>
      </c>
      <c r="T39" s="35">
        <v>51</v>
      </c>
      <c r="U39" s="35">
        <v>28</v>
      </c>
      <c r="V39" s="35">
        <v>10</v>
      </c>
      <c r="W39" s="35">
        <v>27</v>
      </c>
      <c r="X39" s="35">
        <v>44</v>
      </c>
      <c r="Y39" s="35">
        <v>46</v>
      </c>
      <c r="Z39" s="35">
        <v>3</v>
      </c>
      <c r="AA39" s="35">
        <v>1</v>
      </c>
      <c r="AB39" s="35">
        <v>1</v>
      </c>
      <c r="AC39" s="35">
        <v>2</v>
      </c>
      <c r="AD39" s="35">
        <v>4</v>
      </c>
      <c r="AE39" s="35">
        <v>1</v>
      </c>
      <c r="AF39" s="35">
        <v>1</v>
      </c>
      <c r="AG39" s="35">
        <v>1</v>
      </c>
      <c r="AH39" s="35">
        <v>2</v>
      </c>
      <c r="AI39" s="35">
        <v>2</v>
      </c>
      <c r="AJ39" s="35">
        <v>1</v>
      </c>
      <c r="AK39" s="35">
        <v>1</v>
      </c>
    </row>
    <row r="40" spans="1:37">
      <c r="A40" s="39" t="s">
        <v>28</v>
      </c>
      <c r="B40" s="31" t="s">
        <v>21</v>
      </c>
      <c r="C40" s="30" t="s">
        <v>46</v>
      </c>
      <c r="D40" s="39" t="s">
        <v>69</v>
      </c>
      <c r="E40" s="39" t="s">
        <v>70</v>
      </c>
      <c r="F40" s="33">
        <f t="shared" si="2"/>
        <v>1561074.43175</v>
      </c>
      <c r="G40" s="47">
        <f t="shared" si="3"/>
        <v>1583</v>
      </c>
      <c r="H40" s="35">
        <v>158</v>
      </c>
      <c r="I40" s="35">
        <v>116</v>
      </c>
      <c r="J40" s="35">
        <v>77</v>
      </c>
      <c r="K40" s="35">
        <v>149</v>
      </c>
      <c r="L40" s="35">
        <v>110</v>
      </c>
      <c r="M40" s="35">
        <v>72</v>
      </c>
      <c r="N40" s="35">
        <v>60</v>
      </c>
      <c r="O40" s="35">
        <v>40</v>
      </c>
      <c r="P40" s="35">
        <v>101</v>
      </c>
      <c r="Q40" s="35">
        <v>70</v>
      </c>
      <c r="R40" s="35">
        <v>99</v>
      </c>
      <c r="S40" s="35">
        <v>102</v>
      </c>
      <c r="T40" s="35">
        <v>54</v>
      </c>
      <c r="U40" s="35">
        <v>88</v>
      </c>
      <c r="V40" s="35">
        <v>24</v>
      </c>
      <c r="W40" s="35">
        <v>61</v>
      </c>
      <c r="X40" s="35">
        <v>65</v>
      </c>
      <c r="Y40" s="35">
        <v>126</v>
      </c>
      <c r="Z40" s="35">
        <v>1</v>
      </c>
      <c r="AA40" s="35">
        <v>0</v>
      </c>
      <c r="AB40" s="35">
        <v>0</v>
      </c>
      <c r="AC40" s="35">
        <v>1</v>
      </c>
      <c r="AD40" s="35">
        <v>1</v>
      </c>
      <c r="AE40" s="35">
        <v>0</v>
      </c>
      <c r="AF40" s="35">
        <v>1</v>
      </c>
      <c r="AG40" s="35">
        <v>1</v>
      </c>
      <c r="AH40" s="35">
        <v>2</v>
      </c>
      <c r="AI40" s="35">
        <v>2</v>
      </c>
      <c r="AJ40" s="35">
        <v>1</v>
      </c>
      <c r="AK40" s="35">
        <v>1</v>
      </c>
    </row>
    <row r="41" spans="1:37">
      <c r="A41" s="39" t="s">
        <v>28</v>
      </c>
      <c r="B41" s="31" t="s">
        <v>21</v>
      </c>
      <c r="C41" s="30" t="s">
        <v>46</v>
      </c>
      <c r="D41" s="39" t="s">
        <v>71</v>
      </c>
      <c r="E41" s="39" t="s">
        <v>72</v>
      </c>
      <c r="F41" s="33">
        <f t="shared" si="2"/>
        <v>874912.77225000004</v>
      </c>
      <c r="G41" s="47">
        <f t="shared" si="3"/>
        <v>866</v>
      </c>
      <c r="H41" s="35">
        <v>52</v>
      </c>
      <c r="I41" s="35">
        <v>95</v>
      </c>
      <c r="J41" s="35">
        <v>40</v>
      </c>
      <c r="K41" s="35">
        <v>43</v>
      </c>
      <c r="L41" s="35">
        <v>41</v>
      </c>
      <c r="M41" s="35">
        <v>67</v>
      </c>
      <c r="N41" s="35">
        <v>44</v>
      </c>
      <c r="O41" s="35">
        <v>26</v>
      </c>
      <c r="P41" s="35">
        <v>52</v>
      </c>
      <c r="Q41" s="35">
        <v>84</v>
      </c>
      <c r="R41" s="35">
        <v>25</v>
      </c>
      <c r="S41" s="35">
        <v>34</v>
      </c>
      <c r="T41" s="35">
        <v>18</v>
      </c>
      <c r="U41" s="35">
        <v>53</v>
      </c>
      <c r="V41" s="35">
        <v>12</v>
      </c>
      <c r="W41" s="35">
        <v>20</v>
      </c>
      <c r="X41" s="35">
        <v>46</v>
      </c>
      <c r="Y41" s="35">
        <v>104</v>
      </c>
      <c r="Z41" s="35">
        <v>2</v>
      </c>
      <c r="AA41" s="35">
        <v>1</v>
      </c>
      <c r="AB41" s="35">
        <v>1</v>
      </c>
      <c r="AC41" s="35">
        <v>1</v>
      </c>
      <c r="AD41" s="35">
        <v>0</v>
      </c>
      <c r="AE41" s="35">
        <v>0</v>
      </c>
      <c r="AF41" s="35">
        <v>0</v>
      </c>
      <c r="AG41" s="35">
        <v>1</v>
      </c>
      <c r="AH41" s="35">
        <v>1</v>
      </c>
      <c r="AI41" s="35">
        <v>2</v>
      </c>
      <c r="AJ41" s="35">
        <v>1</v>
      </c>
      <c r="AK41" s="35">
        <v>0</v>
      </c>
    </row>
    <row r="42" spans="1:37">
      <c r="A42" s="48" t="s">
        <v>29</v>
      </c>
      <c r="B42" s="31" t="s">
        <v>21</v>
      </c>
      <c r="C42" s="30" t="s">
        <v>73</v>
      </c>
      <c r="D42" s="48" t="s">
        <v>82</v>
      </c>
      <c r="E42" s="48" t="s">
        <v>83</v>
      </c>
      <c r="F42" s="33">
        <f>SUMPRODUCT(H42:AK42,$H$1:$AK$1)</f>
        <v>2057057.12525</v>
      </c>
      <c r="G42" s="47">
        <f>SUM(H42:AK42)</f>
        <v>1469</v>
      </c>
      <c r="H42" s="35">
        <v>132</v>
      </c>
      <c r="I42" s="35">
        <v>122</v>
      </c>
      <c r="J42" s="35">
        <v>101</v>
      </c>
      <c r="K42" s="35">
        <v>87</v>
      </c>
      <c r="L42" s="35">
        <v>87</v>
      </c>
      <c r="M42" s="35">
        <v>87</v>
      </c>
      <c r="N42" s="35">
        <v>52</v>
      </c>
      <c r="O42" s="35">
        <v>34</v>
      </c>
      <c r="P42" s="35">
        <v>72</v>
      </c>
      <c r="Q42" s="35">
        <v>109</v>
      </c>
      <c r="R42" s="35">
        <v>51</v>
      </c>
      <c r="S42" s="35">
        <v>59</v>
      </c>
      <c r="T42" s="35">
        <v>42</v>
      </c>
      <c r="U42" s="35">
        <v>68</v>
      </c>
      <c r="V42" s="35">
        <v>17</v>
      </c>
      <c r="W42" s="35">
        <v>34</v>
      </c>
      <c r="X42" s="35">
        <v>52</v>
      </c>
      <c r="Y42" s="35">
        <v>85</v>
      </c>
      <c r="Z42" s="35">
        <v>45</v>
      </c>
      <c r="AA42" s="35">
        <v>16</v>
      </c>
      <c r="AB42" s="35">
        <v>16</v>
      </c>
      <c r="AC42" s="35">
        <v>12</v>
      </c>
      <c r="AD42" s="35">
        <v>26</v>
      </c>
      <c r="AE42" s="35">
        <v>3</v>
      </c>
      <c r="AF42" s="35">
        <v>5</v>
      </c>
      <c r="AG42" s="35">
        <v>9</v>
      </c>
      <c r="AH42" s="35">
        <v>13</v>
      </c>
      <c r="AI42" s="35">
        <v>13</v>
      </c>
      <c r="AJ42" s="35">
        <v>8</v>
      </c>
      <c r="AK42" s="35">
        <v>12</v>
      </c>
    </row>
    <row r="43" spans="1:37">
      <c r="A43" s="48" t="s">
        <v>29</v>
      </c>
      <c r="B43" s="31" t="s">
        <v>21</v>
      </c>
      <c r="C43" s="30" t="s">
        <v>73</v>
      </c>
      <c r="D43" s="48" t="s">
        <v>84</v>
      </c>
      <c r="E43" s="48" t="s">
        <v>85</v>
      </c>
      <c r="F43" s="33">
        <f>SUMPRODUCT(H43:AK43,$H$1:$AK$1)</f>
        <v>1480077.76425</v>
      </c>
      <c r="G43" s="47">
        <f>SUM(H43:AK43)</f>
        <v>1121</v>
      </c>
      <c r="H43" s="35">
        <v>89</v>
      </c>
      <c r="I43" s="35">
        <v>83</v>
      </c>
      <c r="J43" s="35">
        <v>69</v>
      </c>
      <c r="K43" s="35">
        <v>59</v>
      </c>
      <c r="L43" s="35">
        <v>59</v>
      </c>
      <c r="M43" s="35">
        <v>59</v>
      </c>
      <c r="N43" s="35">
        <v>36</v>
      </c>
      <c r="O43" s="35">
        <v>32</v>
      </c>
      <c r="P43" s="35">
        <v>66</v>
      </c>
      <c r="Q43" s="35">
        <v>100</v>
      </c>
      <c r="R43" s="35">
        <v>48</v>
      </c>
      <c r="S43" s="35">
        <v>54</v>
      </c>
      <c r="T43" s="35">
        <v>39</v>
      </c>
      <c r="U43" s="35">
        <v>63</v>
      </c>
      <c r="V43" s="35">
        <v>16</v>
      </c>
      <c r="W43" s="35">
        <v>31</v>
      </c>
      <c r="X43" s="35">
        <v>47</v>
      </c>
      <c r="Y43" s="35">
        <v>79</v>
      </c>
      <c r="Z43" s="35">
        <v>18</v>
      </c>
      <c r="AA43" s="35">
        <v>7</v>
      </c>
      <c r="AB43" s="35">
        <v>7</v>
      </c>
      <c r="AC43" s="35">
        <v>5</v>
      </c>
      <c r="AD43" s="35">
        <v>10</v>
      </c>
      <c r="AE43" s="35">
        <v>1</v>
      </c>
      <c r="AF43" s="35">
        <v>2</v>
      </c>
      <c r="AG43" s="35">
        <v>4</v>
      </c>
      <c r="AH43" s="35">
        <v>12</v>
      </c>
      <c r="AI43" s="35">
        <v>13</v>
      </c>
      <c r="AJ43" s="35">
        <v>8</v>
      </c>
      <c r="AK43" s="35">
        <v>5</v>
      </c>
    </row>
    <row r="44" spans="1:37">
      <c r="A44" s="48" t="s">
        <v>29</v>
      </c>
      <c r="B44" s="31" t="s">
        <v>21</v>
      </c>
      <c r="C44" s="30" t="s">
        <v>73</v>
      </c>
      <c r="D44" s="48" t="s">
        <v>86</v>
      </c>
      <c r="E44" s="48" t="s">
        <v>87</v>
      </c>
      <c r="F44" s="33">
        <f>SUMPRODUCT(H44:AK44,$H$1:$AK$1)</f>
        <v>1817641.06</v>
      </c>
      <c r="G44" s="47">
        <f>SUM(H44:AK44)</f>
        <v>1367</v>
      </c>
      <c r="H44" s="35">
        <v>121</v>
      </c>
      <c r="I44" s="35">
        <v>113</v>
      </c>
      <c r="J44" s="35">
        <v>93</v>
      </c>
      <c r="K44" s="35">
        <v>80</v>
      </c>
      <c r="L44" s="35">
        <v>80</v>
      </c>
      <c r="M44" s="35">
        <v>80</v>
      </c>
      <c r="N44" s="35">
        <v>48</v>
      </c>
      <c r="O44" s="35">
        <v>35</v>
      </c>
      <c r="P44" s="35">
        <v>72</v>
      </c>
      <c r="Q44" s="35">
        <v>109</v>
      </c>
      <c r="R44" s="35">
        <v>52</v>
      </c>
      <c r="S44" s="35">
        <v>59</v>
      </c>
      <c r="T44" s="35">
        <v>43</v>
      </c>
      <c r="U44" s="35">
        <v>69</v>
      </c>
      <c r="V44" s="35">
        <v>17</v>
      </c>
      <c r="W44" s="35">
        <v>34</v>
      </c>
      <c r="X44" s="35">
        <v>51</v>
      </c>
      <c r="Y44" s="35">
        <v>86</v>
      </c>
      <c r="Z44" s="35">
        <v>27</v>
      </c>
      <c r="AA44" s="35">
        <v>10</v>
      </c>
      <c r="AB44" s="35">
        <v>10</v>
      </c>
      <c r="AC44" s="35">
        <v>7</v>
      </c>
      <c r="AD44" s="35">
        <v>16</v>
      </c>
      <c r="AE44" s="35">
        <v>1</v>
      </c>
      <c r="AF44" s="35">
        <v>3</v>
      </c>
      <c r="AG44" s="35">
        <v>6</v>
      </c>
      <c r="AH44" s="35">
        <v>14</v>
      </c>
      <c r="AI44" s="35">
        <v>15</v>
      </c>
      <c r="AJ44" s="35">
        <v>9</v>
      </c>
      <c r="AK44" s="35">
        <v>7</v>
      </c>
    </row>
    <row r="45" spans="1:37">
      <c r="A45" s="48" t="s">
        <v>29</v>
      </c>
      <c r="B45" s="31" t="s">
        <v>21</v>
      </c>
      <c r="C45" s="30" t="s">
        <v>73</v>
      </c>
      <c r="D45" s="48" t="s">
        <v>88</v>
      </c>
      <c r="E45" s="48" t="s">
        <v>89</v>
      </c>
      <c r="F45" s="33">
        <f>SUMPRODUCT(H45:AK45,$H$1:$AK$1)</f>
        <v>2444790.4515</v>
      </c>
      <c r="G45" s="47">
        <f>SUM(H45:AK45)</f>
        <v>1805</v>
      </c>
      <c r="H45" s="35">
        <v>184</v>
      </c>
      <c r="I45" s="35">
        <v>172</v>
      </c>
      <c r="J45" s="35">
        <v>142</v>
      </c>
      <c r="K45" s="35">
        <v>122</v>
      </c>
      <c r="L45" s="35">
        <v>122</v>
      </c>
      <c r="M45" s="35">
        <v>122</v>
      </c>
      <c r="N45" s="35">
        <v>73</v>
      </c>
      <c r="O45" s="35">
        <v>38</v>
      </c>
      <c r="P45" s="35">
        <v>78</v>
      </c>
      <c r="Q45" s="35">
        <v>117</v>
      </c>
      <c r="R45" s="35">
        <v>56</v>
      </c>
      <c r="S45" s="35">
        <v>64</v>
      </c>
      <c r="T45" s="35">
        <v>46</v>
      </c>
      <c r="U45" s="35">
        <v>74</v>
      </c>
      <c r="V45" s="35">
        <v>19</v>
      </c>
      <c r="W45" s="35">
        <v>36</v>
      </c>
      <c r="X45" s="35">
        <v>55</v>
      </c>
      <c r="Y45" s="35">
        <v>92</v>
      </c>
      <c r="Z45" s="35">
        <v>45</v>
      </c>
      <c r="AA45" s="35">
        <v>17</v>
      </c>
      <c r="AB45" s="35">
        <v>17</v>
      </c>
      <c r="AC45" s="35">
        <v>12</v>
      </c>
      <c r="AD45" s="35">
        <v>26</v>
      </c>
      <c r="AE45" s="35">
        <v>2</v>
      </c>
      <c r="AF45" s="35">
        <v>5</v>
      </c>
      <c r="AG45" s="35">
        <v>10</v>
      </c>
      <c r="AH45" s="35">
        <v>17</v>
      </c>
      <c r="AI45" s="35">
        <v>19</v>
      </c>
      <c r="AJ45" s="35">
        <v>11</v>
      </c>
      <c r="AK45" s="35">
        <v>12</v>
      </c>
    </row>
    <row r="46" spans="1:37">
      <c r="A46" s="39" t="s">
        <v>30</v>
      </c>
      <c r="B46" s="31" t="s">
        <v>21</v>
      </c>
      <c r="C46" s="30" t="s">
        <v>73</v>
      </c>
      <c r="D46" s="39" t="s">
        <v>74</v>
      </c>
      <c r="E46" s="39" t="s">
        <v>75</v>
      </c>
      <c r="F46" s="33">
        <f>SUMPRODUCT(H46:AK46,$H$1:$AK$1)</f>
        <v>2784433.5557499998</v>
      </c>
      <c r="G46" s="47">
        <f>SUM(H46:AK46)</f>
        <v>1703</v>
      </c>
      <c r="H46" s="35">
        <v>152</v>
      </c>
      <c r="I46" s="35">
        <v>142</v>
      </c>
      <c r="J46" s="35">
        <v>118</v>
      </c>
      <c r="K46" s="35">
        <v>101</v>
      </c>
      <c r="L46" s="35">
        <v>101</v>
      </c>
      <c r="M46" s="35">
        <v>101</v>
      </c>
      <c r="N46" s="35">
        <v>61</v>
      </c>
      <c r="O46" s="35">
        <v>40</v>
      </c>
      <c r="P46" s="35">
        <v>75</v>
      </c>
      <c r="Q46" s="35">
        <v>114</v>
      </c>
      <c r="R46" s="35">
        <v>53</v>
      </c>
      <c r="S46" s="35">
        <v>61</v>
      </c>
      <c r="T46" s="35">
        <v>44</v>
      </c>
      <c r="U46" s="35">
        <v>72</v>
      </c>
      <c r="V46" s="35">
        <v>17</v>
      </c>
      <c r="W46" s="35">
        <v>35</v>
      </c>
      <c r="X46" s="35">
        <v>54</v>
      </c>
      <c r="Y46" s="35">
        <v>89</v>
      </c>
      <c r="Z46" s="35">
        <v>47</v>
      </c>
      <c r="AA46" s="35">
        <v>25</v>
      </c>
      <c r="AB46" s="35">
        <v>25</v>
      </c>
      <c r="AC46" s="35">
        <v>18</v>
      </c>
      <c r="AD46" s="35">
        <v>39</v>
      </c>
      <c r="AE46" s="35">
        <v>4</v>
      </c>
      <c r="AF46" s="35">
        <v>6</v>
      </c>
      <c r="AG46" s="35">
        <v>14</v>
      </c>
      <c r="AH46" s="35">
        <v>29</v>
      </c>
      <c r="AI46" s="35">
        <v>31</v>
      </c>
      <c r="AJ46" s="35">
        <v>18</v>
      </c>
      <c r="AK46" s="35">
        <v>17</v>
      </c>
    </row>
    <row r="47" spans="1:37">
      <c r="A47" s="39" t="s">
        <v>30</v>
      </c>
      <c r="B47" s="31" t="s">
        <v>21</v>
      </c>
      <c r="C47" s="30" t="s">
        <v>73</v>
      </c>
      <c r="D47" s="39" t="s">
        <v>76</v>
      </c>
      <c r="E47" s="39" t="s">
        <v>77</v>
      </c>
      <c r="F47" s="33">
        <f>SUMPRODUCT(H47:AK47,$H$1:$AK$1)</f>
        <v>1815006.1600000001</v>
      </c>
      <c r="G47" s="47">
        <f>SUM(H47:AK47)</f>
        <v>1268</v>
      </c>
      <c r="H47" s="35">
        <v>121</v>
      </c>
      <c r="I47" s="35">
        <v>113</v>
      </c>
      <c r="J47" s="35">
        <v>93</v>
      </c>
      <c r="K47" s="35">
        <v>80</v>
      </c>
      <c r="L47" s="35">
        <v>80</v>
      </c>
      <c r="M47" s="35">
        <v>80</v>
      </c>
      <c r="N47" s="35">
        <v>48</v>
      </c>
      <c r="O47" s="35">
        <v>32</v>
      </c>
      <c r="P47" s="35">
        <v>57</v>
      </c>
      <c r="Q47" s="35">
        <v>86</v>
      </c>
      <c r="R47" s="35">
        <v>41</v>
      </c>
      <c r="S47" s="35">
        <v>47</v>
      </c>
      <c r="T47" s="35">
        <v>34</v>
      </c>
      <c r="U47" s="35">
        <v>54</v>
      </c>
      <c r="V47" s="35">
        <v>14</v>
      </c>
      <c r="W47" s="35">
        <v>27</v>
      </c>
      <c r="X47" s="35">
        <v>40</v>
      </c>
      <c r="Y47" s="35">
        <v>68</v>
      </c>
      <c r="Z47" s="35">
        <v>36</v>
      </c>
      <c r="AA47" s="35">
        <v>12</v>
      </c>
      <c r="AB47" s="35">
        <v>12</v>
      </c>
      <c r="AC47" s="35">
        <v>9</v>
      </c>
      <c r="AD47" s="35">
        <v>19</v>
      </c>
      <c r="AE47" s="35">
        <v>2</v>
      </c>
      <c r="AF47" s="35">
        <v>4</v>
      </c>
      <c r="AG47" s="35">
        <v>7</v>
      </c>
      <c r="AH47" s="35">
        <v>15</v>
      </c>
      <c r="AI47" s="35">
        <v>17</v>
      </c>
      <c r="AJ47" s="35">
        <v>10</v>
      </c>
      <c r="AK47" s="35">
        <v>10</v>
      </c>
    </row>
    <row r="48" spans="1:37">
      <c r="A48" s="48" t="s">
        <v>30</v>
      </c>
      <c r="B48" s="31" t="s">
        <v>21</v>
      </c>
      <c r="C48" s="30" t="s">
        <v>73</v>
      </c>
      <c r="D48" s="48" t="s">
        <v>78</v>
      </c>
      <c r="E48" s="48" t="s">
        <v>79</v>
      </c>
      <c r="F48" s="33">
        <f>SUMPRODUCT(H48:AK48,$H$1:$AK$1)</f>
        <v>1899534.2177500001</v>
      </c>
      <c r="G48" s="47">
        <f>SUM(H48:AK48)</f>
        <v>1295</v>
      </c>
      <c r="H48" s="35">
        <v>116</v>
      </c>
      <c r="I48" s="35">
        <v>108</v>
      </c>
      <c r="J48" s="35">
        <v>89</v>
      </c>
      <c r="K48" s="35">
        <v>77</v>
      </c>
      <c r="L48" s="35">
        <v>77</v>
      </c>
      <c r="M48" s="35">
        <v>77</v>
      </c>
      <c r="N48" s="35">
        <v>46</v>
      </c>
      <c r="O48" s="35">
        <v>31</v>
      </c>
      <c r="P48" s="35">
        <v>62</v>
      </c>
      <c r="Q48" s="35">
        <v>94</v>
      </c>
      <c r="R48" s="35">
        <v>45</v>
      </c>
      <c r="S48" s="35">
        <v>51</v>
      </c>
      <c r="T48" s="35">
        <v>37</v>
      </c>
      <c r="U48" s="35">
        <v>59</v>
      </c>
      <c r="V48" s="35">
        <v>15</v>
      </c>
      <c r="W48" s="35">
        <v>29</v>
      </c>
      <c r="X48" s="35">
        <v>44</v>
      </c>
      <c r="Y48" s="35">
        <v>74</v>
      </c>
      <c r="Z48" s="35">
        <v>39</v>
      </c>
      <c r="AA48" s="35">
        <v>13</v>
      </c>
      <c r="AB48" s="35">
        <v>13</v>
      </c>
      <c r="AC48" s="35">
        <v>9</v>
      </c>
      <c r="AD48" s="35">
        <v>20</v>
      </c>
      <c r="AE48" s="35">
        <v>2</v>
      </c>
      <c r="AF48" s="35">
        <v>4</v>
      </c>
      <c r="AG48" s="35">
        <v>7</v>
      </c>
      <c r="AH48" s="35">
        <v>16</v>
      </c>
      <c r="AI48" s="35">
        <v>18</v>
      </c>
      <c r="AJ48" s="35">
        <v>11</v>
      </c>
      <c r="AK48" s="35">
        <v>12</v>
      </c>
    </row>
    <row r="49" spans="1:37">
      <c r="A49" s="48" t="s">
        <v>30</v>
      </c>
      <c r="B49" s="31" t="s">
        <v>21</v>
      </c>
      <c r="C49" s="30" t="s">
        <v>73</v>
      </c>
      <c r="D49" s="48" t="s">
        <v>80</v>
      </c>
      <c r="E49" s="48" t="s">
        <v>81</v>
      </c>
      <c r="F49" s="33">
        <f>SUMPRODUCT(H49:AK49,$H$1:$AK$1)</f>
        <v>1791191.3674999999</v>
      </c>
      <c r="G49" s="47">
        <f>SUM(H49:AK49)</f>
        <v>1392</v>
      </c>
      <c r="H49" s="35">
        <v>137</v>
      </c>
      <c r="I49" s="35">
        <v>127</v>
      </c>
      <c r="J49" s="35">
        <v>105</v>
      </c>
      <c r="K49" s="35">
        <v>90</v>
      </c>
      <c r="L49" s="35">
        <v>90</v>
      </c>
      <c r="M49" s="35">
        <v>90</v>
      </c>
      <c r="N49" s="35">
        <v>54</v>
      </c>
      <c r="O49" s="35">
        <v>36</v>
      </c>
      <c r="P49" s="35">
        <v>65</v>
      </c>
      <c r="Q49" s="35">
        <v>98</v>
      </c>
      <c r="R49" s="35">
        <v>47</v>
      </c>
      <c r="S49" s="35">
        <v>53</v>
      </c>
      <c r="T49" s="35">
        <v>38</v>
      </c>
      <c r="U49" s="35">
        <v>62</v>
      </c>
      <c r="V49" s="35">
        <v>16</v>
      </c>
      <c r="W49" s="35">
        <v>31</v>
      </c>
      <c r="X49" s="35">
        <v>46</v>
      </c>
      <c r="Y49" s="35">
        <v>77</v>
      </c>
      <c r="Z49" s="35">
        <v>41</v>
      </c>
      <c r="AA49" s="35">
        <v>9</v>
      </c>
      <c r="AB49" s="35">
        <v>9</v>
      </c>
      <c r="AC49" s="35">
        <v>6</v>
      </c>
      <c r="AD49" s="35">
        <v>14</v>
      </c>
      <c r="AE49" s="35">
        <v>1</v>
      </c>
      <c r="AF49" s="35">
        <v>3</v>
      </c>
      <c r="AG49" s="35">
        <v>5</v>
      </c>
      <c r="AH49" s="35">
        <v>11</v>
      </c>
      <c r="AI49" s="35">
        <v>14</v>
      </c>
      <c r="AJ49" s="35">
        <v>9</v>
      </c>
      <c r="AK49" s="35">
        <v>8</v>
      </c>
    </row>
    <row r="50" spans="1:37">
      <c r="A50" s="45" t="s">
        <v>31</v>
      </c>
      <c r="B50" s="31" t="s">
        <v>21</v>
      </c>
      <c r="C50" s="30" t="s">
        <v>21</v>
      </c>
      <c r="D50" s="46" t="s">
        <v>123</v>
      </c>
      <c r="E50" s="45" t="s">
        <v>124</v>
      </c>
      <c r="F50" s="33">
        <f t="shared" ref="F50:F56" si="4">SUMPRODUCT(H50:AK50,$H$1:$AK$1)</f>
        <v>4552947.0852499995</v>
      </c>
      <c r="G50" s="47">
        <f t="shared" ref="G50:G56" si="5">SUM(H50:AK50)</f>
        <v>2888</v>
      </c>
      <c r="H50" s="35">
        <v>252</v>
      </c>
      <c r="I50" s="35">
        <v>236</v>
      </c>
      <c r="J50" s="35">
        <v>195</v>
      </c>
      <c r="K50" s="35">
        <v>167</v>
      </c>
      <c r="L50" s="35">
        <v>167</v>
      </c>
      <c r="M50" s="35">
        <v>167</v>
      </c>
      <c r="N50" s="35">
        <v>100</v>
      </c>
      <c r="O50" s="35">
        <v>67</v>
      </c>
      <c r="P50" s="35">
        <v>140</v>
      </c>
      <c r="Q50" s="35">
        <v>211</v>
      </c>
      <c r="R50" s="35">
        <v>100</v>
      </c>
      <c r="S50" s="35">
        <v>115</v>
      </c>
      <c r="T50" s="35">
        <v>83</v>
      </c>
      <c r="U50" s="35">
        <v>133</v>
      </c>
      <c r="V50" s="35">
        <v>32</v>
      </c>
      <c r="W50" s="35">
        <v>65</v>
      </c>
      <c r="X50" s="35">
        <v>100</v>
      </c>
      <c r="Y50" s="35">
        <v>166</v>
      </c>
      <c r="Z50" s="35">
        <v>62</v>
      </c>
      <c r="AA50" s="35">
        <v>33</v>
      </c>
      <c r="AB50" s="35">
        <v>33</v>
      </c>
      <c r="AC50" s="35">
        <v>21</v>
      </c>
      <c r="AD50" s="35">
        <v>49</v>
      </c>
      <c r="AE50" s="35">
        <v>5</v>
      </c>
      <c r="AF50" s="35">
        <v>9</v>
      </c>
      <c r="AG50" s="35">
        <v>17</v>
      </c>
      <c r="AH50" s="35">
        <v>47</v>
      </c>
      <c r="AI50" s="35">
        <v>52</v>
      </c>
      <c r="AJ50" s="35">
        <v>32</v>
      </c>
      <c r="AK50" s="35">
        <v>32</v>
      </c>
    </row>
    <row r="51" spans="1:37">
      <c r="A51" s="45" t="s">
        <v>31</v>
      </c>
      <c r="B51" s="31" t="s">
        <v>21</v>
      </c>
      <c r="C51" s="30" t="s">
        <v>21</v>
      </c>
      <c r="D51" s="46" t="s">
        <v>125</v>
      </c>
      <c r="E51" s="45" t="s">
        <v>126</v>
      </c>
      <c r="F51" s="33">
        <f t="shared" si="4"/>
        <v>1660938.2177499998</v>
      </c>
      <c r="G51" s="47">
        <f t="shared" si="5"/>
        <v>1271</v>
      </c>
      <c r="H51" s="35">
        <v>117</v>
      </c>
      <c r="I51" s="35">
        <v>109</v>
      </c>
      <c r="J51" s="35">
        <v>90</v>
      </c>
      <c r="K51" s="35">
        <v>77</v>
      </c>
      <c r="L51" s="35">
        <v>77</v>
      </c>
      <c r="M51" s="35">
        <v>77</v>
      </c>
      <c r="N51" s="35">
        <v>47</v>
      </c>
      <c r="O51" s="35">
        <v>31</v>
      </c>
      <c r="P51" s="35">
        <v>65</v>
      </c>
      <c r="Q51" s="35">
        <v>98</v>
      </c>
      <c r="R51" s="35">
        <v>47</v>
      </c>
      <c r="S51" s="35">
        <v>53</v>
      </c>
      <c r="T51" s="35">
        <v>38</v>
      </c>
      <c r="U51" s="35">
        <v>62</v>
      </c>
      <c r="V51" s="35">
        <v>16</v>
      </c>
      <c r="W51" s="35">
        <v>31</v>
      </c>
      <c r="X51" s="35">
        <v>46</v>
      </c>
      <c r="Y51" s="35">
        <v>77</v>
      </c>
      <c r="Z51" s="35">
        <v>29</v>
      </c>
      <c r="AA51" s="35">
        <v>8</v>
      </c>
      <c r="AB51" s="35">
        <v>8</v>
      </c>
      <c r="AC51" s="35">
        <v>6</v>
      </c>
      <c r="AD51" s="35">
        <v>13</v>
      </c>
      <c r="AE51" s="35">
        <v>1</v>
      </c>
      <c r="AF51" s="35">
        <v>2</v>
      </c>
      <c r="AG51" s="35">
        <v>5</v>
      </c>
      <c r="AH51" s="35">
        <v>12</v>
      </c>
      <c r="AI51" s="35">
        <v>13</v>
      </c>
      <c r="AJ51" s="35">
        <v>8</v>
      </c>
      <c r="AK51" s="35">
        <v>8</v>
      </c>
    </row>
    <row r="52" spans="1:37">
      <c r="A52" s="45" t="s">
        <v>31</v>
      </c>
      <c r="B52" s="31" t="s">
        <v>21</v>
      </c>
      <c r="C52" s="30" t="s">
        <v>21</v>
      </c>
      <c r="D52" s="46" t="s">
        <v>127</v>
      </c>
      <c r="E52" s="45" t="s">
        <v>128</v>
      </c>
      <c r="F52" s="33">
        <f t="shared" si="4"/>
        <v>2370838.2209999999</v>
      </c>
      <c r="G52" s="47">
        <f t="shared" si="5"/>
        <v>1783</v>
      </c>
      <c r="H52" s="35">
        <v>164</v>
      </c>
      <c r="I52" s="35">
        <v>152</v>
      </c>
      <c r="J52" s="35">
        <v>126</v>
      </c>
      <c r="K52" s="35">
        <v>108</v>
      </c>
      <c r="L52" s="35">
        <v>108</v>
      </c>
      <c r="M52" s="35">
        <v>108</v>
      </c>
      <c r="N52" s="35">
        <v>65</v>
      </c>
      <c r="O52" s="35">
        <v>43</v>
      </c>
      <c r="P52" s="35">
        <v>91</v>
      </c>
      <c r="Q52" s="35">
        <v>137</v>
      </c>
      <c r="R52" s="35">
        <v>65</v>
      </c>
      <c r="S52" s="35">
        <v>74</v>
      </c>
      <c r="T52" s="35">
        <v>54</v>
      </c>
      <c r="U52" s="35">
        <v>86</v>
      </c>
      <c r="V52" s="35">
        <v>22</v>
      </c>
      <c r="W52" s="35">
        <v>43</v>
      </c>
      <c r="X52" s="35">
        <v>64</v>
      </c>
      <c r="Y52" s="35">
        <v>108</v>
      </c>
      <c r="Z52" s="35">
        <v>40</v>
      </c>
      <c r="AA52" s="35">
        <v>12</v>
      </c>
      <c r="AB52" s="35">
        <v>12</v>
      </c>
      <c r="AC52" s="35">
        <v>9</v>
      </c>
      <c r="AD52" s="35">
        <v>19</v>
      </c>
      <c r="AE52" s="35">
        <v>2</v>
      </c>
      <c r="AF52" s="35">
        <v>3</v>
      </c>
      <c r="AG52" s="35">
        <v>7</v>
      </c>
      <c r="AH52" s="35">
        <v>17</v>
      </c>
      <c r="AI52" s="35">
        <v>20</v>
      </c>
      <c r="AJ52" s="35">
        <v>12</v>
      </c>
      <c r="AK52" s="35">
        <v>12</v>
      </c>
    </row>
    <row r="53" spans="1:37">
      <c r="A53" s="45" t="s">
        <v>31</v>
      </c>
      <c r="B53" s="31" t="s">
        <v>21</v>
      </c>
      <c r="C53" s="30" t="s">
        <v>21</v>
      </c>
      <c r="D53" s="46" t="s">
        <v>129</v>
      </c>
      <c r="E53" s="45" t="s">
        <v>130</v>
      </c>
      <c r="F53" s="33">
        <f t="shared" si="4"/>
        <v>1936610.1675</v>
      </c>
      <c r="G53" s="47">
        <f t="shared" si="5"/>
        <v>1475</v>
      </c>
      <c r="H53" s="35">
        <v>136</v>
      </c>
      <c r="I53" s="35">
        <v>126</v>
      </c>
      <c r="J53" s="35">
        <v>104</v>
      </c>
      <c r="K53" s="35">
        <v>90</v>
      </c>
      <c r="L53" s="35">
        <v>90</v>
      </c>
      <c r="M53" s="35">
        <v>90</v>
      </c>
      <c r="N53" s="35">
        <v>54</v>
      </c>
      <c r="O53" s="35">
        <v>36</v>
      </c>
      <c r="P53" s="35">
        <v>75</v>
      </c>
      <c r="Q53" s="35">
        <v>114</v>
      </c>
      <c r="R53" s="35">
        <v>54</v>
      </c>
      <c r="S53" s="35">
        <v>62</v>
      </c>
      <c r="T53" s="35">
        <v>44</v>
      </c>
      <c r="U53" s="35">
        <v>72</v>
      </c>
      <c r="V53" s="35">
        <v>18</v>
      </c>
      <c r="W53" s="35">
        <v>35</v>
      </c>
      <c r="X53" s="35">
        <v>53</v>
      </c>
      <c r="Y53" s="35">
        <v>89</v>
      </c>
      <c r="Z53" s="35">
        <v>33</v>
      </c>
      <c r="AA53" s="35">
        <v>10</v>
      </c>
      <c r="AB53" s="35">
        <v>10</v>
      </c>
      <c r="AC53" s="35">
        <v>7</v>
      </c>
      <c r="AD53" s="35">
        <v>15</v>
      </c>
      <c r="AE53" s="35">
        <v>1</v>
      </c>
      <c r="AF53" s="35">
        <v>3</v>
      </c>
      <c r="AG53" s="35">
        <v>6</v>
      </c>
      <c r="AH53" s="35">
        <v>14</v>
      </c>
      <c r="AI53" s="35">
        <v>16</v>
      </c>
      <c r="AJ53" s="35">
        <v>9</v>
      </c>
      <c r="AK53" s="35">
        <v>9</v>
      </c>
    </row>
    <row r="54" spans="1:37">
      <c r="A54" s="45" t="s">
        <v>31</v>
      </c>
      <c r="B54" s="31" t="s">
        <v>21</v>
      </c>
      <c r="C54" s="30" t="s">
        <v>21</v>
      </c>
      <c r="D54" s="48" t="s">
        <v>108</v>
      </c>
      <c r="E54" s="48" t="s">
        <v>244</v>
      </c>
      <c r="F54" s="33">
        <f t="shared" si="4"/>
        <v>1306396.3487499999</v>
      </c>
      <c r="G54" s="47">
        <f t="shared" si="5"/>
        <v>1054</v>
      </c>
      <c r="H54" s="35">
        <v>98</v>
      </c>
      <c r="I54" s="35">
        <v>91</v>
      </c>
      <c r="J54" s="35">
        <v>76</v>
      </c>
      <c r="K54" s="35">
        <v>65</v>
      </c>
      <c r="L54" s="35">
        <v>65</v>
      </c>
      <c r="M54" s="35">
        <v>65</v>
      </c>
      <c r="N54" s="35">
        <v>39</v>
      </c>
      <c r="O54" s="35">
        <v>26</v>
      </c>
      <c r="P54" s="35">
        <v>54</v>
      </c>
      <c r="Q54" s="35">
        <v>82</v>
      </c>
      <c r="R54" s="35">
        <v>39</v>
      </c>
      <c r="S54" s="35">
        <v>45</v>
      </c>
      <c r="T54" s="35">
        <v>32</v>
      </c>
      <c r="U54" s="35">
        <v>52</v>
      </c>
      <c r="V54" s="35">
        <v>13</v>
      </c>
      <c r="W54" s="35">
        <v>26</v>
      </c>
      <c r="X54" s="35">
        <v>39</v>
      </c>
      <c r="Y54" s="35">
        <v>65</v>
      </c>
      <c r="Z54" s="35">
        <v>24</v>
      </c>
      <c r="AA54" s="35">
        <v>6</v>
      </c>
      <c r="AB54" s="35">
        <v>6</v>
      </c>
      <c r="AC54" s="35">
        <v>4</v>
      </c>
      <c r="AD54" s="35">
        <v>9</v>
      </c>
      <c r="AE54" s="35">
        <v>1</v>
      </c>
      <c r="AF54" s="35">
        <v>2</v>
      </c>
      <c r="AG54" s="35">
        <v>3</v>
      </c>
      <c r="AH54" s="35">
        <v>8</v>
      </c>
      <c r="AI54" s="35">
        <v>9</v>
      </c>
      <c r="AJ54" s="35">
        <v>5</v>
      </c>
      <c r="AK54" s="35">
        <v>5</v>
      </c>
    </row>
    <row r="55" spans="1:37">
      <c r="A55" s="45" t="s">
        <v>31</v>
      </c>
      <c r="B55" s="31" t="s">
        <v>21</v>
      </c>
      <c r="C55" s="30" t="s">
        <v>21</v>
      </c>
      <c r="D55" s="48" t="s">
        <v>109</v>
      </c>
      <c r="E55" s="48" t="s">
        <v>245</v>
      </c>
      <c r="F55" s="33">
        <f t="shared" si="4"/>
        <v>1179707.07975</v>
      </c>
      <c r="G55" s="47">
        <f t="shared" si="5"/>
        <v>873</v>
      </c>
      <c r="H55" s="35">
        <v>79</v>
      </c>
      <c r="I55" s="35">
        <v>74</v>
      </c>
      <c r="J55" s="35">
        <v>61</v>
      </c>
      <c r="K55" s="35">
        <v>53</v>
      </c>
      <c r="L55" s="35">
        <v>53</v>
      </c>
      <c r="M55" s="35">
        <v>53</v>
      </c>
      <c r="N55" s="35">
        <v>32</v>
      </c>
      <c r="O55" s="35">
        <v>21</v>
      </c>
      <c r="P55" s="35">
        <v>44</v>
      </c>
      <c r="Q55" s="35">
        <v>67</v>
      </c>
      <c r="R55" s="35">
        <v>32</v>
      </c>
      <c r="S55" s="35">
        <v>36</v>
      </c>
      <c r="T55" s="35">
        <v>26</v>
      </c>
      <c r="U55" s="35">
        <v>42</v>
      </c>
      <c r="V55" s="35">
        <v>11</v>
      </c>
      <c r="W55" s="35">
        <v>21</v>
      </c>
      <c r="X55" s="35">
        <v>31</v>
      </c>
      <c r="Y55" s="35">
        <v>52</v>
      </c>
      <c r="Z55" s="35">
        <v>20</v>
      </c>
      <c r="AA55" s="35">
        <v>6</v>
      </c>
      <c r="AB55" s="35">
        <v>6</v>
      </c>
      <c r="AC55" s="35">
        <v>5</v>
      </c>
      <c r="AD55" s="35">
        <v>10</v>
      </c>
      <c r="AE55" s="35">
        <v>1</v>
      </c>
      <c r="AF55" s="35">
        <v>2</v>
      </c>
      <c r="AG55" s="35">
        <v>4</v>
      </c>
      <c r="AH55" s="35">
        <v>9</v>
      </c>
      <c r="AI55" s="35">
        <v>10</v>
      </c>
      <c r="AJ55" s="35">
        <v>6</v>
      </c>
      <c r="AK55" s="35">
        <v>6</v>
      </c>
    </row>
    <row r="56" spans="1:37">
      <c r="A56" s="45" t="s">
        <v>31</v>
      </c>
      <c r="B56" s="31" t="s">
        <v>21</v>
      </c>
      <c r="C56" s="30" t="s">
        <v>21</v>
      </c>
      <c r="D56" s="48" t="s">
        <v>110</v>
      </c>
      <c r="E56" s="48" t="s">
        <v>246</v>
      </c>
      <c r="F56" s="33">
        <f t="shared" si="4"/>
        <v>1265697.5642499998</v>
      </c>
      <c r="G56" s="47">
        <f t="shared" si="5"/>
        <v>965</v>
      </c>
      <c r="H56" s="35">
        <v>89</v>
      </c>
      <c r="I56" s="35">
        <v>83</v>
      </c>
      <c r="J56" s="35">
        <v>68</v>
      </c>
      <c r="K56" s="35">
        <v>59</v>
      </c>
      <c r="L56" s="35">
        <v>59</v>
      </c>
      <c r="M56" s="35">
        <v>59</v>
      </c>
      <c r="N56" s="35">
        <v>35</v>
      </c>
      <c r="O56" s="35">
        <v>24</v>
      </c>
      <c r="P56" s="35">
        <v>49</v>
      </c>
      <c r="Q56" s="35">
        <v>74</v>
      </c>
      <c r="R56" s="35">
        <v>35</v>
      </c>
      <c r="S56" s="35">
        <v>40</v>
      </c>
      <c r="T56" s="35">
        <v>29</v>
      </c>
      <c r="U56" s="35">
        <v>47</v>
      </c>
      <c r="V56" s="35">
        <v>12</v>
      </c>
      <c r="W56" s="35">
        <v>23</v>
      </c>
      <c r="X56" s="35">
        <v>35</v>
      </c>
      <c r="Y56" s="35">
        <v>58</v>
      </c>
      <c r="Z56" s="35">
        <v>22</v>
      </c>
      <c r="AA56" s="35">
        <v>6</v>
      </c>
      <c r="AB56" s="35">
        <v>6</v>
      </c>
      <c r="AC56" s="35">
        <v>5</v>
      </c>
      <c r="AD56" s="35">
        <v>10</v>
      </c>
      <c r="AE56" s="35">
        <v>1</v>
      </c>
      <c r="AF56" s="35">
        <v>2</v>
      </c>
      <c r="AG56" s="35">
        <v>4</v>
      </c>
      <c r="AH56" s="35">
        <v>9</v>
      </c>
      <c r="AI56" s="35">
        <v>10</v>
      </c>
      <c r="AJ56" s="35">
        <v>6</v>
      </c>
      <c r="AK56" s="35">
        <v>6</v>
      </c>
    </row>
    <row r="57" spans="1:37">
      <c r="A57" s="48" t="s">
        <v>32</v>
      </c>
      <c r="B57" s="31" t="s">
        <v>21</v>
      </c>
      <c r="C57" s="30" t="s">
        <v>73</v>
      </c>
      <c r="D57" s="48" t="s">
        <v>98</v>
      </c>
      <c r="E57" s="48" t="s">
        <v>99</v>
      </c>
      <c r="F57" s="33">
        <f>SUMPRODUCT(H57:AK57,$H$1:$AK$1)</f>
        <v>1677856.0102499998</v>
      </c>
      <c r="G57" s="47">
        <f>SUM(H57:AK57)</f>
        <v>1256</v>
      </c>
      <c r="H57" s="35">
        <v>106</v>
      </c>
      <c r="I57" s="35">
        <v>95</v>
      </c>
      <c r="J57" s="35">
        <v>79</v>
      </c>
      <c r="K57" s="35">
        <v>67</v>
      </c>
      <c r="L57" s="35">
        <v>67</v>
      </c>
      <c r="M57" s="35">
        <v>67</v>
      </c>
      <c r="N57" s="35">
        <v>41</v>
      </c>
      <c r="O57" s="35">
        <v>28</v>
      </c>
      <c r="P57" s="35">
        <v>60</v>
      </c>
      <c r="Q57" s="35">
        <v>94</v>
      </c>
      <c r="R57" s="35">
        <v>56</v>
      </c>
      <c r="S57" s="35">
        <v>63</v>
      </c>
      <c r="T57" s="35">
        <v>46</v>
      </c>
      <c r="U57" s="35">
        <v>75</v>
      </c>
      <c r="V57" s="35">
        <v>19</v>
      </c>
      <c r="W57" s="35">
        <v>37</v>
      </c>
      <c r="X57" s="35">
        <v>56</v>
      </c>
      <c r="Y57" s="35">
        <v>93</v>
      </c>
      <c r="Z57" s="35">
        <v>22</v>
      </c>
      <c r="AA57" s="35">
        <v>8</v>
      </c>
      <c r="AB57" s="35">
        <v>8</v>
      </c>
      <c r="AC57" s="35">
        <v>6</v>
      </c>
      <c r="AD57" s="35">
        <v>12</v>
      </c>
      <c r="AE57" s="35">
        <v>1</v>
      </c>
      <c r="AF57" s="35">
        <v>2</v>
      </c>
      <c r="AG57" s="35">
        <v>5</v>
      </c>
      <c r="AH57" s="35">
        <v>12</v>
      </c>
      <c r="AI57" s="35">
        <v>14</v>
      </c>
      <c r="AJ57" s="35">
        <v>8</v>
      </c>
      <c r="AK57" s="35">
        <v>9</v>
      </c>
    </row>
    <row r="58" spans="1:37">
      <c r="A58" s="48" t="s">
        <v>32</v>
      </c>
      <c r="B58" s="31" t="s">
        <v>21</v>
      </c>
      <c r="C58" s="30" t="s">
        <v>73</v>
      </c>
      <c r="D58" s="48" t="s">
        <v>100</v>
      </c>
      <c r="E58" s="48" t="s">
        <v>101</v>
      </c>
      <c r="F58" s="33">
        <f>SUMPRODUCT(H58:AK58,$H$1:$AK$1)</f>
        <v>1329251.6600000001</v>
      </c>
      <c r="G58" s="47">
        <f>SUM(H58:AK58)</f>
        <v>1243</v>
      </c>
      <c r="H58" s="35">
        <v>126</v>
      </c>
      <c r="I58" s="35">
        <v>112</v>
      </c>
      <c r="J58" s="35">
        <v>93</v>
      </c>
      <c r="K58" s="35">
        <v>80</v>
      </c>
      <c r="L58" s="35">
        <v>80</v>
      </c>
      <c r="M58" s="35">
        <v>80</v>
      </c>
      <c r="N58" s="35">
        <v>48</v>
      </c>
      <c r="O58" s="35">
        <v>33</v>
      </c>
      <c r="P58" s="35">
        <v>71</v>
      </c>
      <c r="Q58" s="35">
        <v>100</v>
      </c>
      <c r="R58" s="35">
        <v>48</v>
      </c>
      <c r="S58" s="35">
        <v>54</v>
      </c>
      <c r="T58" s="35">
        <v>40</v>
      </c>
      <c r="U58" s="35">
        <v>64</v>
      </c>
      <c r="V58" s="35">
        <v>16</v>
      </c>
      <c r="W58" s="35">
        <v>32</v>
      </c>
      <c r="X58" s="35">
        <v>48</v>
      </c>
      <c r="Y58" s="35">
        <v>80</v>
      </c>
      <c r="Z58" s="35">
        <v>8</v>
      </c>
      <c r="AA58" s="35">
        <v>3</v>
      </c>
      <c r="AB58" s="35">
        <v>3</v>
      </c>
      <c r="AC58" s="35">
        <v>2</v>
      </c>
      <c r="AD58" s="35">
        <v>4</v>
      </c>
      <c r="AE58" s="35">
        <v>0</v>
      </c>
      <c r="AF58" s="35">
        <v>1</v>
      </c>
      <c r="AG58" s="35">
        <v>2</v>
      </c>
      <c r="AH58" s="35">
        <v>4</v>
      </c>
      <c r="AI58" s="35">
        <v>5</v>
      </c>
      <c r="AJ58" s="35">
        <v>3</v>
      </c>
      <c r="AK58" s="35">
        <v>3</v>
      </c>
    </row>
    <row r="59" spans="1:37">
      <c r="A59" s="48" t="s">
        <v>32</v>
      </c>
      <c r="B59" s="31" t="s">
        <v>21</v>
      </c>
      <c r="C59" s="30" t="s">
        <v>73</v>
      </c>
      <c r="D59" s="48" t="s">
        <v>102</v>
      </c>
      <c r="E59" s="48" t="s">
        <v>103</v>
      </c>
      <c r="F59" s="33">
        <f>SUMPRODUCT(H59:AK59,$H$1:$AK$1)</f>
        <v>1715712.2059999998</v>
      </c>
      <c r="G59" s="47">
        <f>SUM(H59:AK59)</f>
        <v>1451</v>
      </c>
      <c r="H59" s="35">
        <v>139</v>
      </c>
      <c r="I59" s="35">
        <v>125</v>
      </c>
      <c r="J59" s="35">
        <v>103</v>
      </c>
      <c r="K59" s="35">
        <v>88</v>
      </c>
      <c r="L59" s="35">
        <v>88</v>
      </c>
      <c r="M59" s="35">
        <v>88</v>
      </c>
      <c r="N59" s="35">
        <v>53</v>
      </c>
      <c r="O59" s="35">
        <v>37</v>
      </c>
      <c r="P59" s="35">
        <v>79</v>
      </c>
      <c r="Q59" s="35">
        <v>127</v>
      </c>
      <c r="R59" s="35">
        <v>56</v>
      </c>
      <c r="S59" s="35">
        <v>63</v>
      </c>
      <c r="T59" s="35">
        <v>46</v>
      </c>
      <c r="U59" s="35">
        <v>75</v>
      </c>
      <c r="V59" s="35">
        <v>19</v>
      </c>
      <c r="W59" s="35">
        <v>37</v>
      </c>
      <c r="X59" s="35">
        <v>56</v>
      </c>
      <c r="Y59" s="35">
        <v>93</v>
      </c>
      <c r="Z59" s="35">
        <v>16</v>
      </c>
      <c r="AA59" s="35">
        <v>6</v>
      </c>
      <c r="AB59" s="35">
        <v>6</v>
      </c>
      <c r="AC59" s="35">
        <v>4</v>
      </c>
      <c r="AD59" s="35">
        <v>9</v>
      </c>
      <c r="AE59" s="35">
        <v>1</v>
      </c>
      <c r="AF59" s="35">
        <v>2</v>
      </c>
      <c r="AG59" s="35">
        <v>3</v>
      </c>
      <c r="AH59" s="35">
        <v>9</v>
      </c>
      <c r="AI59" s="35">
        <v>11</v>
      </c>
      <c r="AJ59" s="35">
        <v>6</v>
      </c>
      <c r="AK59" s="35">
        <v>6</v>
      </c>
    </row>
    <row r="60" spans="1:37">
      <c r="A60" s="48" t="s">
        <v>32</v>
      </c>
      <c r="B60" s="31" t="s">
        <v>21</v>
      </c>
      <c r="C60" s="30" t="s">
        <v>73</v>
      </c>
      <c r="D60" s="48" t="s">
        <v>104</v>
      </c>
      <c r="E60" s="48" t="s">
        <v>105</v>
      </c>
      <c r="F60" s="33">
        <f>SUMPRODUCT(H60:AK60,$H$1:$AK$1)</f>
        <v>1617304.1600000001</v>
      </c>
      <c r="G60" s="47">
        <f>SUM(H60:AK60)</f>
        <v>1363</v>
      </c>
      <c r="H60" s="35">
        <v>126</v>
      </c>
      <c r="I60" s="35">
        <v>112</v>
      </c>
      <c r="J60" s="35">
        <v>93</v>
      </c>
      <c r="K60" s="35">
        <v>80</v>
      </c>
      <c r="L60" s="35">
        <v>80</v>
      </c>
      <c r="M60" s="35">
        <v>80</v>
      </c>
      <c r="N60" s="35">
        <v>48</v>
      </c>
      <c r="O60" s="35">
        <v>33</v>
      </c>
      <c r="P60" s="35">
        <v>71</v>
      </c>
      <c r="Q60" s="35">
        <v>122</v>
      </c>
      <c r="R60" s="35">
        <v>56</v>
      </c>
      <c r="S60" s="35">
        <v>63</v>
      </c>
      <c r="T60" s="35">
        <v>46</v>
      </c>
      <c r="U60" s="35">
        <v>75</v>
      </c>
      <c r="V60" s="35">
        <v>19</v>
      </c>
      <c r="W60" s="35">
        <v>37</v>
      </c>
      <c r="X60" s="35">
        <v>56</v>
      </c>
      <c r="Y60" s="35">
        <v>93</v>
      </c>
      <c r="Z60" s="35">
        <v>15</v>
      </c>
      <c r="AA60" s="35">
        <v>5</v>
      </c>
      <c r="AB60" s="35">
        <v>5</v>
      </c>
      <c r="AC60" s="35">
        <v>4</v>
      </c>
      <c r="AD60" s="35">
        <v>8</v>
      </c>
      <c r="AE60" s="35">
        <v>1</v>
      </c>
      <c r="AF60" s="35">
        <v>2</v>
      </c>
      <c r="AG60" s="35">
        <v>3</v>
      </c>
      <c r="AH60" s="35">
        <v>8</v>
      </c>
      <c r="AI60" s="35">
        <v>10</v>
      </c>
      <c r="AJ60" s="35">
        <v>6</v>
      </c>
      <c r="AK60" s="35">
        <v>6</v>
      </c>
    </row>
    <row r="61" spans="1:37">
      <c r="A61" s="48" t="s">
        <v>32</v>
      </c>
      <c r="B61" s="31" t="s">
        <v>21</v>
      </c>
      <c r="C61" s="30" t="s">
        <v>73</v>
      </c>
      <c r="D61" s="48" t="s">
        <v>106</v>
      </c>
      <c r="E61" s="48" t="s">
        <v>107</v>
      </c>
      <c r="F61" s="33">
        <f>SUMPRODUCT(H61:AK61,$H$1:$AK$1)</f>
        <v>2911382.33225</v>
      </c>
      <c r="G61" s="47">
        <f>SUM(H61:AK61)</f>
        <v>1862</v>
      </c>
      <c r="H61" s="35">
        <v>166</v>
      </c>
      <c r="I61" s="35">
        <v>174</v>
      </c>
      <c r="J61" s="35">
        <v>142</v>
      </c>
      <c r="K61" s="35">
        <v>123</v>
      </c>
      <c r="L61" s="35">
        <v>123</v>
      </c>
      <c r="M61" s="35">
        <v>123</v>
      </c>
      <c r="N61" s="35">
        <v>74</v>
      </c>
      <c r="O61" s="35">
        <v>45</v>
      </c>
      <c r="P61" s="35">
        <v>93</v>
      </c>
      <c r="Q61" s="35">
        <v>123</v>
      </c>
      <c r="R61" s="35">
        <v>53</v>
      </c>
      <c r="S61" s="35">
        <v>64</v>
      </c>
      <c r="T61" s="35">
        <v>43</v>
      </c>
      <c r="U61" s="35">
        <v>68</v>
      </c>
      <c r="V61" s="35">
        <v>16</v>
      </c>
      <c r="W61" s="35">
        <v>33</v>
      </c>
      <c r="X61" s="35">
        <v>50</v>
      </c>
      <c r="Y61" s="35">
        <v>85</v>
      </c>
      <c r="Z61" s="35">
        <v>55</v>
      </c>
      <c r="AA61" s="35">
        <v>19</v>
      </c>
      <c r="AB61" s="35">
        <v>20</v>
      </c>
      <c r="AC61" s="35">
        <v>13</v>
      </c>
      <c r="AD61" s="35">
        <v>31</v>
      </c>
      <c r="AE61" s="35">
        <v>3</v>
      </c>
      <c r="AF61" s="35">
        <v>5</v>
      </c>
      <c r="AG61" s="35">
        <v>11</v>
      </c>
      <c r="AH61" s="35">
        <v>29</v>
      </c>
      <c r="AI61" s="35">
        <v>36</v>
      </c>
      <c r="AJ61" s="35">
        <v>21</v>
      </c>
      <c r="AK61" s="35">
        <v>21</v>
      </c>
    </row>
    <row r="62" spans="1:37">
      <c r="A62" s="48" t="s">
        <v>33</v>
      </c>
      <c r="B62" s="31" t="s">
        <v>21</v>
      </c>
      <c r="C62" s="30" t="s">
        <v>21</v>
      </c>
      <c r="D62" s="48" t="s">
        <v>111</v>
      </c>
      <c r="E62" s="48" t="s">
        <v>112</v>
      </c>
      <c r="F62" s="33">
        <f t="shared" ref="F62:F67" si="6">SUMPRODUCT(H62:AK62,$H$1:$AK$1)</f>
        <v>1429934.0604999999</v>
      </c>
      <c r="G62" s="47">
        <f t="shared" ref="G62:G67" si="7">SUM(H62:AK62)</f>
        <v>931</v>
      </c>
      <c r="H62" s="35">
        <v>82</v>
      </c>
      <c r="I62" s="35">
        <v>76</v>
      </c>
      <c r="J62" s="35">
        <v>63</v>
      </c>
      <c r="K62" s="35">
        <v>54</v>
      </c>
      <c r="L62" s="35">
        <v>54</v>
      </c>
      <c r="M62" s="35">
        <v>54</v>
      </c>
      <c r="N62" s="35">
        <v>33</v>
      </c>
      <c r="O62" s="35">
        <v>22</v>
      </c>
      <c r="P62" s="35">
        <v>45</v>
      </c>
      <c r="Q62" s="35">
        <v>69</v>
      </c>
      <c r="R62" s="35">
        <v>33</v>
      </c>
      <c r="S62" s="35">
        <v>37</v>
      </c>
      <c r="T62" s="35">
        <v>27</v>
      </c>
      <c r="U62" s="35">
        <v>43</v>
      </c>
      <c r="V62" s="35">
        <v>11</v>
      </c>
      <c r="W62" s="35">
        <v>21</v>
      </c>
      <c r="X62" s="35">
        <v>32</v>
      </c>
      <c r="Y62" s="35">
        <v>54</v>
      </c>
      <c r="Z62" s="35">
        <v>18</v>
      </c>
      <c r="AA62" s="35">
        <v>11</v>
      </c>
      <c r="AB62" s="35">
        <v>11</v>
      </c>
      <c r="AC62" s="35">
        <v>8</v>
      </c>
      <c r="AD62" s="35">
        <v>17</v>
      </c>
      <c r="AE62" s="35">
        <v>1</v>
      </c>
      <c r="AF62" s="35">
        <v>3</v>
      </c>
      <c r="AG62" s="35">
        <v>6</v>
      </c>
      <c r="AH62" s="35">
        <v>13</v>
      </c>
      <c r="AI62" s="35">
        <v>15</v>
      </c>
      <c r="AJ62" s="35">
        <v>9</v>
      </c>
      <c r="AK62" s="35">
        <v>9</v>
      </c>
    </row>
    <row r="63" spans="1:37">
      <c r="A63" s="48" t="s">
        <v>33</v>
      </c>
      <c r="B63" s="31" t="s">
        <v>21</v>
      </c>
      <c r="C63" s="30" t="s">
        <v>21</v>
      </c>
      <c r="D63" s="48" t="s">
        <v>113</v>
      </c>
      <c r="E63" s="48" t="s">
        <v>114</v>
      </c>
      <c r="F63" s="33">
        <f t="shared" si="6"/>
        <v>1146476.5219999999</v>
      </c>
      <c r="G63" s="47">
        <f t="shared" si="7"/>
        <v>907</v>
      </c>
      <c r="H63" s="35">
        <v>84</v>
      </c>
      <c r="I63" s="35">
        <v>79</v>
      </c>
      <c r="J63" s="35">
        <v>65</v>
      </c>
      <c r="K63" s="35">
        <v>56</v>
      </c>
      <c r="L63" s="35">
        <v>56</v>
      </c>
      <c r="M63" s="35">
        <v>56</v>
      </c>
      <c r="N63" s="35">
        <v>33</v>
      </c>
      <c r="O63" s="35">
        <v>22</v>
      </c>
      <c r="P63" s="35">
        <v>47</v>
      </c>
      <c r="Q63" s="35">
        <v>71</v>
      </c>
      <c r="R63" s="35">
        <v>33</v>
      </c>
      <c r="S63" s="35">
        <v>38</v>
      </c>
      <c r="T63" s="35">
        <v>28</v>
      </c>
      <c r="U63" s="35">
        <v>45</v>
      </c>
      <c r="V63" s="35">
        <v>11</v>
      </c>
      <c r="W63" s="35">
        <v>22</v>
      </c>
      <c r="X63" s="35">
        <v>33</v>
      </c>
      <c r="Y63" s="35">
        <v>55</v>
      </c>
      <c r="Z63" s="35">
        <v>18</v>
      </c>
      <c r="AA63" s="35">
        <v>6</v>
      </c>
      <c r="AB63" s="35">
        <v>6</v>
      </c>
      <c r="AC63" s="35">
        <v>4</v>
      </c>
      <c r="AD63" s="35">
        <v>9</v>
      </c>
      <c r="AE63" s="35">
        <v>1</v>
      </c>
      <c r="AF63" s="35">
        <v>2</v>
      </c>
      <c r="AG63" s="35">
        <v>3</v>
      </c>
      <c r="AH63" s="35">
        <v>7</v>
      </c>
      <c r="AI63" s="35">
        <v>7</v>
      </c>
      <c r="AJ63" s="35">
        <v>5</v>
      </c>
      <c r="AK63" s="35">
        <v>5</v>
      </c>
    </row>
    <row r="64" spans="1:37">
      <c r="A64" s="48" t="s">
        <v>33</v>
      </c>
      <c r="B64" s="31" t="s">
        <v>21</v>
      </c>
      <c r="C64" s="30" t="s">
        <v>21</v>
      </c>
      <c r="D64" s="48" t="s">
        <v>115</v>
      </c>
      <c r="E64" s="48" t="s">
        <v>116</v>
      </c>
      <c r="F64" s="33">
        <f t="shared" si="6"/>
        <v>1831131.82525</v>
      </c>
      <c r="G64" s="47">
        <f t="shared" si="7"/>
        <v>1425</v>
      </c>
      <c r="H64" s="35">
        <v>133</v>
      </c>
      <c r="I64" s="35">
        <v>124</v>
      </c>
      <c r="J64" s="35">
        <v>101</v>
      </c>
      <c r="K64" s="35">
        <v>87</v>
      </c>
      <c r="L64" s="35">
        <v>87</v>
      </c>
      <c r="M64" s="35">
        <v>87</v>
      </c>
      <c r="N64" s="35">
        <v>52</v>
      </c>
      <c r="O64" s="35">
        <v>34</v>
      </c>
      <c r="P64" s="35">
        <v>73</v>
      </c>
      <c r="Q64" s="35">
        <v>110</v>
      </c>
      <c r="R64" s="35">
        <v>52</v>
      </c>
      <c r="S64" s="35">
        <v>61</v>
      </c>
      <c r="T64" s="35">
        <v>43</v>
      </c>
      <c r="U64" s="35">
        <v>70</v>
      </c>
      <c r="V64" s="35">
        <v>18</v>
      </c>
      <c r="W64" s="35">
        <v>35</v>
      </c>
      <c r="X64" s="35">
        <v>52</v>
      </c>
      <c r="Y64" s="35">
        <v>88</v>
      </c>
      <c r="Z64" s="35">
        <v>28</v>
      </c>
      <c r="AA64" s="35">
        <v>9</v>
      </c>
      <c r="AB64" s="35">
        <v>9</v>
      </c>
      <c r="AC64" s="35">
        <v>6</v>
      </c>
      <c r="AD64" s="35">
        <v>14</v>
      </c>
      <c r="AE64" s="35">
        <v>1</v>
      </c>
      <c r="AF64" s="35">
        <v>3</v>
      </c>
      <c r="AG64" s="35">
        <v>7</v>
      </c>
      <c r="AH64" s="35">
        <v>11</v>
      </c>
      <c r="AI64" s="35">
        <v>14</v>
      </c>
      <c r="AJ64" s="35">
        <v>8</v>
      </c>
      <c r="AK64" s="35">
        <v>8</v>
      </c>
    </row>
    <row r="65" spans="1:37">
      <c r="A65" s="48" t="s">
        <v>33</v>
      </c>
      <c r="B65" s="31" t="s">
        <v>21</v>
      </c>
      <c r="C65" s="30" t="s">
        <v>21</v>
      </c>
      <c r="D65" s="48" t="s">
        <v>117</v>
      </c>
      <c r="E65" s="48" t="s">
        <v>118</v>
      </c>
      <c r="F65" s="33">
        <f t="shared" si="6"/>
        <v>1086263.7492499999</v>
      </c>
      <c r="G65" s="47">
        <f t="shared" si="7"/>
        <v>682</v>
      </c>
      <c r="H65" s="35">
        <v>59</v>
      </c>
      <c r="I65" s="35">
        <v>55</v>
      </c>
      <c r="J65" s="35">
        <v>46</v>
      </c>
      <c r="K65" s="35">
        <v>39</v>
      </c>
      <c r="L65" s="35">
        <v>39</v>
      </c>
      <c r="M65" s="35">
        <v>39</v>
      </c>
      <c r="N65" s="35">
        <v>24</v>
      </c>
      <c r="O65" s="35">
        <v>16</v>
      </c>
      <c r="P65" s="35">
        <v>33</v>
      </c>
      <c r="Q65" s="35">
        <v>50</v>
      </c>
      <c r="R65" s="35">
        <v>24</v>
      </c>
      <c r="S65" s="35">
        <v>27</v>
      </c>
      <c r="T65" s="35">
        <v>19</v>
      </c>
      <c r="U65" s="35">
        <v>31</v>
      </c>
      <c r="V65" s="35">
        <v>8</v>
      </c>
      <c r="W65" s="35">
        <v>15</v>
      </c>
      <c r="X65" s="35">
        <v>23</v>
      </c>
      <c r="Y65" s="35">
        <v>39</v>
      </c>
      <c r="Z65" s="35">
        <v>13</v>
      </c>
      <c r="AA65" s="35">
        <v>9</v>
      </c>
      <c r="AB65" s="35">
        <v>9</v>
      </c>
      <c r="AC65" s="35">
        <v>6</v>
      </c>
      <c r="AD65" s="35">
        <v>14</v>
      </c>
      <c r="AE65" s="35">
        <v>1</v>
      </c>
      <c r="AF65" s="35">
        <v>2</v>
      </c>
      <c r="AG65" s="35">
        <v>5</v>
      </c>
      <c r="AH65" s="35">
        <v>11</v>
      </c>
      <c r="AI65" s="35">
        <v>12</v>
      </c>
      <c r="AJ65" s="35">
        <v>7</v>
      </c>
      <c r="AK65" s="35">
        <v>7</v>
      </c>
    </row>
    <row r="66" spans="1:37">
      <c r="A66" s="45" t="s">
        <v>33</v>
      </c>
      <c r="B66" s="31" t="s">
        <v>21</v>
      </c>
      <c r="C66" s="30" t="s">
        <v>21</v>
      </c>
      <c r="D66" s="46" t="s">
        <v>119</v>
      </c>
      <c r="E66" s="45" t="s">
        <v>120</v>
      </c>
      <c r="F66" s="33">
        <f t="shared" si="6"/>
        <v>1399803.0215</v>
      </c>
      <c r="G66" s="47">
        <f t="shared" si="7"/>
        <v>1283</v>
      </c>
      <c r="H66" s="35">
        <v>123</v>
      </c>
      <c r="I66" s="35">
        <v>115</v>
      </c>
      <c r="J66" s="35">
        <v>95</v>
      </c>
      <c r="K66" s="35">
        <v>82</v>
      </c>
      <c r="L66" s="35">
        <v>82</v>
      </c>
      <c r="M66" s="35">
        <v>82</v>
      </c>
      <c r="N66" s="35">
        <v>49</v>
      </c>
      <c r="O66" s="35">
        <v>33</v>
      </c>
      <c r="P66" s="35">
        <v>68</v>
      </c>
      <c r="Q66" s="35">
        <v>103</v>
      </c>
      <c r="R66" s="35">
        <v>49</v>
      </c>
      <c r="S66" s="35">
        <v>56</v>
      </c>
      <c r="T66" s="35">
        <v>40</v>
      </c>
      <c r="U66" s="35">
        <v>65</v>
      </c>
      <c r="V66" s="35">
        <v>16</v>
      </c>
      <c r="W66" s="35">
        <v>32</v>
      </c>
      <c r="X66" s="35">
        <v>49</v>
      </c>
      <c r="Y66" s="35">
        <v>81</v>
      </c>
      <c r="Z66" s="35">
        <v>26</v>
      </c>
      <c r="AA66" s="35">
        <v>4</v>
      </c>
      <c r="AB66" s="35">
        <v>4</v>
      </c>
      <c r="AC66" s="35">
        <v>3</v>
      </c>
      <c r="AD66" s="35">
        <v>6</v>
      </c>
      <c r="AE66" s="35">
        <v>1</v>
      </c>
      <c r="AF66" s="35">
        <v>1</v>
      </c>
      <c r="AG66" s="35">
        <v>2</v>
      </c>
      <c r="AH66" s="35">
        <v>5</v>
      </c>
      <c r="AI66" s="35">
        <v>5</v>
      </c>
      <c r="AJ66" s="35">
        <v>3</v>
      </c>
      <c r="AK66" s="35">
        <v>3</v>
      </c>
    </row>
    <row r="67" spans="1:37">
      <c r="A67" s="45" t="s">
        <v>33</v>
      </c>
      <c r="B67" s="31" t="s">
        <v>21</v>
      </c>
      <c r="C67" s="30" t="s">
        <v>21</v>
      </c>
      <c r="D67" s="46" t="s">
        <v>121</v>
      </c>
      <c r="E67" s="45" t="s">
        <v>122</v>
      </c>
      <c r="F67" s="33">
        <f t="shared" si="6"/>
        <v>1089686.2450000001</v>
      </c>
      <c r="G67" s="47">
        <f t="shared" si="7"/>
        <v>952</v>
      </c>
      <c r="H67" s="35">
        <v>90</v>
      </c>
      <c r="I67" s="35">
        <v>84</v>
      </c>
      <c r="J67" s="35">
        <v>70</v>
      </c>
      <c r="K67" s="35">
        <v>60</v>
      </c>
      <c r="L67" s="35">
        <v>60</v>
      </c>
      <c r="M67" s="35">
        <v>60</v>
      </c>
      <c r="N67" s="35">
        <v>36</v>
      </c>
      <c r="O67" s="35">
        <v>24</v>
      </c>
      <c r="P67" s="35">
        <v>50</v>
      </c>
      <c r="Q67" s="35">
        <v>76</v>
      </c>
      <c r="R67" s="35">
        <v>36</v>
      </c>
      <c r="S67" s="35">
        <v>41</v>
      </c>
      <c r="T67" s="35">
        <v>30</v>
      </c>
      <c r="U67" s="35">
        <v>48</v>
      </c>
      <c r="V67" s="35">
        <v>12</v>
      </c>
      <c r="W67" s="35">
        <v>24</v>
      </c>
      <c r="X67" s="35">
        <v>36</v>
      </c>
      <c r="Y67" s="35">
        <v>59</v>
      </c>
      <c r="Z67" s="35">
        <v>19</v>
      </c>
      <c r="AA67" s="35">
        <v>4</v>
      </c>
      <c r="AB67" s="35">
        <v>4</v>
      </c>
      <c r="AC67" s="35">
        <v>3</v>
      </c>
      <c r="AD67" s="35">
        <v>6</v>
      </c>
      <c r="AE67" s="35">
        <v>1</v>
      </c>
      <c r="AF67" s="35">
        <v>1</v>
      </c>
      <c r="AG67" s="35">
        <v>2</v>
      </c>
      <c r="AH67" s="35">
        <v>5</v>
      </c>
      <c r="AI67" s="35">
        <v>5</v>
      </c>
      <c r="AJ67" s="35">
        <v>3</v>
      </c>
      <c r="AK67" s="35">
        <v>3</v>
      </c>
    </row>
    <row r="68" spans="1:37">
      <c r="A68" s="48" t="s">
        <v>34</v>
      </c>
      <c r="B68" s="31" t="s">
        <v>21</v>
      </c>
      <c r="C68" s="30" t="s">
        <v>46</v>
      </c>
      <c r="D68" s="48" t="s">
        <v>47</v>
      </c>
      <c r="E68" s="48" t="s">
        <v>48</v>
      </c>
      <c r="F68" s="33">
        <f t="shared" ref="F68:F74" si="8">SUMPRODUCT(H68:AK68,$H$1:$AK$1)</f>
        <v>1636536.6680000001</v>
      </c>
      <c r="G68" s="47">
        <f t="shared" ref="G68:G74" si="9">SUM(H68:AK68)</f>
        <v>1431</v>
      </c>
      <c r="H68" s="35">
        <v>106</v>
      </c>
      <c r="I68" s="35">
        <v>123</v>
      </c>
      <c r="J68" s="35">
        <v>95</v>
      </c>
      <c r="K68" s="35">
        <v>64</v>
      </c>
      <c r="L68" s="35">
        <v>88</v>
      </c>
      <c r="M68" s="35">
        <v>111</v>
      </c>
      <c r="N68" s="35">
        <v>44</v>
      </c>
      <c r="O68" s="35">
        <v>33</v>
      </c>
      <c r="P68" s="35">
        <v>132</v>
      </c>
      <c r="Q68" s="35">
        <v>163</v>
      </c>
      <c r="R68" s="35">
        <v>77</v>
      </c>
      <c r="S68" s="35">
        <v>80</v>
      </c>
      <c r="T68" s="35">
        <v>46</v>
      </c>
      <c r="U68" s="35">
        <v>62</v>
      </c>
      <c r="V68" s="35">
        <v>10</v>
      </c>
      <c r="W68" s="35">
        <v>17</v>
      </c>
      <c r="X68" s="35">
        <v>45</v>
      </c>
      <c r="Y68" s="35">
        <v>64</v>
      </c>
      <c r="Z68" s="35">
        <v>12</v>
      </c>
      <c r="AA68" s="35">
        <v>4</v>
      </c>
      <c r="AB68" s="35">
        <v>7</v>
      </c>
      <c r="AC68" s="35">
        <v>7</v>
      </c>
      <c r="AD68" s="35">
        <v>11</v>
      </c>
      <c r="AE68" s="35">
        <v>1</v>
      </c>
      <c r="AF68" s="35">
        <v>1</v>
      </c>
      <c r="AG68" s="35">
        <v>4</v>
      </c>
      <c r="AH68" s="35">
        <v>9</v>
      </c>
      <c r="AI68" s="35">
        <v>10</v>
      </c>
      <c r="AJ68" s="35">
        <v>5</v>
      </c>
      <c r="AK68" s="35">
        <v>0</v>
      </c>
    </row>
    <row r="69" spans="1:37">
      <c r="A69" s="48" t="s">
        <v>34</v>
      </c>
      <c r="B69" s="31" t="s">
        <v>21</v>
      </c>
      <c r="C69" s="30" t="s">
        <v>46</v>
      </c>
      <c r="D69" s="48" t="s">
        <v>49</v>
      </c>
      <c r="E69" s="48" t="s">
        <v>50</v>
      </c>
      <c r="F69" s="33">
        <f t="shared" si="8"/>
        <v>1343219.19475</v>
      </c>
      <c r="G69" s="47">
        <f t="shared" si="9"/>
        <v>1110</v>
      </c>
      <c r="H69" s="35">
        <v>78</v>
      </c>
      <c r="I69" s="35">
        <v>118</v>
      </c>
      <c r="J69" s="35">
        <v>101</v>
      </c>
      <c r="K69" s="35">
        <v>73</v>
      </c>
      <c r="L69" s="35">
        <v>89</v>
      </c>
      <c r="M69" s="35">
        <v>74</v>
      </c>
      <c r="N69" s="35">
        <v>20</v>
      </c>
      <c r="O69" s="35">
        <v>21</v>
      </c>
      <c r="P69" s="35">
        <v>67</v>
      </c>
      <c r="Q69" s="35">
        <v>57</v>
      </c>
      <c r="R69" s="35">
        <v>26</v>
      </c>
      <c r="S69" s="35">
        <v>56</v>
      </c>
      <c r="T69" s="35">
        <v>21</v>
      </c>
      <c r="U69" s="35">
        <v>36</v>
      </c>
      <c r="V69" s="35">
        <v>7</v>
      </c>
      <c r="W69" s="35">
        <v>32</v>
      </c>
      <c r="X69" s="35">
        <v>29</v>
      </c>
      <c r="Y69" s="35">
        <v>109</v>
      </c>
      <c r="Z69" s="35">
        <v>30</v>
      </c>
      <c r="AA69" s="35">
        <v>10</v>
      </c>
      <c r="AB69" s="35">
        <v>10</v>
      </c>
      <c r="AC69" s="35">
        <v>6</v>
      </c>
      <c r="AD69" s="35">
        <v>19</v>
      </c>
      <c r="AE69" s="35">
        <v>1</v>
      </c>
      <c r="AF69" s="35">
        <v>2</v>
      </c>
      <c r="AG69" s="35">
        <v>2</v>
      </c>
      <c r="AH69" s="35">
        <v>5</v>
      </c>
      <c r="AI69" s="35">
        <v>6</v>
      </c>
      <c r="AJ69" s="35">
        <v>3</v>
      </c>
      <c r="AK69" s="35">
        <v>2</v>
      </c>
    </row>
    <row r="70" spans="1:37">
      <c r="A70" s="48" t="s">
        <v>34</v>
      </c>
      <c r="B70" s="31" t="s">
        <v>21</v>
      </c>
      <c r="C70" s="30" t="s">
        <v>46</v>
      </c>
      <c r="D70" s="48" t="s">
        <v>51</v>
      </c>
      <c r="E70" s="48" t="s">
        <v>52</v>
      </c>
      <c r="F70" s="33">
        <f t="shared" si="8"/>
        <v>1657223.9214999999</v>
      </c>
      <c r="G70" s="47">
        <f t="shared" si="9"/>
        <v>1311</v>
      </c>
      <c r="H70" s="35">
        <v>131</v>
      </c>
      <c r="I70" s="35">
        <v>92</v>
      </c>
      <c r="J70" s="35">
        <v>101</v>
      </c>
      <c r="K70" s="35">
        <v>82</v>
      </c>
      <c r="L70" s="35">
        <v>87</v>
      </c>
      <c r="M70" s="35">
        <v>66</v>
      </c>
      <c r="N70" s="35">
        <v>57</v>
      </c>
      <c r="O70" s="35">
        <v>41</v>
      </c>
      <c r="P70" s="35">
        <v>67</v>
      </c>
      <c r="Q70" s="35">
        <v>106</v>
      </c>
      <c r="R70" s="35">
        <v>66</v>
      </c>
      <c r="S70" s="35">
        <v>43</v>
      </c>
      <c r="T70" s="35">
        <v>34</v>
      </c>
      <c r="U70" s="35">
        <v>90</v>
      </c>
      <c r="V70" s="35">
        <v>16</v>
      </c>
      <c r="W70" s="35">
        <v>25</v>
      </c>
      <c r="X70" s="35">
        <v>33</v>
      </c>
      <c r="Y70" s="35">
        <v>45</v>
      </c>
      <c r="Z70" s="35">
        <v>38</v>
      </c>
      <c r="AA70" s="35">
        <v>13</v>
      </c>
      <c r="AB70" s="35">
        <v>11</v>
      </c>
      <c r="AC70" s="35">
        <v>11</v>
      </c>
      <c r="AD70" s="35">
        <v>18</v>
      </c>
      <c r="AE70" s="35">
        <v>1</v>
      </c>
      <c r="AF70" s="35">
        <v>2</v>
      </c>
      <c r="AG70" s="35">
        <v>5</v>
      </c>
      <c r="AH70" s="35">
        <v>10</v>
      </c>
      <c r="AI70" s="35">
        <v>12</v>
      </c>
      <c r="AJ70" s="35">
        <v>6</v>
      </c>
      <c r="AK70" s="35">
        <v>2</v>
      </c>
    </row>
    <row r="71" spans="1:37">
      <c r="A71" s="48" t="s">
        <v>34</v>
      </c>
      <c r="B71" s="31" t="s">
        <v>21</v>
      </c>
      <c r="C71" s="30" t="s">
        <v>46</v>
      </c>
      <c r="D71" s="48" t="s">
        <v>53</v>
      </c>
      <c r="E71" s="48" t="s">
        <v>54</v>
      </c>
      <c r="F71" s="33">
        <f t="shared" si="8"/>
        <v>1719123.3412500001</v>
      </c>
      <c r="G71" s="47">
        <f t="shared" si="9"/>
        <v>1197</v>
      </c>
      <c r="H71" s="35">
        <v>150</v>
      </c>
      <c r="I71" s="35">
        <v>97</v>
      </c>
      <c r="J71" s="35">
        <v>65</v>
      </c>
      <c r="K71" s="35">
        <v>55</v>
      </c>
      <c r="L71" s="35">
        <v>54</v>
      </c>
      <c r="M71" s="35">
        <v>69</v>
      </c>
      <c r="N71" s="35">
        <v>82</v>
      </c>
      <c r="O71" s="35">
        <v>37</v>
      </c>
      <c r="P71" s="35">
        <v>57</v>
      </c>
      <c r="Q71" s="35">
        <v>66</v>
      </c>
      <c r="R71" s="35">
        <v>23</v>
      </c>
      <c r="S71" s="35">
        <v>63</v>
      </c>
      <c r="T71" s="35">
        <v>55</v>
      </c>
      <c r="U71" s="35">
        <v>26</v>
      </c>
      <c r="V71" s="35">
        <v>24</v>
      </c>
      <c r="W71" s="35">
        <v>36</v>
      </c>
      <c r="X71" s="35">
        <v>81</v>
      </c>
      <c r="Y71" s="35">
        <v>45</v>
      </c>
      <c r="Z71" s="35">
        <v>14</v>
      </c>
      <c r="AA71" s="35">
        <v>5</v>
      </c>
      <c r="AB71" s="35">
        <v>6</v>
      </c>
      <c r="AC71" s="35">
        <v>4</v>
      </c>
      <c r="AD71" s="35">
        <v>10</v>
      </c>
      <c r="AE71" s="35">
        <v>3</v>
      </c>
      <c r="AF71" s="35">
        <v>5</v>
      </c>
      <c r="AG71" s="35">
        <v>7</v>
      </c>
      <c r="AH71" s="35">
        <v>17</v>
      </c>
      <c r="AI71" s="35">
        <v>18</v>
      </c>
      <c r="AJ71" s="35">
        <v>9</v>
      </c>
      <c r="AK71" s="35">
        <v>14</v>
      </c>
    </row>
    <row r="72" spans="1:37">
      <c r="A72" s="48" t="s">
        <v>34</v>
      </c>
      <c r="B72" s="31" t="s">
        <v>21</v>
      </c>
      <c r="C72" s="30" t="s">
        <v>46</v>
      </c>
      <c r="D72" s="48" t="s">
        <v>55</v>
      </c>
      <c r="E72" s="48" t="s">
        <v>56</v>
      </c>
      <c r="F72" s="33">
        <f t="shared" si="8"/>
        <v>2066555.6284999999</v>
      </c>
      <c r="G72" s="47">
        <f t="shared" si="9"/>
        <v>1477</v>
      </c>
      <c r="H72" s="35">
        <v>146</v>
      </c>
      <c r="I72" s="35">
        <v>119</v>
      </c>
      <c r="J72" s="35">
        <v>133</v>
      </c>
      <c r="K72" s="35">
        <v>118</v>
      </c>
      <c r="L72" s="35">
        <v>77</v>
      </c>
      <c r="M72" s="35">
        <v>77</v>
      </c>
      <c r="N72" s="35">
        <v>47</v>
      </c>
      <c r="O72" s="35">
        <v>33</v>
      </c>
      <c r="P72" s="35">
        <v>35</v>
      </c>
      <c r="Q72" s="35">
        <v>123</v>
      </c>
      <c r="R72" s="35">
        <v>25</v>
      </c>
      <c r="S72" s="35">
        <v>28</v>
      </c>
      <c r="T72" s="35">
        <v>27</v>
      </c>
      <c r="U72" s="35">
        <v>72</v>
      </c>
      <c r="V72" s="35">
        <v>20</v>
      </c>
      <c r="W72" s="35">
        <v>45</v>
      </c>
      <c r="X72" s="35">
        <v>73</v>
      </c>
      <c r="Y72" s="35">
        <v>118</v>
      </c>
      <c r="Z72" s="35">
        <v>35</v>
      </c>
      <c r="AA72" s="35">
        <v>14</v>
      </c>
      <c r="AB72" s="35">
        <v>15</v>
      </c>
      <c r="AC72" s="35">
        <v>7</v>
      </c>
      <c r="AD72" s="35">
        <v>20</v>
      </c>
      <c r="AE72" s="35">
        <v>1</v>
      </c>
      <c r="AF72" s="35">
        <v>4</v>
      </c>
      <c r="AG72" s="35">
        <v>7</v>
      </c>
      <c r="AH72" s="35">
        <v>18</v>
      </c>
      <c r="AI72" s="35">
        <v>20</v>
      </c>
      <c r="AJ72" s="35">
        <v>11</v>
      </c>
      <c r="AK72" s="35">
        <v>9</v>
      </c>
    </row>
    <row r="73" spans="1:37">
      <c r="A73" s="48" t="s">
        <v>34</v>
      </c>
      <c r="B73" s="31" t="s">
        <v>21</v>
      </c>
      <c r="C73" s="30" t="s">
        <v>46</v>
      </c>
      <c r="D73" s="48" t="s">
        <v>57</v>
      </c>
      <c r="E73" s="48" t="s">
        <v>58</v>
      </c>
      <c r="F73" s="33">
        <f t="shared" si="8"/>
        <v>1656955.1680000001</v>
      </c>
      <c r="G73" s="47">
        <f t="shared" si="9"/>
        <v>1235</v>
      </c>
      <c r="H73" s="35">
        <v>128</v>
      </c>
      <c r="I73" s="35">
        <v>103</v>
      </c>
      <c r="J73" s="35">
        <v>45</v>
      </c>
      <c r="K73" s="35">
        <v>64</v>
      </c>
      <c r="L73" s="35">
        <v>89</v>
      </c>
      <c r="M73" s="35">
        <v>66</v>
      </c>
      <c r="N73" s="35">
        <v>56</v>
      </c>
      <c r="O73" s="35">
        <v>33</v>
      </c>
      <c r="P73" s="35">
        <v>71</v>
      </c>
      <c r="Q73" s="35">
        <v>96</v>
      </c>
      <c r="R73" s="35">
        <v>59</v>
      </c>
      <c r="S73" s="35">
        <v>45</v>
      </c>
      <c r="T73" s="35">
        <v>55</v>
      </c>
      <c r="U73" s="35">
        <v>56</v>
      </c>
      <c r="V73" s="35">
        <v>15</v>
      </c>
      <c r="W73" s="35">
        <v>26</v>
      </c>
      <c r="X73" s="35">
        <v>46</v>
      </c>
      <c r="Y73" s="35">
        <v>82</v>
      </c>
      <c r="Z73" s="35">
        <v>16</v>
      </c>
      <c r="AA73" s="35">
        <v>5</v>
      </c>
      <c r="AB73" s="35">
        <v>7</v>
      </c>
      <c r="AC73" s="35">
        <v>7</v>
      </c>
      <c r="AD73" s="35">
        <v>10</v>
      </c>
      <c r="AE73" s="35">
        <v>2</v>
      </c>
      <c r="AF73" s="35">
        <v>2</v>
      </c>
      <c r="AG73" s="35">
        <v>7</v>
      </c>
      <c r="AH73" s="35">
        <v>11</v>
      </c>
      <c r="AI73" s="35">
        <v>12</v>
      </c>
      <c r="AJ73" s="35">
        <v>10</v>
      </c>
      <c r="AK73" s="35">
        <v>11</v>
      </c>
    </row>
    <row r="74" spans="1:37">
      <c r="A74" s="48" t="s">
        <v>34</v>
      </c>
      <c r="B74" s="31" t="s">
        <v>21</v>
      </c>
      <c r="C74" s="30" t="s">
        <v>46</v>
      </c>
      <c r="D74" s="48" t="s">
        <v>59</v>
      </c>
      <c r="E74" s="48" t="s">
        <v>60</v>
      </c>
      <c r="F74" s="33">
        <f t="shared" si="8"/>
        <v>2194455.0360000003</v>
      </c>
      <c r="G74" s="47">
        <f t="shared" si="9"/>
        <v>1784</v>
      </c>
      <c r="H74" s="35">
        <v>144</v>
      </c>
      <c r="I74" s="35">
        <v>171</v>
      </c>
      <c r="J74" s="35">
        <v>140</v>
      </c>
      <c r="K74" s="35">
        <v>128</v>
      </c>
      <c r="L74" s="35">
        <v>100</v>
      </c>
      <c r="M74" s="35">
        <v>121</v>
      </c>
      <c r="N74" s="35">
        <v>45</v>
      </c>
      <c r="O74" s="35">
        <v>36</v>
      </c>
      <c r="P74" s="35">
        <v>60</v>
      </c>
      <c r="Q74" s="35">
        <v>129</v>
      </c>
      <c r="R74" s="35">
        <v>75</v>
      </c>
      <c r="S74" s="35">
        <v>86</v>
      </c>
      <c r="T74" s="35">
        <v>51</v>
      </c>
      <c r="U74" s="35">
        <v>124</v>
      </c>
      <c r="V74" s="35">
        <v>25</v>
      </c>
      <c r="W74" s="35">
        <v>49</v>
      </c>
      <c r="X74" s="35">
        <v>41</v>
      </c>
      <c r="Y74" s="35">
        <v>118</v>
      </c>
      <c r="Z74" s="35">
        <v>45</v>
      </c>
      <c r="AA74" s="35">
        <v>16</v>
      </c>
      <c r="AB74" s="35">
        <v>11</v>
      </c>
      <c r="AC74" s="35">
        <v>5</v>
      </c>
      <c r="AD74" s="35">
        <v>15</v>
      </c>
      <c r="AE74" s="35">
        <v>1</v>
      </c>
      <c r="AF74" s="35">
        <v>3</v>
      </c>
      <c r="AG74" s="35">
        <v>6</v>
      </c>
      <c r="AH74" s="35">
        <v>8</v>
      </c>
      <c r="AI74" s="35">
        <v>9</v>
      </c>
      <c r="AJ74" s="35">
        <v>8</v>
      </c>
      <c r="AK74" s="35">
        <v>14</v>
      </c>
    </row>
    <row r="75" spans="1:37">
      <c r="A75" s="49" t="s">
        <v>147</v>
      </c>
      <c r="B75" s="50" t="s">
        <v>137</v>
      </c>
      <c r="C75" s="51" t="s">
        <v>138</v>
      </c>
      <c r="D75" s="52" t="s">
        <v>148</v>
      </c>
      <c r="E75" s="52" t="s">
        <v>149</v>
      </c>
      <c r="F75" s="33">
        <f>SUMPRODUCT(H75:AK75,$H$1:$AK$1)</f>
        <v>2361083.0985000003</v>
      </c>
      <c r="G75" s="53">
        <f>SUM(H75:AK75)</f>
        <v>1516</v>
      </c>
      <c r="H75" s="35">
        <v>117</v>
      </c>
      <c r="I75" s="35">
        <v>110</v>
      </c>
      <c r="J75" s="35">
        <v>90</v>
      </c>
      <c r="K75" s="35">
        <v>78</v>
      </c>
      <c r="L75" s="35">
        <v>77</v>
      </c>
      <c r="M75" s="35">
        <v>78</v>
      </c>
      <c r="N75" s="35">
        <v>46</v>
      </c>
      <c r="O75" s="35">
        <v>31</v>
      </c>
      <c r="P75" s="35">
        <v>63</v>
      </c>
      <c r="Q75" s="35">
        <v>97</v>
      </c>
      <c r="R75" s="35">
        <v>46</v>
      </c>
      <c r="S75" s="35">
        <v>53</v>
      </c>
      <c r="T75" s="35">
        <v>47</v>
      </c>
      <c r="U75" s="35">
        <v>68</v>
      </c>
      <c r="V75" s="35">
        <v>17</v>
      </c>
      <c r="W75" s="35">
        <v>34</v>
      </c>
      <c r="X75" s="35">
        <v>53</v>
      </c>
      <c r="Y75" s="35">
        <v>141</v>
      </c>
      <c r="Z75" s="35">
        <v>89</v>
      </c>
      <c r="AA75" s="35">
        <v>27</v>
      </c>
      <c r="AB75" s="35">
        <v>23</v>
      </c>
      <c r="AC75" s="35">
        <v>15</v>
      </c>
      <c r="AD75" s="35">
        <v>34</v>
      </c>
      <c r="AE75" s="35">
        <v>3</v>
      </c>
      <c r="AF75" s="35">
        <v>7</v>
      </c>
      <c r="AG75" s="35">
        <v>10</v>
      </c>
      <c r="AH75" s="35">
        <v>19</v>
      </c>
      <c r="AI75" s="35">
        <v>17</v>
      </c>
      <c r="AJ75" s="35">
        <v>13</v>
      </c>
      <c r="AK75" s="35">
        <v>13</v>
      </c>
    </row>
    <row r="76" spans="1:37">
      <c r="A76" s="49" t="s">
        <v>147</v>
      </c>
      <c r="B76" s="50" t="s">
        <v>137</v>
      </c>
      <c r="C76" s="51" t="s">
        <v>138</v>
      </c>
      <c r="D76" s="52" t="s">
        <v>150</v>
      </c>
      <c r="E76" s="52" t="s">
        <v>151</v>
      </c>
      <c r="F76" s="33">
        <f>SUMPRODUCT(H76:AK76,$H$1:$AK$1)</f>
        <v>1456711.5065000001</v>
      </c>
      <c r="G76" s="53">
        <f>SUM(H76:AK76)</f>
        <v>1064</v>
      </c>
      <c r="H76" s="35">
        <v>97</v>
      </c>
      <c r="I76" s="35">
        <v>91</v>
      </c>
      <c r="J76" s="35">
        <v>75</v>
      </c>
      <c r="K76" s="35">
        <v>62</v>
      </c>
      <c r="L76" s="35">
        <v>65</v>
      </c>
      <c r="M76" s="35">
        <v>65</v>
      </c>
      <c r="N76" s="35">
        <v>39</v>
      </c>
      <c r="O76" s="35">
        <v>26</v>
      </c>
      <c r="P76" s="35">
        <v>55</v>
      </c>
      <c r="Q76" s="35">
        <v>82</v>
      </c>
      <c r="R76" s="35">
        <v>39</v>
      </c>
      <c r="S76" s="35">
        <v>45</v>
      </c>
      <c r="T76" s="35">
        <v>31</v>
      </c>
      <c r="U76" s="35">
        <v>52</v>
      </c>
      <c r="V76" s="35">
        <v>13</v>
      </c>
      <c r="W76" s="35">
        <v>25</v>
      </c>
      <c r="X76" s="35">
        <v>43</v>
      </c>
      <c r="Y76" s="35">
        <v>43</v>
      </c>
      <c r="Z76" s="35">
        <v>22</v>
      </c>
      <c r="AA76" s="35">
        <v>10</v>
      </c>
      <c r="AB76" s="35">
        <v>11</v>
      </c>
      <c r="AC76" s="35">
        <v>10</v>
      </c>
      <c r="AD76" s="35">
        <v>21</v>
      </c>
      <c r="AE76" s="35">
        <v>2</v>
      </c>
      <c r="AF76" s="35">
        <v>3</v>
      </c>
      <c r="AG76" s="35">
        <v>8</v>
      </c>
      <c r="AH76" s="35">
        <v>8</v>
      </c>
      <c r="AI76" s="35">
        <v>11</v>
      </c>
      <c r="AJ76" s="35">
        <v>5</v>
      </c>
      <c r="AK76" s="35">
        <v>5</v>
      </c>
    </row>
    <row r="77" spans="1:37">
      <c r="A77" s="49" t="s">
        <v>147</v>
      </c>
      <c r="B77" s="50" t="s">
        <v>137</v>
      </c>
      <c r="C77" s="51" t="s">
        <v>138</v>
      </c>
      <c r="D77" s="52" t="s">
        <v>152</v>
      </c>
      <c r="E77" s="52" t="s">
        <v>153</v>
      </c>
      <c r="F77" s="33">
        <f>SUMPRODUCT(H77:AK77,$H$1:$AK$1)</f>
        <v>854706.29524999997</v>
      </c>
      <c r="G77" s="53">
        <f>SUM(H77:AK77)</f>
        <v>656</v>
      </c>
      <c r="H77" s="35">
        <v>65</v>
      </c>
      <c r="I77" s="35">
        <v>61</v>
      </c>
      <c r="J77" s="35">
        <v>51</v>
      </c>
      <c r="K77" s="35">
        <v>47</v>
      </c>
      <c r="L77" s="35">
        <v>44</v>
      </c>
      <c r="M77" s="35">
        <v>43</v>
      </c>
      <c r="N77" s="35">
        <v>26</v>
      </c>
      <c r="O77" s="35">
        <v>17</v>
      </c>
      <c r="P77" s="35">
        <v>37</v>
      </c>
      <c r="Q77" s="35">
        <v>55</v>
      </c>
      <c r="R77" s="35">
        <v>26</v>
      </c>
      <c r="S77" s="35">
        <v>29</v>
      </c>
      <c r="T77" s="35">
        <v>14</v>
      </c>
      <c r="U77" s="35">
        <v>28</v>
      </c>
      <c r="V77" s="35">
        <v>7</v>
      </c>
      <c r="W77" s="35">
        <v>14</v>
      </c>
      <c r="X77" s="35">
        <v>14</v>
      </c>
      <c r="Y77" s="35">
        <v>12</v>
      </c>
      <c r="Z77" s="35">
        <v>16</v>
      </c>
      <c r="AA77" s="35">
        <v>5</v>
      </c>
      <c r="AB77" s="35">
        <v>8</v>
      </c>
      <c r="AC77" s="35">
        <v>4</v>
      </c>
      <c r="AD77" s="35">
        <v>8</v>
      </c>
      <c r="AE77" s="35">
        <v>1</v>
      </c>
      <c r="AF77" s="35">
        <v>2</v>
      </c>
      <c r="AG77" s="35">
        <v>5</v>
      </c>
      <c r="AH77" s="35">
        <v>4</v>
      </c>
      <c r="AI77" s="35">
        <v>7</v>
      </c>
      <c r="AJ77" s="35">
        <v>3</v>
      </c>
      <c r="AK77" s="35">
        <v>3</v>
      </c>
    </row>
    <row r="78" spans="1:37">
      <c r="A78" s="49" t="s">
        <v>147</v>
      </c>
      <c r="B78" s="50" t="s">
        <v>137</v>
      </c>
      <c r="C78" s="51" t="s">
        <v>138</v>
      </c>
      <c r="D78" s="52" t="s">
        <v>154</v>
      </c>
      <c r="E78" s="52" t="s">
        <v>155</v>
      </c>
      <c r="F78" s="33">
        <f>SUMPRODUCT(H78:AK78,$H$1:$AK$1)</f>
        <v>1287303.3605</v>
      </c>
      <c r="G78" s="53">
        <f>SUM(H78:AK78)</f>
        <v>923</v>
      </c>
      <c r="H78" s="35">
        <v>85</v>
      </c>
      <c r="I78" s="35">
        <v>77</v>
      </c>
      <c r="J78" s="35">
        <v>64</v>
      </c>
      <c r="K78" s="35">
        <v>54</v>
      </c>
      <c r="L78" s="35">
        <v>55</v>
      </c>
      <c r="M78" s="35">
        <v>55</v>
      </c>
      <c r="N78" s="35">
        <v>34</v>
      </c>
      <c r="O78" s="35">
        <v>22</v>
      </c>
      <c r="P78" s="35">
        <v>46</v>
      </c>
      <c r="Q78" s="35">
        <v>71</v>
      </c>
      <c r="R78" s="35">
        <v>34</v>
      </c>
      <c r="S78" s="35">
        <v>38</v>
      </c>
      <c r="T78" s="35">
        <v>27</v>
      </c>
      <c r="U78" s="35">
        <v>44</v>
      </c>
      <c r="V78" s="35">
        <v>11</v>
      </c>
      <c r="W78" s="35">
        <v>22</v>
      </c>
      <c r="X78" s="35">
        <v>33</v>
      </c>
      <c r="Y78" s="35">
        <v>43</v>
      </c>
      <c r="Z78" s="35">
        <v>22</v>
      </c>
      <c r="AA78" s="35">
        <v>10</v>
      </c>
      <c r="AB78" s="35">
        <v>11</v>
      </c>
      <c r="AC78" s="35">
        <v>8</v>
      </c>
      <c r="AD78" s="35">
        <v>18</v>
      </c>
      <c r="AE78" s="35">
        <v>2</v>
      </c>
      <c r="AF78" s="35">
        <v>3</v>
      </c>
      <c r="AG78" s="35">
        <v>7</v>
      </c>
      <c r="AH78" s="35">
        <v>8</v>
      </c>
      <c r="AI78" s="35">
        <v>9</v>
      </c>
      <c r="AJ78" s="35">
        <v>5</v>
      </c>
      <c r="AK78" s="35">
        <v>5</v>
      </c>
    </row>
    <row r="79" spans="1:37">
      <c r="A79" s="54" t="s">
        <v>36</v>
      </c>
      <c r="B79" s="50" t="s">
        <v>137</v>
      </c>
      <c r="C79" s="51" t="s">
        <v>138</v>
      </c>
      <c r="D79" s="55" t="s">
        <v>139</v>
      </c>
      <c r="E79" s="55" t="s">
        <v>140</v>
      </c>
      <c r="F79" s="33">
        <f>SUMPRODUCT(H79:AK79,$H$1:$AK$1)</f>
        <v>2376251.2097499999</v>
      </c>
      <c r="G79" s="53">
        <f>SUM(H79:AK79)</f>
        <v>1610</v>
      </c>
      <c r="H79" s="35">
        <v>141</v>
      </c>
      <c r="I79" s="35">
        <v>132</v>
      </c>
      <c r="J79" s="35">
        <v>109</v>
      </c>
      <c r="K79" s="35">
        <v>93</v>
      </c>
      <c r="L79" s="35">
        <v>93</v>
      </c>
      <c r="M79" s="35">
        <v>93</v>
      </c>
      <c r="N79" s="35">
        <v>56</v>
      </c>
      <c r="O79" s="35">
        <v>38</v>
      </c>
      <c r="P79" s="35">
        <v>78</v>
      </c>
      <c r="Q79" s="35">
        <v>118</v>
      </c>
      <c r="R79" s="35">
        <v>56</v>
      </c>
      <c r="S79" s="35">
        <v>64</v>
      </c>
      <c r="T79" s="35">
        <v>46</v>
      </c>
      <c r="U79" s="35">
        <v>75</v>
      </c>
      <c r="V79" s="35">
        <v>18</v>
      </c>
      <c r="W79" s="35">
        <v>36</v>
      </c>
      <c r="X79" s="35">
        <v>57</v>
      </c>
      <c r="Y79" s="35">
        <v>94</v>
      </c>
      <c r="Z79" s="35">
        <v>48</v>
      </c>
      <c r="AA79" s="35">
        <v>18</v>
      </c>
      <c r="AB79" s="35">
        <v>18</v>
      </c>
      <c r="AC79" s="35">
        <v>14</v>
      </c>
      <c r="AD79" s="35">
        <v>30</v>
      </c>
      <c r="AE79" s="35">
        <v>3</v>
      </c>
      <c r="AF79" s="35">
        <v>5</v>
      </c>
      <c r="AG79" s="35">
        <v>11</v>
      </c>
      <c r="AH79" s="35">
        <v>20</v>
      </c>
      <c r="AI79" s="35">
        <v>22</v>
      </c>
      <c r="AJ79" s="35">
        <v>12</v>
      </c>
      <c r="AK79" s="35">
        <v>12</v>
      </c>
    </row>
    <row r="80" spans="1:37">
      <c r="A80" s="54" t="s">
        <v>36</v>
      </c>
      <c r="B80" s="50" t="s">
        <v>137</v>
      </c>
      <c r="C80" s="51" t="s">
        <v>138</v>
      </c>
      <c r="D80" s="55" t="s">
        <v>141</v>
      </c>
      <c r="E80" s="55" t="s">
        <v>142</v>
      </c>
      <c r="F80" s="33">
        <f>SUMPRODUCT(H80:AK80,$H$1:$AK$1)</f>
        <v>1488182.2872500001</v>
      </c>
      <c r="G80" s="53">
        <f>SUM(H80:AK80)</f>
        <v>1078</v>
      </c>
      <c r="H80" s="35">
        <v>96</v>
      </c>
      <c r="I80" s="35">
        <v>89</v>
      </c>
      <c r="J80" s="35">
        <v>74</v>
      </c>
      <c r="K80" s="35">
        <v>63</v>
      </c>
      <c r="L80" s="35">
        <v>63</v>
      </c>
      <c r="M80" s="35">
        <v>63</v>
      </c>
      <c r="N80" s="35">
        <v>38</v>
      </c>
      <c r="O80" s="35">
        <v>25</v>
      </c>
      <c r="P80" s="35">
        <v>53</v>
      </c>
      <c r="Q80" s="35">
        <v>80</v>
      </c>
      <c r="R80" s="35">
        <v>38</v>
      </c>
      <c r="S80" s="35">
        <v>43</v>
      </c>
      <c r="T80" s="35">
        <v>31</v>
      </c>
      <c r="U80" s="35">
        <v>50</v>
      </c>
      <c r="V80" s="35">
        <v>13</v>
      </c>
      <c r="W80" s="35">
        <v>25</v>
      </c>
      <c r="X80" s="35">
        <v>41</v>
      </c>
      <c r="Y80" s="35">
        <v>67</v>
      </c>
      <c r="Z80" s="35">
        <v>35</v>
      </c>
      <c r="AA80" s="35">
        <v>11</v>
      </c>
      <c r="AB80" s="35">
        <v>11</v>
      </c>
      <c r="AC80" s="35">
        <v>7</v>
      </c>
      <c r="AD80" s="35">
        <v>16</v>
      </c>
      <c r="AE80" s="35">
        <v>2</v>
      </c>
      <c r="AF80" s="35">
        <v>3</v>
      </c>
      <c r="AG80" s="35">
        <v>6</v>
      </c>
      <c r="AH80" s="35">
        <v>10</v>
      </c>
      <c r="AI80" s="35">
        <v>11</v>
      </c>
      <c r="AJ80" s="35">
        <v>7</v>
      </c>
      <c r="AK80" s="35">
        <v>7</v>
      </c>
    </row>
    <row r="81" spans="1:37">
      <c r="A81" s="54" t="s">
        <v>36</v>
      </c>
      <c r="B81" s="50" t="s">
        <v>137</v>
      </c>
      <c r="C81" s="51" t="s">
        <v>138</v>
      </c>
      <c r="D81" s="55" t="s">
        <v>143</v>
      </c>
      <c r="E81" s="55" t="s">
        <v>144</v>
      </c>
      <c r="F81" s="33">
        <f>SUMPRODUCT(H81:AK81,$H$1:$AK$1)</f>
        <v>1294977.1834999998</v>
      </c>
      <c r="G81" s="53">
        <f>SUM(H81:AK81)</f>
        <v>963</v>
      </c>
      <c r="H81" s="35">
        <v>87</v>
      </c>
      <c r="I81" s="35">
        <v>81</v>
      </c>
      <c r="J81" s="35">
        <v>67</v>
      </c>
      <c r="K81" s="35">
        <v>58</v>
      </c>
      <c r="L81" s="35">
        <v>58</v>
      </c>
      <c r="M81" s="35">
        <v>58</v>
      </c>
      <c r="N81" s="35">
        <v>35</v>
      </c>
      <c r="O81" s="35">
        <v>23</v>
      </c>
      <c r="P81" s="35">
        <v>48</v>
      </c>
      <c r="Q81" s="35">
        <v>73</v>
      </c>
      <c r="R81" s="35">
        <v>35</v>
      </c>
      <c r="S81" s="35">
        <v>40</v>
      </c>
      <c r="T81" s="35">
        <v>29</v>
      </c>
      <c r="U81" s="35">
        <v>46</v>
      </c>
      <c r="V81" s="35">
        <v>12</v>
      </c>
      <c r="W81" s="35">
        <v>23</v>
      </c>
      <c r="X81" s="35">
        <v>33</v>
      </c>
      <c r="Y81" s="35">
        <v>56</v>
      </c>
      <c r="Z81" s="35">
        <v>26</v>
      </c>
      <c r="AA81" s="35">
        <v>9</v>
      </c>
      <c r="AB81" s="35">
        <v>9</v>
      </c>
      <c r="AC81" s="35">
        <v>6</v>
      </c>
      <c r="AD81" s="35">
        <v>13</v>
      </c>
      <c r="AE81" s="35">
        <v>1</v>
      </c>
      <c r="AF81" s="35">
        <v>3</v>
      </c>
      <c r="AG81" s="35">
        <v>5</v>
      </c>
      <c r="AH81" s="35">
        <v>8</v>
      </c>
      <c r="AI81" s="35">
        <v>9</v>
      </c>
      <c r="AJ81" s="35">
        <v>6</v>
      </c>
      <c r="AK81" s="35">
        <v>6</v>
      </c>
    </row>
    <row r="82" spans="1:37">
      <c r="A82" s="54" t="s">
        <v>36</v>
      </c>
      <c r="B82" s="50" t="s">
        <v>137</v>
      </c>
      <c r="C82" s="51" t="s">
        <v>138</v>
      </c>
      <c r="D82" s="55" t="s">
        <v>145</v>
      </c>
      <c r="E82" s="55" t="s">
        <v>146</v>
      </c>
      <c r="F82" s="33">
        <f>SUMPRODUCT(H82:AK82,$H$1:$AK$1)</f>
        <v>1365170.6257500001</v>
      </c>
      <c r="G82" s="53">
        <f>SUM(H82:AK82)</f>
        <v>1007</v>
      </c>
      <c r="H82" s="35">
        <v>92</v>
      </c>
      <c r="I82" s="35">
        <v>85</v>
      </c>
      <c r="J82" s="35">
        <v>70</v>
      </c>
      <c r="K82" s="35">
        <v>61</v>
      </c>
      <c r="L82" s="35">
        <v>61</v>
      </c>
      <c r="M82" s="35">
        <v>61</v>
      </c>
      <c r="N82" s="35">
        <v>36</v>
      </c>
      <c r="O82" s="35">
        <v>24</v>
      </c>
      <c r="P82" s="35">
        <v>51</v>
      </c>
      <c r="Q82" s="35">
        <v>77</v>
      </c>
      <c r="R82" s="35">
        <v>36</v>
      </c>
      <c r="S82" s="35">
        <v>42</v>
      </c>
      <c r="T82" s="35">
        <v>30</v>
      </c>
      <c r="U82" s="35">
        <v>48</v>
      </c>
      <c r="V82" s="35">
        <v>12</v>
      </c>
      <c r="W82" s="35">
        <v>24</v>
      </c>
      <c r="X82" s="35">
        <v>33</v>
      </c>
      <c r="Y82" s="35">
        <v>56</v>
      </c>
      <c r="Z82" s="35">
        <v>26</v>
      </c>
      <c r="AA82" s="35">
        <v>10</v>
      </c>
      <c r="AB82" s="35">
        <v>10</v>
      </c>
      <c r="AC82" s="35">
        <v>7</v>
      </c>
      <c r="AD82" s="35">
        <v>15</v>
      </c>
      <c r="AE82" s="35">
        <v>1</v>
      </c>
      <c r="AF82" s="35">
        <v>3</v>
      </c>
      <c r="AG82" s="35">
        <v>5</v>
      </c>
      <c r="AH82" s="35">
        <v>9</v>
      </c>
      <c r="AI82" s="35">
        <v>10</v>
      </c>
      <c r="AJ82" s="35">
        <v>6</v>
      </c>
      <c r="AK82" s="35">
        <v>6</v>
      </c>
    </row>
    <row r="83" spans="1:37">
      <c r="A83" s="56" t="s">
        <v>37</v>
      </c>
      <c r="B83" s="50" t="s">
        <v>137</v>
      </c>
      <c r="C83" s="51" t="s">
        <v>138</v>
      </c>
      <c r="D83" s="52" t="s">
        <v>156</v>
      </c>
      <c r="E83" s="52" t="s">
        <v>157</v>
      </c>
      <c r="F83" s="33">
        <f t="shared" ref="F83:F90" si="10">SUMPRODUCT(H83:AK83,$H$1:$AK$1)</f>
        <v>2744159.99425</v>
      </c>
      <c r="G83" s="53">
        <f t="shared" ref="G83:G90" si="11">SUM(H83:AK83)</f>
        <v>1771</v>
      </c>
      <c r="H83" s="35">
        <v>150</v>
      </c>
      <c r="I83" s="35">
        <v>140</v>
      </c>
      <c r="J83" s="35">
        <v>115</v>
      </c>
      <c r="K83" s="35">
        <v>99</v>
      </c>
      <c r="L83" s="35">
        <v>99</v>
      </c>
      <c r="M83" s="35">
        <v>99</v>
      </c>
      <c r="N83" s="35">
        <v>60</v>
      </c>
      <c r="O83" s="35">
        <v>40</v>
      </c>
      <c r="P83" s="35">
        <v>83</v>
      </c>
      <c r="Q83" s="35">
        <v>126</v>
      </c>
      <c r="R83" s="35">
        <v>60</v>
      </c>
      <c r="S83" s="35">
        <v>68</v>
      </c>
      <c r="T83" s="35">
        <v>49</v>
      </c>
      <c r="U83" s="35">
        <v>79</v>
      </c>
      <c r="V83" s="35">
        <v>20</v>
      </c>
      <c r="W83" s="35">
        <v>39</v>
      </c>
      <c r="X83" s="35">
        <v>59</v>
      </c>
      <c r="Y83" s="35">
        <v>111</v>
      </c>
      <c r="Z83" s="35">
        <v>68</v>
      </c>
      <c r="AA83" s="35">
        <v>25</v>
      </c>
      <c r="AB83" s="35">
        <v>24</v>
      </c>
      <c r="AC83" s="35">
        <v>17</v>
      </c>
      <c r="AD83" s="35">
        <v>38</v>
      </c>
      <c r="AE83" s="35">
        <v>3</v>
      </c>
      <c r="AF83" s="35">
        <v>7</v>
      </c>
      <c r="AG83" s="35">
        <v>14</v>
      </c>
      <c r="AH83" s="35">
        <v>22</v>
      </c>
      <c r="AI83" s="35">
        <v>26</v>
      </c>
      <c r="AJ83" s="35">
        <v>16</v>
      </c>
      <c r="AK83" s="35">
        <v>15</v>
      </c>
    </row>
    <row r="84" spans="1:37">
      <c r="A84" s="56" t="s">
        <v>37</v>
      </c>
      <c r="B84" s="50" t="s">
        <v>137</v>
      </c>
      <c r="C84" s="51" t="s">
        <v>138</v>
      </c>
      <c r="D84" s="52" t="s">
        <v>158</v>
      </c>
      <c r="E84" s="52" t="s">
        <v>159</v>
      </c>
      <c r="F84" s="33">
        <f t="shared" si="10"/>
        <v>2683624.99425</v>
      </c>
      <c r="G84" s="53">
        <f t="shared" si="11"/>
        <v>1749</v>
      </c>
      <c r="H84" s="35">
        <v>150</v>
      </c>
      <c r="I84" s="35">
        <v>139</v>
      </c>
      <c r="J84" s="35">
        <v>115</v>
      </c>
      <c r="K84" s="35">
        <v>99</v>
      </c>
      <c r="L84" s="35">
        <v>99</v>
      </c>
      <c r="M84" s="35">
        <v>99</v>
      </c>
      <c r="N84" s="35">
        <v>60</v>
      </c>
      <c r="O84" s="35">
        <v>40</v>
      </c>
      <c r="P84" s="35">
        <v>83</v>
      </c>
      <c r="Q84" s="35">
        <v>125</v>
      </c>
      <c r="R84" s="35">
        <v>60</v>
      </c>
      <c r="S84" s="35">
        <v>68</v>
      </c>
      <c r="T84" s="35">
        <v>49</v>
      </c>
      <c r="U84" s="35">
        <v>79</v>
      </c>
      <c r="V84" s="35">
        <v>20</v>
      </c>
      <c r="W84" s="35">
        <v>39</v>
      </c>
      <c r="X84" s="35">
        <v>59</v>
      </c>
      <c r="Y84" s="35">
        <v>105</v>
      </c>
      <c r="Z84" s="35">
        <v>63</v>
      </c>
      <c r="AA84" s="35">
        <v>23</v>
      </c>
      <c r="AB84" s="35">
        <v>23</v>
      </c>
      <c r="AC84" s="35">
        <v>16</v>
      </c>
      <c r="AD84" s="35">
        <v>35</v>
      </c>
      <c r="AE84" s="35">
        <v>3</v>
      </c>
      <c r="AF84" s="35">
        <v>6</v>
      </c>
      <c r="AG84" s="35">
        <v>13</v>
      </c>
      <c r="AH84" s="35">
        <v>23</v>
      </c>
      <c r="AI84" s="35">
        <v>26</v>
      </c>
      <c r="AJ84" s="35">
        <v>15</v>
      </c>
      <c r="AK84" s="35">
        <v>15</v>
      </c>
    </row>
    <row r="85" spans="1:37">
      <c r="A85" s="56" t="s">
        <v>37</v>
      </c>
      <c r="B85" s="50" t="s">
        <v>137</v>
      </c>
      <c r="C85" s="51" t="s">
        <v>138</v>
      </c>
      <c r="D85" s="52" t="s">
        <v>160</v>
      </c>
      <c r="E85" s="52" t="s">
        <v>161</v>
      </c>
      <c r="F85" s="33">
        <f t="shared" si="10"/>
        <v>1265636.0375000001</v>
      </c>
      <c r="G85" s="53">
        <f t="shared" si="11"/>
        <v>861</v>
      </c>
      <c r="H85" s="35">
        <v>75</v>
      </c>
      <c r="I85" s="35">
        <v>70</v>
      </c>
      <c r="J85" s="35">
        <v>58</v>
      </c>
      <c r="K85" s="35">
        <v>50</v>
      </c>
      <c r="L85" s="35">
        <v>50</v>
      </c>
      <c r="M85" s="35">
        <v>50</v>
      </c>
      <c r="N85" s="35">
        <v>30</v>
      </c>
      <c r="O85" s="35">
        <v>20</v>
      </c>
      <c r="P85" s="35">
        <v>41</v>
      </c>
      <c r="Q85" s="35">
        <v>63</v>
      </c>
      <c r="R85" s="35">
        <v>30</v>
      </c>
      <c r="S85" s="35">
        <v>34</v>
      </c>
      <c r="T85" s="35">
        <v>24</v>
      </c>
      <c r="U85" s="35">
        <v>40</v>
      </c>
      <c r="V85" s="35">
        <v>10</v>
      </c>
      <c r="W85" s="35">
        <v>20</v>
      </c>
      <c r="X85" s="35">
        <v>29</v>
      </c>
      <c r="Y85" s="35">
        <v>47</v>
      </c>
      <c r="Z85" s="35">
        <v>32</v>
      </c>
      <c r="AA85" s="35">
        <v>10</v>
      </c>
      <c r="AB85" s="35">
        <v>11</v>
      </c>
      <c r="AC85" s="35">
        <v>8</v>
      </c>
      <c r="AD85" s="35">
        <v>17</v>
      </c>
      <c r="AE85" s="35">
        <v>1</v>
      </c>
      <c r="AF85" s="35">
        <v>3</v>
      </c>
      <c r="AG85" s="35">
        <v>5</v>
      </c>
      <c r="AH85" s="35">
        <v>9</v>
      </c>
      <c r="AI85" s="35">
        <v>10</v>
      </c>
      <c r="AJ85" s="35">
        <v>6</v>
      </c>
      <c r="AK85" s="35">
        <v>8</v>
      </c>
    </row>
    <row r="86" spans="1:37">
      <c r="A86" s="56" t="s">
        <v>37</v>
      </c>
      <c r="B86" s="50" t="s">
        <v>137</v>
      </c>
      <c r="C86" s="51" t="s">
        <v>138</v>
      </c>
      <c r="D86" s="52" t="s">
        <v>162</v>
      </c>
      <c r="E86" s="52" t="s">
        <v>163</v>
      </c>
      <c r="F86" s="33">
        <f t="shared" si="10"/>
        <v>1994187.8755000001</v>
      </c>
      <c r="G86" s="53">
        <f t="shared" si="11"/>
        <v>1316</v>
      </c>
      <c r="H86" s="35">
        <v>111</v>
      </c>
      <c r="I86" s="35">
        <v>104</v>
      </c>
      <c r="J86" s="35">
        <v>86</v>
      </c>
      <c r="K86" s="35">
        <v>74</v>
      </c>
      <c r="L86" s="35">
        <v>74</v>
      </c>
      <c r="M86" s="35">
        <v>74</v>
      </c>
      <c r="N86" s="35">
        <v>44</v>
      </c>
      <c r="O86" s="35">
        <v>29</v>
      </c>
      <c r="P86" s="35">
        <v>62</v>
      </c>
      <c r="Q86" s="35">
        <v>93</v>
      </c>
      <c r="R86" s="35">
        <v>44</v>
      </c>
      <c r="S86" s="35">
        <v>51</v>
      </c>
      <c r="T86" s="35">
        <v>36</v>
      </c>
      <c r="U86" s="35">
        <v>59</v>
      </c>
      <c r="V86" s="35">
        <v>15</v>
      </c>
      <c r="W86" s="35">
        <v>29</v>
      </c>
      <c r="X86" s="35">
        <v>44</v>
      </c>
      <c r="Y86" s="35">
        <v>88</v>
      </c>
      <c r="Z86" s="35">
        <v>52</v>
      </c>
      <c r="AA86" s="35">
        <v>19</v>
      </c>
      <c r="AB86" s="35">
        <v>19</v>
      </c>
      <c r="AC86" s="35">
        <v>13</v>
      </c>
      <c r="AD86" s="35">
        <v>28</v>
      </c>
      <c r="AE86" s="35">
        <v>2</v>
      </c>
      <c r="AF86" s="35">
        <v>4</v>
      </c>
      <c r="AG86" s="35">
        <v>8</v>
      </c>
      <c r="AH86" s="35">
        <v>15</v>
      </c>
      <c r="AI86" s="35">
        <v>17</v>
      </c>
      <c r="AJ86" s="35">
        <v>10</v>
      </c>
      <c r="AK86" s="35">
        <v>12</v>
      </c>
    </row>
    <row r="87" spans="1:37">
      <c r="A87" s="56" t="s">
        <v>37</v>
      </c>
      <c r="B87" s="50" t="s">
        <v>137</v>
      </c>
      <c r="C87" s="51" t="s">
        <v>138</v>
      </c>
      <c r="D87" s="52" t="s">
        <v>164</v>
      </c>
      <c r="E87" s="52" t="s">
        <v>165</v>
      </c>
      <c r="F87" s="33">
        <f t="shared" si="10"/>
        <v>1391275.5219999999</v>
      </c>
      <c r="G87" s="53">
        <f t="shared" si="11"/>
        <v>950</v>
      </c>
      <c r="H87" s="35">
        <v>84</v>
      </c>
      <c r="I87" s="35">
        <v>78</v>
      </c>
      <c r="J87" s="35">
        <v>65</v>
      </c>
      <c r="K87" s="35">
        <v>56</v>
      </c>
      <c r="L87" s="35">
        <v>56</v>
      </c>
      <c r="M87" s="35">
        <v>56</v>
      </c>
      <c r="N87" s="35">
        <v>33</v>
      </c>
      <c r="O87" s="35">
        <v>22</v>
      </c>
      <c r="P87" s="35">
        <v>47</v>
      </c>
      <c r="Q87" s="35">
        <v>70</v>
      </c>
      <c r="R87" s="35">
        <v>33</v>
      </c>
      <c r="S87" s="35">
        <v>38</v>
      </c>
      <c r="T87" s="35">
        <v>28</v>
      </c>
      <c r="U87" s="35">
        <v>44</v>
      </c>
      <c r="V87" s="35">
        <v>11</v>
      </c>
      <c r="W87" s="35">
        <v>22</v>
      </c>
      <c r="X87" s="35">
        <v>33</v>
      </c>
      <c r="Y87" s="35">
        <v>47</v>
      </c>
      <c r="Z87" s="35">
        <v>32</v>
      </c>
      <c r="AA87" s="35">
        <v>10</v>
      </c>
      <c r="AB87" s="35">
        <v>11</v>
      </c>
      <c r="AC87" s="35">
        <v>8</v>
      </c>
      <c r="AD87" s="35">
        <v>17</v>
      </c>
      <c r="AE87" s="35">
        <v>2</v>
      </c>
      <c r="AF87" s="35">
        <v>3</v>
      </c>
      <c r="AG87" s="35">
        <v>6</v>
      </c>
      <c r="AH87" s="35">
        <v>11</v>
      </c>
      <c r="AI87" s="35">
        <v>12</v>
      </c>
      <c r="AJ87" s="35">
        <v>7</v>
      </c>
      <c r="AK87" s="35">
        <v>8</v>
      </c>
    </row>
    <row r="88" spans="1:37">
      <c r="A88" s="56" t="s">
        <v>37</v>
      </c>
      <c r="B88" s="50" t="s">
        <v>137</v>
      </c>
      <c r="C88" s="51" t="s">
        <v>138</v>
      </c>
      <c r="D88" s="52" t="s">
        <v>166</v>
      </c>
      <c r="E88" s="57" t="s">
        <v>167</v>
      </c>
      <c r="F88" s="33">
        <f t="shared" si="10"/>
        <v>2246478.12525</v>
      </c>
      <c r="G88" s="53">
        <f t="shared" si="11"/>
        <v>1501</v>
      </c>
      <c r="H88" s="35">
        <v>131</v>
      </c>
      <c r="I88" s="35">
        <v>122</v>
      </c>
      <c r="J88" s="35">
        <v>101</v>
      </c>
      <c r="K88" s="35">
        <v>87</v>
      </c>
      <c r="L88" s="35">
        <v>87</v>
      </c>
      <c r="M88" s="35">
        <v>87</v>
      </c>
      <c r="N88" s="35">
        <v>52</v>
      </c>
      <c r="O88" s="35">
        <v>35</v>
      </c>
      <c r="P88" s="35">
        <v>73</v>
      </c>
      <c r="Q88" s="35">
        <v>110</v>
      </c>
      <c r="R88" s="35">
        <v>52</v>
      </c>
      <c r="S88" s="35">
        <v>60</v>
      </c>
      <c r="T88" s="35">
        <v>43</v>
      </c>
      <c r="U88" s="35">
        <v>69</v>
      </c>
      <c r="V88" s="35">
        <v>17</v>
      </c>
      <c r="W88" s="35">
        <v>34</v>
      </c>
      <c r="X88" s="35">
        <v>52</v>
      </c>
      <c r="Y88" s="35">
        <v>82</v>
      </c>
      <c r="Z88" s="35">
        <v>49</v>
      </c>
      <c r="AA88" s="35">
        <v>18</v>
      </c>
      <c r="AB88" s="35">
        <v>17</v>
      </c>
      <c r="AC88" s="35">
        <v>12</v>
      </c>
      <c r="AD88" s="35">
        <v>27</v>
      </c>
      <c r="AE88" s="35">
        <v>3</v>
      </c>
      <c r="AF88" s="35">
        <v>5</v>
      </c>
      <c r="AG88" s="35">
        <v>11</v>
      </c>
      <c r="AH88" s="35">
        <v>19</v>
      </c>
      <c r="AI88" s="35">
        <v>21</v>
      </c>
      <c r="AJ88" s="35">
        <v>13</v>
      </c>
      <c r="AK88" s="35">
        <v>12</v>
      </c>
    </row>
    <row r="89" spans="1:37">
      <c r="A89" s="56" t="s">
        <v>37</v>
      </c>
      <c r="B89" s="50" t="s">
        <v>137</v>
      </c>
      <c r="C89" s="51" t="s">
        <v>138</v>
      </c>
      <c r="D89" s="52" t="s">
        <v>168</v>
      </c>
      <c r="E89" s="52" t="s">
        <v>169</v>
      </c>
      <c r="F89" s="33">
        <f t="shared" si="10"/>
        <v>2431686.8289999999</v>
      </c>
      <c r="G89" s="53">
        <f t="shared" si="11"/>
        <v>1615</v>
      </c>
      <c r="H89" s="35">
        <v>140</v>
      </c>
      <c r="I89" s="35">
        <v>130</v>
      </c>
      <c r="J89" s="35">
        <v>108</v>
      </c>
      <c r="K89" s="35">
        <v>92</v>
      </c>
      <c r="L89" s="35">
        <v>92</v>
      </c>
      <c r="M89" s="35">
        <v>92</v>
      </c>
      <c r="N89" s="35">
        <v>56</v>
      </c>
      <c r="O89" s="35">
        <v>37</v>
      </c>
      <c r="P89" s="35">
        <v>77</v>
      </c>
      <c r="Q89" s="35">
        <v>117</v>
      </c>
      <c r="R89" s="35">
        <v>56</v>
      </c>
      <c r="S89" s="35">
        <v>63</v>
      </c>
      <c r="T89" s="35">
        <v>46</v>
      </c>
      <c r="U89" s="35">
        <v>74</v>
      </c>
      <c r="V89" s="35">
        <v>19</v>
      </c>
      <c r="W89" s="35">
        <v>36</v>
      </c>
      <c r="X89" s="35">
        <v>55</v>
      </c>
      <c r="Y89" s="35">
        <v>94</v>
      </c>
      <c r="Z89" s="35">
        <v>57</v>
      </c>
      <c r="AA89" s="35">
        <v>20</v>
      </c>
      <c r="AB89" s="35">
        <v>20</v>
      </c>
      <c r="AC89" s="35">
        <v>14</v>
      </c>
      <c r="AD89" s="35">
        <v>31</v>
      </c>
      <c r="AE89" s="35">
        <v>3</v>
      </c>
      <c r="AF89" s="35">
        <v>6</v>
      </c>
      <c r="AG89" s="35">
        <v>11</v>
      </c>
      <c r="AH89" s="35">
        <v>20</v>
      </c>
      <c r="AI89" s="35">
        <v>22</v>
      </c>
      <c r="AJ89" s="35">
        <v>13</v>
      </c>
      <c r="AK89" s="35">
        <v>14</v>
      </c>
    </row>
    <row r="90" spans="1:37">
      <c r="A90" s="58" t="s">
        <v>37</v>
      </c>
      <c r="B90" s="59" t="s">
        <v>137</v>
      </c>
      <c r="C90" s="60" t="s">
        <v>138</v>
      </c>
      <c r="D90" s="57" t="s">
        <v>170</v>
      </c>
      <c r="E90" s="57" t="s">
        <v>171</v>
      </c>
      <c r="F90" s="61">
        <f t="shared" si="10"/>
        <v>1518910.3064999999</v>
      </c>
      <c r="G90" s="62">
        <f t="shared" si="11"/>
        <v>1035</v>
      </c>
      <c r="H90" s="63">
        <v>94</v>
      </c>
      <c r="I90" s="63">
        <v>88</v>
      </c>
      <c r="J90" s="63">
        <v>72</v>
      </c>
      <c r="K90" s="63">
        <v>62</v>
      </c>
      <c r="L90" s="63">
        <v>62</v>
      </c>
      <c r="M90" s="63">
        <v>62</v>
      </c>
      <c r="N90" s="63">
        <v>37</v>
      </c>
      <c r="O90" s="63">
        <v>25</v>
      </c>
      <c r="P90" s="63">
        <v>52</v>
      </c>
      <c r="Q90" s="63">
        <v>79</v>
      </c>
      <c r="R90" s="63">
        <v>37</v>
      </c>
      <c r="S90" s="63">
        <v>43</v>
      </c>
      <c r="T90" s="63">
        <v>31</v>
      </c>
      <c r="U90" s="63">
        <v>50</v>
      </c>
      <c r="V90" s="63">
        <v>12</v>
      </c>
      <c r="W90" s="63">
        <v>25</v>
      </c>
      <c r="X90" s="63">
        <v>37</v>
      </c>
      <c r="Y90" s="63">
        <v>41</v>
      </c>
      <c r="Z90" s="63">
        <v>26</v>
      </c>
      <c r="AA90" s="63">
        <v>9</v>
      </c>
      <c r="AB90" s="63">
        <v>9</v>
      </c>
      <c r="AC90" s="63">
        <v>6</v>
      </c>
      <c r="AD90" s="63">
        <v>14</v>
      </c>
      <c r="AE90" s="63">
        <v>2</v>
      </c>
      <c r="AF90" s="63">
        <v>4</v>
      </c>
      <c r="AG90" s="63">
        <v>8</v>
      </c>
      <c r="AH90" s="63">
        <v>15</v>
      </c>
      <c r="AI90" s="63">
        <v>17</v>
      </c>
      <c r="AJ90" s="63">
        <v>10</v>
      </c>
      <c r="AK90" s="63">
        <v>6</v>
      </c>
    </row>
    <row r="91" spans="1:37">
      <c r="A91" s="64" t="s">
        <v>224</v>
      </c>
      <c r="B91" s="65"/>
      <c r="C91" s="65"/>
      <c r="D91" s="65"/>
      <c r="E91" s="65"/>
      <c r="F91" s="66">
        <f>SUM(F3:F90)</f>
        <v>152711001.97549993</v>
      </c>
      <c r="G91" s="66">
        <f>SUM(G3:G90)</f>
        <v>114087</v>
      </c>
      <c r="H91" s="66">
        <f t="shared" ref="H91:AK91" si="12">SUM(H3:H90)</f>
        <v>10390</v>
      </c>
      <c r="I91" s="66">
        <f t="shared" si="12"/>
        <v>9683</v>
      </c>
      <c r="J91" s="66">
        <f t="shared" si="12"/>
        <v>7999</v>
      </c>
      <c r="K91" s="66">
        <f t="shared" si="12"/>
        <v>6874</v>
      </c>
      <c r="L91" s="66">
        <f t="shared" si="12"/>
        <v>6874</v>
      </c>
      <c r="M91" s="66">
        <f t="shared" si="12"/>
        <v>6874</v>
      </c>
      <c r="N91" s="66">
        <f t="shared" si="12"/>
        <v>4134</v>
      </c>
      <c r="O91" s="66">
        <f t="shared" si="12"/>
        <v>2750</v>
      </c>
      <c r="P91" s="66">
        <f t="shared" si="12"/>
        <v>5751</v>
      </c>
      <c r="Q91" s="66">
        <f t="shared" si="12"/>
        <v>8701</v>
      </c>
      <c r="R91" s="66">
        <f t="shared" si="12"/>
        <v>4131</v>
      </c>
      <c r="S91" s="66">
        <f t="shared" si="12"/>
        <v>4722</v>
      </c>
      <c r="T91" s="66">
        <f t="shared" si="12"/>
        <v>3399</v>
      </c>
      <c r="U91" s="66">
        <f t="shared" si="12"/>
        <v>5486</v>
      </c>
      <c r="V91" s="66">
        <f t="shared" si="12"/>
        <v>1373</v>
      </c>
      <c r="W91" s="66">
        <f t="shared" si="12"/>
        <v>2709</v>
      </c>
      <c r="X91" s="66">
        <f t="shared" si="12"/>
        <v>4090</v>
      </c>
      <c r="Y91" s="66">
        <f t="shared" si="12"/>
        <v>6834</v>
      </c>
      <c r="Z91" s="66">
        <f t="shared" si="12"/>
        <v>2709</v>
      </c>
      <c r="AA91" s="66">
        <f t="shared" si="12"/>
        <v>954</v>
      </c>
      <c r="AB91" s="66">
        <f t="shared" si="12"/>
        <v>958</v>
      </c>
      <c r="AC91" s="66">
        <f t="shared" si="12"/>
        <v>673</v>
      </c>
      <c r="AD91" s="66">
        <f t="shared" si="12"/>
        <v>1476</v>
      </c>
      <c r="AE91" s="66">
        <f t="shared" si="12"/>
        <v>137</v>
      </c>
      <c r="AF91" s="66">
        <f t="shared" si="12"/>
        <v>272</v>
      </c>
      <c r="AG91" s="66">
        <f t="shared" si="12"/>
        <v>545</v>
      </c>
      <c r="AH91" s="66">
        <f t="shared" si="12"/>
        <v>1034</v>
      </c>
      <c r="AI91" s="66">
        <f t="shared" si="12"/>
        <v>1163</v>
      </c>
      <c r="AJ91" s="66">
        <f t="shared" si="12"/>
        <v>696</v>
      </c>
      <c r="AK91" s="66">
        <f t="shared" si="12"/>
        <v>696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D1:E2">
    <cfRule type="duplicateValues" dxfId="12" priority="13"/>
  </conditionalFormatting>
  <conditionalFormatting sqref="G16:G28">
    <cfRule type="cellIs" dxfId="11" priority="1" operator="lessThan">
      <formula>-1</formula>
    </cfRule>
  </conditionalFormatting>
  <conditionalFormatting sqref="D3:D15">
    <cfRule type="duplicateValues" dxfId="10" priority="181"/>
  </conditionalFormatting>
  <conditionalFormatting sqref="D16:D18">
    <cfRule type="duplicateValues" dxfId="9" priority="184"/>
    <cfRule type="duplicateValues" dxfId="8" priority="185"/>
  </conditionalFormatting>
  <conditionalFormatting sqref="D16:E18">
    <cfRule type="duplicateValues" dxfId="7" priority="186"/>
  </conditionalFormatting>
  <conditionalFormatting sqref="D19:D23">
    <cfRule type="duplicateValues" dxfId="6" priority="189"/>
    <cfRule type="duplicateValues" dxfId="5" priority="190"/>
  </conditionalFormatting>
  <conditionalFormatting sqref="D19:E23">
    <cfRule type="duplicateValues" dxfId="4" priority="191"/>
  </conditionalFormatting>
  <conditionalFormatting sqref="D24:D28">
    <cfRule type="duplicateValues" dxfId="3" priority="192"/>
    <cfRule type="duplicateValues" dxfId="2" priority="193"/>
  </conditionalFormatting>
  <conditionalFormatting sqref="D24:E28">
    <cfRule type="duplicateValues" dxfId="1" priority="194"/>
  </conditionalFormatting>
  <conditionalFormatting sqref="D29:E74">
    <cfRule type="duplicateValues" dxfId="0" priority="20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Distributor Primary</vt:lpstr>
      <vt:lpstr>Distributor Secondary</vt:lpstr>
      <vt:lpstr>Zone wise Sec</vt:lpstr>
      <vt:lpstr>DSR Secondary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Md. Abdullah Hel Kafi</cp:lastModifiedBy>
  <dcterms:created xsi:type="dcterms:W3CDTF">2020-07-03T08:23:30Z</dcterms:created>
  <dcterms:modified xsi:type="dcterms:W3CDTF">2020-11-07T02:09:41Z</dcterms:modified>
</cp:coreProperties>
</file>