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ld Laptop Data\D Drive\ALL_Report\2020\Daily Report\BM Achievement Status\Mar'20\BM12\"/>
    </mc:Choice>
  </mc:AlternateContent>
  <bookViews>
    <workbookView xWindow="0" yWindow="0" windowWidth="20490" windowHeight="7755" tabRatio="728"/>
  </bookViews>
  <sheets>
    <sheet name="HOME" sheetId="13" r:id="rId1"/>
    <sheet name="Dealer Wise" sheetId="5" r:id="rId2"/>
    <sheet name="Sheet2" sheetId="12" state="hidden" r:id="rId3"/>
    <sheet name="Region Wise" sheetId="6" r:id="rId4"/>
    <sheet name="Zone Wise" sheetId="7" r:id="rId5"/>
    <sheet name="DSR" sheetId="11" r:id="rId6"/>
    <sheet name="Sheet1" sheetId="10" state="hidden" r:id="rId7"/>
  </sheets>
  <definedNames>
    <definedName name="_xlnm._FilterDatabase" localSheetId="1" hidden="1">'Dealer Wise'!$A$3:$Q$3</definedName>
    <definedName name="_xlnm._FilterDatabase" localSheetId="5" hidden="1">DSR!$A$6:$P$537</definedName>
    <definedName name="_xlnm._FilterDatabase" localSheetId="6" hidden="1">Sheet1!$A$1:$D$1</definedName>
    <definedName name="_xlnm._FilterDatabase" localSheetId="4" hidden="1">'Zone Wise'!$B$3:$P$32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7" i="11" l="1"/>
  <c r="L537" i="11" s="1"/>
  <c r="K537" i="11"/>
  <c r="M537" i="11" s="1"/>
  <c r="N537" i="11" l="1"/>
  <c r="P2" i="7" l="1"/>
  <c r="K536" i="11" l="1"/>
  <c r="M536" i="11" s="1"/>
  <c r="J536" i="11"/>
  <c r="L536" i="11" s="1"/>
  <c r="N536" i="11" l="1"/>
  <c r="K534" i="11" l="1"/>
  <c r="J534" i="11"/>
  <c r="F126" i="5" l="1"/>
  <c r="D4" i="7" l="1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E126" i="5" l="1"/>
  <c r="N5" i="5" l="1"/>
  <c r="O5" i="5" s="1"/>
  <c r="N6" i="5"/>
  <c r="O6" i="5" s="1"/>
  <c r="N7" i="5"/>
  <c r="O7" i="5" s="1"/>
  <c r="N8" i="5"/>
  <c r="O8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 s="1"/>
  <c r="N15" i="5"/>
  <c r="O15" i="5" s="1"/>
  <c r="N16" i="5"/>
  <c r="O16" i="5" s="1"/>
  <c r="N17" i="5"/>
  <c r="O17" i="5" s="1"/>
  <c r="N18" i="5"/>
  <c r="O18" i="5" s="1"/>
  <c r="N19" i="5"/>
  <c r="O19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O25" i="5" s="1"/>
  <c r="N26" i="5"/>
  <c r="O26" i="5" s="1"/>
  <c r="N27" i="5"/>
  <c r="O27" i="5" s="1"/>
  <c r="N28" i="5"/>
  <c r="O28" i="5" s="1"/>
  <c r="N29" i="5"/>
  <c r="O29" i="5" s="1"/>
  <c r="N30" i="5"/>
  <c r="O30" i="5" s="1"/>
  <c r="N31" i="5"/>
  <c r="O31" i="5" s="1"/>
  <c r="N32" i="5"/>
  <c r="O32" i="5" s="1"/>
  <c r="N33" i="5"/>
  <c r="O33" i="5" s="1"/>
  <c r="N34" i="5"/>
  <c r="O34" i="5" s="1"/>
  <c r="N35" i="5"/>
  <c r="O35" i="5" s="1"/>
  <c r="N36" i="5"/>
  <c r="O36" i="5" s="1"/>
  <c r="N37" i="5"/>
  <c r="O37" i="5" s="1"/>
  <c r="N38" i="5"/>
  <c r="O38" i="5" s="1"/>
  <c r="N39" i="5"/>
  <c r="O39" i="5" s="1"/>
  <c r="N40" i="5"/>
  <c r="O40" i="5" s="1"/>
  <c r="N41" i="5"/>
  <c r="O41" i="5" s="1"/>
  <c r="N42" i="5"/>
  <c r="O42" i="5" s="1"/>
  <c r="N43" i="5"/>
  <c r="O43" i="5" s="1"/>
  <c r="N44" i="5"/>
  <c r="O44" i="5" s="1"/>
  <c r="N45" i="5"/>
  <c r="O45" i="5" s="1"/>
  <c r="N46" i="5"/>
  <c r="O46" i="5" s="1"/>
  <c r="N47" i="5"/>
  <c r="O47" i="5" s="1"/>
  <c r="N48" i="5"/>
  <c r="O48" i="5" s="1"/>
  <c r="N49" i="5"/>
  <c r="O49" i="5" s="1"/>
  <c r="N50" i="5"/>
  <c r="O50" i="5" s="1"/>
  <c r="N51" i="5"/>
  <c r="O51" i="5" s="1"/>
  <c r="N52" i="5"/>
  <c r="O52" i="5" s="1"/>
  <c r="N53" i="5"/>
  <c r="O53" i="5" s="1"/>
  <c r="N54" i="5"/>
  <c r="O54" i="5" s="1"/>
  <c r="N55" i="5"/>
  <c r="O55" i="5" s="1"/>
  <c r="N56" i="5"/>
  <c r="O56" i="5" s="1"/>
  <c r="N57" i="5"/>
  <c r="O57" i="5" s="1"/>
  <c r="N58" i="5"/>
  <c r="O58" i="5" s="1"/>
  <c r="N59" i="5"/>
  <c r="O59" i="5" s="1"/>
  <c r="N60" i="5"/>
  <c r="O60" i="5" s="1"/>
  <c r="N61" i="5"/>
  <c r="O61" i="5" s="1"/>
  <c r="N62" i="5"/>
  <c r="O62" i="5" s="1"/>
  <c r="N63" i="5"/>
  <c r="O63" i="5" s="1"/>
  <c r="N64" i="5"/>
  <c r="O64" i="5" s="1"/>
  <c r="N65" i="5"/>
  <c r="O65" i="5" s="1"/>
  <c r="N66" i="5"/>
  <c r="O66" i="5" s="1"/>
  <c r="N67" i="5"/>
  <c r="O67" i="5" s="1"/>
  <c r="N68" i="5"/>
  <c r="O68" i="5" s="1"/>
  <c r="N69" i="5"/>
  <c r="O69" i="5" s="1"/>
  <c r="N70" i="5"/>
  <c r="O70" i="5" s="1"/>
  <c r="N71" i="5"/>
  <c r="O71" i="5" s="1"/>
  <c r="N72" i="5"/>
  <c r="O72" i="5" s="1"/>
  <c r="N73" i="5"/>
  <c r="O73" i="5" s="1"/>
  <c r="N74" i="5"/>
  <c r="O74" i="5" s="1"/>
  <c r="N75" i="5"/>
  <c r="O75" i="5" s="1"/>
  <c r="N76" i="5"/>
  <c r="O76" i="5" s="1"/>
  <c r="N77" i="5"/>
  <c r="O77" i="5" s="1"/>
  <c r="N78" i="5"/>
  <c r="O78" i="5" s="1"/>
  <c r="N79" i="5"/>
  <c r="O79" i="5" s="1"/>
  <c r="N80" i="5"/>
  <c r="O80" i="5" s="1"/>
  <c r="N81" i="5"/>
  <c r="O81" i="5" s="1"/>
  <c r="N82" i="5"/>
  <c r="O82" i="5" s="1"/>
  <c r="N83" i="5"/>
  <c r="O83" i="5" s="1"/>
  <c r="N84" i="5"/>
  <c r="O84" i="5" s="1"/>
  <c r="N85" i="5"/>
  <c r="O85" i="5" s="1"/>
  <c r="N86" i="5"/>
  <c r="O86" i="5" s="1"/>
  <c r="N87" i="5"/>
  <c r="O87" i="5" s="1"/>
  <c r="N88" i="5"/>
  <c r="O88" i="5" s="1"/>
  <c r="N89" i="5"/>
  <c r="O89" i="5" s="1"/>
  <c r="N90" i="5"/>
  <c r="O90" i="5" s="1"/>
  <c r="N91" i="5"/>
  <c r="O91" i="5" s="1"/>
  <c r="N92" i="5"/>
  <c r="O92" i="5" s="1"/>
  <c r="N93" i="5"/>
  <c r="O93" i="5" s="1"/>
  <c r="N94" i="5"/>
  <c r="O94" i="5" s="1"/>
  <c r="N95" i="5"/>
  <c r="O95" i="5" s="1"/>
  <c r="N96" i="5"/>
  <c r="O96" i="5" s="1"/>
  <c r="N97" i="5"/>
  <c r="O97" i="5" s="1"/>
  <c r="N98" i="5"/>
  <c r="O98" i="5" s="1"/>
  <c r="N99" i="5"/>
  <c r="O99" i="5" s="1"/>
  <c r="N100" i="5"/>
  <c r="O100" i="5" s="1"/>
  <c r="N101" i="5"/>
  <c r="O101" i="5" s="1"/>
  <c r="N102" i="5"/>
  <c r="O102" i="5" s="1"/>
  <c r="N103" i="5"/>
  <c r="O103" i="5" s="1"/>
  <c r="N104" i="5"/>
  <c r="O104" i="5" s="1"/>
  <c r="N105" i="5"/>
  <c r="O105" i="5" s="1"/>
  <c r="N106" i="5"/>
  <c r="O106" i="5" s="1"/>
  <c r="N107" i="5"/>
  <c r="O107" i="5" s="1"/>
  <c r="N108" i="5"/>
  <c r="O108" i="5" s="1"/>
  <c r="N109" i="5"/>
  <c r="O109" i="5" s="1"/>
  <c r="N110" i="5"/>
  <c r="O110" i="5" s="1"/>
  <c r="N111" i="5"/>
  <c r="O111" i="5" s="1"/>
  <c r="N112" i="5"/>
  <c r="O112" i="5" s="1"/>
  <c r="N113" i="5"/>
  <c r="O113" i="5" s="1"/>
  <c r="N114" i="5"/>
  <c r="O114" i="5" s="1"/>
  <c r="N115" i="5"/>
  <c r="O115" i="5" s="1"/>
  <c r="N116" i="5"/>
  <c r="O116" i="5" s="1"/>
  <c r="N117" i="5"/>
  <c r="O117" i="5" s="1"/>
  <c r="N118" i="5"/>
  <c r="O118" i="5" s="1"/>
  <c r="N119" i="5"/>
  <c r="O119" i="5" s="1"/>
  <c r="N120" i="5"/>
  <c r="O120" i="5" s="1"/>
  <c r="N121" i="5"/>
  <c r="O121" i="5" s="1"/>
  <c r="N122" i="5"/>
  <c r="O122" i="5" s="1"/>
  <c r="N123" i="5"/>
  <c r="O123" i="5" s="1"/>
  <c r="N124" i="5"/>
  <c r="O124" i="5" s="1"/>
  <c r="N125" i="5"/>
  <c r="O125" i="5" s="1"/>
  <c r="N4" i="5"/>
  <c r="O4" i="5" s="1"/>
  <c r="L125" i="5" l="1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4" i="5"/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H123" i="5" l="1"/>
  <c r="B1" i="7" l="1"/>
  <c r="A1" i="6"/>
  <c r="B8" i="6" l="1"/>
  <c r="N2" i="6"/>
  <c r="H125" i="5" l="1"/>
  <c r="M125" i="5"/>
  <c r="K125" i="5"/>
  <c r="C8" i="6"/>
  <c r="K8" i="6" s="1"/>
  <c r="M4" i="5"/>
  <c r="E8" i="6" l="1"/>
  <c r="I8" i="6"/>
  <c r="J8" i="6" s="1"/>
  <c r="G8" i="6"/>
  <c r="H8" i="6" s="1"/>
  <c r="H120" i="5"/>
  <c r="K120" i="5"/>
  <c r="M120" i="5"/>
  <c r="H112" i="5"/>
  <c r="K112" i="5"/>
  <c r="M112" i="5"/>
  <c r="H92" i="5"/>
  <c r="K92" i="5"/>
  <c r="M92" i="5"/>
  <c r="H85" i="5"/>
  <c r="M85" i="5"/>
  <c r="K85" i="5"/>
  <c r="H81" i="5"/>
  <c r="M81" i="5"/>
  <c r="K81" i="5"/>
  <c r="H77" i="5"/>
  <c r="M77" i="5"/>
  <c r="K77" i="5"/>
  <c r="H70" i="5"/>
  <c r="K70" i="5"/>
  <c r="M70" i="5"/>
  <c r="H63" i="5"/>
  <c r="K63" i="5"/>
  <c r="M63" i="5"/>
  <c r="H59" i="5"/>
  <c r="M59" i="5"/>
  <c r="K59" i="5"/>
  <c r="H55" i="5"/>
  <c r="M55" i="5"/>
  <c r="K55" i="5"/>
  <c r="H51" i="5"/>
  <c r="M51" i="5"/>
  <c r="K51" i="5"/>
  <c r="H47" i="5"/>
  <c r="M47" i="5"/>
  <c r="K47" i="5"/>
  <c r="H43" i="5"/>
  <c r="M43" i="5"/>
  <c r="K43" i="5"/>
  <c r="H39" i="5"/>
  <c r="K39" i="5"/>
  <c r="M39" i="5"/>
  <c r="H36" i="5"/>
  <c r="M36" i="5"/>
  <c r="K36" i="5"/>
  <c r="H32" i="5"/>
  <c r="K32" i="5"/>
  <c r="M32" i="5"/>
  <c r="H28" i="5"/>
  <c r="M28" i="5"/>
  <c r="K28" i="5"/>
  <c r="H24" i="5"/>
  <c r="M24" i="5"/>
  <c r="K24" i="5"/>
  <c r="H20" i="5"/>
  <c r="M20" i="5"/>
  <c r="K20" i="5"/>
  <c r="H16" i="5"/>
  <c r="M16" i="5"/>
  <c r="K16" i="5"/>
  <c r="H12" i="5"/>
  <c r="M12" i="5"/>
  <c r="K12" i="5"/>
  <c r="H8" i="5"/>
  <c r="M8" i="5"/>
  <c r="K8" i="5"/>
  <c r="M123" i="5"/>
  <c r="K123" i="5"/>
  <c r="H119" i="5"/>
  <c r="K119" i="5"/>
  <c r="M119" i="5"/>
  <c r="H115" i="5"/>
  <c r="M115" i="5"/>
  <c r="K115" i="5"/>
  <c r="H111" i="5"/>
  <c r="K111" i="5"/>
  <c r="M111" i="5"/>
  <c r="H107" i="5"/>
  <c r="M107" i="5"/>
  <c r="K107" i="5"/>
  <c r="H103" i="5"/>
  <c r="K103" i="5"/>
  <c r="M103" i="5"/>
  <c r="H99" i="5"/>
  <c r="M99" i="5"/>
  <c r="K99" i="5"/>
  <c r="H95" i="5"/>
  <c r="K95" i="5"/>
  <c r="M95" i="5"/>
  <c r="H91" i="5"/>
  <c r="M91" i="5"/>
  <c r="K91" i="5"/>
  <c r="H88" i="5"/>
  <c r="K88" i="5"/>
  <c r="M88" i="5"/>
  <c r="H84" i="5"/>
  <c r="M84" i="5"/>
  <c r="K84" i="5"/>
  <c r="H80" i="5"/>
  <c r="K80" i="5"/>
  <c r="M80" i="5"/>
  <c r="H76" i="5"/>
  <c r="M76" i="5"/>
  <c r="K76" i="5"/>
  <c r="H73" i="5"/>
  <c r="K73" i="5"/>
  <c r="M73" i="5"/>
  <c r="H69" i="5"/>
  <c r="M69" i="5"/>
  <c r="K69" i="5"/>
  <c r="K66" i="5"/>
  <c r="M66" i="5"/>
  <c r="H62" i="5"/>
  <c r="M62" i="5"/>
  <c r="K62" i="5"/>
  <c r="H58" i="5"/>
  <c r="K58" i="5"/>
  <c r="M58" i="5"/>
  <c r="H54" i="5"/>
  <c r="M54" i="5"/>
  <c r="K54" i="5"/>
  <c r="H50" i="5"/>
  <c r="K50" i="5"/>
  <c r="M50" i="5"/>
  <c r="H46" i="5"/>
  <c r="M46" i="5"/>
  <c r="K46" i="5"/>
  <c r="H42" i="5"/>
  <c r="K42" i="5"/>
  <c r="M42" i="5"/>
  <c r="H35" i="5"/>
  <c r="K35" i="5"/>
  <c r="M35" i="5"/>
  <c r="H31" i="5"/>
  <c r="M31" i="5"/>
  <c r="K31" i="5"/>
  <c r="H27" i="5"/>
  <c r="K27" i="5"/>
  <c r="M27" i="5"/>
  <c r="H23" i="5"/>
  <c r="M23" i="5"/>
  <c r="K23" i="5"/>
  <c r="H19" i="5"/>
  <c r="M19" i="5"/>
  <c r="K19" i="5"/>
  <c r="H15" i="5"/>
  <c r="K15" i="5"/>
  <c r="M15" i="5"/>
  <c r="H11" i="5"/>
  <c r="K11" i="5"/>
  <c r="M11" i="5"/>
  <c r="H7" i="5"/>
  <c r="M7" i="5"/>
  <c r="K7" i="5"/>
  <c r="H116" i="5"/>
  <c r="K116" i="5"/>
  <c r="M116" i="5"/>
  <c r="H100" i="5"/>
  <c r="K100" i="5"/>
  <c r="M100" i="5"/>
  <c r="H94" i="5"/>
  <c r="M94" i="5"/>
  <c r="K94" i="5"/>
  <c r="H87" i="5"/>
  <c r="M87" i="5"/>
  <c r="K87" i="5"/>
  <c r="H79" i="5"/>
  <c r="M79" i="5"/>
  <c r="K79" i="5"/>
  <c r="H72" i="5"/>
  <c r="M72" i="5"/>
  <c r="K72" i="5"/>
  <c r="H68" i="5"/>
  <c r="M68" i="5"/>
  <c r="K68" i="5"/>
  <c r="H61" i="5"/>
  <c r="M61" i="5"/>
  <c r="K61" i="5"/>
  <c r="H49" i="5"/>
  <c r="M49" i="5"/>
  <c r="K49" i="5"/>
  <c r="H30" i="5"/>
  <c r="M30" i="5"/>
  <c r="K30" i="5"/>
  <c r="H26" i="5"/>
  <c r="M26" i="5"/>
  <c r="K26" i="5"/>
  <c r="H22" i="5"/>
  <c r="M22" i="5"/>
  <c r="K22" i="5"/>
  <c r="H18" i="5"/>
  <c r="M18" i="5"/>
  <c r="K18" i="5"/>
  <c r="H14" i="5"/>
  <c r="M14" i="5"/>
  <c r="K14" i="5"/>
  <c r="H10" i="5"/>
  <c r="K10" i="5"/>
  <c r="M10" i="5"/>
  <c r="H6" i="5"/>
  <c r="M6" i="5"/>
  <c r="K6" i="5"/>
  <c r="H124" i="5"/>
  <c r="K124" i="5"/>
  <c r="M124" i="5"/>
  <c r="H108" i="5"/>
  <c r="K108" i="5"/>
  <c r="M108" i="5"/>
  <c r="H104" i="5"/>
  <c r="K104" i="5"/>
  <c r="M104" i="5"/>
  <c r="H96" i="5"/>
  <c r="K96" i="5"/>
  <c r="M96" i="5"/>
  <c r="H89" i="5"/>
  <c r="K89" i="5"/>
  <c r="M89" i="5"/>
  <c r="H122" i="5"/>
  <c r="M122" i="5"/>
  <c r="K122" i="5"/>
  <c r="H118" i="5"/>
  <c r="M118" i="5"/>
  <c r="K118" i="5"/>
  <c r="H114" i="5"/>
  <c r="M114" i="5"/>
  <c r="K114" i="5"/>
  <c r="H110" i="5"/>
  <c r="M110" i="5"/>
  <c r="K110" i="5"/>
  <c r="H106" i="5"/>
  <c r="M106" i="5"/>
  <c r="K106" i="5"/>
  <c r="H102" i="5"/>
  <c r="M102" i="5"/>
  <c r="K102" i="5"/>
  <c r="H98" i="5"/>
  <c r="M98" i="5"/>
  <c r="K98" i="5"/>
  <c r="H83" i="5"/>
  <c r="M83" i="5"/>
  <c r="K83" i="5"/>
  <c r="H75" i="5"/>
  <c r="M75" i="5"/>
  <c r="K75" i="5"/>
  <c r="H65" i="5"/>
  <c r="M65" i="5"/>
  <c r="K65" i="5"/>
  <c r="H57" i="5"/>
  <c r="M57" i="5"/>
  <c r="K57" i="5"/>
  <c r="H53" i="5"/>
  <c r="M53" i="5"/>
  <c r="K53" i="5"/>
  <c r="H45" i="5"/>
  <c r="M45" i="5"/>
  <c r="K45" i="5"/>
  <c r="H41" i="5"/>
  <c r="M41" i="5"/>
  <c r="K41" i="5"/>
  <c r="H38" i="5"/>
  <c r="M38" i="5"/>
  <c r="K38" i="5"/>
  <c r="H34" i="5"/>
  <c r="M34" i="5"/>
  <c r="K34" i="5"/>
  <c r="H121" i="5"/>
  <c r="M121" i="5"/>
  <c r="K121" i="5"/>
  <c r="H117" i="5"/>
  <c r="M117" i="5"/>
  <c r="K117" i="5"/>
  <c r="H113" i="5"/>
  <c r="M113" i="5"/>
  <c r="K113" i="5"/>
  <c r="H109" i="5"/>
  <c r="M109" i="5"/>
  <c r="K109" i="5"/>
  <c r="H105" i="5"/>
  <c r="M105" i="5"/>
  <c r="K105" i="5"/>
  <c r="H101" i="5"/>
  <c r="M101" i="5"/>
  <c r="K101" i="5"/>
  <c r="H97" i="5"/>
  <c r="M97" i="5"/>
  <c r="K97" i="5"/>
  <c r="H93" i="5"/>
  <c r="M93" i="5"/>
  <c r="K93" i="5"/>
  <c r="H90" i="5"/>
  <c r="M90" i="5"/>
  <c r="K90" i="5"/>
  <c r="H86" i="5"/>
  <c r="M86" i="5"/>
  <c r="K86" i="5"/>
  <c r="H82" i="5"/>
  <c r="M82" i="5"/>
  <c r="K82" i="5"/>
  <c r="H78" i="5"/>
  <c r="M78" i="5"/>
  <c r="K78" i="5"/>
  <c r="H74" i="5"/>
  <c r="M74" i="5"/>
  <c r="K74" i="5"/>
  <c r="H71" i="5"/>
  <c r="M71" i="5"/>
  <c r="K71" i="5"/>
  <c r="H67" i="5"/>
  <c r="M67" i="5"/>
  <c r="K67" i="5"/>
  <c r="H64" i="5"/>
  <c r="M64" i="5"/>
  <c r="K64" i="5"/>
  <c r="H60" i="5"/>
  <c r="M60" i="5"/>
  <c r="K60" i="5"/>
  <c r="H56" i="5"/>
  <c r="M56" i="5"/>
  <c r="K56" i="5"/>
  <c r="H52" i="5"/>
  <c r="M52" i="5"/>
  <c r="K52" i="5"/>
  <c r="H48" i="5"/>
  <c r="M48" i="5"/>
  <c r="K48" i="5"/>
  <c r="H44" i="5"/>
  <c r="M44" i="5"/>
  <c r="K44" i="5"/>
  <c r="H40" i="5"/>
  <c r="M40" i="5"/>
  <c r="K40" i="5"/>
  <c r="H37" i="5"/>
  <c r="M37" i="5"/>
  <c r="K37" i="5"/>
  <c r="H33" i="5"/>
  <c r="M33" i="5"/>
  <c r="K33" i="5"/>
  <c r="H29" i="5"/>
  <c r="M29" i="5"/>
  <c r="K29" i="5"/>
  <c r="H25" i="5"/>
  <c r="M25" i="5"/>
  <c r="K25" i="5"/>
  <c r="H21" i="5"/>
  <c r="M21" i="5"/>
  <c r="K21" i="5"/>
  <c r="H17" i="5"/>
  <c r="M17" i="5"/>
  <c r="K17" i="5"/>
  <c r="H13" i="5"/>
  <c r="M13" i="5"/>
  <c r="K13" i="5"/>
  <c r="H9" i="5"/>
  <c r="M9" i="5"/>
  <c r="K9" i="5"/>
  <c r="H5" i="5"/>
  <c r="M5" i="5"/>
  <c r="K5" i="5"/>
  <c r="H4" i="5"/>
  <c r="K4" i="5"/>
  <c r="H66" i="5"/>
  <c r="M31" i="7"/>
  <c r="I125" i="5"/>
  <c r="P125" i="5"/>
  <c r="Q125" i="5" s="1"/>
  <c r="G31" i="7" l="1"/>
  <c r="H31" i="7" s="1"/>
  <c r="I31" i="7"/>
  <c r="J31" i="7" s="1"/>
  <c r="K31" i="7"/>
  <c r="L31" i="7" s="1"/>
  <c r="L126" i="5"/>
  <c r="M126" i="5" s="1"/>
  <c r="J126" i="5"/>
  <c r="K126" i="5" s="1"/>
  <c r="F31" i="7"/>
  <c r="N31" i="7" s="1"/>
  <c r="O31" i="7"/>
  <c r="P31" i="7" s="1"/>
  <c r="C7" i="6" l="1"/>
  <c r="C5" i="6"/>
  <c r="C6" i="6"/>
  <c r="C4" i="6" l="1"/>
  <c r="E32" i="7" l="1"/>
  <c r="C9" i="6"/>
  <c r="I4" i="5" l="1"/>
  <c r="P4" i="5"/>
  <c r="Q4" i="5" s="1"/>
  <c r="G4" i="5"/>
  <c r="M4" i="7" l="1"/>
  <c r="B4" i="6"/>
  <c r="I10" i="5"/>
  <c r="P10" i="5"/>
  <c r="Q10" i="5" s="1"/>
  <c r="P124" i="5"/>
  <c r="Q124" i="5" s="1"/>
  <c r="I124" i="5"/>
  <c r="P120" i="5"/>
  <c r="Q120" i="5" s="1"/>
  <c r="I120" i="5"/>
  <c r="I118" i="5"/>
  <c r="P118" i="5"/>
  <c r="Q118" i="5" s="1"/>
  <c r="I114" i="5"/>
  <c r="P114" i="5"/>
  <c r="Q114" i="5" s="1"/>
  <c r="I108" i="5"/>
  <c r="P108" i="5"/>
  <c r="Q108" i="5" s="1"/>
  <c r="P104" i="5"/>
  <c r="Q104" i="5" s="1"/>
  <c r="I104" i="5"/>
  <c r="I100" i="5"/>
  <c r="P100" i="5"/>
  <c r="Q100" i="5" s="1"/>
  <c r="I96" i="5"/>
  <c r="P96" i="5"/>
  <c r="Q96" i="5" s="1"/>
  <c r="P94" i="5"/>
  <c r="Q94" i="5" s="1"/>
  <c r="I94" i="5"/>
  <c r="P87" i="5"/>
  <c r="Q87" i="5" s="1"/>
  <c r="I87" i="5"/>
  <c r="P83" i="5"/>
  <c r="Q83" i="5" s="1"/>
  <c r="I83" i="5"/>
  <c r="P79" i="5"/>
  <c r="Q79" i="5" s="1"/>
  <c r="I79" i="5"/>
  <c r="I75" i="5"/>
  <c r="P75" i="5"/>
  <c r="Q75" i="5" s="1"/>
  <c r="I72" i="5"/>
  <c r="P72" i="5"/>
  <c r="Q72" i="5" s="1"/>
  <c r="I68" i="5"/>
  <c r="P68" i="5"/>
  <c r="Q68" i="5" s="1"/>
  <c r="P65" i="5"/>
  <c r="Q65" i="5" s="1"/>
  <c r="I65" i="5"/>
  <c r="M30" i="7"/>
  <c r="I61" i="5"/>
  <c r="P61" i="5"/>
  <c r="Q61" i="5" s="1"/>
  <c r="M29" i="7"/>
  <c r="P57" i="5"/>
  <c r="Q57" i="5" s="1"/>
  <c r="I57" i="5"/>
  <c r="I51" i="5"/>
  <c r="P51" i="5"/>
  <c r="Q51" i="5" s="1"/>
  <c r="P47" i="5"/>
  <c r="Q47" i="5" s="1"/>
  <c r="I47" i="5"/>
  <c r="M20" i="7"/>
  <c r="P43" i="5"/>
  <c r="Q43" i="5" s="1"/>
  <c r="I43" i="5"/>
  <c r="I41" i="5"/>
  <c r="P41" i="5"/>
  <c r="Q41" i="5" s="1"/>
  <c r="M16" i="7"/>
  <c r="P38" i="5"/>
  <c r="Q38" i="5" s="1"/>
  <c r="I38" i="5"/>
  <c r="I34" i="5"/>
  <c r="P34" i="5"/>
  <c r="Q34" i="5" s="1"/>
  <c r="I28" i="5"/>
  <c r="P28" i="5"/>
  <c r="Q28" i="5" s="1"/>
  <c r="M12" i="7"/>
  <c r="P24" i="5"/>
  <c r="Q24" i="5" s="1"/>
  <c r="I24" i="5"/>
  <c r="M10" i="7"/>
  <c r="P20" i="5"/>
  <c r="Q20" i="5" s="1"/>
  <c r="I20" i="5"/>
  <c r="I16" i="5"/>
  <c r="P16" i="5"/>
  <c r="Q16" i="5" s="1"/>
  <c r="I14" i="5"/>
  <c r="P14" i="5"/>
  <c r="Q14" i="5" s="1"/>
  <c r="I6" i="5"/>
  <c r="P6" i="5"/>
  <c r="Q6" i="5" s="1"/>
  <c r="I123" i="5"/>
  <c r="P123" i="5"/>
  <c r="Q123" i="5" s="1"/>
  <c r="I121" i="5"/>
  <c r="P121" i="5"/>
  <c r="Q121" i="5" s="1"/>
  <c r="P119" i="5"/>
  <c r="Q119" i="5" s="1"/>
  <c r="I119" i="5"/>
  <c r="I117" i="5"/>
  <c r="P117" i="5"/>
  <c r="Q117" i="5" s="1"/>
  <c r="I115" i="5"/>
  <c r="P115" i="5"/>
  <c r="Q115" i="5" s="1"/>
  <c r="I113" i="5"/>
  <c r="P113" i="5"/>
  <c r="Q113" i="5" s="1"/>
  <c r="I111" i="5"/>
  <c r="P111" i="5"/>
  <c r="Q111" i="5" s="1"/>
  <c r="P109" i="5"/>
  <c r="Q109" i="5" s="1"/>
  <c r="I109" i="5"/>
  <c r="P107" i="5"/>
  <c r="Q107" i="5" s="1"/>
  <c r="I107" i="5"/>
  <c r="I105" i="5"/>
  <c r="P105" i="5"/>
  <c r="Q105" i="5" s="1"/>
  <c r="P103" i="5"/>
  <c r="Q103" i="5" s="1"/>
  <c r="I103" i="5"/>
  <c r="I101" i="5"/>
  <c r="P101" i="5"/>
  <c r="Q101" i="5" s="1"/>
  <c r="P99" i="5"/>
  <c r="Q99" i="5" s="1"/>
  <c r="I99" i="5"/>
  <c r="P97" i="5"/>
  <c r="Q97" i="5" s="1"/>
  <c r="I97" i="5"/>
  <c r="I95" i="5"/>
  <c r="P95" i="5"/>
  <c r="Q95" i="5" s="1"/>
  <c r="I93" i="5"/>
  <c r="P93" i="5"/>
  <c r="Q93" i="5" s="1"/>
  <c r="I91" i="5"/>
  <c r="P91" i="5"/>
  <c r="Q91" i="5" s="1"/>
  <c r="I90" i="5"/>
  <c r="P90" i="5"/>
  <c r="Q90" i="5" s="1"/>
  <c r="I88" i="5"/>
  <c r="P88" i="5"/>
  <c r="Q88" i="5" s="1"/>
  <c r="I86" i="5"/>
  <c r="P86" i="5"/>
  <c r="Q86" i="5" s="1"/>
  <c r="I84" i="5"/>
  <c r="P84" i="5"/>
  <c r="Q84" i="5" s="1"/>
  <c r="P82" i="5"/>
  <c r="Q82" i="5" s="1"/>
  <c r="I82" i="5"/>
  <c r="I80" i="5"/>
  <c r="P80" i="5"/>
  <c r="Q80" i="5" s="1"/>
  <c r="I78" i="5"/>
  <c r="P78" i="5"/>
  <c r="Q78" i="5" s="1"/>
  <c r="I76" i="5"/>
  <c r="P76" i="5"/>
  <c r="Q76" i="5" s="1"/>
  <c r="P74" i="5"/>
  <c r="Q74" i="5" s="1"/>
  <c r="I74" i="5"/>
  <c r="I73" i="5"/>
  <c r="P73" i="5"/>
  <c r="Q73" i="5" s="1"/>
  <c r="I71" i="5"/>
  <c r="P71" i="5"/>
  <c r="Q71" i="5" s="1"/>
  <c r="I69" i="5"/>
  <c r="P69" i="5"/>
  <c r="Q69" i="5" s="1"/>
  <c r="P67" i="5"/>
  <c r="Q67" i="5" s="1"/>
  <c r="I67" i="5"/>
  <c r="I66" i="5"/>
  <c r="P66" i="5"/>
  <c r="Q66" i="5" s="1"/>
  <c r="I64" i="5"/>
  <c r="P64" i="5"/>
  <c r="Q64" i="5" s="1"/>
  <c r="I62" i="5"/>
  <c r="P62" i="5"/>
  <c r="Q62" i="5" s="1"/>
  <c r="I60" i="5"/>
  <c r="P60" i="5"/>
  <c r="Q60" i="5" s="1"/>
  <c r="P58" i="5"/>
  <c r="Q58" i="5" s="1"/>
  <c r="I58" i="5"/>
  <c r="I56" i="5"/>
  <c r="P56" i="5"/>
  <c r="Q56" i="5" s="1"/>
  <c r="I54" i="5"/>
  <c r="P54" i="5"/>
  <c r="Q54" i="5" s="1"/>
  <c r="M26" i="7"/>
  <c r="P52" i="5"/>
  <c r="Q52" i="5" s="1"/>
  <c r="I52" i="5"/>
  <c r="M25" i="7"/>
  <c r="P50" i="5"/>
  <c r="Q50" i="5" s="1"/>
  <c r="I50" i="5"/>
  <c r="B7" i="6"/>
  <c r="K7" i="6" s="1"/>
  <c r="M23" i="7"/>
  <c r="I48" i="5"/>
  <c r="P48" i="5"/>
  <c r="Q48" i="5" s="1"/>
  <c r="I46" i="5"/>
  <c r="P46" i="5"/>
  <c r="Q46" i="5" s="1"/>
  <c r="M21" i="7"/>
  <c r="P44" i="5"/>
  <c r="Q44" i="5" s="1"/>
  <c r="I44" i="5"/>
  <c r="M19" i="7"/>
  <c r="P42" i="5"/>
  <c r="Q42" i="5" s="1"/>
  <c r="I42" i="5"/>
  <c r="M18" i="7"/>
  <c r="P40" i="5"/>
  <c r="Q40" i="5" s="1"/>
  <c r="I40" i="5"/>
  <c r="I37" i="5"/>
  <c r="P37" i="5"/>
  <c r="Q37" i="5" s="1"/>
  <c r="I35" i="5"/>
  <c r="P35" i="5"/>
  <c r="Q35" i="5" s="1"/>
  <c r="I33" i="5"/>
  <c r="P33" i="5"/>
  <c r="Q33" i="5" s="1"/>
  <c r="I31" i="5"/>
  <c r="P31" i="5"/>
  <c r="Q31" i="5" s="1"/>
  <c r="I29" i="5"/>
  <c r="P29" i="5"/>
  <c r="Q29" i="5" s="1"/>
  <c r="M13" i="7"/>
  <c r="P27" i="5"/>
  <c r="Q27" i="5" s="1"/>
  <c r="I27" i="5"/>
  <c r="I25" i="5"/>
  <c r="P25" i="5"/>
  <c r="Q25" i="5" s="1"/>
  <c r="I23" i="5"/>
  <c r="P23" i="5"/>
  <c r="Q23" i="5" s="1"/>
  <c r="P21" i="5"/>
  <c r="Q21" i="5" s="1"/>
  <c r="I21" i="5"/>
  <c r="I19" i="5"/>
  <c r="P19" i="5"/>
  <c r="Q19" i="5" s="1"/>
  <c r="P17" i="5"/>
  <c r="Q17" i="5" s="1"/>
  <c r="I17" i="5"/>
  <c r="I15" i="5"/>
  <c r="P15" i="5"/>
  <c r="Q15" i="5" s="1"/>
  <c r="I13" i="5"/>
  <c r="P13" i="5"/>
  <c r="Q13" i="5" s="1"/>
  <c r="M8" i="7"/>
  <c r="P11" i="5"/>
  <c r="Q11" i="5" s="1"/>
  <c r="I11" i="5"/>
  <c r="I9" i="5"/>
  <c r="P9" i="5"/>
  <c r="Q9" i="5" s="1"/>
  <c r="M6" i="7"/>
  <c r="P7" i="5"/>
  <c r="Q7" i="5" s="1"/>
  <c r="I7" i="5"/>
  <c r="M5" i="7"/>
  <c r="P5" i="5"/>
  <c r="Q5" i="5" s="1"/>
  <c r="I5" i="5"/>
  <c r="P122" i="5"/>
  <c r="Q122" i="5" s="1"/>
  <c r="I122" i="5"/>
  <c r="I116" i="5"/>
  <c r="P116" i="5"/>
  <c r="Q116" i="5" s="1"/>
  <c r="P112" i="5"/>
  <c r="Q112" i="5" s="1"/>
  <c r="I112" i="5"/>
  <c r="I110" i="5"/>
  <c r="P110" i="5"/>
  <c r="Q110" i="5" s="1"/>
  <c r="I106" i="5"/>
  <c r="P106" i="5"/>
  <c r="Q106" i="5" s="1"/>
  <c r="I102" i="5"/>
  <c r="P102" i="5"/>
  <c r="Q102" i="5" s="1"/>
  <c r="I98" i="5"/>
  <c r="P98" i="5"/>
  <c r="Q98" i="5" s="1"/>
  <c r="P92" i="5"/>
  <c r="Q92" i="5" s="1"/>
  <c r="I92" i="5"/>
  <c r="I89" i="5"/>
  <c r="P89" i="5"/>
  <c r="Q89" i="5" s="1"/>
  <c r="I85" i="5"/>
  <c r="P85" i="5"/>
  <c r="Q85" i="5" s="1"/>
  <c r="P81" i="5"/>
  <c r="Q81" i="5" s="1"/>
  <c r="I81" i="5"/>
  <c r="P77" i="5"/>
  <c r="Q77" i="5" s="1"/>
  <c r="I77" i="5"/>
  <c r="P70" i="5"/>
  <c r="Q70" i="5" s="1"/>
  <c r="I70" i="5"/>
  <c r="P63" i="5"/>
  <c r="Q63" i="5" s="1"/>
  <c r="I63" i="5"/>
  <c r="I59" i="5"/>
  <c r="P59" i="5"/>
  <c r="Q59" i="5" s="1"/>
  <c r="M28" i="7"/>
  <c r="P55" i="5"/>
  <c r="Q55" i="5" s="1"/>
  <c r="I55" i="5"/>
  <c r="M27" i="7"/>
  <c r="P53" i="5"/>
  <c r="Q53" i="5" s="1"/>
  <c r="I53" i="5"/>
  <c r="M24" i="7"/>
  <c r="P49" i="5"/>
  <c r="Q49" i="5" s="1"/>
  <c r="I49" i="5"/>
  <c r="M22" i="7"/>
  <c r="P45" i="5"/>
  <c r="Q45" i="5" s="1"/>
  <c r="I45" i="5"/>
  <c r="M17" i="7"/>
  <c r="B6" i="6"/>
  <c r="K6" i="6" s="1"/>
  <c r="I39" i="5"/>
  <c r="P39" i="5"/>
  <c r="Q39" i="5" s="1"/>
  <c r="M15" i="7"/>
  <c r="P36" i="5"/>
  <c r="Q36" i="5" s="1"/>
  <c r="I36" i="5"/>
  <c r="P32" i="5"/>
  <c r="Q32" i="5" s="1"/>
  <c r="I32" i="5"/>
  <c r="M14" i="7"/>
  <c r="P30" i="5"/>
  <c r="Q30" i="5" s="1"/>
  <c r="I30" i="5"/>
  <c r="P26" i="5"/>
  <c r="Q26" i="5" s="1"/>
  <c r="I26" i="5"/>
  <c r="M11" i="7"/>
  <c r="P22" i="5"/>
  <c r="Q22" i="5" s="1"/>
  <c r="I22" i="5"/>
  <c r="M9" i="7"/>
  <c r="B5" i="6"/>
  <c r="K5" i="6" s="1"/>
  <c r="I18" i="5"/>
  <c r="P18" i="5"/>
  <c r="Q18" i="5" s="1"/>
  <c r="P12" i="5"/>
  <c r="Q12" i="5" s="1"/>
  <c r="I12" i="5"/>
  <c r="M7" i="7"/>
  <c r="P8" i="5"/>
  <c r="Q8" i="5" s="1"/>
  <c r="I8" i="5"/>
  <c r="I4" i="6" l="1"/>
  <c r="J4" i="6" s="1"/>
  <c r="K4" i="6"/>
  <c r="K27" i="7"/>
  <c r="L27" i="7" s="1"/>
  <c r="I27" i="7"/>
  <c r="J27" i="7" s="1"/>
  <c r="G27" i="7"/>
  <c r="H27" i="7" s="1"/>
  <c r="G5" i="6"/>
  <c r="H5" i="6" s="1"/>
  <c r="I5" i="6"/>
  <c r="E5" i="6"/>
  <c r="F5" i="6" s="1"/>
  <c r="I9" i="7"/>
  <c r="J9" i="7" s="1"/>
  <c r="K9" i="7"/>
  <c r="L9" i="7" s="1"/>
  <c r="G9" i="7"/>
  <c r="H9" i="7" s="1"/>
  <c r="I14" i="7"/>
  <c r="J14" i="7" s="1"/>
  <c r="G14" i="7"/>
  <c r="H14" i="7" s="1"/>
  <c r="K14" i="7"/>
  <c r="L14" i="7" s="1"/>
  <c r="G6" i="6"/>
  <c r="H6" i="6" s="1"/>
  <c r="E6" i="6"/>
  <c r="F6" i="6" s="1"/>
  <c r="I6" i="6"/>
  <c r="J6" i="6" s="1"/>
  <c r="G22" i="7"/>
  <c r="H22" i="7" s="1"/>
  <c r="K22" i="7"/>
  <c r="L22" i="7" s="1"/>
  <c r="I22" i="7"/>
  <c r="J22" i="7" s="1"/>
  <c r="I21" i="7"/>
  <c r="J21" i="7" s="1"/>
  <c r="G21" i="7"/>
  <c r="H21" i="7" s="1"/>
  <c r="K21" i="7"/>
  <c r="L21" i="7" s="1"/>
  <c r="G26" i="7"/>
  <c r="H26" i="7" s="1"/>
  <c r="K26" i="7"/>
  <c r="L26" i="7" s="1"/>
  <c r="I26" i="7"/>
  <c r="J26" i="7" s="1"/>
  <c r="I30" i="7"/>
  <c r="J30" i="7" s="1"/>
  <c r="G30" i="7"/>
  <c r="H30" i="7" s="1"/>
  <c r="K30" i="7"/>
  <c r="L30" i="7" s="1"/>
  <c r="G15" i="7"/>
  <c r="H15" i="7" s="1"/>
  <c r="K15" i="7"/>
  <c r="L15" i="7" s="1"/>
  <c r="I15" i="7"/>
  <c r="J15" i="7" s="1"/>
  <c r="I17" i="7"/>
  <c r="J17" i="7" s="1"/>
  <c r="K17" i="7"/>
  <c r="L17" i="7" s="1"/>
  <c r="G17" i="7"/>
  <c r="H17" i="7" s="1"/>
  <c r="K28" i="7"/>
  <c r="L28" i="7" s="1"/>
  <c r="I28" i="7"/>
  <c r="J28" i="7" s="1"/>
  <c r="G28" i="7"/>
  <c r="H28" i="7" s="1"/>
  <c r="G6" i="7"/>
  <c r="H6" i="7" s="1"/>
  <c r="K6" i="7"/>
  <c r="L6" i="7" s="1"/>
  <c r="I6" i="7"/>
  <c r="J6" i="7" s="1"/>
  <c r="G19" i="7"/>
  <c r="H19" i="7" s="1"/>
  <c r="K19" i="7"/>
  <c r="L19" i="7" s="1"/>
  <c r="I19" i="7"/>
  <c r="J19" i="7" s="1"/>
  <c r="K23" i="7"/>
  <c r="L23" i="7" s="1"/>
  <c r="I23" i="7"/>
  <c r="J23" i="7" s="1"/>
  <c r="G23" i="7"/>
  <c r="H23" i="7" s="1"/>
  <c r="I25" i="7"/>
  <c r="J25" i="7" s="1"/>
  <c r="G25" i="7"/>
  <c r="H25" i="7" s="1"/>
  <c r="K25" i="7"/>
  <c r="L25" i="7" s="1"/>
  <c r="I16" i="7"/>
  <c r="J16" i="7" s="1"/>
  <c r="K16" i="7"/>
  <c r="L16" i="7" s="1"/>
  <c r="G16" i="7"/>
  <c r="H16" i="7" s="1"/>
  <c r="I29" i="7"/>
  <c r="J29" i="7" s="1"/>
  <c r="K29" i="7"/>
  <c r="L29" i="7" s="1"/>
  <c r="G29" i="7"/>
  <c r="H29" i="7" s="1"/>
  <c r="I5" i="7"/>
  <c r="J5" i="7" s="1"/>
  <c r="G5" i="7"/>
  <c r="H5" i="7" s="1"/>
  <c r="K5" i="7"/>
  <c r="L5" i="7" s="1"/>
  <c r="G8" i="7"/>
  <c r="H8" i="7" s="1"/>
  <c r="I8" i="7"/>
  <c r="J8" i="7" s="1"/>
  <c r="K8" i="7"/>
  <c r="L8" i="7" s="1"/>
  <c r="G18" i="7"/>
  <c r="H18" i="7" s="1"/>
  <c r="K18" i="7"/>
  <c r="L18" i="7" s="1"/>
  <c r="I18" i="7"/>
  <c r="J18" i="7" s="1"/>
  <c r="G7" i="6"/>
  <c r="H7" i="6" s="1"/>
  <c r="I7" i="6"/>
  <c r="J7" i="6" s="1"/>
  <c r="E7" i="6"/>
  <c r="F7" i="6" s="1"/>
  <c r="K12" i="7"/>
  <c r="L12" i="7" s="1"/>
  <c r="I12" i="7"/>
  <c r="J12" i="7" s="1"/>
  <c r="G12" i="7"/>
  <c r="H12" i="7" s="1"/>
  <c r="I20" i="7"/>
  <c r="J20" i="7" s="1"/>
  <c r="G20" i="7"/>
  <c r="H20" i="7" s="1"/>
  <c r="K20" i="7"/>
  <c r="L20" i="7" s="1"/>
  <c r="G4" i="6"/>
  <c r="E4" i="6"/>
  <c r="G7" i="7"/>
  <c r="H7" i="7" s="1"/>
  <c r="K7" i="7"/>
  <c r="L7" i="7" s="1"/>
  <c r="I7" i="7"/>
  <c r="J7" i="7" s="1"/>
  <c r="G11" i="7"/>
  <c r="H11" i="7" s="1"/>
  <c r="K11" i="7"/>
  <c r="L11" i="7" s="1"/>
  <c r="I11" i="7"/>
  <c r="J11" i="7" s="1"/>
  <c r="K24" i="7"/>
  <c r="L24" i="7" s="1"/>
  <c r="G24" i="7"/>
  <c r="H24" i="7" s="1"/>
  <c r="I24" i="7"/>
  <c r="J24" i="7" s="1"/>
  <c r="I13" i="7"/>
  <c r="J13" i="7" s="1"/>
  <c r="G13" i="7"/>
  <c r="H13" i="7" s="1"/>
  <c r="K13" i="7"/>
  <c r="L13" i="7" s="1"/>
  <c r="K10" i="7"/>
  <c r="L10" i="7" s="1"/>
  <c r="I10" i="7"/>
  <c r="J10" i="7" s="1"/>
  <c r="G10" i="7"/>
  <c r="H10" i="7" s="1"/>
  <c r="I4" i="7"/>
  <c r="G4" i="7"/>
  <c r="K4" i="7"/>
  <c r="J5" i="6"/>
  <c r="D4" i="6"/>
  <c r="F4" i="7"/>
  <c r="D32" i="7"/>
  <c r="M4" i="6"/>
  <c r="N4" i="6" s="1"/>
  <c r="O4" i="7"/>
  <c r="M6" i="6"/>
  <c r="N6" i="6" s="1"/>
  <c r="D6" i="6"/>
  <c r="M5" i="6"/>
  <c r="N5" i="6" s="1"/>
  <c r="D5" i="6"/>
  <c r="L5" i="6" s="1"/>
  <c r="F22" i="7"/>
  <c r="N22" i="7" s="1"/>
  <c r="O22" i="7"/>
  <c r="P22" i="7" s="1"/>
  <c r="O28" i="7"/>
  <c r="P28" i="7" s="1"/>
  <c r="F28" i="7"/>
  <c r="N28" i="7" s="1"/>
  <c r="P126" i="5"/>
  <c r="Q126" i="5" s="1"/>
  <c r="G126" i="5"/>
  <c r="H126" i="5"/>
  <c r="I126" i="5" s="1"/>
  <c r="O9" i="7"/>
  <c r="P9" i="7" s="1"/>
  <c r="F9" i="7"/>
  <c r="N9" i="7" s="1"/>
  <c r="O8" i="7"/>
  <c r="P8" i="7" s="1"/>
  <c r="F8" i="7"/>
  <c r="N8" i="7" s="1"/>
  <c r="F20" i="7"/>
  <c r="N20" i="7" s="1"/>
  <c r="O20" i="7"/>
  <c r="P20" i="7" s="1"/>
  <c r="F5" i="7"/>
  <c r="N5" i="7" s="1"/>
  <c r="O5" i="7"/>
  <c r="P5" i="7" s="1"/>
  <c r="O6" i="7"/>
  <c r="P6" i="7" s="1"/>
  <c r="F6" i="7"/>
  <c r="F13" i="7"/>
  <c r="N13" i="7" s="1"/>
  <c r="O13" i="7"/>
  <c r="P13" i="7" s="1"/>
  <c r="F16" i="7"/>
  <c r="N16" i="7" s="1"/>
  <c r="O16" i="7"/>
  <c r="P16" i="7" s="1"/>
  <c r="O14" i="7"/>
  <c r="P14" i="7" s="1"/>
  <c r="F14" i="7"/>
  <c r="N14" i="7" s="1"/>
  <c r="O24" i="7"/>
  <c r="P24" i="7" s="1"/>
  <c r="F24" i="7"/>
  <c r="O23" i="7"/>
  <c r="P23" i="7" s="1"/>
  <c r="F23" i="7"/>
  <c r="O29" i="7"/>
  <c r="P29" i="7" s="1"/>
  <c r="F29" i="7"/>
  <c r="N29" i="7" s="1"/>
  <c r="O30" i="7"/>
  <c r="P30" i="7" s="1"/>
  <c r="F30" i="7"/>
  <c r="N30" i="7" s="1"/>
  <c r="O15" i="7"/>
  <c r="P15" i="7" s="1"/>
  <c r="F15" i="7"/>
  <c r="N15" i="7" s="1"/>
  <c r="O17" i="7"/>
  <c r="P17" i="7" s="1"/>
  <c r="F17" i="7"/>
  <c r="N17" i="7" s="1"/>
  <c r="O27" i="7"/>
  <c r="P27" i="7" s="1"/>
  <c r="F27" i="7"/>
  <c r="N27" i="7" s="1"/>
  <c r="O7" i="7"/>
  <c r="P7" i="7" s="1"/>
  <c r="F7" i="7"/>
  <c r="N7" i="7" s="1"/>
  <c r="O11" i="7"/>
  <c r="P11" i="7" s="1"/>
  <c r="F11" i="7"/>
  <c r="F18" i="7"/>
  <c r="O18" i="7"/>
  <c r="P18" i="7" s="1"/>
  <c r="O19" i="7"/>
  <c r="P19" i="7" s="1"/>
  <c r="F19" i="7"/>
  <c r="N19" i="7" s="1"/>
  <c r="O21" i="7"/>
  <c r="P21" i="7" s="1"/>
  <c r="F21" i="7"/>
  <c r="N21" i="7" s="1"/>
  <c r="M7" i="6"/>
  <c r="N7" i="6" s="1"/>
  <c r="D7" i="6"/>
  <c r="L7" i="6" s="1"/>
  <c r="O25" i="7"/>
  <c r="P25" i="7" s="1"/>
  <c r="F25" i="7"/>
  <c r="N25" i="7" s="1"/>
  <c r="O26" i="7"/>
  <c r="P26" i="7" s="1"/>
  <c r="F26" i="7"/>
  <c r="F10" i="7"/>
  <c r="N10" i="7" s="1"/>
  <c r="O10" i="7"/>
  <c r="P10" i="7" s="1"/>
  <c r="O12" i="7"/>
  <c r="P12" i="7" s="1"/>
  <c r="F12" i="7"/>
  <c r="N12" i="7" s="1"/>
  <c r="F8" i="6"/>
  <c r="M8" i="6"/>
  <c r="N8" i="6" s="1"/>
  <c r="D8" i="6"/>
  <c r="L8" i="6" s="1"/>
  <c r="B9" i="6"/>
  <c r="D9" i="6" s="1"/>
  <c r="F32" i="7" l="1"/>
  <c r="N126" i="5"/>
  <c r="O126" i="5" s="1"/>
  <c r="N23" i="7"/>
  <c r="N6" i="7"/>
  <c r="N18" i="7"/>
  <c r="N26" i="7"/>
  <c r="N11" i="7"/>
  <c r="N24" i="7"/>
  <c r="L4" i="6"/>
  <c r="K9" i="6"/>
  <c r="L9" i="6" s="1"/>
  <c r="L6" i="6"/>
  <c r="I32" i="7"/>
  <c r="J4" i="7"/>
  <c r="J32" i="7" s="1"/>
  <c r="G32" i="7"/>
  <c r="H4" i="7"/>
  <c r="H32" i="7" s="1"/>
  <c r="I9" i="6"/>
  <c r="J9" i="6" s="1"/>
  <c r="G9" i="6"/>
  <c r="H4" i="6"/>
  <c r="H9" i="6" s="1"/>
  <c r="P4" i="7"/>
  <c r="P32" i="7" s="1"/>
  <c r="O32" i="7"/>
  <c r="L4" i="7"/>
  <c r="L32" i="7" s="1"/>
  <c r="K32" i="7"/>
  <c r="F4" i="6"/>
  <c r="F9" i="6" s="1"/>
  <c r="E9" i="6"/>
  <c r="M9" i="6"/>
  <c r="N9" i="6" s="1"/>
  <c r="M32" i="7" l="1"/>
  <c r="N4" i="7"/>
  <c r="N32" i="7" s="1"/>
  <c r="K7" i="11"/>
  <c r="M7" i="11" s="1"/>
  <c r="K531" i="11"/>
  <c r="M531" i="11" s="1"/>
  <c r="K533" i="11"/>
  <c r="M533" i="11" s="1"/>
  <c r="K528" i="11"/>
  <c r="M528" i="11" s="1"/>
  <c r="K524" i="11"/>
  <c r="M524" i="11" s="1"/>
  <c r="K518" i="11"/>
  <c r="M518" i="11" s="1"/>
  <c r="K514" i="11"/>
  <c r="M514" i="11" s="1"/>
  <c r="K508" i="11"/>
  <c r="M508" i="11" s="1"/>
  <c r="K504" i="11"/>
  <c r="M504" i="11" s="1"/>
  <c r="K500" i="11"/>
  <c r="M500" i="11" s="1"/>
  <c r="K496" i="11"/>
  <c r="M496" i="11" s="1"/>
  <c r="K492" i="11"/>
  <c r="M492" i="11" s="1"/>
  <c r="K488" i="11"/>
  <c r="M488" i="11" s="1"/>
  <c r="K482" i="11"/>
  <c r="M482" i="11" s="1"/>
  <c r="K478" i="11"/>
  <c r="M478" i="11" s="1"/>
  <c r="K474" i="11"/>
  <c r="M474" i="11" s="1"/>
  <c r="K470" i="11"/>
  <c r="M470" i="11" s="1"/>
  <c r="K466" i="11"/>
  <c r="M466" i="11" s="1"/>
  <c r="K462" i="11"/>
  <c r="M462" i="11" s="1"/>
  <c r="K458" i="11"/>
  <c r="M458" i="11" s="1"/>
  <c r="K454" i="11"/>
  <c r="M454" i="11" s="1"/>
  <c r="K450" i="11"/>
  <c r="M450" i="11" s="1"/>
  <c r="K446" i="11"/>
  <c r="M446" i="11" s="1"/>
  <c r="K442" i="11"/>
  <c r="M442" i="11" s="1"/>
  <c r="K435" i="11"/>
  <c r="M435" i="11" s="1"/>
  <c r="K431" i="11"/>
  <c r="M431" i="11" s="1"/>
  <c r="K427" i="11"/>
  <c r="M427" i="11" s="1"/>
  <c r="K419" i="11"/>
  <c r="M419" i="11" s="1"/>
  <c r="K413" i="11"/>
  <c r="M413" i="11" s="1"/>
  <c r="K407" i="11"/>
  <c r="M407" i="11" s="1"/>
  <c r="K401" i="11"/>
  <c r="M401" i="11" s="1"/>
  <c r="K395" i="11"/>
  <c r="M395" i="11" s="1"/>
  <c r="K387" i="11"/>
  <c r="M387" i="11" s="1"/>
  <c r="K381" i="11"/>
  <c r="M381" i="11" s="1"/>
  <c r="K375" i="11"/>
  <c r="M375" i="11" s="1"/>
  <c r="K369" i="11"/>
  <c r="M369" i="11" s="1"/>
  <c r="K363" i="11"/>
  <c r="M363" i="11" s="1"/>
  <c r="K359" i="11"/>
  <c r="M359" i="11" s="1"/>
  <c r="K353" i="11"/>
  <c r="M353" i="11" s="1"/>
  <c r="K349" i="11"/>
  <c r="M349" i="11" s="1"/>
  <c r="K345" i="11"/>
  <c r="M345" i="11" s="1"/>
  <c r="K341" i="11"/>
  <c r="M341" i="11" s="1"/>
  <c r="K335" i="11"/>
  <c r="M335" i="11" s="1"/>
  <c r="K331" i="11"/>
  <c r="M331" i="11" s="1"/>
  <c r="K327" i="11"/>
  <c r="M327" i="11" s="1"/>
  <c r="K323" i="11"/>
  <c r="M323" i="11" s="1"/>
  <c r="K319" i="11"/>
  <c r="M319" i="11" s="1"/>
  <c r="K313" i="11"/>
  <c r="M313" i="11" s="1"/>
  <c r="K309" i="11"/>
  <c r="M309" i="11" s="1"/>
  <c r="K510" i="11"/>
  <c r="M510" i="11" s="1"/>
  <c r="K425" i="11"/>
  <c r="M425" i="11" s="1"/>
  <c r="K417" i="11"/>
  <c r="M417" i="11" s="1"/>
  <c r="K405" i="11"/>
  <c r="M405" i="11" s="1"/>
  <c r="K393" i="11"/>
  <c r="M393" i="11" s="1"/>
  <c r="K520" i="11"/>
  <c r="M520" i="11" s="1"/>
  <c r="K506" i="11"/>
  <c r="M506" i="11" s="1"/>
  <c r="K484" i="11"/>
  <c r="M484" i="11" s="1"/>
  <c r="K472" i="11"/>
  <c r="M472" i="11" s="1"/>
  <c r="K452" i="11"/>
  <c r="M452" i="11" s="1"/>
  <c r="K440" i="11"/>
  <c r="M440" i="11" s="1"/>
  <c r="K415" i="11"/>
  <c r="M415" i="11" s="1"/>
  <c r="K399" i="11"/>
  <c r="M399" i="11" s="1"/>
  <c r="K365" i="11"/>
  <c r="M365" i="11" s="1"/>
  <c r="K351" i="11"/>
  <c r="M351" i="11" s="1"/>
  <c r="K329" i="11"/>
  <c r="M329" i="11" s="1"/>
  <c r="K315" i="11"/>
  <c r="M315" i="11" s="1"/>
  <c r="K409" i="11"/>
  <c r="M409" i="11" s="1"/>
  <c r="K385" i="11"/>
  <c r="M385" i="11" s="1"/>
  <c r="J531" i="11"/>
  <c r="L531" i="11" s="1"/>
  <c r="K530" i="11"/>
  <c r="M530" i="11" s="1"/>
  <c r="K516" i="11"/>
  <c r="M516" i="11" s="1"/>
  <c r="K494" i="11"/>
  <c r="M494" i="11" s="1"/>
  <c r="K480" i="11"/>
  <c r="M480" i="11" s="1"/>
  <c r="K460" i="11"/>
  <c r="M460" i="11" s="1"/>
  <c r="K448" i="11"/>
  <c r="M448" i="11" s="1"/>
  <c r="K429" i="11"/>
  <c r="M429" i="11" s="1"/>
  <c r="K411" i="11"/>
  <c r="M411" i="11" s="1"/>
  <c r="K379" i="11"/>
  <c r="M379" i="11" s="1"/>
  <c r="K361" i="11"/>
  <c r="M361" i="11" s="1"/>
  <c r="K337" i="11"/>
  <c r="M337" i="11" s="1"/>
  <c r="K325" i="11"/>
  <c r="M325" i="11" s="1"/>
  <c r="K486" i="11"/>
  <c r="M486" i="11" s="1"/>
  <c r="K397" i="11"/>
  <c r="M397" i="11" s="1"/>
  <c r="K526" i="11"/>
  <c r="M526" i="11" s="1"/>
  <c r="K502" i="11"/>
  <c r="M502" i="11" s="1"/>
  <c r="K490" i="11"/>
  <c r="M490" i="11" s="1"/>
  <c r="K468" i="11"/>
  <c r="M468" i="11" s="1"/>
  <c r="K456" i="11"/>
  <c r="M456" i="11" s="1"/>
  <c r="K437" i="11"/>
  <c r="M437" i="11" s="1"/>
  <c r="K423" i="11"/>
  <c r="M423" i="11" s="1"/>
  <c r="K391" i="11"/>
  <c r="M391" i="11" s="1"/>
  <c r="K371" i="11"/>
  <c r="M371" i="11" s="1"/>
  <c r="K347" i="11"/>
  <c r="M347" i="11" s="1"/>
  <c r="K333" i="11"/>
  <c r="M333" i="11" s="1"/>
  <c r="K311" i="11"/>
  <c r="M311" i="11" s="1"/>
  <c r="K421" i="11"/>
  <c r="M421" i="11" s="1"/>
  <c r="K373" i="11"/>
  <c r="M373" i="11" s="1"/>
  <c r="K355" i="11"/>
  <c r="M355" i="11" s="1"/>
  <c r="K317" i="11"/>
  <c r="M317" i="11" s="1"/>
  <c r="K532" i="11"/>
  <c r="M532" i="11" s="1"/>
  <c r="K527" i="11"/>
  <c r="M527" i="11" s="1"/>
  <c r="K523" i="11"/>
  <c r="M523" i="11" s="1"/>
  <c r="K519" i="11"/>
  <c r="M519" i="11" s="1"/>
  <c r="K515" i="11"/>
  <c r="M515" i="11" s="1"/>
  <c r="K509" i="11"/>
  <c r="M509" i="11" s="1"/>
  <c r="K503" i="11"/>
  <c r="M503" i="11" s="1"/>
  <c r="K497" i="11"/>
  <c r="M497" i="11" s="1"/>
  <c r="K493" i="11"/>
  <c r="M493" i="11" s="1"/>
  <c r="K485" i="11"/>
  <c r="M485" i="11" s="1"/>
  <c r="K479" i="11"/>
  <c r="M479" i="11" s="1"/>
  <c r="K473" i="11"/>
  <c r="M473" i="11" s="1"/>
  <c r="K465" i="11"/>
  <c r="M465" i="11" s="1"/>
  <c r="K459" i="11"/>
  <c r="M459" i="11" s="1"/>
  <c r="K455" i="11"/>
  <c r="M455" i="11" s="1"/>
  <c r="K451" i="11"/>
  <c r="M451" i="11" s="1"/>
  <c r="K447" i="11"/>
  <c r="M447" i="11" s="1"/>
  <c r="K443" i="11"/>
  <c r="M443" i="11" s="1"/>
  <c r="K439" i="11"/>
  <c r="M439" i="11" s="1"/>
  <c r="K436" i="11"/>
  <c r="M436" i="11" s="1"/>
  <c r="K432" i="11"/>
  <c r="M432" i="11" s="1"/>
  <c r="K428" i="11"/>
  <c r="M428" i="11" s="1"/>
  <c r="K424" i="11"/>
  <c r="M424" i="11" s="1"/>
  <c r="K418" i="11"/>
  <c r="M418" i="11" s="1"/>
  <c r="K414" i="11"/>
  <c r="M414" i="11" s="1"/>
  <c r="K410" i="11"/>
  <c r="M410" i="11" s="1"/>
  <c r="K406" i="11"/>
  <c r="M406" i="11" s="1"/>
  <c r="K400" i="11"/>
  <c r="M400" i="11" s="1"/>
  <c r="K396" i="11"/>
  <c r="M396" i="11" s="1"/>
  <c r="K392" i="11"/>
  <c r="M392" i="11" s="1"/>
  <c r="K386" i="11"/>
  <c r="M386" i="11" s="1"/>
  <c r="K382" i="11"/>
  <c r="M382" i="11" s="1"/>
  <c r="K378" i="11"/>
  <c r="M378" i="11" s="1"/>
  <c r="K374" i="11"/>
  <c r="M374" i="11" s="1"/>
  <c r="K368" i="11"/>
  <c r="M368" i="11" s="1"/>
  <c r="K364" i="11"/>
  <c r="M364" i="11" s="1"/>
  <c r="K360" i="11"/>
  <c r="M360" i="11" s="1"/>
  <c r="K356" i="11"/>
  <c r="M356" i="11" s="1"/>
  <c r="K535" i="11"/>
  <c r="M535" i="11" s="1"/>
  <c r="K444" i="11"/>
  <c r="M444" i="11" s="1"/>
  <c r="K383" i="11"/>
  <c r="M383" i="11" s="1"/>
  <c r="K389" i="11"/>
  <c r="M389" i="11" s="1"/>
  <c r="K339" i="11"/>
  <c r="M339" i="11" s="1"/>
  <c r="K529" i="11"/>
  <c r="M529" i="11" s="1"/>
  <c r="K505" i="11"/>
  <c r="M505" i="11" s="1"/>
  <c r="K489" i="11"/>
  <c r="M489" i="11" s="1"/>
  <c r="K457" i="11"/>
  <c r="M457" i="11" s="1"/>
  <c r="K445" i="11"/>
  <c r="M445" i="11" s="1"/>
  <c r="K426" i="11"/>
  <c r="M426" i="11" s="1"/>
  <c r="K412" i="11"/>
  <c r="M412" i="11" s="1"/>
  <c r="K390" i="11"/>
  <c r="M390" i="11" s="1"/>
  <c r="K476" i="11"/>
  <c r="M476" i="11" s="1"/>
  <c r="K433" i="11"/>
  <c r="M433" i="11" s="1"/>
  <c r="K321" i="11"/>
  <c r="M321" i="11" s="1"/>
  <c r="K377" i="11"/>
  <c r="M377" i="11" s="1"/>
  <c r="K295" i="11"/>
  <c r="M295" i="11" s="1"/>
  <c r="K517" i="11"/>
  <c r="M517" i="11" s="1"/>
  <c r="K501" i="11"/>
  <c r="M501" i="11" s="1"/>
  <c r="K469" i="11"/>
  <c r="M469" i="11" s="1"/>
  <c r="K453" i="11"/>
  <c r="M453" i="11" s="1"/>
  <c r="K434" i="11"/>
  <c r="M434" i="11" s="1"/>
  <c r="K422" i="11"/>
  <c r="M422" i="11" s="1"/>
  <c r="K398" i="11"/>
  <c r="M398" i="11" s="1"/>
  <c r="K384" i="11"/>
  <c r="M384" i="11" s="1"/>
  <c r="K376" i="11"/>
  <c r="M376" i="11" s="1"/>
  <c r="K358" i="11"/>
  <c r="M358" i="11" s="1"/>
  <c r="K512" i="11"/>
  <c r="M512" i="11" s="1"/>
  <c r="K464" i="11"/>
  <c r="M464" i="11" s="1"/>
  <c r="K357" i="11"/>
  <c r="M357" i="11" s="1"/>
  <c r="K522" i="11"/>
  <c r="M522" i="11" s="1"/>
  <c r="K367" i="11"/>
  <c r="M367" i="11" s="1"/>
  <c r="K525" i="11"/>
  <c r="M525" i="11" s="1"/>
  <c r="K513" i="11"/>
  <c r="M513" i="11" s="1"/>
  <c r="K481" i="11"/>
  <c r="M481" i="11" s="1"/>
  <c r="K461" i="11"/>
  <c r="M461" i="11" s="1"/>
  <c r="K441" i="11"/>
  <c r="M441" i="11" s="1"/>
  <c r="K430" i="11"/>
  <c r="M430" i="11" s="1"/>
  <c r="K408" i="11"/>
  <c r="M408" i="11" s="1"/>
  <c r="K394" i="11"/>
  <c r="M394" i="11" s="1"/>
  <c r="K362" i="11"/>
  <c r="M362" i="11" s="1"/>
  <c r="K348" i="11"/>
  <c r="M348" i="11" s="1"/>
  <c r="K344" i="11"/>
  <c r="M344" i="11" s="1"/>
  <c r="K340" i="11"/>
  <c r="M340" i="11" s="1"/>
  <c r="K334" i="11"/>
  <c r="M334" i="11" s="1"/>
  <c r="K330" i="11"/>
  <c r="M330" i="11" s="1"/>
  <c r="K326" i="11"/>
  <c r="M326" i="11" s="1"/>
  <c r="K320" i="11"/>
  <c r="M320" i="11" s="1"/>
  <c r="K314" i="11"/>
  <c r="M314" i="11" s="1"/>
  <c r="K308" i="11"/>
  <c r="M308" i="11" s="1"/>
  <c r="K507" i="11"/>
  <c r="M507" i="11" s="1"/>
  <c r="K491" i="11"/>
  <c r="M491" i="11" s="1"/>
  <c r="K483" i="11"/>
  <c r="M483" i="11" s="1"/>
  <c r="K471" i="11"/>
  <c r="M471" i="11" s="1"/>
  <c r="K463" i="11"/>
  <c r="M463" i="11" s="1"/>
  <c r="K402" i="11"/>
  <c r="M402" i="11" s="1"/>
  <c r="K372" i="11"/>
  <c r="M372" i="11" s="1"/>
  <c r="K338" i="11"/>
  <c r="M338" i="11" s="1"/>
  <c r="K318" i="11"/>
  <c r="M318" i="11" s="1"/>
  <c r="K204" i="11"/>
  <c r="M204" i="11" s="1"/>
  <c r="K307" i="11"/>
  <c r="M307" i="11" s="1"/>
  <c r="K299" i="11"/>
  <c r="M299" i="11" s="1"/>
  <c r="K287" i="11"/>
  <c r="M287" i="11" s="1"/>
  <c r="K279" i="11"/>
  <c r="M279" i="11" s="1"/>
  <c r="K271" i="11"/>
  <c r="M271" i="11" s="1"/>
  <c r="K263" i="11"/>
  <c r="M263" i="11" s="1"/>
  <c r="K255" i="11"/>
  <c r="M255" i="11" s="1"/>
  <c r="K247" i="11"/>
  <c r="M247" i="11" s="1"/>
  <c r="K239" i="11"/>
  <c r="M239" i="11" s="1"/>
  <c r="K231" i="11"/>
  <c r="M231" i="11" s="1"/>
  <c r="K223" i="11"/>
  <c r="M223" i="11" s="1"/>
  <c r="K215" i="11"/>
  <c r="M215" i="11" s="1"/>
  <c r="K207" i="11"/>
  <c r="M207" i="11" s="1"/>
  <c r="K199" i="11"/>
  <c r="M199" i="11" s="1"/>
  <c r="K194" i="11"/>
  <c r="M194" i="11" s="1"/>
  <c r="K186" i="11"/>
  <c r="M186" i="11" s="1"/>
  <c r="K178" i="11"/>
  <c r="M178" i="11" s="1"/>
  <c r="K174" i="11"/>
  <c r="M174" i="11" s="1"/>
  <c r="K170" i="11"/>
  <c r="M170" i="11" s="1"/>
  <c r="K166" i="11"/>
  <c r="M166" i="11" s="1"/>
  <c r="K162" i="11"/>
  <c r="M162" i="11" s="1"/>
  <c r="K158" i="11"/>
  <c r="M158" i="11" s="1"/>
  <c r="K498" i="11"/>
  <c r="M498" i="11" s="1"/>
  <c r="K449" i="11"/>
  <c r="M449" i="11" s="1"/>
  <c r="K404" i="11"/>
  <c r="M404" i="11" s="1"/>
  <c r="K366" i="11"/>
  <c r="M366" i="11" s="1"/>
  <c r="K346" i="11"/>
  <c r="M346" i="11" s="1"/>
  <c r="K324" i="11"/>
  <c r="M324" i="11" s="1"/>
  <c r="K511" i="11"/>
  <c r="M511" i="11" s="1"/>
  <c r="K420" i="11"/>
  <c r="M420" i="11" s="1"/>
  <c r="K322" i="11"/>
  <c r="M322" i="11" s="1"/>
  <c r="K283" i="11"/>
  <c r="M283" i="11" s="1"/>
  <c r="K259" i="11"/>
  <c r="M259" i="11" s="1"/>
  <c r="K219" i="11"/>
  <c r="M219" i="11" s="1"/>
  <c r="K196" i="11"/>
  <c r="M196" i="11" s="1"/>
  <c r="K495" i="11"/>
  <c r="M495" i="11" s="1"/>
  <c r="K438" i="11"/>
  <c r="M438" i="11" s="1"/>
  <c r="K332" i="11"/>
  <c r="M332" i="11" s="1"/>
  <c r="K316" i="11"/>
  <c r="M316" i="11" s="1"/>
  <c r="K475" i="11"/>
  <c r="M475" i="11" s="1"/>
  <c r="K388" i="11"/>
  <c r="M388" i="11" s="1"/>
  <c r="K303" i="11"/>
  <c r="M303" i="11" s="1"/>
  <c r="K275" i="11"/>
  <c r="M275" i="11" s="1"/>
  <c r="K235" i="11"/>
  <c r="M235" i="11" s="1"/>
  <c r="K211" i="11"/>
  <c r="M211" i="11" s="1"/>
  <c r="K168" i="11"/>
  <c r="M168" i="11" s="1"/>
  <c r="K403" i="11"/>
  <c r="M403" i="11" s="1"/>
  <c r="M534" i="11"/>
  <c r="K477" i="11"/>
  <c r="M477" i="11" s="1"/>
  <c r="K380" i="11"/>
  <c r="M380" i="11" s="1"/>
  <c r="K354" i="11"/>
  <c r="M354" i="11" s="1"/>
  <c r="K342" i="11"/>
  <c r="M342" i="11" s="1"/>
  <c r="K328" i="11"/>
  <c r="M328" i="11" s="1"/>
  <c r="K499" i="11"/>
  <c r="M499" i="11" s="1"/>
  <c r="K467" i="11"/>
  <c r="M467" i="11" s="1"/>
  <c r="K310" i="11"/>
  <c r="M310" i="11" s="1"/>
  <c r="K291" i="11"/>
  <c r="M291" i="11" s="1"/>
  <c r="K251" i="11"/>
  <c r="M251" i="11" s="1"/>
  <c r="K227" i="11"/>
  <c r="M227" i="11" s="1"/>
  <c r="K190" i="11"/>
  <c r="M190" i="11" s="1"/>
  <c r="K172" i="11"/>
  <c r="M172" i="11" s="1"/>
  <c r="K154" i="11"/>
  <c r="M154" i="11" s="1"/>
  <c r="K150" i="11"/>
  <c r="M150" i="11" s="1"/>
  <c r="K146" i="11"/>
  <c r="M146" i="11" s="1"/>
  <c r="K142" i="11"/>
  <c r="M142" i="11" s="1"/>
  <c r="K138" i="11"/>
  <c r="M138" i="11" s="1"/>
  <c r="K134" i="11"/>
  <c r="M134" i="11" s="1"/>
  <c r="K126" i="11"/>
  <c r="M126" i="11" s="1"/>
  <c r="K122" i="11"/>
  <c r="M122" i="11" s="1"/>
  <c r="K118" i="11"/>
  <c r="M118" i="11" s="1"/>
  <c r="K114" i="11"/>
  <c r="M114" i="11" s="1"/>
  <c r="K108" i="11"/>
  <c r="M108" i="11" s="1"/>
  <c r="K104" i="11"/>
  <c r="M104" i="11" s="1"/>
  <c r="K100" i="11"/>
  <c r="M100" i="11" s="1"/>
  <c r="K96" i="11"/>
  <c r="M96" i="11" s="1"/>
  <c r="K92" i="11"/>
  <c r="M92" i="11" s="1"/>
  <c r="K86" i="11"/>
  <c r="M86" i="11" s="1"/>
  <c r="K80" i="11"/>
  <c r="M80" i="11" s="1"/>
  <c r="K72" i="11"/>
  <c r="M72" i="11" s="1"/>
  <c r="K62" i="11"/>
  <c r="M62" i="11" s="1"/>
  <c r="K52" i="11"/>
  <c r="M52" i="11" s="1"/>
  <c r="K32" i="11"/>
  <c r="M32" i="11" s="1"/>
  <c r="K24" i="11"/>
  <c r="M24" i="11" s="1"/>
  <c r="K14" i="11"/>
  <c r="M14" i="11" s="1"/>
  <c r="K306" i="11"/>
  <c r="M306" i="11" s="1"/>
  <c r="K298" i="11"/>
  <c r="M298" i="11" s="1"/>
  <c r="K290" i="11"/>
  <c r="M290" i="11" s="1"/>
  <c r="K282" i="11"/>
  <c r="M282" i="11" s="1"/>
  <c r="K274" i="11"/>
  <c r="M274" i="11" s="1"/>
  <c r="K266" i="11"/>
  <c r="M266" i="11" s="1"/>
  <c r="K258" i="11"/>
  <c r="M258" i="11" s="1"/>
  <c r="K250" i="11"/>
  <c r="M250" i="11" s="1"/>
  <c r="K242" i="11"/>
  <c r="M242" i="11" s="1"/>
  <c r="K234" i="11"/>
  <c r="M234" i="11" s="1"/>
  <c r="K226" i="11"/>
  <c r="M226" i="11" s="1"/>
  <c r="K218" i="11"/>
  <c r="M218" i="11" s="1"/>
  <c r="K210" i="11"/>
  <c r="M210" i="11" s="1"/>
  <c r="K202" i="11"/>
  <c r="M202" i="11" s="1"/>
  <c r="K192" i="11"/>
  <c r="M192" i="11" s="1"/>
  <c r="K184" i="11"/>
  <c r="M184" i="11" s="1"/>
  <c r="K156" i="11"/>
  <c r="M156" i="11" s="1"/>
  <c r="K128" i="11"/>
  <c r="M128" i="11" s="1"/>
  <c r="K42" i="11"/>
  <c r="M42" i="11" s="1"/>
  <c r="K91" i="11"/>
  <c r="M91" i="11" s="1"/>
  <c r="K79" i="11"/>
  <c r="M79" i="11" s="1"/>
  <c r="K71" i="11"/>
  <c r="M71" i="11" s="1"/>
  <c r="K65" i="11"/>
  <c r="M65" i="11" s="1"/>
  <c r="K59" i="11"/>
  <c r="M59" i="11" s="1"/>
  <c r="K51" i="11"/>
  <c r="M51" i="11" s="1"/>
  <c r="K45" i="11"/>
  <c r="M45" i="11" s="1"/>
  <c r="K37" i="11"/>
  <c r="M37" i="11" s="1"/>
  <c r="K31" i="11"/>
  <c r="M31" i="11" s="1"/>
  <c r="K25" i="11"/>
  <c r="M25" i="11" s="1"/>
  <c r="K17" i="11"/>
  <c r="M17" i="11" s="1"/>
  <c r="K9" i="11"/>
  <c r="M9" i="11" s="1"/>
  <c r="K301" i="11"/>
  <c r="M301" i="11" s="1"/>
  <c r="K293" i="11"/>
  <c r="M293" i="11" s="1"/>
  <c r="K285" i="11"/>
  <c r="M285" i="11" s="1"/>
  <c r="K277" i="11"/>
  <c r="M277" i="11" s="1"/>
  <c r="K269" i="11"/>
  <c r="M269" i="11" s="1"/>
  <c r="K261" i="11"/>
  <c r="M261" i="11" s="1"/>
  <c r="K253" i="11"/>
  <c r="M253" i="11" s="1"/>
  <c r="K245" i="11"/>
  <c r="M245" i="11" s="1"/>
  <c r="K237" i="11"/>
  <c r="M237" i="11" s="1"/>
  <c r="K229" i="11"/>
  <c r="M229" i="11" s="1"/>
  <c r="K221" i="11"/>
  <c r="M221" i="11" s="1"/>
  <c r="K213" i="11"/>
  <c r="M213" i="11" s="1"/>
  <c r="K205" i="11"/>
  <c r="M205" i="11" s="1"/>
  <c r="K197" i="11"/>
  <c r="M197" i="11" s="1"/>
  <c r="K193" i="11"/>
  <c r="M193" i="11" s="1"/>
  <c r="K189" i="11"/>
  <c r="M189" i="11" s="1"/>
  <c r="K185" i="11"/>
  <c r="M185" i="11" s="1"/>
  <c r="K181" i="11"/>
  <c r="M181" i="11" s="1"/>
  <c r="K177" i="11"/>
  <c r="M177" i="11" s="1"/>
  <c r="K171" i="11"/>
  <c r="M171" i="11" s="1"/>
  <c r="K167" i="11"/>
  <c r="M167" i="11" s="1"/>
  <c r="K163" i="11"/>
  <c r="M163" i="11" s="1"/>
  <c r="K157" i="11"/>
  <c r="M157" i="11" s="1"/>
  <c r="K153" i="11"/>
  <c r="M153" i="11" s="1"/>
  <c r="K149" i="11"/>
  <c r="M149" i="11" s="1"/>
  <c r="K143" i="11"/>
  <c r="M143" i="11" s="1"/>
  <c r="K137" i="11"/>
  <c r="M137" i="11" s="1"/>
  <c r="K133" i="11"/>
  <c r="M133" i="11" s="1"/>
  <c r="K129" i="11"/>
  <c r="M129" i="11" s="1"/>
  <c r="K125" i="11"/>
  <c r="M125" i="11" s="1"/>
  <c r="K121" i="11"/>
  <c r="M121" i="11" s="1"/>
  <c r="K117" i="11"/>
  <c r="M117" i="11" s="1"/>
  <c r="K113" i="11"/>
  <c r="M113" i="11" s="1"/>
  <c r="K109" i="11"/>
  <c r="M109" i="11" s="1"/>
  <c r="K103" i="11"/>
  <c r="M103" i="11" s="1"/>
  <c r="K97" i="11"/>
  <c r="M97" i="11" s="1"/>
  <c r="K93" i="11"/>
  <c r="M93" i="11" s="1"/>
  <c r="K85" i="11"/>
  <c r="M85" i="11" s="1"/>
  <c r="K73" i="11"/>
  <c r="M73" i="11" s="1"/>
  <c r="K63" i="11"/>
  <c r="M63" i="11" s="1"/>
  <c r="K43" i="11"/>
  <c r="M43" i="11" s="1"/>
  <c r="K33" i="11"/>
  <c r="M33" i="11" s="1"/>
  <c r="K343" i="11"/>
  <c r="M343" i="11" s="1"/>
  <c r="K370" i="11"/>
  <c r="M370" i="11" s="1"/>
  <c r="K312" i="11"/>
  <c r="M312" i="11" s="1"/>
  <c r="K200" i="11"/>
  <c r="M200" i="11" s="1"/>
  <c r="K140" i="11"/>
  <c r="M140" i="11" s="1"/>
  <c r="K124" i="11"/>
  <c r="M124" i="11" s="1"/>
  <c r="K102" i="11"/>
  <c r="M102" i="11" s="1"/>
  <c r="K88" i="11"/>
  <c r="M88" i="11" s="1"/>
  <c r="K48" i="11"/>
  <c r="M48" i="11" s="1"/>
  <c r="K8" i="11"/>
  <c r="M8" i="11" s="1"/>
  <c r="K270" i="11"/>
  <c r="M270" i="11" s="1"/>
  <c r="K246" i="11"/>
  <c r="M246" i="11" s="1"/>
  <c r="K206" i="11"/>
  <c r="M206" i="11" s="1"/>
  <c r="K180" i="11"/>
  <c r="M180" i="11" s="1"/>
  <c r="K75" i="11"/>
  <c r="M75" i="11" s="1"/>
  <c r="K55" i="11"/>
  <c r="M55" i="11" s="1"/>
  <c r="K21" i="11"/>
  <c r="M21" i="11" s="1"/>
  <c r="K297" i="11"/>
  <c r="M297" i="11" s="1"/>
  <c r="K257" i="11"/>
  <c r="M257" i="11" s="1"/>
  <c r="K233" i="11"/>
  <c r="M233" i="11" s="1"/>
  <c r="K195" i="11"/>
  <c r="M195" i="11" s="1"/>
  <c r="K183" i="11"/>
  <c r="M183" i="11" s="1"/>
  <c r="K159" i="11"/>
  <c r="M159" i="11" s="1"/>
  <c r="K147" i="11"/>
  <c r="M147" i="11" s="1"/>
  <c r="K123" i="11"/>
  <c r="M123" i="11" s="1"/>
  <c r="K111" i="11"/>
  <c r="M111" i="11" s="1"/>
  <c r="K81" i="11"/>
  <c r="M81" i="11" s="1"/>
  <c r="K39" i="11"/>
  <c r="M39" i="11" s="1"/>
  <c r="K19" i="11"/>
  <c r="M19" i="11" s="1"/>
  <c r="K11" i="11"/>
  <c r="M11" i="11" s="1"/>
  <c r="K521" i="11"/>
  <c r="M521" i="11" s="1"/>
  <c r="K352" i="11"/>
  <c r="M352" i="11" s="1"/>
  <c r="K487" i="11"/>
  <c r="M487" i="11" s="1"/>
  <c r="K203" i="11"/>
  <c r="M203" i="11" s="1"/>
  <c r="K164" i="11"/>
  <c r="M164" i="11" s="1"/>
  <c r="K148" i="11"/>
  <c r="M148" i="11" s="1"/>
  <c r="K136" i="11"/>
  <c r="M136" i="11" s="1"/>
  <c r="K110" i="11"/>
  <c r="M110" i="11" s="1"/>
  <c r="K98" i="11"/>
  <c r="M98" i="11" s="1"/>
  <c r="K66" i="11"/>
  <c r="M66" i="11" s="1"/>
  <c r="K28" i="11"/>
  <c r="M28" i="11" s="1"/>
  <c r="K286" i="11"/>
  <c r="M286" i="11" s="1"/>
  <c r="K262" i="11"/>
  <c r="M262" i="11" s="1"/>
  <c r="K222" i="11"/>
  <c r="M222" i="11" s="1"/>
  <c r="K198" i="11"/>
  <c r="M198" i="11" s="1"/>
  <c r="K38" i="11"/>
  <c r="M38" i="11" s="1"/>
  <c r="K67" i="11"/>
  <c r="M67" i="11" s="1"/>
  <c r="K35" i="11"/>
  <c r="M35" i="11" s="1"/>
  <c r="K13" i="11"/>
  <c r="M13" i="11" s="1"/>
  <c r="K273" i="11"/>
  <c r="M273" i="11" s="1"/>
  <c r="K249" i="11"/>
  <c r="M249" i="11" s="1"/>
  <c r="K209" i="11"/>
  <c r="M209" i="11" s="1"/>
  <c r="K191" i="11"/>
  <c r="M191" i="11" s="1"/>
  <c r="K169" i="11"/>
  <c r="M169" i="11" s="1"/>
  <c r="K155" i="11"/>
  <c r="M155" i="11" s="1"/>
  <c r="K131" i="11"/>
  <c r="M131" i="11" s="1"/>
  <c r="K119" i="11"/>
  <c r="M119" i="11" s="1"/>
  <c r="K95" i="11"/>
  <c r="M95" i="11" s="1"/>
  <c r="K69" i="11"/>
  <c r="M69" i="11" s="1"/>
  <c r="K15" i="11"/>
  <c r="M15" i="11" s="1"/>
  <c r="K336" i="11"/>
  <c r="M336" i="11" s="1"/>
  <c r="K267" i="11"/>
  <c r="M267" i="11" s="1"/>
  <c r="K182" i="11"/>
  <c r="M182" i="11" s="1"/>
  <c r="K160" i="11"/>
  <c r="M160" i="11" s="1"/>
  <c r="K144" i="11"/>
  <c r="M144" i="11" s="1"/>
  <c r="K120" i="11"/>
  <c r="M120" i="11" s="1"/>
  <c r="K106" i="11"/>
  <c r="M106" i="11" s="1"/>
  <c r="K84" i="11"/>
  <c r="M84" i="11" s="1"/>
  <c r="K56" i="11"/>
  <c r="M56" i="11" s="1"/>
  <c r="K302" i="11"/>
  <c r="M302" i="11" s="1"/>
  <c r="K278" i="11"/>
  <c r="M278" i="11" s="1"/>
  <c r="K238" i="11"/>
  <c r="M238" i="11" s="1"/>
  <c r="K214" i="11"/>
  <c r="M214" i="11" s="1"/>
  <c r="K132" i="11"/>
  <c r="M132" i="11" s="1"/>
  <c r="K83" i="11"/>
  <c r="M83" i="11" s="1"/>
  <c r="K47" i="11"/>
  <c r="M47" i="11" s="1"/>
  <c r="K27" i="11"/>
  <c r="M27" i="11" s="1"/>
  <c r="K289" i="11"/>
  <c r="M289" i="11" s="1"/>
  <c r="K265" i="11"/>
  <c r="M265" i="11" s="1"/>
  <c r="K225" i="11"/>
  <c r="M225" i="11" s="1"/>
  <c r="K201" i="11"/>
  <c r="M201" i="11" s="1"/>
  <c r="K179" i="11"/>
  <c r="M179" i="11" s="1"/>
  <c r="K165" i="11"/>
  <c r="M165" i="11" s="1"/>
  <c r="K139" i="11"/>
  <c r="M139" i="11" s="1"/>
  <c r="K127" i="11"/>
  <c r="M127" i="11" s="1"/>
  <c r="K107" i="11"/>
  <c r="M107" i="11" s="1"/>
  <c r="K87" i="11"/>
  <c r="M87" i="11" s="1"/>
  <c r="K29" i="11"/>
  <c r="M29" i="11" s="1"/>
  <c r="K300" i="11"/>
  <c r="M300" i="11" s="1"/>
  <c r="K292" i="11"/>
  <c r="M292" i="11" s="1"/>
  <c r="K284" i="11"/>
  <c r="M284" i="11" s="1"/>
  <c r="K276" i="11"/>
  <c r="M276" i="11" s="1"/>
  <c r="K268" i="11"/>
  <c r="M268" i="11" s="1"/>
  <c r="K260" i="11"/>
  <c r="M260" i="11" s="1"/>
  <c r="K252" i="11"/>
  <c r="M252" i="11" s="1"/>
  <c r="K244" i="11"/>
  <c r="M244" i="11" s="1"/>
  <c r="K236" i="11"/>
  <c r="M236" i="11" s="1"/>
  <c r="K228" i="11"/>
  <c r="M228" i="11" s="1"/>
  <c r="K220" i="11"/>
  <c r="M220" i="11" s="1"/>
  <c r="K212" i="11"/>
  <c r="M212" i="11" s="1"/>
  <c r="K173" i="11"/>
  <c r="M173" i="11" s="1"/>
  <c r="K145" i="11"/>
  <c r="M145" i="11" s="1"/>
  <c r="K105" i="11"/>
  <c r="M105" i="11" s="1"/>
  <c r="K89" i="11"/>
  <c r="M89" i="11" s="1"/>
  <c r="K53" i="11"/>
  <c r="M53" i="11" s="1"/>
  <c r="K90" i="11"/>
  <c r="M90" i="11" s="1"/>
  <c r="K78" i="11"/>
  <c r="M78" i="11" s="1"/>
  <c r="K70" i="11"/>
  <c r="M70" i="11" s="1"/>
  <c r="K64" i="11"/>
  <c r="M64" i="11" s="1"/>
  <c r="K58" i="11"/>
  <c r="M58" i="11" s="1"/>
  <c r="K50" i="11"/>
  <c r="M50" i="11" s="1"/>
  <c r="K44" i="11"/>
  <c r="M44" i="11" s="1"/>
  <c r="K36" i="11"/>
  <c r="M36" i="11" s="1"/>
  <c r="K30" i="11"/>
  <c r="M30" i="11" s="1"/>
  <c r="K22" i="11"/>
  <c r="M22" i="11" s="1"/>
  <c r="K16" i="11"/>
  <c r="M16" i="11" s="1"/>
  <c r="K10" i="11"/>
  <c r="M10" i="11" s="1"/>
  <c r="J532" i="11"/>
  <c r="L532" i="11" s="1"/>
  <c r="J452" i="11"/>
  <c r="L452" i="11" s="1"/>
  <c r="J466" i="11"/>
  <c r="L466" i="11" s="1"/>
  <c r="J500" i="11"/>
  <c r="L500" i="11" s="1"/>
  <c r="J526" i="11"/>
  <c r="L526" i="11" s="1"/>
  <c r="J157" i="11"/>
  <c r="L157" i="11" s="1"/>
  <c r="J197" i="11"/>
  <c r="L197" i="11" s="1"/>
  <c r="J205" i="11"/>
  <c r="L205" i="11" s="1"/>
  <c r="J233" i="11"/>
  <c r="L233" i="11" s="1"/>
  <c r="J249" i="11"/>
  <c r="L249" i="11" s="1"/>
  <c r="N249" i="11" s="1"/>
  <c r="J267" i="11"/>
  <c r="L267" i="11" s="1"/>
  <c r="J283" i="11"/>
  <c r="L283" i="11" s="1"/>
  <c r="J351" i="11"/>
  <c r="L351" i="11" s="1"/>
  <c r="J124" i="11"/>
  <c r="L124" i="11" s="1"/>
  <c r="J301" i="11"/>
  <c r="L301" i="11" s="1"/>
  <c r="J127" i="11"/>
  <c r="L127" i="11" s="1"/>
  <c r="J313" i="11"/>
  <c r="L313" i="11" s="1"/>
  <c r="J434" i="11"/>
  <c r="L434" i="11" s="1"/>
  <c r="J317" i="11"/>
  <c r="L317" i="11" s="1"/>
  <c r="J310" i="11"/>
  <c r="L310" i="11" s="1"/>
  <c r="J329" i="11"/>
  <c r="L329" i="11" s="1"/>
  <c r="J343" i="11"/>
  <c r="L343" i="11" s="1"/>
  <c r="J374" i="11"/>
  <c r="L374" i="11" s="1"/>
  <c r="J407" i="11"/>
  <c r="L407" i="11" s="1"/>
  <c r="J385" i="11"/>
  <c r="L385" i="11" s="1"/>
  <c r="J418" i="11"/>
  <c r="L418" i="11" s="1"/>
  <c r="J514" i="11"/>
  <c r="L514" i="11" s="1"/>
  <c r="J22" i="11"/>
  <c r="L22" i="11" s="1"/>
  <c r="J85" i="11"/>
  <c r="L85" i="11" s="1"/>
  <c r="J66" i="11"/>
  <c r="L66" i="11" s="1"/>
  <c r="J108" i="11"/>
  <c r="L108" i="11" s="1"/>
  <c r="J59" i="11"/>
  <c r="L59" i="11" s="1"/>
  <c r="J79" i="11"/>
  <c r="L79" i="11" s="1"/>
  <c r="J105" i="11"/>
  <c r="L105" i="11" s="1"/>
  <c r="J8" i="11"/>
  <c r="L8" i="11" s="1"/>
  <c r="J24" i="11"/>
  <c r="L24" i="11" s="1"/>
  <c r="J93" i="11"/>
  <c r="L93" i="11" s="1"/>
  <c r="J265" i="11"/>
  <c r="L265" i="11" s="1"/>
  <c r="J303" i="11"/>
  <c r="L303" i="11" s="1"/>
  <c r="J251" i="11"/>
  <c r="L251" i="11" s="1"/>
  <c r="N251" i="11" s="1"/>
  <c r="J269" i="11"/>
  <c r="L269" i="11" s="1"/>
  <c r="J361" i="11"/>
  <c r="L361" i="11" s="1"/>
  <c r="J215" i="11"/>
  <c r="L215" i="11" s="1"/>
  <c r="J231" i="11"/>
  <c r="L231" i="11" s="1"/>
  <c r="N231" i="11" s="1"/>
  <c r="J247" i="11"/>
  <c r="L247" i="11" s="1"/>
  <c r="J386" i="11"/>
  <c r="L386" i="11" s="1"/>
  <c r="N386" i="11" s="1"/>
  <c r="J170" i="11"/>
  <c r="L170" i="11" s="1"/>
  <c r="J185" i="11"/>
  <c r="L185" i="11" s="1"/>
  <c r="J293" i="11"/>
  <c r="L293" i="11" s="1"/>
  <c r="J353" i="11"/>
  <c r="L353" i="11" s="1"/>
  <c r="J382" i="11"/>
  <c r="L382" i="11" s="1"/>
  <c r="N382" i="11" s="1"/>
  <c r="J414" i="11"/>
  <c r="L414" i="11" s="1"/>
  <c r="N414" i="11" s="1"/>
  <c r="J475" i="11"/>
  <c r="L475" i="11" s="1"/>
  <c r="J512" i="11"/>
  <c r="L512" i="11" s="1"/>
  <c r="J357" i="11"/>
  <c r="L357" i="11" s="1"/>
  <c r="J398" i="11"/>
  <c r="L398" i="11" s="1"/>
  <c r="J436" i="11"/>
  <c r="L436" i="11" s="1"/>
  <c r="J450" i="11"/>
  <c r="L450" i="11" s="1"/>
  <c r="J480" i="11"/>
  <c r="L480" i="11" s="1"/>
  <c r="J490" i="11"/>
  <c r="L490" i="11" s="1"/>
  <c r="J517" i="11"/>
  <c r="L517" i="11" s="1"/>
  <c r="J356" i="11"/>
  <c r="L356" i="11" s="1"/>
  <c r="J476" i="11"/>
  <c r="L476" i="11" s="1"/>
  <c r="L534" i="11"/>
  <c r="J377" i="11"/>
  <c r="L377" i="11" s="1"/>
  <c r="J402" i="11"/>
  <c r="L402" i="11" s="1"/>
  <c r="J425" i="11"/>
  <c r="L425" i="11" s="1"/>
  <c r="J533" i="11"/>
  <c r="L533" i="11" s="1"/>
  <c r="J17" i="11"/>
  <c r="L17" i="11" s="1"/>
  <c r="J15" i="11"/>
  <c r="L15" i="11" s="1"/>
  <c r="J35" i="11"/>
  <c r="L35" i="11" s="1"/>
  <c r="K416" i="11"/>
  <c r="M416" i="11" s="1"/>
  <c r="K176" i="11"/>
  <c r="M176" i="11" s="1"/>
  <c r="K116" i="11"/>
  <c r="M116" i="11" s="1"/>
  <c r="J52" i="11"/>
  <c r="L52" i="11" s="1"/>
  <c r="K254" i="11"/>
  <c r="M254" i="11" s="1"/>
  <c r="J112" i="11"/>
  <c r="L112" i="11" s="1"/>
  <c r="K112" i="11"/>
  <c r="M112" i="11" s="1"/>
  <c r="K241" i="11"/>
  <c r="M241" i="11" s="1"/>
  <c r="K175" i="11"/>
  <c r="M175" i="11" s="1"/>
  <c r="J57" i="11"/>
  <c r="L57" i="11" s="1"/>
  <c r="K57" i="11"/>
  <c r="M57" i="11" s="1"/>
  <c r="K296" i="11"/>
  <c r="M296" i="11" s="1"/>
  <c r="K256" i="11"/>
  <c r="M256" i="11" s="1"/>
  <c r="K232" i="11"/>
  <c r="M232" i="11" s="1"/>
  <c r="K141" i="11"/>
  <c r="M141" i="11" s="1"/>
  <c r="K49" i="11"/>
  <c r="M49" i="11" s="1"/>
  <c r="J54" i="11"/>
  <c r="L54" i="11" s="1"/>
  <c r="K54" i="11"/>
  <c r="M54" i="11" s="1"/>
  <c r="K34" i="11"/>
  <c r="M34" i="11" s="1"/>
  <c r="J37" i="11"/>
  <c r="L37" i="11" s="1"/>
  <c r="K152" i="11"/>
  <c r="M152" i="11" s="1"/>
  <c r="K18" i="11"/>
  <c r="M18" i="11" s="1"/>
  <c r="K230" i="11"/>
  <c r="M230" i="11" s="1"/>
  <c r="K305" i="11"/>
  <c r="M305" i="11" s="1"/>
  <c r="J217" i="11"/>
  <c r="L217" i="11" s="1"/>
  <c r="K217" i="11"/>
  <c r="M217" i="11" s="1"/>
  <c r="J163" i="11"/>
  <c r="L163" i="11" s="1"/>
  <c r="J115" i="11"/>
  <c r="L115" i="11" s="1"/>
  <c r="K115" i="11"/>
  <c r="M115" i="11" s="1"/>
  <c r="K23" i="11"/>
  <c r="M23" i="11" s="1"/>
  <c r="K272" i="11"/>
  <c r="M272" i="11" s="1"/>
  <c r="K248" i="11"/>
  <c r="M248" i="11" s="1"/>
  <c r="K208" i="11"/>
  <c r="M208" i="11" s="1"/>
  <c r="K101" i="11"/>
  <c r="M101" i="11" s="1"/>
  <c r="K68" i="11"/>
  <c r="M68" i="11" s="1"/>
  <c r="K46" i="11"/>
  <c r="M46" i="11" s="1"/>
  <c r="K12" i="11"/>
  <c r="M12" i="11" s="1"/>
  <c r="K350" i="11"/>
  <c r="M350" i="11" s="1"/>
  <c r="J94" i="11"/>
  <c r="L94" i="11" s="1"/>
  <c r="K94" i="11"/>
  <c r="M94" i="11" s="1"/>
  <c r="K294" i="11"/>
  <c r="M294" i="11" s="1"/>
  <c r="K61" i="11"/>
  <c r="M61" i="11" s="1"/>
  <c r="K281" i="11"/>
  <c r="M281" i="11" s="1"/>
  <c r="J151" i="11"/>
  <c r="L151" i="11" s="1"/>
  <c r="K151" i="11"/>
  <c r="M151" i="11" s="1"/>
  <c r="J99" i="11"/>
  <c r="L99" i="11" s="1"/>
  <c r="K99" i="11"/>
  <c r="M99" i="11" s="1"/>
  <c r="J11" i="11"/>
  <c r="L11" i="11" s="1"/>
  <c r="K288" i="11"/>
  <c r="M288" i="11" s="1"/>
  <c r="K264" i="11"/>
  <c r="M264" i="11" s="1"/>
  <c r="K224" i="11"/>
  <c r="M224" i="11" s="1"/>
  <c r="K161" i="11"/>
  <c r="M161" i="11" s="1"/>
  <c r="K82" i="11"/>
  <c r="M82" i="11" s="1"/>
  <c r="K60" i="11"/>
  <c r="M60" i="11" s="1"/>
  <c r="K26" i="11"/>
  <c r="M26" i="11" s="1"/>
  <c r="J84" i="11"/>
  <c r="L84" i="11" s="1"/>
  <c r="J107" i="11"/>
  <c r="L107" i="11" s="1"/>
  <c r="J120" i="11"/>
  <c r="L120" i="11" s="1"/>
  <c r="J71" i="11"/>
  <c r="L71" i="11" s="1"/>
  <c r="J89" i="11"/>
  <c r="L89" i="11" s="1"/>
  <c r="J132" i="11"/>
  <c r="L132" i="11" s="1"/>
  <c r="J101" i="11"/>
  <c r="L101" i="11" s="1"/>
  <c r="J178" i="11"/>
  <c r="L178" i="11" s="1"/>
  <c r="J194" i="11"/>
  <c r="L194" i="11" s="1"/>
  <c r="J168" i="11"/>
  <c r="L168" i="11" s="1"/>
  <c r="J220" i="11"/>
  <c r="L220" i="11" s="1"/>
  <c r="J236" i="11"/>
  <c r="L236" i="11" s="1"/>
  <c r="J138" i="11"/>
  <c r="L138" i="11" s="1"/>
  <c r="J200" i="11"/>
  <c r="L200" i="11" s="1"/>
  <c r="J218" i="11"/>
  <c r="L218" i="11" s="1"/>
  <c r="J234" i="11"/>
  <c r="L234" i="11" s="1"/>
  <c r="J144" i="11"/>
  <c r="L144" i="11" s="1"/>
  <c r="J156" i="11"/>
  <c r="L156" i="11" s="1"/>
  <c r="J180" i="11"/>
  <c r="L180" i="11" s="1"/>
  <c r="J198" i="11"/>
  <c r="L198" i="11" s="1"/>
  <c r="J254" i="11"/>
  <c r="L254" i="11" s="1"/>
  <c r="J290" i="11"/>
  <c r="L290" i="11" s="1"/>
  <c r="J285" i="11"/>
  <c r="L285" i="11" s="1"/>
  <c r="J274" i="11"/>
  <c r="L274" i="11" s="1"/>
  <c r="J307" i="11"/>
  <c r="L307" i="11" s="1"/>
  <c r="J260" i="11"/>
  <c r="L260" i="11" s="1"/>
  <c r="J300" i="11"/>
  <c r="L300" i="11" s="1"/>
  <c r="J328" i="11"/>
  <c r="L328" i="11" s="1"/>
  <c r="J354" i="11"/>
  <c r="L354" i="11" s="1"/>
  <c r="J308" i="11"/>
  <c r="L308" i="11" s="1"/>
  <c r="J358" i="11"/>
  <c r="L358" i="11" s="1"/>
  <c r="J387" i="11"/>
  <c r="L387" i="11" s="1"/>
  <c r="J334" i="11"/>
  <c r="L334" i="11" s="1"/>
  <c r="J366" i="11"/>
  <c r="L366" i="11" s="1"/>
  <c r="J404" i="11"/>
  <c r="L404" i="11" s="1"/>
  <c r="J433" i="11"/>
  <c r="L433" i="11" s="1"/>
  <c r="J447" i="11"/>
  <c r="L447" i="11" s="1"/>
  <c r="J399" i="11"/>
  <c r="L399" i="11" s="1"/>
  <c r="J453" i="11"/>
  <c r="L453" i="11" s="1"/>
  <c r="J479" i="11"/>
  <c r="L479" i="11" s="1"/>
  <c r="J509" i="11"/>
  <c r="L509" i="11" s="1"/>
  <c r="J426" i="11"/>
  <c r="L426" i="11" s="1"/>
  <c r="J456" i="11"/>
  <c r="L456" i="11" s="1"/>
  <c r="J468" i="11"/>
  <c r="L468" i="11" s="1"/>
  <c r="J502" i="11"/>
  <c r="L502" i="11" s="1"/>
  <c r="J528" i="11"/>
  <c r="L528" i="11" s="1"/>
  <c r="J165" i="11"/>
  <c r="L165" i="11" s="1"/>
  <c r="J199" i="11"/>
  <c r="L199" i="11" s="1"/>
  <c r="J207" i="11"/>
  <c r="L207" i="11" s="1"/>
  <c r="J221" i="11"/>
  <c r="L221" i="11" s="1"/>
  <c r="J237" i="11"/>
  <c r="L237" i="11" s="1"/>
  <c r="J253" i="11"/>
  <c r="L253" i="11" s="1"/>
  <c r="J271" i="11"/>
  <c r="L271" i="11" s="1"/>
  <c r="J287" i="11"/>
  <c r="L287" i="11" s="1"/>
  <c r="J372" i="11"/>
  <c r="L372" i="11" s="1"/>
  <c r="J72" i="11"/>
  <c r="L72" i="11" s="1"/>
  <c r="J114" i="11"/>
  <c r="L114" i="11" s="1"/>
  <c r="J272" i="11"/>
  <c r="L272" i="11" s="1"/>
  <c r="J306" i="11"/>
  <c r="L306" i="11" s="1"/>
  <c r="J65" i="11"/>
  <c r="L65" i="11" s="1"/>
  <c r="J133" i="11"/>
  <c r="L133" i="11" s="1"/>
  <c r="J315" i="11"/>
  <c r="L315" i="11" s="1"/>
  <c r="J438" i="11"/>
  <c r="L438" i="11" s="1"/>
  <c r="J49" i="11"/>
  <c r="L49" i="11" s="1"/>
  <c r="J153" i="11"/>
  <c r="L153" i="11" s="1"/>
  <c r="J321" i="11"/>
  <c r="L321" i="11" s="1"/>
  <c r="J335" i="11"/>
  <c r="L335" i="11" s="1"/>
  <c r="J345" i="11"/>
  <c r="L345" i="11" s="1"/>
  <c r="J384" i="11"/>
  <c r="L384" i="11" s="1"/>
  <c r="J423" i="11"/>
  <c r="L423" i="11" s="1"/>
  <c r="J278" i="11"/>
  <c r="L278" i="11" s="1"/>
  <c r="J389" i="11"/>
  <c r="L389" i="11" s="1"/>
  <c r="J422" i="11"/>
  <c r="L422" i="11" s="1"/>
  <c r="J10" i="11"/>
  <c r="L10" i="11" s="1"/>
  <c r="J26" i="11"/>
  <c r="L26" i="11" s="1"/>
  <c r="J53" i="11"/>
  <c r="L53" i="11" s="1"/>
  <c r="J80" i="11"/>
  <c r="L80" i="11" s="1"/>
  <c r="J117" i="11"/>
  <c r="L117" i="11" s="1"/>
  <c r="J62" i="11"/>
  <c r="L62" i="11" s="1"/>
  <c r="J86" i="11"/>
  <c r="L86" i="11" s="1"/>
  <c r="J128" i="11"/>
  <c r="L128" i="11" s="1"/>
  <c r="J12" i="11"/>
  <c r="L12" i="11" s="1"/>
  <c r="J28" i="11"/>
  <c r="L28" i="11" s="1"/>
  <c r="J47" i="11"/>
  <c r="L47" i="11" s="1"/>
  <c r="J111" i="11"/>
  <c r="L111" i="11" s="1"/>
  <c r="J292" i="11"/>
  <c r="L292" i="11" s="1"/>
  <c r="J388" i="11"/>
  <c r="L388" i="11" s="1"/>
  <c r="J255" i="11"/>
  <c r="L255" i="11" s="1"/>
  <c r="J312" i="11"/>
  <c r="L312" i="11" s="1"/>
  <c r="J98" i="11"/>
  <c r="L98" i="11" s="1"/>
  <c r="J137" i="11"/>
  <c r="L137" i="11" s="1"/>
  <c r="J174" i="11"/>
  <c r="L174" i="11" s="1"/>
  <c r="J219" i="11"/>
  <c r="L219" i="11" s="1"/>
  <c r="J235" i="11"/>
  <c r="L235" i="11" s="1"/>
  <c r="J268" i="11"/>
  <c r="L268" i="11" s="1"/>
  <c r="J484" i="11"/>
  <c r="L484" i="11" s="1"/>
  <c r="J176" i="11"/>
  <c r="L176" i="11" s="1"/>
  <c r="J189" i="11"/>
  <c r="L189" i="11" s="1"/>
  <c r="J347" i="11"/>
  <c r="L347" i="11" s="1"/>
  <c r="J369" i="11"/>
  <c r="L369" i="11" s="1"/>
  <c r="J391" i="11"/>
  <c r="L391" i="11" s="1"/>
  <c r="J419" i="11"/>
  <c r="L419" i="11" s="1"/>
  <c r="J485" i="11"/>
  <c r="L485" i="11" s="1"/>
  <c r="J524" i="11"/>
  <c r="L524" i="11" s="1"/>
  <c r="J362" i="11"/>
  <c r="L362" i="11" s="1"/>
  <c r="J403" i="11"/>
  <c r="L403" i="11" s="1"/>
  <c r="J439" i="11"/>
  <c r="L439" i="11" s="1"/>
  <c r="J454" i="11"/>
  <c r="L454" i="11" s="1"/>
  <c r="J483" i="11"/>
  <c r="L483" i="11" s="1"/>
  <c r="J494" i="11"/>
  <c r="L494" i="11" s="1"/>
  <c r="J518" i="11"/>
  <c r="L518" i="11" s="1"/>
  <c r="J376" i="11"/>
  <c r="L376" i="11" s="1"/>
  <c r="J499" i="11"/>
  <c r="L499" i="11" s="1"/>
  <c r="J535" i="11"/>
  <c r="L535" i="11" s="1"/>
  <c r="J381" i="11"/>
  <c r="L381" i="11" s="1"/>
  <c r="J409" i="11"/>
  <c r="L409" i="11" s="1"/>
  <c r="J492" i="11"/>
  <c r="L492" i="11" s="1"/>
  <c r="J21" i="11"/>
  <c r="L21" i="11" s="1"/>
  <c r="J19" i="11"/>
  <c r="L19" i="11" s="1"/>
  <c r="J39" i="11"/>
  <c r="L39" i="11" s="1"/>
  <c r="J23" i="11"/>
  <c r="L23" i="11" s="1"/>
  <c r="J55" i="11"/>
  <c r="L55" i="11" s="1"/>
  <c r="J60" i="11"/>
  <c r="L60" i="11" s="1"/>
  <c r="J100" i="11"/>
  <c r="L100" i="11" s="1"/>
  <c r="J109" i="11"/>
  <c r="L109" i="11" s="1"/>
  <c r="J82" i="11"/>
  <c r="L82" i="11" s="1"/>
  <c r="J123" i="11"/>
  <c r="L123" i="11" s="1"/>
  <c r="J75" i="11"/>
  <c r="L75" i="11" s="1"/>
  <c r="J95" i="11"/>
  <c r="L95" i="11" s="1"/>
  <c r="J134" i="11"/>
  <c r="L134" i="11" s="1"/>
  <c r="J110" i="11"/>
  <c r="L110" i="11" s="1"/>
  <c r="J182" i="11"/>
  <c r="L182" i="11" s="1"/>
  <c r="J140" i="11"/>
  <c r="L140" i="11" s="1"/>
  <c r="J171" i="11"/>
  <c r="L171" i="11" s="1"/>
  <c r="J224" i="11"/>
  <c r="L224" i="11" s="1"/>
  <c r="J148" i="11"/>
  <c r="L148" i="11" s="1"/>
  <c r="J204" i="11"/>
  <c r="L204" i="11" s="1"/>
  <c r="J222" i="11"/>
  <c r="L222" i="11" s="1"/>
  <c r="J238" i="11"/>
  <c r="L238" i="11" s="1"/>
  <c r="J146" i="11"/>
  <c r="L146" i="11" s="1"/>
  <c r="N146" i="11" s="1"/>
  <c r="J172" i="11"/>
  <c r="L172" i="11" s="1"/>
  <c r="J183" i="11"/>
  <c r="L183" i="11" s="1"/>
  <c r="J191" i="11"/>
  <c r="L191" i="11" s="1"/>
  <c r="J202" i="11"/>
  <c r="L202" i="11" s="1"/>
  <c r="J258" i="11"/>
  <c r="L258" i="11" s="1"/>
  <c r="J264" i="11"/>
  <c r="L264" i="11" s="1"/>
  <c r="J297" i="11"/>
  <c r="L297" i="11" s="1"/>
  <c r="J323" i="11"/>
  <c r="L323" i="11" s="1"/>
  <c r="J270" i="11"/>
  <c r="L270" i="11" s="1"/>
  <c r="J305" i="11"/>
  <c r="L305" i="11" s="1"/>
  <c r="J336" i="11"/>
  <c r="L336" i="11" s="1"/>
  <c r="J363" i="11"/>
  <c r="L363" i="11" s="1"/>
  <c r="J324" i="11"/>
  <c r="L324" i="11" s="1"/>
  <c r="J360" i="11"/>
  <c r="L360" i="11" s="1"/>
  <c r="J412" i="11"/>
  <c r="L412" i="11" s="1"/>
  <c r="J338" i="11"/>
  <c r="L338" i="11" s="1"/>
  <c r="J367" i="11"/>
  <c r="L367" i="11" s="1"/>
  <c r="J417" i="11"/>
  <c r="L417" i="11" s="1"/>
  <c r="J437" i="11"/>
  <c r="L437" i="11" s="1"/>
  <c r="J451" i="11"/>
  <c r="L451" i="11" s="1"/>
  <c r="J467" i="11"/>
  <c r="L467" i="11" s="1"/>
  <c r="J415" i="11"/>
  <c r="L415" i="11" s="1"/>
  <c r="J441" i="11"/>
  <c r="L441" i="11" s="1"/>
  <c r="J457" i="11"/>
  <c r="L457" i="11" s="1"/>
  <c r="N457" i="11" s="1"/>
  <c r="J482" i="11"/>
  <c r="L482" i="11" s="1"/>
  <c r="J427" i="11"/>
  <c r="L427" i="11" s="1"/>
  <c r="J486" i="11"/>
  <c r="L486" i="11" s="1"/>
  <c r="J503" i="11"/>
  <c r="L503" i="11" s="1"/>
  <c r="N503" i="11" s="1"/>
  <c r="J513" i="11"/>
  <c r="L513" i="11" s="1"/>
  <c r="J455" i="11"/>
  <c r="L455" i="11" s="1"/>
  <c r="J431" i="11"/>
  <c r="L431" i="11" s="1"/>
  <c r="J461" i="11"/>
  <c r="L461" i="11" s="1"/>
  <c r="J491" i="11"/>
  <c r="L491" i="11" s="1"/>
  <c r="J489" i="11"/>
  <c r="L489" i="11" s="1"/>
  <c r="J519" i="11"/>
  <c r="L519" i="11" s="1"/>
  <c r="J511" i="11"/>
  <c r="L511" i="11" s="1"/>
  <c r="J444" i="11"/>
  <c r="L444" i="11" s="1"/>
  <c r="J460" i="11"/>
  <c r="L460" i="11" s="1"/>
  <c r="J470" i="11"/>
  <c r="L470" i="11" s="1"/>
  <c r="J506" i="11"/>
  <c r="L506" i="11" s="1"/>
  <c r="J530" i="11"/>
  <c r="L530" i="11" s="1"/>
  <c r="J169" i="11"/>
  <c r="L169" i="11" s="1"/>
  <c r="J201" i="11"/>
  <c r="L201" i="11" s="1"/>
  <c r="J209" i="11"/>
  <c r="L209" i="11" s="1"/>
  <c r="J225" i="11"/>
  <c r="L225" i="11" s="1"/>
  <c r="J241" i="11"/>
  <c r="L241" i="11" s="1"/>
  <c r="J257" i="11"/>
  <c r="L257" i="11" s="1"/>
  <c r="J275" i="11"/>
  <c r="L275" i="11" s="1"/>
  <c r="J291" i="11"/>
  <c r="L291" i="11" s="1"/>
  <c r="J44" i="11"/>
  <c r="L44" i="11" s="1"/>
  <c r="J118" i="11"/>
  <c r="L118" i="11" s="1"/>
  <c r="J288" i="11"/>
  <c r="L288" i="11" s="1"/>
  <c r="J359" i="11"/>
  <c r="L359" i="11" s="1"/>
  <c r="J73" i="11"/>
  <c r="L73" i="11" s="1"/>
  <c r="J139" i="11"/>
  <c r="L139" i="11" s="1"/>
  <c r="J319" i="11"/>
  <c r="L319" i="11" s="1"/>
  <c r="J473" i="11"/>
  <c r="L473" i="11" s="1"/>
  <c r="J141" i="11"/>
  <c r="L141" i="11" s="1"/>
  <c r="J155" i="11"/>
  <c r="L155" i="11" s="1"/>
  <c r="J325" i="11"/>
  <c r="L325" i="11" s="1"/>
  <c r="J337" i="11"/>
  <c r="L337" i="11" s="1"/>
  <c r="J349" i="11"/>
  <c r="L349" i="11" s="1"/>
  <c r="J390" i="11"/>
  <c r="L390" i="11" s="1"/>
  <c r="J515" i="11"/>
  <c r="L515" i="11" s="1"/>
  <c r="K243" i="11"/>
  <c r="M243" i="11" s="1"/>
  <c r="J188" i="11"/>
  <c r="L188" i="11" s="1"/>
  <c r="K188" i="11"/>
  <c r="M188" i="11" s="1"/>
  <c r="J135" i="11"/>
  <c r="L135" i="11" s="1"/>
  <c r="K135" i="11"/>
  <c r="M135" i="11" s="1"/>
  <c r="J77" i="11"/>
  <c r="L77" i="11" s="1"/>
  <c r="K77" i="11"/>
  <c r="M77" i="11" s="1"/>
  <c r="K20" i="11"/>
  <c r="M20" i="11" s="1"/>
  <c r="K130" i="11"/>
  <c r="M130" i="11" s="1"/>
  <c r="K41" i="11"/>
  <c r="M41" i="11" s="1"/>
  <c r="J240" i="11"/>
  <c r="L240" i="11" s="1"/>
  <c r="K240" i="11"/>
  <c r="M240" i="11" s="1"/>
  <c r="K74" i="11"/>
  <c r="M74" i="11" s="1"/>
  <c r="J76" i="11"/>
  <c r="L76" i="11" s="1"/>
  <c r="K76" i="11"/>
  <c r="M76" i="11" s="1"/>
  <c r="K304" i="11"/>
  <c r="M304" i="11" s="1"/>
  <c r="K216" i="11"/>
  <c r="M216" i="11" s="1"/>
  <c r="J322" i="11"/>
  <c r="L322" i="11" s="1"/>
  <c r="J406" i="11"/>
  <c r="L406" i="11" s="1"/>
  <c r="J424" i="11"/>
  <c r="L424" i="11" s="1"/>
  <c r="N424" i="11" s="1"/>
  <c r="J14" i="11"/>
  <c r="L14" i="11" s="1"/>
  <c r="J30" i="11"/>
  <c r="L30" i="11" s="1"/>
  <c r="J56" i="11"/>
  <c r="L56" i="11" s="1"/>
  <c r="J83" i="11"/>
  <c r="L83" i="11" s="1"/>
  <c r="J121" i="11"/>
  <c r="L121" i="11" s="1"/>
  <c r="J68" i="11"/>
  <c r="L68" i="11" s="1"/>
  <c r="J38" i="11"/>
  <c r="L38" i="11" s="1"/>
  <c r="J130" i="11"/>
  <c r="L130" i="11" s="1"/>
  <c r="J16" i="11"/>
  <c r="L16" i="11" s="1"/>
  <c r="J32" i="11"/>
  <c r="L32" i="11" s="1"/>
  <c r="J64" i="11"/>
  <c r="L64" i="11" s="1"/>
  <c r="J142" i="11"/>
  <c r="L142" i="11" s="1"/>
  <c r="J150" i="11"/>
  <c r="L150" i="11" s="1"/>
  <c r="J90" i="11"/>
  <c r="L90" i="11" s="1"/>
  <c r="J159" i="11"/>
  <c r="L159" i="11" s="1"/>
  <c r="J259" i="11"/>
  <c r="L259" i="11" s="1"/>
  <c r="J331" i="11"/>
  <c r="L331" i="11" s="1"/>
  <c r="J102" i="11"/>
  <c r="L102" i="11" s="1"/>
  <c r="J143" i="11"/>
  <c r="L143" i="11" s="1"/>
  <c r="J196" i="11"/>
  <c r="L196" i="11" s="1"/>
  <c r="J223" i="11"/>
  <c r="L223" i="11" s="1"/>
  <c r="J239" i="11"/>
  <c r="L239" i="11" s="1"/>
  <c r="J281" i="11"/>
  <c r="L281" i="11" s="1"/>
  <c r="J162" i="11"/>
  <c r="L162" i="11" s="1"/>
  <c r="J177" i="11"/>
  <c r="L177" i="11" s="1"/>
  <c r="J193" i="11"/>
  <c r="L193" i="11" s="1"/>
  <c r="J430" i="11"/>
  <c r="L430" i="11" s="1"/>
  <c r="J371" i="11"/>
  <c r="L371" i="11" s="1"/>
  <c r="J394" i="11"/>
  <c r="L394" i="11" s="1"/>
  <c r="J472" i="11"/>
  <c r="L472" i="11" s="1"/>
  <c r="J504" i="11"/>
  <c r="L504" i="11" s="1"/>
  <c r="J365" i="11"/>
  <c r="L365" i="11" s="1"/>
  <c r="J421" i="11"/>
  <c r="L421" i="11" s="1"/>
  <c r="J442" i="11"/>
  <c r="L442" i="11" s="1"/>
  <c r="J458" i="11"/>
  <c r="L458" i="11" s="1"/>
  <c r="J487" i="11"/>
  <c r="L487" i="11" s="1"/>
  <c r="J495" i="11"/>
  <c r="L495" i="11" s="1"/>
  <c r="J332" i="11"/>
  <c r="L332" i="11" s="1"/>
  <c r="J392" i="11"/>
  <c r="L392" i="11" s="1"/>
  <c r="J516" i="11"/>
  <c r="L516" i="11" s="1"/>
  <c r="J314" i="11"/>
  <c r="L314" i="11" s="1"/>
  <c r="J393" i="11"/>
  <c r="L393" i="11" s="1"/>
  <c r="J411" i="11"/>
  <c r="L411" i="11" s="1"/>
  <c r="J496" i="11"/>
  <c r="L496" i="11" s="1"/>
  <c r="J9" i="11"/>
  <c r="L9" i="11" s="1"/>
  <c r="J25" i="11"/>
  <c r="L25" i="11" s="1"/>
  <c r="J27" i="11"/>
  <c r="L27" i="11" s="1"/>
  <c r="J43" i="11"/>
  <c r="L43" i="11" s="1"/>
  <c r="J45" i="11"/>
  <c r="L45" i="11" s="1"/>
  <c r="J29" i="11"/>
  <c r="L29" i="11" s="1"/>
  <c r="J61" i="11"/>
  <c r="L61" i="11" s="1"/>
  <c r="J103" i="11"/>
  <c r="L103" i="11" s="1"/>
  <c r="J126" i="11"/>
  <c r="L126" i="11" s="1"/>
  <c r="J116" i="11"/>
  <c r="L116" i="11" s="1"/>
  <c r="J125" i="11"/>
  <c r="L125" i="11" s="1"/>
  <c r="J78" i="11"/>
  <c r="L78" i="11" s="1"/>
  <c r="J97" i="11"/>
  <c r="L97" i="11" s="1"/>
  <c r="J70" i="11"/>
  <c r="L70" i="11" s="1"/>
  <c r="J113" i="11"/>
  <c r="L113" i="11" s="1"/>
  <c r="J186" i="11"/>
  <c r="L186" i="11" s="1"/>
  <c r="J164" i="11"/>
  <c r="L164" i="11" s="1"/>
  <c r="J212" i="11"/>
  <c r="L212" i="11" s="1"/>
  <c r="J228" i="11"/>
  <c r="L228" i="11" s="1"/>
  <c r="J244" i="11"/>
  <c r="L244" i="11" s="1"/>
  <c r="J158" i="11"/>
  <c r="L158" i="11" s="1"/>
  <c r="J210" i="11"/>
  <c r="L210" i="11" s="1"/>
  <c r="J226" i="11"/>
  <c r="L226" i="11" s="1"/>
  <c r="J242" i="11"/>
  <c r="L242" i="11" s="1"/>
  <c r="J152" i="11"/>
  <c r="L152" i="11" s="1"/>
  <c r="J173" i="11"/>
  <c r="L173" i="11" s="1"/>
  <c r="J184" i="11"/>
  <c r="L184" i="11" s="1"/>
  <c r="J192" i="11"/>
  <c r="L192" i="11" s="1"/>
  <c r="J206" i="11"/>
  <c r="L206" i="11" s="1"/>
  <c r="J262" i="11"/>
  <c r="L262" i="11" s="1"/>
  <c r="J266" i="11"/>
  <c r="L266" i="11" s="1"/>
  <c r="J302" i="11"/>
  <c r="L302" i="11" s="1"/>
  <c r="J286" i="11"/>
  <c r="L286" i="11" s="1"/>
  <c r="J252" i="11"/>
  <c r="L252" i="11" s="1"/>
  <c r="J276" i="11"/>
  <c r="L276" i="11" s="1"/>
  <c r="J309" i="11"/>
  <c r="L309" i="11" s="1"/>
  <c r="J340" i="11"/>
  <c r="L340" i="11" s="1"/>
  <c r="J368" i="11"/>
  <c r="L368" i="11" s="1"/>
  <c r="J348" i="11"/>
  <c r="L348" i="11" s="1"/>
  <c r="J364" i="11"/>
  <c r="L364" i="11" s="1"/>
  <c r="J326" i="11"/>
  <c r="L326" i="11" s="1"/>
  <c r="J342" i="11"/>
  <c r="L342" i="11" s="1"/>
  <c r="J396" i="11"/>
  <c r="L396" i="11" s="1"/>
  <c r="J420" i="11"/>
  <c r="L420" i="11" s="1"/>
  <c r="J440" i="11"/>
  <c r="L440" i="11" s="1"/>
  <c r="J471" i="11"/>
  <c r="L471" i="11" s="1"/>
  <c r="J445" i="11"/>
  <c r="L445" i="11" s="1"/>
  <c r="J429" i="11"/>
  <c r="L429" i="11" s="1"/>
  <c r="J507" i="11"/>
  <c r="L507" i="11" s="1"/>
  <c r="J448" i="11"/>
  <c r="L448" i="11" s="1"/>
  <c r="J464" i="11"/>
  <c r="L464" i="11" s="1"/>
  <c r="J498" i="11"/>
  <c r="L498" i="11" s="1"/>
  <c r="J520" i="11"/>
  <c r="L520" i="11" s="1"/>
  <c r="J175" i="11"/>
  <c r="L175" i="11" s="1"/>
  <c r="J203" i="11"/>
  <c r="L203" i="11" s="1"/>
  <c r="J213" i="11"/>
  <c r="L213" i="11" s="1"/>
  <c r="J229" i="11"/>
  <c r="L229" i="11" s="1"/>
  <c r="J245" i="11"/>
  <c r="L245" i="11" s="1"/>
  <c r="J261" i="11"/>
  <c r="L261" i="11" s="1"/>
  <c r="J277" i="11"/>
  <c r="L277" i="11" s="1"/>
  <c r="J299" i="11"/>
  <c r="L299" i="11" s="1"/>
  <c r="J48" i="11"/>
  <c r="L48" i="11" s="1"/>
  <c r="J92" i="11"/>
  <c r="L92" i="11" s="1"/>
  <c r="J122" i="11"/>
  <c r="L122" i="11" s="1"/>
  <c r="J296" i="11"/>
  <c r="L296" i="11" s="1"/>
  <c r="J51" i="11"/>
  <c r="L51" i="11" s="1"/>
  <c r="J91" i="11"/>
  <c r="L91" i="11" s="1"/>
  <c r="J311" i="11"/>
  <c r="L311" i="11" s="1"/>
  <c r="J428" i="11"/>
  <c r="L428" i="11" s="1"/>
  <c r="J477" i="11"/>
  <c r="L477" i="11" s="1"/>
  <c r="J149" i="11"/>
  <c r="L149" i="11" s="1"/>
  <c r="J295" i="11"/>
  <c r="L295" i="11" s="1"/>
  <c r="J327" i="11"/>
  <c r="L327" i="11" s="1"/>
  <c r="J341" i="11"/>
  <c r="L341" i="11" s="1"/>
  <c r="J370" i="11"/>
  <c r="L370" i="11" s="1"/>
  <c r="J405" i="11"/>
  <c r="L405" i="11" s="1"/>
  <c r="J304" i="11"/>
  <c r="L304" i="11" s="1"/>
  <c r="J379" i="11"/>
  <c r="L379" i="11" s="1"/>
  <c r="J416" i="11"/>
  <c r="L416" i="11" s="1"/>
  <c r="J510" i="11"/>
  <c r="L510" i="11" s="1"/>
  <c r="J18" i="11"/>
  <c r="L18" i="11" s="1"/>
  <c r="J34" i="11"/>
  <c r="L34" i="11" s="1"/>
  <c r="J63" i="11"/>
  <c r="L63" i="11" s="1"/>
  <c r="J87" i="11"/>
  <c r="L87" i="11" s="1"/>
  <c r="J50" i="11"/>
  <c r="L50" i="11" s="1"/>
  <c r="J69" i="11"/>
  <c r="L69" i="11" s="1"/>
  <c r="J42" i="11"/>
  <c r="L42" i="11" s="1"/>
  <c r="J161" i="11"/>
  <c r="L161" i="11" s="1"/>
  <c r="J20" i="11"/>
  <c r="L20" i="11" s="1"/>
  <c r="J36" i="11"/>
  <c r="L36" i="11" s="1"/>
  <c r="J67" i="11"/>
  <c r="L67" i="11" s="1"/>
  <c r="J145" i="11"/>
  <c r="L145" i="11" s="1"/>
  <c r="J279" i="11"/>
  <c r="L279" i="11" s="1"/>
  <c r="J96" i="11"/>
  <c r="L96" i="11" s="1"/>
  <c r="J208" i="11"/>
  <c r="L208" i="11" s="1"/>
  <c r="J263" i="11"/>
  <c r="L263" i="11" s="1"/>
  <c r="J355" i="11"/>
  <c r="L355" i="11" s="1"/>
  <c r="J106" i="11"/>
  <c r="L106" i="11" s="1"/>
  <c r="J147" i="11"/>
  <c r="L147" i="11" s="1"/>
  <c r="J211" i="11"/>
  <c r="L211" i="11" s="1"/>
  <c r="J227" i="11"/>
  <c r="L227" i="11" s="1"/>
  <c r="J243" i="11"/>
  <c r="L243" i="11" s="1"/>
  <c r="J284" i="11"/>
  <c r="L284" i="11" s="1"/>
  <c r="J166" i="11"/>
  <c r="L166" i="11" s="1"/>
  <c r="J181" i="11"/>
  <c r="L181" i="11" s="1"/>
  <c r="J289" i="11"/>
  <c r="L289" i="11" s="1"/>
  <c r="J344" i="11"/>
  <c r="L344" i="11" s="1"/>
  <c r="J378" i="11"/>
  <c r="L378" i="11" s="1"/>
  <c r="J410" i="11"/>
  <c r="L410" i="11" s="1"/>
  <c r="J474" i="11"/>
  <c r="L474" i="11" s="1"/>
  <c r="J508" i="11"/>
  <c r="L508" i="11" s="1"/>
  <c r="J333" i="11"/>
  <c r="L333" i="11" s="1"/>
  <c r="J373" i="11"/>
  <c r="L373" i="11" s="1"/>
  <c r="J432" i="11"/>
  <c r="L432" i="11" s="1"/>
  <c r="J446" i="11"/>
  <c r="L446" i="11" s="1"/>
  <c r="J462" i="11"/>
  <c r="L462" i="11" s="1"/>
  <c r="J488" i="11"/>
  <c r="L488" i="11" s="1"/>
  <c r="J501" i="11"/>
  <c r="L501" i="11" s="1"/>
  <c r="J339" i="11"/>
  <c r="L339" i="11" s="1"/>
  <c r="J408" i="11"/>
  <c r="L408" i="11" s="1"/>
  <c r="J523" i="11"/>
  <c r="L523" i="11" s="1"/>
  <c r="J316" i="11"/>
  <c r="L316" i="11" s="1"/>
  <c r="J401" i="11"/>
  <c r="L401" i="11" s="1"/>
  <c r="J413" i="11"/>
  <c r="L413" i="11" s="1"/>
  <c r="J522" i="11"/>
  <c r="L522" i="11" s="1"/>
  <c r="J13" i="11"/>
  <c r="L13" i="11" s="1"/>
  <c r="J7" i="11"/>
  <c r="L7" i="11" s="1"/>
  <c r="J31" i="11"/>
  <c r="L31" i="11" s="1"/>
  <c r="J41" i="11"/>
  <c r="L41" i="11" s="1"/>
  <c r="J46" i="11"/>
  <c r="L46" i="11" s="1"/>
  <c r="J33" i="11"/>
  <c r="L33" i="11" s="1"/>
  <c r="J81" i="11"/>
  <c r="L81" i="11" s="1"/>
  <c r="J104" i="11"/>
  <c r="L104" i="11" s="1"/>
  <c r="J129" i="11"/>
  <c r="L129" i="11" s="1"/>
  <c r="J119" i="11"/>
  <c r="L119" i="11" s="1"/>
  <c r="J58" i="11"/>
  <c r="L58" i="11" s="1"/>
  <c r="J88" i="11"/>
  <c r="L88" i="11" s="1"/>
  <c r="J131" i="11"/>
  <c r="L131" i="11" s="1"/>
  <c r="J74" i="11"/>
  <c r="L74" i="11" s="1"/>
  <c r="J136" i="11"/>
  <c r="L136" i="11" s="1"/>
  <c r="J190" i="11"/>
  <c r="L190" i="11" s="1"/>
  <c r="J167" i="11"/>
  <c r="L167" i="11" s="1"/>
  <c r="J216" i="11"/>
  <c r="L216" i="11" s="1"/>
  <c r="J232" i="11"/>
  <c r="L232" i="11" s="1"/>
  <c r="J248" i="11"/>
  <c r="L248" i="11" s="1"/>
  <c r="J160" i="11"/>
  <c r="L160" i="11" s="1"/>
  <c r="J214" i="11"/>
  <c r="L214" i="11" s="1"/>
  <c r="J230" i="11"/>
  <c r="L230" i="11" s="1"/>
  <c r="J246" i="11"/>
  <c r="L246" i="11" s="1"/>
  <c r="J154" i="11"/>
  <c r="L154" i="11" s="1"/>
  <c r="J179" i="11"/>
  <c r="L179" i="11" s="1"/>
  <c r="J195" i="11"/>
  <c r="L195" i="11" s="1"/>
  <c r="J250" i="11"/>
  <c r="L250" i="11" s="1"/>
  <c r="J282" i="11"/>
  <c r="L282" i="11" s="1"/>
  <c r="J273" i="11"/>
  <c r="L273" i="11" s="1"/>
  <c r="J318" i="11"/>
  <c r="L318" i="11" s="1"/>
  <c r="J298" i="11"/>
  <c r="L298" i="11" s="1"/>
  <c r="J256" i="11"/>
  <c r="L256" i="11" s="1"/>
  <c r="J294" i="11"/>
  <c r="L294" i="11" s="1"/>
  <c r="J320" i="11"/>
  <c r="L320" i="11" s="1"/>
  <c r="J352" i="11"/>
  <c r="L352" i="11" s="1"/>
  <c r="J400" i="11"/>
  <c r="L400" i="11" s="1"/>
  <c r="J350" i="11"/>
  <c r="L350" i="11" s="1"/>
  <c r="J380" i="11"/>
  <c r="L380" i="11" s="1"/>
  <c r="J330" i="11"/>
  <c r="L330" i="11" s="1"/>
  <c r="J346" i="11"/>
  <c r="L346" i="11" s="1"/>
  <c r="J397" i="11"/>
  <c r="L397" i="11" s="1"/>
  <c r="N397" i="11" s="1"/>
  <c r="J375" i="11"/>
  <c r="L375" i="11" s="1"/>
  <c r="J443" i="11"/>
  <c r="L443" i="11" s="1"/>
  <c r="J459" i="11"/>
  <c r="L459" i="11" s="1"/>
  <c r="J383" i="11"/>
  <c r="L383" i="11" s="1"/>
  <c r="J435" i="11"/>
  <c r="L435" i="11" s="1"/>
  <c r="J449" i="11"/>
  <c r="L449" i="11" s="1"/>
  <c r="J465" i="11"/>
  <c r="L465" i="11" s="1"/>
  <c r="J493" i="11"/>
  <c r="L493" i="11" s="1"/>
  <c r="J478" i="11"/>
  <c r="L478" i="11" s="1"/>
  <c r="J481" i="11"/>
  <c r="L481" i="11" s="1"/>
  <c r="J505" i="11"/>
  <c r="L505" i="11" s="1"/>
  <c r="J529" i="11"/>
  <c r="L529" i="11" s="1"/>
  <c r="J521" i="11"/>
  <c r="L521" i="11" s="1"/>
  <c r="J463" i="11"/>
  <c r="L463" i="11" s="1"/>
  <c r="J469" i="11"/>
  <c r="L469" i="11" s="1"/>
  <c r="J395" i="11"/>
  <c r="L395" i="11" s="1"/>
  <c r="J497" i="11"/>
  <c r="L497" i="11" s="1"/>
  <c r="J525" i="11"/>
  <c r="L525" i="11" s="1"/>
  <c r="J527" i="11"/>
  <c r="L527" i="11" s="1"/>
  <c r="J40" i="11"/>
  <c r="L40" i="11" s="1"/>
  <c r="K40" i="11"/>
  <c r="M40" i="11" s="1"/>
  <c r="J187" i="11"/>
  <c r="L187" i="11" s="1"/>
  <c r="K187" i="11"/>
  <c r="M187" i="11" s="1"/>
  <c r="J280" i="11"/>
  <c r="L280" i="11" s="1"/>
  <c r="K280" i="11"/>
  <c r="M280" i="11" s="1"/>
  <c r="N105" i="11" l="1"/>
  <c r="N339" i="11"/>
  <c r="N91" i="11"/>
  <c r="N92" i="11"/>
  <c r="N469" i="11"/>
  <c r="N468" i="11"/>
  <c r="N452" i="11"/>
  <c r="N529" i="11"/>
  <c r="N454" i="11"/>
  <c r="N435" i="11"/>
  <c r="N413" i="11"/>
  <c r="N18" i="11"/>
  <c r="N282" i="11"/>
  <c r="N106" i="11"/>
  <c r="N69" i="11"/>
  <c r="N448" i="11"/>
  <c r="N252" i="11"/>
  <c r="N257" i="11"/>
  <c r="N224" i="11"/>
  <c r="N439" i="11"/>
  <c r="N377" i="11"/>
  <c r="N247" i="11"/>
  <c r="N129" i="11"/>
  <c r="N34" i="11"/>
  <c r="N342" i="11"/>
  <c r="N262" i="11"/>
  <c r="N281" i="11"/>
  <c r="N470" i="11"/>
  <c r="N449" i="11"/>
  <c r="N250" i="11"/>
  <c r="N190" i="11"/>
  <c r="N523" i="11"/>
  <c r="N488" i="11"/>
  <c r="N520" i="11"/>
  <c r="N340" i="11"/>
  <c r="N126" i="11"/>
  <c r="N495" i="11"/>
  <c r="N349" i="11"/>
  <c r="N455" i="11"/>
  <c r="N535" i="11"/>
  <c r="N235" i="11"/>
  <c r="N534" i="11"/>
  <c r="N398" i="11"/>
  <c r="N310" i="11"/>
  <c r="N283" i="11"/>
  <c r="N167" i="11"/>
  <c r="N116" i="11"/>
  <c r="N504" i="11"/>
  <c r="N406" i="11"/>
  <c r="N390" i="11"/>
  <c r="N395" i="11"/>
  <c r="N31" i="11"/>
  <c r="N166" i="11"/>
  <c r="N311" i="11"/>
  <c r="N186" i="11"/>
  <c r="N516" i="11"/>
  <c r="N394" i="11"/>
  <c r="N14" i="11"/>
  <c r="N491" i="11"/>
  <c r="N204" i="11"/>
  <c r="N391" i="11"/>
  <c r="N317" i="11"/>
  <c r="N59" i="11"/>
  <c r="N205" i="11"/>
  <c r="N108" i="11"/>
  <c r="N301" i="11"/>
  <c r="N497" i="11"/>
  <c r="N88" i="11"/>
  <c r="N104" i="11"/>
  <c r="N181" i="11"/>
  <c r="N50" i="11"/>
  <c r="N327" i="11"/>
  <c r="N229" i="11"/>
  <c r="N164" i="11"/>
  <c r="N421" i="11"/>
  <c r="N239" i="11"/>
  <c r="N102" i="11"/>
  <c r="N222" i="11"/>
  <c r="N55" i="11"/>
  <c r="N518" i="11"/>
  <c r="N388" i="11"/>
  <c r="N62" i="11"/>
  <c r="N278" i="11"/>
  <c r="N438" i="11"/>
  <c r="N372" i="11"/>
  <c r="N237" i="11"/>
  <c r="N165" i="11"/>
  <c r="N456" i="11"/>
  <c r="N453" i="11"/>
  <c r="N404" i="11"/>
  <c r="N475" i="11"/>
  <c r="N329" i="11"/>
  <c r="N87" i="11"/>
  <c r="N78" i="11"/>
  <c r="N43" i="11"/>
  <c r="N270" i="11"/>
  <c r="N98" i="11"/>
  <c r="N81" i="11"/>
  <c r="N284" i="11"/>
  <c r="N149" i="11"/>
  <c r="N113" i="11"/>
  <c r="N83" i="11"/>
  <c r="N75" i="11"/>
  <c r="N312" i="11"/>
  <c r="N446" i="11"/>
  <c r="N493" i="11"/>
  <c r="N383" i="11"/>
  <c r="N505" i="11"/>
  <c r="N465" i="11"/>
  <c r="N432" i="11"/>
  <c r="N341" i="11"/>
  <c r="N348" i="11"/>
  <c r="N266" i="11"/>
  <c r="N411" i="11"/>
  <c r="N515" i="11"/>
  <c r="N325" i="11"/>
  <c r="N338" i="11"/>
  <c r="N323" i="11"/>
  <c r="N202" i="11"/>
  <c r="N499" i="11"/>
  <c r="N128" i="11"/>
  <c r="N80" i="11"/>
  <c r="N502" i="11"/>
  <c r="N138" i="11"/>
  <c r="N480" i="11"/>
  <c r="N13" i="11"/>
  <c r="N48" i="11"/>
  <c r="N471" i="11"/>
  <c r="N173" i="11"/>
  <c r="N393" i="11"/>
  <c r="N332" i="11"/>
  <c r="N430" i="11"/>
  <c r="N56" i="11"/>
  <c r="N118" i="11"/>
  <c r="N437" i="11"/>
  <c r="N191" i="11"/>
  <c r="N123" i="11"/>
  <c r="N19" i="11"/>
  <c r="N174" i="11"/>
  <c r="N199" i="11"/>
  <c r="N234" i="11"/>
  <c r="N294" i="11"/>
  <c r="N208" i="11"/>
  <c r="N416" i="11"/>
  <c r="N288" i="11"/>
  <c r="N254" i="11"/>
  <c r="N152" i="11"/>
  <c r="N330" i="11"/>
  <c r="N298" i="11"/>
  <c r="N373" i="11"/>
  <c r="N478" i="11"/>
  <c r="N380" i="11"/>
  <c r="N195" i="11"/>
  <c r="N230" i="11"/>
  <c r="N378" i="11"/>
  <c r="N263" i="11"/>
  <c r="N359" i="11"/>
  <c r="N261" i="11"/>
  <c r="N445" i="11"/>
  <c r="N276" i="11"/>
  <c r="N125" i="11"/>
  <c r="N371" i="11"/>
  <c r="N162" i="11"/>
  <c r="N259" i="11"/>
  <c r="N142" i="11"/>
  <c r="N209" i="11"/>
  <c r="N506" i="11"/>
  <c r="N451" i="11"/>
  <c r="N363" i="11"/>
  <c r="N148" i="11"/>
  <c r="N39" i="11"/>
  <c r="N483" i="11"/>
  <c r="N362" i="11"/>
  <c r="N384" i="11"/>
  <c r="N271" i="11"/>
  <c r="N207" i="11"/>
  <c r="N334" i="11"/>
  <c r="N307" i="11"/>
  <c r="N89" i="11"/>
  <c r="N52" i="11"/>
  <c r="N35" i="11"/>
  <c r="N476" i="11"/>
  <c r="N79" i="11"/>
  <c r="N85" i="11"/>
  <c r="N351" i="11"/>
  <c r="N350" i="11"/>
  <c r="N33" i="11"/>
  <c r="N147" i="11"/>
  <c r="N525" i="11"/>
  <c r="N400" i="11"/>
  <c r="N160" i="11"/>
  <c r="N131" i="11"/>
  <c r="N477" i="11"/>
  <c r="N51" i="11"/>
  <c r="N210" i="11"/>
  <c r="N212" i="11"/>
  <c r="N70" i="11"/>
  <c r="N29" i="11"/>
  <c r="N25" i="11"/>
  <c r="N143" i="11"/>
  <c r="N441" i="11"/>
  <c r="N86" i="11"/>
  <c r="N345" i="11"/>
  <c r="N387" i="11"/>
  <c r="N178" i="11"/>
  <c r="N163" i="11"/>
  <c r="N450" i="11"/>
  <c r="N500" i="11"/>
  <c r="N197" i="11"/>
  <c r="N211" i="11"/>
  <c r="N405" i="11"/>
  <c r="N295" i="11"/>
  <c r="N429" i="11"/>
  <c r="N364" i="11"/>
  <c r="N309" i="11"/>
  <c r="N242" i="11"/>
  <c r="N337" i="11"/>
  <c r="N291" i="11"/>
  <c r="N225" i="11"/>
  <c r="N444" i="11"/>
  <c r="N172" i="11"/>
  <c r="N494" i="11"/>
  <c r="N156" i="11"/>
  <c r="N66" i="11"/>
  <c r="N418" i="11"/>
  <c r="N46" i="11"/>
  <c r="N248" i="11"/>
  <c r="N136" i="11"/>
  <c r="N299" i="11"/>
  <c r="N206" i="11"/>
  <c r="N158" i="11"/>
  <c r="N45" i="11"/>
  <c r="N193" i="11"/>
  <c r="N32" i="11"/>
  <c r="N73" i="11"/>
  <c r="N415" i="11"/>
  <c r="N360" i="11"/>
  <c r="N21" i="11"/>
  <c r="N381" i="11"/>
  <c r="N347" i="11"/>
  <c r="N137" i="11"/>
  <c r="N28" i="11"/>
  <c r="N285" i="11"/>
  <c r="N17" i="11"/>
  <c r="N303" i="11"/>
  <c r="N514" i="11"/>
  <c r="N119" i="11"/>
  <c r="N420" i="11"/>
  <c r="N103" i="11"/>
  <c r="N487" i="11"/>
  <c r="N177" i="11"/>
  <c r="N121" i="11"/>
  <c r="N513" i="11"/>
  <c r="N140" i="11"/>
  <c r="N221" i="11"/>
  <c r="N366" i="11"/>
  <c r="N308" i="11"/>
  <c r="N168" i="11"/>
  <c r="N533" i="11"/>
  <c r="N343" i="11"/>
  <c r="N434" i="11"/>
  <c r="N157" i="11"/>
  <c r="N58" i="11"/>
  <c r="N30" i="11"/>
  <c r="N23" i="11"/>
  <c r="N508" i="11"/>
  <c r="N42" i="11"/>
  <c r="N63" i="11"/>
  <c r="N370" i="11"/>
  <c r="N203" i="11"/>
  <c r="N228" i="11"/>
  <c r="N61" i="11"/>
  <c r="N392" i="11"/>
  <c r="N458" i="11"/>
  <c r="N196" i="11"/>
  <c r="N319" i="11"/>
  <c r="N492" i="11"/>
  <c r="N176" i="11"/>
  <c r="N422" i="11"/>
  <c r="N114" i="11"/>
  <c r="N194" i="11"/>
  <c r="N11" i="11"/>
  <c r="N425" i="11"/>
  <c r="N170" i="11"/>
  <c r="N375" i="11"/>
  <c r="N344" i="11"/>
  <c r="N232" i="11"/>
  <c r="N41" i="11"/>
  <c r="N60" i="11"/>
  <c r="N522" i="11"/>
  <c r="N501" i="11"/>
  <c r="N289" i="11"/>
  <c r="N96" i="11"/>
  <c r="N36" i="11"/>
  <c r="N379" i="11"/>
  <c r="N245" i="11"/>
  <c r="N442" i="11"/>
  <c r="N64" i="11"/>
  <c r="N38" i="11"/>
  <c r="N486" i="11"/>
  <c r="N412" i="11"/>
  <c r="N297" i="11"/>
  <c r="N110" i="11"/>
  <c r="N255" i="11"/>
  <c r="N389" i="11"/>
  <c r="N49" i="11"/>
  <c r="N65" i="11"/>
  <c r="N490" i="11"/>
  <c r="N374" i="11"/>
  <c r="N346" i="11"/>
  <c r="N273" i="11"/>
  <c r="N408" i="11"/>
  <c r="N410" i="11"/>
  <c r="N227" i="11"/>
  <c r="N355" i="11"/>
  <c r="N428" i="11"/>
  <c r="N296" i="11"/>
  <c r="N507" i="11"/>
  <c r="N326" i="11"/>
  <c r="N286" i="11"/>
  <c r="N97" i="11"/>
  <c r="N9" i="11"/>
  <c r="N472" i="11"/>
  <c r="N90" i="11"/>
  <c r="N322" i="11"/>
  <c r="N241" i="11"/>
  <c r="N169" i="11"/>
  <c r="N460" i="11"/>
  <c r="N427" i="11"/>
  <c r="N305" i="11"/>
  <c r="N183" i="11"/>
  <c r="N134" i="11"/>
  <c r="N485" i="11"/>
  <c r="N335" i="11"/>
  <c r="N358" i="11"/>
  <c r="N180" i="11"/>
  <c r="N120" i="11"/>
  <c r="N459" i="11"/>
  <c r="N527" i="11"/>
  <c r="N463" i="11"/>
  <c r="N481" i="11"/>
  <c r="N443" i="11"/>
  <c r="N333" i="11"/>
  <c r="N145" i="11"/>
  <c r="N277" i="11"/>
  <c r="N213" i="11"/>
  <c r="N498" i="11"/>
  <c r="N302" i="11"/>
  <c r="N192" i="11"/>
  <c r="N223" i="11"/>
  <c r="N150" i="11"/>
  <c r="N530" i="11"/>
  <c r="N467" i="11"/>
  <c r="N258" i="11"/>
  <c r="N95" i="11"/>
  <c r="N403" i="11"/>
  <c r="N189" i="11"/>
  <c r="N117" i="11"/>
  <c r="N10" i="11"/>
  <c r="N423" i="11"/>
  <c r="N321" i="11"/>
  <c r="N315" i="11"/>
  <c r="N528" i="11"/>
  <c r="N399" i="11"/>
  <c r="N260" i="11"/>
  <c r="N290" i="11"/>
  <c r="N107" i="11"/>
  <c r="N214" i="11"/>
  <c r="N68" i="11"/>
  <c r="N141" i="11"/>
  <c r="N268" i="11"/>
  <c r="N300" i="11"/>
  <c r="N16" i="11"/>
  <c r="N187" i="11"/>
  <c r="N135" i="11"/>
  <c r="N144" i="11"/>
  <c r="N7" i="11"/>
  <c r="N201" i="11"/>
  <c r="N246" i="11"/>
  <c r="N331" i="11"/>
  <c r="N417" i="11"/>
  <c r="N496" i="11"/>
  <c r="N407" i="11"/>
  <c r="N27" i="11"/>
  <c r="N509" i="11"/>
  <c r="N161" i="11"/>
  <c r="N314" i="11"/>
  <c r="N489" i="11"/>
  <c r="N15" i="11"/>
  <c r="N531" i="11"/>
  <c r="N40" i="11"/>
  <c r="N521" i="11"/>
  <c r="N316" i="11"/>
  <c r="N462" i="11"/>
  <c r="N122" i="11"/>
  <c r="N175" i="11"/>
  <c r="N440" i="11"/>
  <c r="N473" i="11"/>
  <c r="N324" i="11"/>
  <c r="N426" i="11"/>
  <c r="N200" i="11"/>
  <c r="N24" i="11"/>
  <c r="N279" i="11"/>
  <c r="N464" i="11"/>
  <c r="N368" i="11"/>
  <c r="N226" i="11"/>
  <c r="N511" i="11"/>
  <c r="N182" i="11"/>
  <c r="N100" i="11"/>
  <c r="N447" i="11"/>
  <c r="N354" i="11"/>
  <c r="N154" i="11"/>
  <c r="N244" i="11"/>
  <c r="N155" i="11"/>
  <c r="N139" i="11"/>
  <c r="N369" i="11"/>
  <c r="N352" i="11"/>
  <c r="N74" i="11"/>
  <c r="N401" i="11"/>
  <c r="N510" i="11"/>
  <c r="N20" i="11"/>
  <c r="N304" i="11"/>
  <c r="N179" i="11"/>
  <c r="N365" i="11"/>
  <c r="N292" i="11"/>
  <c r="N77" i="11"/>
  <c r="N275" i="11"/>
  <c r="N461" i="11"/>
  <c r="N219" i="11"/>
  <c r="N111" i="11"/>
  <c r="N153" i="11"/>
  <c r="N133" i="11"/>
  <c r="N84" i="11"/>
  <c r="N272" i="11"/>
  <c r="N216" i="11"/>
  <c r="N320" i="11"/>
  <c r="N318" i="11"/>
  <c r="N159" i="11"/>
  <c r="N76" i="11"/>
  <c r="N240" i="11"/>
  <c r="N519" i="11"/>
  <c r="N336" i="11"/>
  <c r="N238" i="11"/>
  <c r="N409" i="11"/>
  <c r="N376" i="11"/>
  <c r="N524" i="11"/>
  <c r="N47" i="11"/>
  <c r="N53" i="11"/>
  <c r="N185" i="11"/>
  <c r="N93" i="11"/>
  <c r="N466" i="11"/>
  <c r="N280" i="11"/>
  <c r="N474" i="11"/>
  <c r="N243" i="11"/>
  <c r="N67" i="11"/>
  <c r="N396" i="11"/>
  <c r="N184" i="11"/>
  <c r="N130" i="11"/>
  <c r="N44" i="11"/>
  <c r="N264" i="11"/>
  <c r="N171" i="11"/>
  <c r="N306" i="11"/>
  <c r="N218" i="11"/>
  <c r="N101" i="11"/>
  <c r="N517" i="11"/>
  <c r="N265" i="11"/>
  <c r="N419" i="11"/>
  <c r="N82" i="11"/>
  <c r="N151" i="11"/>
  <c r="N217" i="11"/>
  <c r="N353" i="11"/>
  <c r="N124" i="11"/>
  <c r="N22" i="11"/>
  <c r="N132" i="11"/>
  <c r="N37" i="11"/>
  <c r="N402" i="11"/>
  <c r="N356" i="11"/>
  <c r="N293" i="11"/>
  <c r="N215" i="11"/>
  <c r="N8" i="11"/>
  <c r="N385" i="11"/>
  <c r="N313" i="11"/>
  <c r="N127" i="11"/>
  <c r="N72" i="11"/>
  <c r="N479" i="11"/>
  <c r="N433" i="11"/>
  <c r="N328" i="11"/>
  <c r="N274" i="11"/>
  <c r="N198" i="11"/>
  <c r="N236" i="11"/>
  <c r="N71" i="11"/>
  <c r="N94" i="11"/>
  <c r="N115" i="11"/>
  <c r="N256" i="11"/>
  <c r="N361" i="11"/>
  <c r="N431" i="11"/>
  <c r="N484" i="11"/>
  <c r="N26" i="11"/>
  <c r="N220" i="11"/>
  <c r="N57" i="11"/>
  <c r="N512" i="11"/>
  <c r="N188" i="11"/>
  <c r="N253" i="11"/>
  <c r="N482" i="11"/>
  <c r="N367" i="11"/>
  <c r="N109" i="11"/>
  <c r="N99" i="11"/>
  <c r="N12" i="11"/>
  <c r="N357" i="11"/>
  <c r="N233" i="11"/>
  <c r="N287" i="11"/>
  <c r="N112" i="11"/>
  <c r="N436" i="11"/>
  <c r="N267" i="11"/>
  <c r="N54" i="11"/>
  <c r="N269" i="11"/>
  <c r="N526" i="11"/>
  <c r="N532" i="11"/>
</calcChain>
</file>

<file path=xl/sharedStrings.xml><?xml version="1.0" encoding="utf-8"?>
<sst xmlns="http://schemas.openxmlformats.org/spreadsheetml/2006/main" count="5055" uniqueCount="1469">
  <si>
    <t>Region</t>
  </si>
  <si>
    <t>My Fone</t>
  </si>
  <si>
    <t>Barisal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</si>
  <si>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</si>
  <si>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</si>
  <si>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</si>
  <si>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</si>
  <si>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</si>
  <si>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</si>
  <si>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</si>
  <si>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Zaman Electronics</t>
  </si>
  <si>
    <t>M/S. Rasel Enterprise</t>
  </si>
  <si>
    <t>M/S Saad Telecom</t>
  </si>
  <si>
    <t>A One Tel</t>
  </si>
  <si>
    <t>Pial Mobile Gallery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</si>
  <si>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</si>
  <si>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</si>
  <si>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</si>
  <si>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</si>
  <si>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</si>
  <si>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</si>
  <si>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</si>
  <si>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</si>
  <si>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</si>
  <si>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</si>
  <si>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</si>
  <si>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</si>
  <si>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</si>
  <si>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Taj Telecom</t>
  </si>
  <si>
    <t>Dhanmondi</t>
  </si>
  <si>
    <t>City Telecom</t>
  </si>
  <si>
    <t>Jatrabari</t>
  </si>
  <si>
    <t>One Telecom, Jatrabari</t>
  </si>
  <si>
    <t>Dohar Enterprise</t>
  </si>
  <si>
    <t>Mehereen Telecom</t>
  </si>
  <si>
    <t>Nandan World Link</t>
  </si>
  <si>
    <t>One Telecom, Narayangonj</t>
  </si>
  <si>
    <t>Narayangonj</t>
  </si>
  <si>
    <t>One Telecom</t>
  </si>
  <si>
    <t>Ananda Electronics</t>
  </si>
  <si>
    <t>Nishat Telecom</t>
  </si>
  <si>
    <t>M K Trading Co.</t>
  </si>
  <si>
    <t>F N Traders</t>
  </si>
  <si>
    <t>Mymensingh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</si>
  <si>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</si>
  <si>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</si>
  <si>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</si>
  <si>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</si>
  <si>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</si>
  <si>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</si>
  <si>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</si>
  <si>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</si>
  <si>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</si>
  <si>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</si>
  <si>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</si>
  <si>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</si>
  <si>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</si>
  <si>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</si>
  <si>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</si>
  <si>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</si>
  <si>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</si>
  <si>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</si>
  <si>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</si>
  <si>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</si>
  <si>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</si>
  <si>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</si>
  <si>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</si>
  <si>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</si>
  <si>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</si>
  <si>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</si>
  <si>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</si>
  <si>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</si>
  <si>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</si>
  <si>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</si>
  <si>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</si>
  <si>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</si>
  <si>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</si>
  <si>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</si>
  <si>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Sanjog Mobile</t>
  </si>
  <si>
    <t>Pacific Electronics</t>
  </si>
  <si>
    <t>Rangpur</t>
  </si>
  <si>
    <t>World Media</t>
  </si>
  <si>
    <t>A.S.R. Trading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</si>
  <si>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</si>
  <si>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</si>
  <si>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</si>
  <si>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</si>
  <si>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</si>
  <si>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</si>
  <si>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</si>
  <si>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</si>
  <si>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</si>
  <si>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</si>
  <si>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</si>
  <si>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</si>
  <si>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</si>
  <si>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</si>
  <si>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</si>
  <si>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</si>
  <si>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</si>
  <si>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</si>
  <si>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</si>
  <si>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</si>
  <si>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</si>
  <si>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</si>
  <si>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</si>
  <si>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</si>
  <si>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</si>
  <si>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</si>
  <si>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</si>
  <si>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</si>
  <si>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</si>
  <si>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</si>
  <si>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</si>
  <si>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</si>
  <si>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</si>
  <si>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</si>
  <si>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</si>
  <si>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</si>
  <si>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</si>
  <si>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</si>
  <si>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</si>
  <si>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</si>
  <si>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</si>
  <si>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</si>
  <si>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</si>
  <si>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</si>
  <si>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</si>
  <si>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</si>
  <si>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</si>
  <si>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</si>
  <si>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</si>
  <si>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</si>
  <si>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</si>
  <si>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</si>
  <si>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</si>
  <si>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</si>
  <si>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</si>
  <si>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</si>
  <si>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</si>
  <si>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Remaining for 100%</t>
  </si>
  <si>
    <t>Daily Required Rate
for 100%</t>
  </si>
  <si>
    <t>Daily Required Rate for 100%</t>
  </si>
  <si>
    <t>Tahia Enterprise</t>
  </si>
  <si>
    <t>Edison Electronics Ltd.</t>
  </si>
  <si>
    <t>Dhaka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</si>
  <si>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</si>
  <si>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</si>
  <si>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</si>
  <si>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</si>
  <si>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</si>
  <si>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</si>
  <si>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</si>
  <si>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</si>
  <si>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</si>
  <si>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</si>
  <si>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</si>
  <si>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</si>
  <si>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</si>
  <si>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</si>
  <si>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</si>
  <si>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</si>
  <si>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</si>
  <si>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</si>
  <si>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</si>
  <si>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</si>
  <si>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</si>
  <si>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</si>
  <si>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</si>
  <si>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</si>
  <si>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</si>
  <si>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</si>
  <si>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</si>
  <si>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</si>
  <si>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</si>
  <si>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</si>
  <si>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</si>
  <si>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</si>
  <si>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</si>
  <si>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</si>
  <si>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</si>
  <si>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</si>
  <si>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</si>
  <si>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</si>
  <si>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</si>
  <si>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</si>
  <si>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</si>
  <si>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</si>
  <si>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</si>
  <si>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</si>
  <si>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</si>
  <si>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</si>
  <si>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</si>
  <si>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</si>
  <si>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</si>
  <si>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</si>
  <si>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</si>
  <si>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</si>
  <si>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</si>
  <si>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</si>
  <si>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</si>
  <si>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</si>
  <si>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</si>
  <si>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</si>
  <si>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</si>
  <si>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</si>
  <si>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</si>
  <si>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</si>
  <si>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</si>
  <si>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</si>
  <si>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</si>
  <si>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</si>
  <si>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</si>
  <si>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</si>
  <si>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</si>
  <si>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</si>
  <si>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</si>
  <si>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</si>
  <si>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</si>
  <si>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</si>
  <si>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</si>
  <si>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</si>
  <si>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</si>
  <si>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</si>
  <si>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</si>
  <si>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</si>
  <si>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</si>
  <si>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</si>
  <si>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</si>
  <si>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</si>
  <si>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</si>
  <si>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</si>
  <si>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</si>
  <si>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</si>
  <si>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</si>
  <si>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</si>
  <si>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</si>
  <si>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</si>
  <si>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</si>
  <si>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</si>
  <si>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</si>
  <si>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</si>
  <si>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</si>
  <si>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</si>
  <si>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</si>
  <si>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</si>
  <si>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</si>
  <si>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</si>
  <si>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</si>
  <si>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</si>
  <si>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</si>
  <si>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</si>
  <si>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</si>
  <si>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</si>
  <si>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</si>
  <si>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</si>
  <si>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</si>
  <si>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</si>
  <si>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</si>
  <si>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</si>
  <si>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</si>
  <si>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</si>
  <si>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</si>
  <si>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</si>
  <si>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</si>
  <si>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</si>
  <si>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</si>
  <si>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</si>
  <si>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</si>
  <si>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</si>
  <si>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</si>
  <si>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</si>
  <si>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</si>
  <si>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</si>
  <si>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</si>
  <si>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</si>
  <si>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</si>
  <si>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</si>
  <si>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</si>
  <si>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</si>
  <si>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</si>
  <si>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</si>
  <si>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</si>
  <si>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</si>
  <si>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</si>
  <si>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</si>
  <si>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</si>
  <si>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</si>
  <si>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</si>
  <si>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</si>
  <si>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</si>
  <si>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</si>
  <si>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</si>
  <si>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</si>
  <si>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</si>
  <si>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</si>
  <si>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</si>
  <si>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</si>
  <si>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</si>
  <si>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</si>
  <si>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</si>
  <si>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</si>
  <si>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</si>
  <si>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</si>
  <si>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</si>
  <si>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</si>
  <si>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</si>
  <si>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</si>
  <si>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</si>
  <si>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</si>
  <si>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</si>
  <si>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</si>
  <si>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</si>
  <si>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</si>
  <si>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</si>
  <si>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</si>
  <si>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</si>
  <si>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</si>
  <si>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</si>
  <si>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</si>
  <si>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</si>
  <si>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</si>
  <si>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</si>
  <si>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</si>
  <si>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</si>
  <si>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</si>
  <si>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</si>
  <si>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</si>
  <si>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</si>
  <si>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</si>
  <si>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</si>
  <si>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</si>
  <si>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</si>
  <si>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</si>
  <si>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</si>
  <si>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</si>
  <si>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</si>
  <si>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</si>
  <si>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</si>
  <si>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</si>
  <si>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</si>
  <si>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</si>
  <si>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</si>
  <si>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</si>
  <si>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</si>
  <si>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</si>
  <si>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</si>
  <si>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</si>
  <si>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</si>
  <si>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</si>
  <si>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</si>
  <si>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</si>
  <si>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</si>
  <si>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</si>
  <si>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</si>
  <si>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</si>
  <si>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</si>
  <si>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</si>
  <si>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</si>
  <si>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</si>
  <si>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</si>
  <si>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</si>
  <si>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</si>
  <si>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</si>
  <si>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</si>
  <si>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</si>
  <si>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</si>
  <si>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</si>
  <si>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</si>
  <si>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</si>
  <si>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</si>
  <si>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</si>
  <si>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</si>
  <si>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</si>
  <si>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</si>
  <si>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</si>
  <si>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</si>
  <si>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</si>
  <si>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</si>
  <si>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</si>
  <si>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</si>
  <si>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</si>
  <si>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</si>
  <si>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</si>
  <si>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</si>
  <si>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</si>
  <si>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</si>
  <si>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</si>
  <si>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</si>
  <si>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</si>
  <si>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</si>
  <si>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</si>
  <si>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</si>
  <si>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</si>
  <si>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</si>
  <si>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</si>
  <si>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</si>
  <si>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</si>
  <si>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</si>
  <si>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</si>
  <si>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</si>
  <si>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</si>
  <si>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</si>
  <si>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</si>
  <si>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</si>
  <si>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</si>
  <si>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</si>
  <si>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</si>
  <si>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</si>
  <si>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</si>
  <si>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</si>
  <si>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</si>
  <si>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</si>
  <si>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</si>
  <si>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</si>
  <si>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</si>
  <si>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</si>
  <si>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</si>
  <si>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</si>
  <si>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</si>
  <si>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</si>
  <si>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</si>
  <si>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</si>
  <si>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</si>
  <si>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</si>
  <si>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</si>
  <si>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</si>
  <si>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</si>
  <si>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</si>
  <si>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</si>
  <si>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</si>
  <si>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</si>
  <si>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</si>
  <si>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</si>
  <si>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</si>
  <si>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</si>
  <si>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</si>
  <si>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</si>
  <si>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</si>
  <si>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</si>
  <si>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</si>
  <si>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</si>
  <si>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</si>
  <si>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</si>
  <si>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</si>
  <si>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</si>
  <si>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</si>
  <si>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</si>
  <si>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</si>
  <si>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</si>
  <si>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</si>
  <si>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</si>
  <si>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</si>
  <si>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</si>
  <si>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</si>
  <si>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</si>
  <si>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</si>
  <si>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</si>
  <si>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</si>
  <si>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</si>
  <si>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</si>
  <si>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</si>
  <si>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</si>
  <si>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</si>
  <si>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</si>
  <si>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</si>
  <si>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</si>
  <si>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</si>
  <si>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</si>
  <si>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</si>
  <si>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</si>
  <si>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</si>
  <si>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</si>
  <si>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</si>
  <si>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</si>
  <si>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</si>
  <si>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</si>
  <si>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</si>
  <si>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</si>
  <si>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</si>
  <si>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</si>
  <si>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</si>
  <si>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</si>
  <si>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</si>
  <si>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</si>
  <si>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</si>
  <si>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</si>
  <si>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</si>
  <si>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</si>
  <si>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</si>
  <si>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</si>
  <si>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</si>
  <si>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</si>
  <si>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</si>
  <si>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</si>
  <si>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</si>
  <si>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</si>
  <si>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</si>
  <si>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</si>
  <si>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</si>
  <si>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</si>
  <si>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</si>
  <si>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</si>
  <si>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</si>
  <si>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</si>
  <si>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</si>
  <si>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</si>
  <si>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</si>
  <si>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</si>
  <si>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</si>
  <si>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</si>
  <si>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</si>
  <si>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</si>
  <si>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</si>
  <si>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</si>
  <si>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</si>
  <si>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</si>
  <si>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</si>
  <si>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</si>
  <si>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</si>
  <si>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</si>
  <si>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</si>
  <si>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</si>
  <si>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</si>
  <si>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</si>
  <si>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</si>
  <si>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</si>
  <si>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</si>
  <si>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</si>
  <si>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</si>
  <si>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</si>
  <si>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</si>
  <si>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</si>
  <si>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</si>
  <si>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</si>
  <si>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</si>
  <si>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</si>
  <si>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</si>
  <si>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</si>
  <si>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</si>
  <si>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</si>
  <si>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</si>
  <si>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</si>
  <si>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</si>
  <si>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</si>
  <si>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</si>
  <si>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</si>
  <si>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</si>
  <si>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</si>
  <si>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</si>
  <si>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</si>
  <si>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</si>
  <si>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</si>
  <si>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</si>
  <si>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</si>
  <si>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</si>
  <si>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</si>
  <si>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</si>
  <si>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</si>
  <si>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</si>
  <si>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</si>
  <si>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</si>
  <si>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</si>
  <si>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</si>
  <si>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</si>
  <si>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</si>
  <si>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</si>
  <si>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</si>
  <si>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</si>
  <si>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</si>
  <si>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</si>
  <si>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</si>
  <si>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</si>
  <si>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</si>
  <si>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</si>
  <si>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</si>
  <si>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</si>
  <si>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</si>
  <si>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</si>
  <si>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</si>
  <si>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</si>
  <si>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</si>
  <si>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</si>
  <si>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</si>
  <si>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</si>
  <si>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</si>
  <si>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</si>
  <si>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</si>
  <si>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</si>
  <si>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</si>
  <si>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</si>
  <si>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</si>
  <si>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</si>
  <si>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</si>
  <si>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</si>
  <si>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</si>
  <si>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</si>
  <si>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</si>
  <si>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</si>
  <si>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</si>
  <si>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</si>
  <si>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</si>
  <si>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</si>
  <si>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</si>
  <si>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</si>
  <si>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</si>
  <si>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</si>
  <si>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</si>
  <si>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</si>
  <si>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</si>
  <si>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</si>
  <si>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</si>
  <si>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</si>
  <si>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</si>
  <si>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</si>
  <si>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</si>
  <si>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</si>
  <si>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</si>
  <si>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</si>
  <si>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</si>
  <si>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</si>
  <si>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</si>
  <si>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</si>
  <si>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</si>
  <si>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</si>
  <si>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</si>
  <si>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</si>
  <si>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</si>
  <si>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</si>
  <si>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</si>
  <si>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</si>
  <si>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</si>
  <si>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</si>
  <si>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</si>
  <si>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</si>
  <si>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</si>
  <si>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</si>
  <si>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</si>
  <si>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</si>
  <si>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</si>
  <si>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</si>
  <si>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</si>
  <si>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</si>
  <si>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</si>
  <si>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</si>
  <si>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</si>
  <si>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</si>
  <si>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</si>
  <si>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</si>
  <si>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</si>
  <si>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</si>
  <si>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</si>
  <si>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</si>
  <si>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</si>
  <si>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</si>
  <si>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</si>
  <si>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</si>
  <si>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</si>
  <si>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</si>
  <si>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</si>
  <si>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</si>
  <si>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</si>
  <si>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</si>
  <si>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</si>
  <si>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</si>
  <si>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</si>
  <si>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</si>
  <si>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</si>
  <si>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</si>
  <si>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</si>
  <si>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</si>
  <si>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</si>
  <si>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</si>
  <si>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</si>
  <si>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</si>
  <si>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</si>
  <si>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</si>
  <si>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</si>
  <si>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</si>
  <si>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</si>
  <si>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</si>
  <si>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</si>
  <si>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</si>
  <si>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</si>
  <si>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</si>
  <si>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</si>
  <si>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</si>
  <si>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</si>
  <si>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</si>
  <si>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</si>
  <si>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</si>
  <si>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</si>
  <si>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</si>
  <si>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</si>
  <si>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</si>
  <si>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</si>
  <si>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</si>
  <si>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</si>
  <si>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</si>
  <si>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</si>
  <si>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</si>
  <si>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</si>
  <si>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</si>
  <si>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</si>
  <si>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</si>
  <si>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</si>
  <si>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</si>
  <si>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</si>
  <si>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</si>
  <si>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</si>
  <si>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</si>
  <si>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</si>
  <si>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</si>
  <si>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</si>
  <si>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</si>
  <si>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</si>
  <si>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</si>
  <si>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</si>
  <si>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</si>
  <si>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</si>
  <si>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</si>
  <si>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</si>
  <si>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</si>
  <si>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</si>
  <si>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</si>
  <si>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</si>
  <si>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</si>
  <si>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</si>
  <si>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</si>
  <si>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</si>
  <si>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</si>
  <si>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</si>
  <si>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</si>
  <si>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</si>
  <si>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</si>
  <si>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</si>
  <si>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</si>
  <si>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</si>
  <si>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</si>
  <si>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</si>
  <si>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</si>
  <si>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</si>
  <si>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</si>
  <si>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</si>
  <si>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</si>
  <si>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</si>
  <si>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</si>
  <si>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</si>
  <si>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</si>
  <si>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</si>
  <si>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</si>
  <si>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</si>
  <si>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</si>
  <si>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</si>
  <si>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</si>
  <si>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</si>
  <si>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</si>
  <si>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</si>
  <si>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</si>
  <si>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</si>
  <si>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</si>
  <si>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</si>
  <si>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</si>
  <si>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</si>
  <si>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</si>
  <si>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</si>
  <si>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</si>
  <si>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</si>
  <si>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</si>
  <si>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</si>
  <si>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</si>
  <si>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</si>
  <si>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</si>
  <si>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</si>
  <si>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</si>
  <si>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</si>
  <si>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</si>
  <si>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</si>
  <si>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</si>
  <si>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</si>
  <si>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</si>
  <si>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</si>
  <si>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</si>
  <si>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</si>
  <si>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</si>
  <si>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</si>
  <si>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</si>
  <si>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</si>
  <si>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</si>
  <si>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</si>
  <si>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</si>
  <si>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</si>
  <si>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</si>
  <si>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</si>
  <si>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</si>
  <si>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</si>
  <si>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</si>
  <si>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</si>
  <si>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</si>
  <si>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</si>
  <si>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</si>
  <si>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</si>
  <si>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</si>
  <si>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</si>
  <si>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</si>
  <si>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</si>
  <si>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</si>
  <si>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</si>
  <si>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</si>
  <si>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</si>
  <si>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</si>
  <si>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</si>
  <si>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</si>
  <si>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</si>
  <si>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</si>
  <si>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</si>
  <si>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</si>
  <si>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</si>
  <si>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</si>
  <si>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</si>
  <si>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</si>
  <si>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</si>
  <si>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</si>
  <si>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</si>
  <si>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</si>
  <si>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</si>
  <si>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</si>
  <si>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</si>
  <si>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</si>
  <si>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</si>
  <si>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</si>
  <si>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</si>
  <si>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</si>
  <si>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</si>
  <si>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</si>
  <si>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</si>
  <si>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</si>
  <si>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</si>
  <si>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</si>
  <si>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</si>
  <si>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</si>
  <si>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</si>
  <si>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</si>
  <si>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</si>
  <si>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</si>
  <si>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</si>
  <si>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</si>
  <si>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</si>
  <si>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</si>
  <si>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</si>
  <si>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</si>
  <si>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</si>
  <si>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</si>
  <si>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</si>
  <si>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</si>
  <si>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</si>
  <si>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</si>
  <si>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</si>
  <si>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</si>
  <si>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</si>
  <si>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</si>
  <si>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</si>
  <si>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</si>
  <si>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</si>
  <si>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</si>
  <si>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</si>
  <si>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</si>
  <si>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</si>
  <si>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</si>
  <si>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</si>
  <si>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</si>
  <si>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</si>
  <si>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</si>
  <si>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</si>
  <si>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</si>
  <si>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</si>
  <si>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</si>
  <si>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</si>
  <si>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</si>
  <si>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</si>
  <si>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</si>
  <si>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</si>
  <si>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</si>
  <si>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</si>
  <si>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</si>
  <si>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</si>
  <si>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</si>
  <si>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</si>
  <si>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</si>
  <si>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</si>
  <si>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</si>
  <si>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</si>
  <si>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</si>
  <si>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</si>
  <si>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</si>
  <si>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</si>
  <si>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</si>
  <si>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</si>
  <si>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</si>
  <si>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</si>
  <si>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</si>
  <si>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</si>
  <si>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</si>
  <si>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</si>
  <si>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</si>
  <si>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</si>
  <si>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</si>
  <si>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</si>
  <si>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</si>
  <si>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</si>
  <si>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</si>
  <si>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</si>
  <si>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</si>
  <si>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</si>
  <si>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</si>
  <si>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</si>
  <si>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</si>
  <si>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</si>
  <si>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</si>
  <si>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</si>
  <si>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</si>
  <si>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</si>
  <si>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</si>
  <si>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</si>
  <si>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</si>
  <si>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</si>
  <si>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</si>
  <si>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</si>
  <si>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</si>
  <si>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</si>
  <si>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</si>
  <si>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</si>
  <si>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</si>
  <si>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</si>
  <si>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</si>
  <si>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</si>
  <si>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</si>
  <si>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</si>
  <si>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</si>
  <si>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</si>
  <si>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</si>
  <si>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</si>
  <si>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</si>
  <si>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</si>
  <si>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</si>
  <si>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</si>
  <si>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</si>
  <si>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</si>
  <si>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</si>
  <si>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</si>
  <si>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</si>
  <si>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</si>
  <si>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</si>
  <si>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</si>
  <si>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</si>
  <si>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</si>
  <si>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</si>
  <si>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</si>
  <si>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</si>
  <si>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</si>
  <si>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</si>
  <si>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</si>
  <si>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</si>
  <si>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</si>
  <si>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</si>
  <si>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</si>
  <si>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</si>
  <si>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</si>
  <si>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</si>
  <si>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</si>
  <si>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</si>
  <si>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</si>
  <si>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</si>
  <si>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</si>
  <si>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</si>
  <si>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</si>
  <si>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</si>
  <si>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</si>
  <si>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</si>
  <si>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</si>
  <si>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</si>
  <si>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</si>
  <si>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</si>
  <si>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</si>
  <si>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</si>
  <si>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</si>
  <si>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</si>
  <si>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</si>
  <si>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</si>
  <si>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</si>
  <si>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</si>
  <si>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</si>
  <si>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</si>
  <si>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</si>
  <si>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</si>
  <si>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</si>
  <si>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</si>
  <si>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</si>
  <si>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</si>
  <si>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</si>
  <si>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</si>
  <si>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</si>
  <si>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</si>
  <si>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</si>
  <si>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</si>
  <si>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</si>
  <si>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</si>
  <si>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</si>
  <si>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</si>
  <si>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</si>
  <si>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</si>
  <si>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</si>
  <si>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</si>
  <si>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</si>
  <si>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</si>
  <si>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</si>
  <si>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</si>
  <si>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</si>
  <si>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</si>
  <si>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</si>
  <si>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</si>
  <si>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</si>
  <si>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</si>
  <si>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</si>
  <si>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</si>
  <si>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</si>
  <si>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</si>
  <si>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</si>
  <si>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</si>
  <si>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</si>
  <si>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</si>
  <si>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</si>
  <si>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</si>
  <si>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</si>
  <si>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</si>
  <si>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</si>
  <si>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</si>
  <si>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</si>
  <si>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</si>
  <si>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</si>
  <si>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</si>
  <si>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</si>
  <si>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</si>
  <si>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</si>
  <si>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</si>
  <si>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</si>
  <si>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</si>
  <si>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</si>
  <si>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</si>
  <si>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</si>
  <si>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</si>
  <si>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</si>
  <si>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</si>
  <si>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</si>
  <si>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</si>
  <si>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</si>
  <si>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</si>
  <si>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</si>
  <si>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</si>
  <si>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</si>
  <si>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</si>
  <si>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</si>
  <si>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</si>
  <si>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</si>
  <si>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</si>
  <si>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</si>
  <si>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</si>
  <si>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</si>
  <si>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</si>
  <si>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</si>
  <si>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</si>
  <si>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</si>
  <si>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</si>
  <si>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</si>
  <si>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</si>
  <si>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</si>
  <si>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</si>
  <si>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</si>
  <si>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</si>
  <si>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</si>
  <si>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</si>
  <si>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Remaining for 96%</t>
  </si>
  <si>
    <t>Daily Required Rate
for 96%</t>
  </si>
  <si>
    <t>Daily Required Rate for 96%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</si>
  <si>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</si>
  <si>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</si>
  <si>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</si>
  <si>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</si>
  <si>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</si>
  <si>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</si>
  <si>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</si>
  <si>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</si>
  <si>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</si>
  <si>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</si>
  <si>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</si>
  <si>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</si>
  <si>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</si>
  <si>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</si>
  <si>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</si>
  <si>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</si>
  <si>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</si>
  <si>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</si>
  <si>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</si>
  <si>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</si>
  <si>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</si>
  <si>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</si>
  <si>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</si>
  <si>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</si>
  <si>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</si>
  <si>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</si>
  <si>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</si>
  <si>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</si>
  <si>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</si>
  <si>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</si>
  <si>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</si>
  <si>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</si>
  <si>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</si>
  <si>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</si>
  <si>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</si>
  <si>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</si>
  <si>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</si>
  <si>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</si>
  <si>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</si>
  <si>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</si>
  <si>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</si>
  <si>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</si>
  <si>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</si>
  <si>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</si>
  <si>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</si>
  <si>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</si>
  <si>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</si>
  <si>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</si>
  <si>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</si>
  <si>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</si>
  <si>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</si>
  <si>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</si>
  <si>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</si>
  <si>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</si>
  <si>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</si>
  <si>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</si>
  <si>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</si>
  <si>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</si>
  <si>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</si>
  <si>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</si>
  <si>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</si>
  <si>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</si>
  <si>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</si>
  <si>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</si>
  <si>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</si>
  <si>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</si>
  <si>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</si>
  <si>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</si>
  <si>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</si>
  <si>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</si>
  <si>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</si>
  <si>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</si>
  <si>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</si>
  <si>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</si>
  <si>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</si>
  <si>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</si>
  <si>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</si>
  <si>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</si>
  <si>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</si>
  <si>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</si>
  <si>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</si>
  <si>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</si>
  <si>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</si>
  <si>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</si>
  <si>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</si>
  <si>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</si>
  <si>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</si>
  <si>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</si>
  <si>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</si>
  <si>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</si>
  <si>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</si>
  <si>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</si>
  <si>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</si>
  <si>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</si>
  <si>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</si>
  <si>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</si>
  <si>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</si>
  <si>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</si>
  <si>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</si>
  <si>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</si>
  <si>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</si>
  <si>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</si>
  <si>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</si>
  <si>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</si>
  <si>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</si>
  <si>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</si>
  <si>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</si>
  <si>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</si>
  <si>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</si>
  <si>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</si>
  <si>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</si>
  <si>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</si>
  <si>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</si>
  <si>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</si>
  <si>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</si>
  <si>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</si>
  <si>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</si>
  <si>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</si>
  <si>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</si>
  <si>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</si>
  <si>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</si>
  <si>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</si>
  <si>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</si>
  <si>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</si>
  <si>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</si>
  <si>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</si>
  <si>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</si>
  <si>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</si>
  <si>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</si>
  <si>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</si>
  <si>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</si>
  <si>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</si>
  <si>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</si>
  <si>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</si>
  <si>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</si>
  <si>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</si>
  <si>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</si>
  <si>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</si>
  <si>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</si>
  <si>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</si>
  <si>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</si>
  <si>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</si>
  <si>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</si>
  <si>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</si>
  <si>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</si>
  <si>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</si>
  <si>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</si>
  <si>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</si>
  <si>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</si>
  <si>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</si>
  <si>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</si>
  <si>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</si>
  <si>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</si>
  <si>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</si>
  <si>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</si>
  <si>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</si>
  <si>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</si>
  <si>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</si>
  <si>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</si>
  <si>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</si>
  <si>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</si>
  <si>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</si>
  <si>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</si>
  <si>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</si>
  <si>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</si>
  <si>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</si>
  <si>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</si>
  <si>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</si>
  <si>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</si>
  <si>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</si>
  <si>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</si>
  <si>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</si>
  <si>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</si>
  <si>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</si>
  <si>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</si>
  <si>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</si>
  <si>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</si>
  <si>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</si>
  <si>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</si>
  <si>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</si>
  <si>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</si>
  <si>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DSR-0154</t>
  </si>
  <si>
    <t>Tulip-2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</si>
  <si>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</si>
  <si>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</si>
  <si>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</si>
  <si>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</si>
  <si>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</si>
  <si>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</si>
  <si>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</si>
  <si>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</si>
  <si>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</si>
  <si>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</si>
  <si>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</si>
  <si>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</si>
  <si>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</si>
  <si>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</si>
  <si>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Md. Shopon Uddin Johir</t>
  </si>
  <si>
    <t>Tausib Bhuiyan</t>
  </si>
  <si>
    <t>Md.feroz</t>
  </si>
  <si>
    <t>Md. Shiplu Hossain</t>
  </si>
  <si>
    <t>Md. Robiul Islam</t>
  </si>
  <si>
    <t>Md. Saddam Hossen</t>
  </si>
  <si>
    <t>Md. Asif Hossen</t>
  </si>
  <si>
    <t>Md. Shohel</t>
  </si>
  <si>
    <t>Md. Ratul Islam</t>
  </si>
  <si>
    <t>Md. Shahinur Rahman</t>
  </si>
  <si>
    <t>Shifa Enterprise</t>
  </si>
  <si>
    <t>Barishal</t>
  </si>
  <si>
    <t>Md. Kawsar</t>
  </si>
  <si>
    <t>Shahin</t>
  </si>
  <si>
    <t>Md. Juwel Rana</t>
  </si>
  <si>
    <t>Sohan Ahmed Babul</t>
  </si>
  <si>
    <t>Md.Sajjad Hossen</t>
  </si>
  <si>
    <t>Mr. Sahadat Hossain</t>
  </si>
  <si>
    <t xml:space="preserve">Md Faisal </t>
  </si>
  <si>
    <t>DSR-0387</t>
  </si>
  <si>
    <t>Md. Firoz</t>
  </si>
  <si>
    <t>Abdur Rahman</t>
  </si>
  <si>
    <t>Md Saroar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</si>
  <si>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</si>
  <si>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</si>
  <si>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</si>
  <si>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</si>
  <si>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</si>
  <si>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</si>
  <si>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</si>
  <si>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</si>
  <si>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</si>
  <si>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</si>
  <si>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</si>
  <si>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</si>
  <si>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One Telecon Narayangonj</t>
  </si>
  <si>
    <t>Sheuly</t>
  </si>
  <si>
    <t>Biplob Hossain</t>
  </si>
  <si>
    <t>Porimal Kumar</t>
  </si>
  <si>
    <t>Saiful</t>
  </si>
  <si>
    <t>Mr. Salim Iqbal</t>
  </si>
  <si>
    <t>Md.Musa</t>
  </si>
  <si>
    <t>MD. Riad</t>
  </si>
  <si>
    <t xml:space="preserve">Mizanur Rahman Rasel </t>
  </si>
  <si>
    <t>SL</t>
  </si>
  <si>
    <t>Anika Traders</t>
  </si>
  <si>
    <t>Md. Samim Islam</t>
  </si>
  <si>
    <t>Mahabub Hossain</t>
  </si>
  <si>
    <t>Tutul Shaha</t>
  </si>
  <si>
    <t>Parvez</t>
  </si>
  <si>
    <t>Mizan</t>
  </si>
  <si>
    <t>Mugdho Corporation</t>
  </si>
  <si>
    <t>Md. Emu</t>
  </si>
  <si>
    <t>Chan Mia</t>
  </si>
  <si>
    <t>Md. Shamim</t>
  </si>
  <si>
    <t>Md. Tariku Islam</t>
  </si>
  <si>
    <t>Md.Angur Hasan</t>
  </si>
  <si>
    <t>Md.Ripon khan</t>
  </si>
  <si>
    <t>Md.Samiul Islam</t>
  </si>
  <si>
    <t>Md.Azaharul Islam</t>
  </si>
  <si>
    <t>Md.Jahangir Alam</t>
  </si>
  <si>
    <t>MD. Moinul Islam</t>
  </si>
  <si>
    <t>MD. Harun Ur Rashid</t>
  </si>
  <si>
    <t>MM Communnication</t>
  </si>
  <si>
    <t>Md Salah Uddin</t>
  </si>
  <si>
    <t>Md Jalal Uddin</t>
  </si>
  <si>
    <t>Tanjil</t>
  </si>
  <si>
    <t>Md. Hamidur</t>
  </si>
  <si>
    <t>Md. Noyon</t>
  </si>
  <si>
    <t>Md.Sahrear Akhon</t>
  </si>
  <si>
    <t>Sujon Haldar</t>
  </si>
  <si>
    <t>Arubindo</t>
  </si>
  <si>
    <t>Shakib Al Hasan</t>
  </si>
  <si>
    <t>Biddut Hossain</t>
  </si>
  <si>
    <t>Md. Ashikur Rahman</t>
  </si>
  <si>
    <t>M/S. Sky Tel</t>
  </si>
  <si>
    <t>Mr. Shimul</t>
  </si>
  <si>
    <t>Md. Tamim Molla</t>
  </si>
  <si>
    <t>Md. Zahidul Islam</t>
  </si>
  <si>
    <t>DSR-0654</t>
  </si>
  <si>
    <t>Md. Sufian</t>
  </si>
  <si>
    <t>Md. Abdullah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</si>
  <si>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</si>
  <si>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</si>
  <si>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</si>
  <si>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</si>
  <si>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</si>
  <si>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</si>
  <si>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</si>
  <si>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</si>
  <si>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</si>
  <si>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</si>
  <si>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Fazly Rabbi</t>
  </si>
  <si>
    <t>Md.Sadikul Islam</t>
  </si>
  <si>
    <t>Samresh Das</t>
  </si>
  <si>
    <t>Anamul Haque Sumon</t>
  </si>
  <si>
    <t>Sukhdeb Das</t>
  </si>
  <si>
    <t>Md. Sojib</t>
  </si>
  <si>
    <t>Md. Saidul</t>
  </si>
  <si>
    <t>Md. Asif</t>
  </si>
  <si>
    <t>MD. Yakub (Noyon)</t>
  </si>
  <si>
    <t>Arifur Rahman</t>
  </si>
  <si>
    <t>Md. Selim Hossain</t>
  </si>
  <si>
    <t>Md. Srabon</t>
  </si>
  <si>
    <t>MD.ifter ahad</t>
  </si>
  <si>
    <t>Shipon Sutrodar</t>
  </si>
  <si>
    <t>Zunayed Hasan</t>
  </si>
  <si>
    <t>Md. Faysal Abdin</t>
  </si>
  <si>
    <t>Sadikur Rahman Hridoy</t>
  </si>
  <si>
    <t>Md. Tusher</t>
  </si>
  <si>
    <t>DSR-0089</t>
  </si>
  <si>
    <t>Kazi Hasan</t>
  </si>
  <si>
    <t>Sommrat</t>
  </si>
  <si>
    <t>Shohel</t>
  </si>
  <si>
    <t>Rakib Pathan</t>
  </si>
  <si>
    <t>Md. Israfil Hossain</t>
  </si>
  <si>
    <t>Md. Anamul Haque</t>
  </si>
  <si>
    <t>Md.Bokul mia</t>
  </si>
  <si>
    <t>Md. Amdadul</t>
  </si>
  <si>
    <t>Md. Ashik Islam</t>
  </si>
  <si>
    <t>R.K Mobile Center</t>
  </si>
  <si>
    <t xml:space="preserve">Up to 12.03.2020 </t>
  </si>
  <si>
    <t>MAR'20 Back Margin
Dealer Wise Value Achievement Status</t>
  </si>
  <si>
    <t>Target 
MAR 2020</t>
  </si>
  <si>
    <t>Achievement 
MAR 2020</t>
  </si>
  <si>
    <t>Achievement %
MAR 2019</t>
  </si>
  <si>
    <t>MAR'20 Back margin
Region Wise Value Achievement Status</t>
  </si>
  <si>
    <t>Target MAR 2020</t>
  </si>
  <si>
    <t>Achievement
 MAR 2020</t>
  </si>
  <si>
    <t>Achievement %
MAR 2020</t>
  </si>
  <si>
    <t>MAR'20 Back margin
Zone Wise Value Achievement Status</t>
  </si>
  <si>
    <t>MAR Target</t>
  </si>
  <si>
    <t>MAR Achievement</t>
  </si>
  <si>
    <t>Region/
Cluster</t>
  </si>
  <si>
    <t>Dealer Zone</t>
  </si>
  <si>
    <t>Southern</t>
  </si>
  <si>
    <t>Madaripur</t>
  </si>
  <si>
    <t>Kushtia</t>
  </si>
  <si>
    <t>Eastern</t>
  </si>
  <si>
    <t>Chandpur</t>
  </si>
  <si>
    <t>Noakhali</t>
  </si>
  <si>
    <t>Cox's Bazar</t>
  </si>
  <si>
    <t>Chattogram</t>
  </si>
  <si>
    <t>Central</t>
  </si>
  <si>
    <t>Dhaka Center</t>
  </si>
  <si>
    <t>Munshiganj</t>
  </si>
  <si>
    <t>Narsingdi</t>
  </si>
  <si>
    <t>Jashore</t>
  </si>
  <si>
    <t>Northern</t>
  </si>
  <si>
    <t>Bogura</t>
  </si>
  <si>
    <t>Cumilla</t>
  </si>
  <si>
    <t>EEL</t>
  </si>
  <si>
    <t>M/S. MM Trade Link</t>
  </si>
  <si>
    <t>Dealer
Zone</t>
  </si>
  <si>
    <t xml:space="preserve">DSR wise Back margin  till 11 MAR'20 </t>
  </si>
  <si>
    <t>Jobayer Anik</t>
  </si>
  <si>
    <t>Md. Masud rana</t>
  </si>
  <si>
    <t>Md. Ashraful</t>
  </si>
  <si>
    <t>DSR-0099</t>
  </si>
  <si>
    <t>Forhad Hossain</t>
  </si>
  <si>
    <t>Md. Refat</t>
  </si>
  <si>
    <t>Md. Dilwar Hussain</t>
  </si>
  <si>
    <t>Md. Insan Ali</t>
  </si>
  <si>
    <t>Md. Rasheduzzaman (Milon)</t>
  </si>
  <si>
    <t>Sourav Hossain</t>
  </si>
  <si>
    <t>Md. Nasim Sahana (Pappu)</t>
  </si>
  <si>
    <t>Md. Anower Hosen</t>
  </si>
  <si>
    <t>Md. Rony Ali</t>
  </si>
  <si>
    <t>Md. Shanto</t>
  </si>
  <si>
    <t>Palash Chandra Sarkar</t>
  </si>
  <si>
    <t>Md. Shahin Khan</t>
  </si>
  <si>
    <t>Md. Saiful Haque Shifat</t>
  </si>
  <si>
    <t>Md. Imam</t>
  </si>
  <si>
    <t xml:space="preserve">Md.Sujon Mollah </t>
  </si>
  <si>
    <t>Subodh Biswas</t>
  </si>
  <si>
    <t>Md. Tahmid</t>
  </si>
  <si>
    <t>Shuvo Basu</t>
  </si>
  <si>
    <t>Md. Raisul Islam</t>
  </si>
  <si>
    <t>SK. Momtazul Islam</t>
  </si>
  <si>
    <t>Nayon Hossain</t>
  </si>
  <si>
    <t>Abu Jafar</t>
  </si>
  <si>
    <t>Hasnain Ahmed</t>
  </si>
  <si>
    <t>Md. Shumon</t>
  </si>
  <si>
    <t>Mr. Shonjib</t>
  </si>
  <si>
    <t>Mr. Partho</t>
  </si>
  <si>
    <t>Md. Likhon</t>
  </si>
  <si>
    <t>Delowar</t>
  </si>
  <si>
    <t>Md.Shahriar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</si>
</sst>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sz val="11"/>
      <color rgb="FF000000"/>
      <name val="Bahnschrift"/>
      <family val="2"/>
    </font>
    <font>
      <sz val="11"/>
      <color indexed="8"/>
      <name val="Bahnschrift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26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4" borderId="1" xfId="1" applyNumberFormat="1" applyFont="1" applyFill="1" applyBorder="1" applyAlignment="1">
      <alignment horizontal="center" vertic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" fontId="0" fillId="4" borderId="1" xfId="0" applyNumberForma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49" fontId="0" fillId="0" borderId="9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49" fontId="1" fillId="4" borderId="1" xfId="1" applyNumberFormat="1" applyFont="1" applyFill="1" applyBorder="1" applyAlignment="1">
      <alignment horizontal="left" vertical="center"/>
    </xf>
    <xf numFmtId="49" fontId="0" fillId="4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7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4" borderId="1" xfId="0" applyFont="1" applyFill="1" applyBorder="1" applyAlignment="1">
      <alignment horizontal="left" vertical="center"/>
    </xf>
    <xf numFmtId="0" fontId="0" fillId="4" borderId="27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" xfId="1" applyNumberFormat="1" applyFont="1" applyFill="1" applyBorder="1" applyAlignment="1">
      <alignment horizontal="left" vertical="center"/>
    </xf>
    <xf numFmtId="0" fontId="0" fillId="0" borderId="9" xfId="0" applyBorder="1" applyAlignment="1"/>
    <xf numFmtId="0" fontId="0" fillId="4" borderId="9" xfId="0" applyFont="1" applyFill="1" applyBorder="1" applyAlignment="1"/>
    <xf numFmtId="0" fontId="0" fillId="0" borderId="1" xfId="0" applyBorder="1" applyAlignment="1"/>
    <xf numFmtId="0" fontId="0" fillId="4" borderId="1" xfId="0" applyFont="1" applyFill="1" applyBorder="1" applyAlignment="1"/>
    <xf numFmtId="0" fontId="0" fillId="0" borderId="5" xfId="0" applyBorder="1" applyAlignment="1"/>
    <xf numFmtId="0" fontId="0" fillId="4" borderId="5" xfId="0" applyFont="1" applyFill="1" applyBorder="1" applyAlignment="1"/>
    <xf numFmtId="0" fontId="4" fillId="0" borderId="28" xfId="0" applyFont="1" applyBorder="1" applyAlignment="1"/>
    <xf numFmtId="0" fontId="4" fillId="0" borderId="9" xfId="0" applyFont="1" applyBorder="1" applyAlignment="1"/>
    <xf numFmtId="0" fontId="4" fillId="0" borderId="27" xfId="0" applyFont="1" applyBorder="1" applyAlignment="1"/>
    <xf numFmtId="0" fontId="4" fillId="0" borderId="1" xfId="0" applyFont="1" applyBorder="1" applyAlignment="1"/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6" fillId="0" borderId="1" xfId="0" applyFont="1" applyBorder="1"/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/>
    <xf numFmtId="0" fontId="13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wrapText="1"/>
    </xf>
    <xf numFmtId="0" fontId="6" fillId="0" borderId="5" xfId="0" applyFont="1" applyFill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164" fontId="0" fillId="4" borderId="27" xfId="1" applyNumberFormat="1" applyFont="1" applyFill="1" applyBorder="1" applyAlignment="1">
      <alignment horizontal="center" vertical="center"/>
    </xf>
    <xf numFmtId="1" fontId="0" fillId="0" borderId="29" xfId="0" applyNumberFormat="1" applyFont="1" applyBorder="1" applyAlignment="1">
      <alignment horizontal="center" vertical="center"/>
    </xf>
    <xf numFmtId="1" fontId="0" fillId="4" borderId="27" xfId="0" applyNumberFormat="1" applyFont="1" applyFill="1" applyBorder="1" applyAlignment="1">
      <alignment horizontal="center" vertical="center"/>
    </xf>
    <xf numFmtId="1" fontId="0" fillId="0" borderId="27" xfId="0" applyNumberFormat="1" applyFont="1" applyBorder="1" applyAlignment="1">
      <alignment horizontal="center" vertical="center"/>
    </xf>
    <xf numFmtId="0" fontId="6" fillId="0" borderId="5" xfId="0" applyFont="1" applyBorder="1"/>
    <xf numFmtId="0" fontId="0" fillId="0" borderId="5" xfId="0" applyBorder="1" applyAlignment="1">
      <alignment horizontal="center" vertical="center"/>
    </xf>
    <xf numFmtId="1" fontId="0" fillId="4" borderId="5" xfId="0" applyNumberFormat="1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left"/>
    </xf>
    <xf numFmtId="0" fontId="12" fillId="0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6" borderId="5" xfId="0" applyFont="1" applyFill="1" applyBorder="1" applyAlignment="1">
      <alignment horizontal="center"/>
    </xf>
    <xf numFmtId="0" fontId="16" fillId="0" borderId="1" xfId="0" applyFont="1" applyBorder="1"/>
    <xf numFmtId="0" fontId="17" fillId="0" borderId="8" xfId="0" applyFont="1" applyFill="1" applyBorder="1" applyAlignment="1">
      <alignment vertical="center" wrapText="1"/>
    </xf>
    <xf numFmtId="0" fontId="17" fillId="0" borderId="10" xfId="0" applyFont="1" applyFill="1" applyBorder="1" applyAlignment="1">
      <alignment vertical="center" wrapText="1"/>
    </xf>
    <xf numFmtId="0" fontId="17" fillId="4" borderId="10" xfId="0" applyFont="1" applyFill="1" applyBorder="1" applyAlignment="1">
      <alignment vertical="center" wrapText="1"/>
    </xf>
    <xf numFmtId="0" fontId="17" fillId="0" borderId="7" xfId="0" applyFont="1" applyFill="1" applyBorder="1" applyAlignment="1">
      <alignment vertical="center" wrapText="1"/>
    </xf>
    <xf numFmtId="0" fontId="17" fillId="0" borderId="6" xfId="0" applyFont="1" applyFill="1" applyBorder="1" applyAlignment="1">
      <alignment vertical="center" wrapText="1"/>
    </xf>
    <xf numFmtId="0" fontId="18" fillId="0" borderId="0" xfId="0" applyFont="1"/>
    <xf numFmtId="0" fontId="19" fillId="7" borderId="16" xfId="0" applyFont="1" applyFill="1" applyBorder="1" applyAlignment="1">
      <alignment horizontal="center" wrapText="1"/>
    </xf>
    <xf numFmtId="0" fontId="19" fillId="7" borderId="17" xfId="0" applyFont="1" applyFill="1" applyBorder="1" applyAlignment="1">
      <alignment horizontal="center" wrapText="1"/>
    </xf>
    <xf numFmtId="0" fontId="19" fillId="6" borderId="17" xfId="0" applyFont="1" applyFill="1" applyBorder="1" applyAlignment="1">
      <alignment horizontal="center" wrapText="1"/>
    </xf>
    <xf numFmtId="0" fontId="19" fillId="7" borderId="18" xfId="0" applyFont="1" applyFill="1" applyBorder="1" applyAlignment="1">
      <alignment horizontal="center" wrapText="1"/>
    </xf>
    <xf numFmtId="0" fontId="17" fillId="2" borderId="3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18" fontId="20" fillId="3" borderId="11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/>
    </xf>
    <xf numFmtId="0" fontId="18" fillId="4" borderId="9" xfId="0" applyFont="1" applyFill="1" applyBorder="1"/>
    <xf numFmtId="0" fontId="18" fillId="0" borderId="9" xfId="0" applyFont="1" applyBorder="1"/>
    <xf numFmtId="164" fontId="22" fillId="3" borderId="32" xfId="1" applyNumberFormat="1" applyFont="1" applyFill="1" applyBorder="1" applyAlignment="1">
      <alignment horizontal="center" vertical="center"/>
    </xf>
    <xf numFmtId="164" fontId="18" fillId="4" borderId="9" xfId="1" applyNumberFormat="1" applyFont="1" applyFill="1" applyBorder="1" applyAlignment="1">
      <alignment horizontal="center" vertical="center"/>
    </xf>
    <xf numFmtId="9" fontId="18" fillId="4" borderId="9" xfId="2" applyNumberFormat="1" applyFont="1" applyFill="1" applyBorder="1" applyAlignment="1">
      <alignment horizontal="center" vertical="center"/>
    </xf>
    <xf numFmtId="43" fontId="18" fillId="4" borderId="9" xfId="1" applyNumberFormat="1" applyFont="1" applyFill="1" applyBorder="1" applyAlignment="1">
      <alignment horizontal="center" vertical="center"/>
    </xf>
    <xf numFmtId="164" fontId="18" fillId="4" borderId="9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/>
    <xf numFmtId="164" fontId="18" fillId="4" borderId="1" xfId="1" applyNumberFormat="1" applyFont="1" applyFill="1" applyBorder="1" applyAlignment="1">
      <alignment horizontal="center" vertical="center"/>
    </xf>
    <xf numFmtId="164" fontId="18" fillId="4" borderId="1" xfId="0" applyNumberFormat="1" applyFont="1" applyFill="1" applyBorder="1" applyAlignment="1">
      <alignment horizontal="center" vertical="center"/>
    </xf>
    <xf numFmtId="0" fontId="18" fillId="4" borderId="1" xfId="0" applyFont="1" applyFill="1" applyBorder="1"/>
    <xf numFmtId="0" fontId="18" fillId="4" borderId="0" xfId="0" applyFont="1" applyFill="1" applyAlignment="1">
      <alignment horizontal="left"/>
    </xf>
    <xf numFmtId="0" fontId="18" fillId="0" borderId="33" xfId="0" applyFont="1" applyBorder="1"/>
    <xf numFmtId="0" fontId="23" fillId="4" borderId="1" xfId="0" applyFont="1" applyFill="1" applyBorder="1"/>
    <xf numFmtId="0" fontId="18" fillId="6" borderId="9" xfId="0" applyFont="1" applyFill="1" applyBorder="1" applyAlignment="1">
      <alignment horizontal="center"/>
    </xf>
    <xf numFmtId="0" fontId="18" fillId="6" borderId="0" xfId="0" applyFont="1" applyFill="1"/>
    <xf numFmtId="164" fontId="18" fillId="6" borderId="9" xfId="1" applyNumberFormat="1" applyFont="1" applyFill="1" applyBorder="1" applyAlignment="1">
      <alignment horizontal="center" vertical="center"/>
    </xf>
    <xf numFmtId="164" fontId="18" fillId="6" borderId="1" xfId="1" applyNumberFormat="1" applyFont="1" applyFill="1" applyBorder="1" applyAlignment="1">
      <alignment horizontal="center" vertical="center"/>
    </xf>
    <xf numFmtId="43" fontId="18" fillId="6" borderId="9" xfId="1" applyNumberFormat="1" applyFont="1" applyFill="1" applyBorder="1" applyAlignment="1">
      <alignment horizontal="center" vertical="center"/>
    </xf>
    <xf numFmtId="164" fontId="18" fillId="6" borderId="1" xfId="0" applyNumberFormat="1" applyFont="1" applyFill="1" applyBorder="1" applyAlignment="1">
      <alignment horizontal="center" vertical="center"/>
    </xf>
    <xf numFmtId="0" fontId="18" fillId="4" borderId="0" xfId="0" applyFont="1" applyFill="1"/>
    <xf numFmtId="0" fontId="18" fillId="8" borderId="1" xfId="0" applyFont="1" applyFill="1" applyBorder="1"/>
    <xf numFmtId="0" fontId="23" fillId="9" borderId="1" xfId="0" applyFont="1" applyFill="1" applyBorder="1"/>
    <xf numFmtId="165" fontId="18" fillId="4" borderId="9" xfId="2" applyNumberFormat="1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vertical="center"/>
    </xf>
    <xf numFmtId="164" fontId="18" fillId="4" borderId="1" xfId="1" applyNumberFormat="1" applyFont="1" applyFill="1" applyBorder="1" applyAlignment="1">
      <alignment horizontal="left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164" fontId="20" fillId="3" borderId="13" xfId="1" applyNumberFormat="1" applyFont="1" applyFill="1" applyBorder="1"/>
    <xf numFmtId="164" fontId="20" fillId="3" borderId="13" xfId="0" applyNumberFormat="1" applyFont="1" applyFill="1" applyBorder="1"/>
    <xf numFmtId="164" fontId="20" fillId="3" borderId="14" xfId="1" applyNumberFormat="1" applyFont="1" applyFill="1" applyBorder="1"/>
    <xf numFmtId="0" fontId="17" fillId="0" borderId="0" xfId="0" applyFont="1"/>
    <xf numFmtId="0" fontId="18" fillId="0" borderId="0" xfId="0" applyFont="1" applyAlignment="1">
      <alignment horizontal="center"/>
    </xf>
    <xf numFmtId="164" fontId="18" fillId="0" borderId="0" xfId="0" applyNumberFormat="1" applyFont="1"/>
    <xf numFmtId="164" fontId="18" fillId="0" borderId="0" xfId="1" applyNumberFormat="1" applyFont="1"/>
    <xf numFmtId="9" fontId="20" fillId="3" borderId="13" xfId="2" applyNumberFormat="1" applyFont="1" applyFill="1" applyBorder="1"/>
    <xf numFmtId="0" fontId="17" fillId="0" borderId="4" xfId="0" applyFont="1" applyBorder="1" applyAlignment="1">
      <alignment vertical="center" wrapText="1"/>
    </xf>
    <xf numFmtId="0" fontId="19" fillId="7" borderId="2" xfId="0" applyFont="1" applyFill="1" applyBorder="1" applyAlignment="1">
      <alignment horizontal="center" wrapText="1"/>
    </xf>
    <xf numFmtId="0" fontId="19" fillId="7" borderId="7" xfId="0" applyFont="1" applyFill="1" applyBorder="1" applyAlignment="1">
      <alignment horizontal="center" wrapText="1"/>
    </xf>
    <xf numFmtId="0" fontId="20" fillId="3" borderId="12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 wrapText="1"/>
    </xf>
    <xf numFmtId="10" fontId="18" fillId="4" borderId="1" xfId="2" applyNumberFormat="1" applyFont="1" applyFill="1" applyBorder="1" applyAlignment="1">
      <alignment horizontal="center" vertical="center"/>
    </xf>
    <xf numFmtId="43" fontId="18" fillId="4" borderId="1" xfId="1" applyNumberFormat="1" applyFont="1" applyFill="1" applyBorder="1" applyAlignment="1">
      <alignment horizontal="center" vertical="center"/>
    </xf>
    <xf numFmtId="0" fontId="18" fillId="5" borderId="0" xfId="0" applyFont="1" applyFill="1" applyAlignment="1">
      <alignment horizontal="left"/>
    </xf>
    <xf numFmtId="164" fontId="18" fillId="5" borderId="1" xfId="1" applyNumberFormat="1" applyFont="1" applyFill="1" applyBorder="1" applyAlignment="1">
      <alignment horizontal="center" vertical="center"/>
    </xf>
    <xf numFmtId="10" fontId="18" fillId="5" borderId="1" xfId="2" applyNumberFormat="1" applyFont="1" applyFill="1" applyBorder="1" applyAlignment="1">
      <alignment horizontal="center" vertical="center"/>
    </xf>
    <xf numFmtId="0" fontId="20" fillId="3" borderId="12" xfId="0" applyFont="1" applyFill="1" applyBorder="1"/>
    <xf numFmtId="164" fontId="20" fillId="3" borderId="13" xfId="0" applyNumberFormat="1" applyFont="1" applyFill="1" applyBorder="1" applyAlignment="1">
      <alignment horizontal="center" vertical="center"/>
    </xf>
    <xf numFmtId="10" fontId="20" fillId="3" borderId="13" xfId="2" applyNumberFormat="1" applyFont="1" applyFill="1" applyBorder="1" applyAlignment="1">
      <alignment horizontal="center" vertical="center"/>
    </xf>
    <xf numFmtId="164" fontId="20" fillId="3" borderId="13" xfId="2" applyNumberFormat="1" applyFont="1" applyFill="1" applyBorder="1" applyAlignment="1">
      <alignment horizontal="center" vertical="center"/>
    </xf>
    <xf numFmtId="164" fontId="20" fillId="3" borderId="14" xfId="1" applyNumberFormat="1" applyFont="1" applyFill="1" applyBorder="1" applyAlignment="1">
      <alignment horizontal="center" vertical="center"/>
    </xf>
    <xf numFmtId="43" fontId="18" fillId="0" borderId="0" xfId="0" applyNumberFormat="1" applyFont="1"/>
    <xf numFmtId="0" fontId="17" fillId="0" borderId="0" xfId="0" applyFont="1" applyBorder="1" applyAlignment="1">
      <alignment vertical="center" wrapText="1"/>
    </xf>
    <xf numFmtId="0" fontId="19" fillId="7" borderId="8" xfId="0" applyFont="1" applyFill="1" applyBorder="1" applyAlignment="1">
      <alignment horizontal="center" wrapText="1"/>
    </xf>
    <xf numFmtId="0" fontId="19" fillId="7" borderId="10" xfId="0" applyFont="1" applyFill="1" applyBorder="1" applyAlignment="1">
      <alignment horizontal="center" wrapText="1"/>
    </xf>
    <xf numFmtId="0" fontId="20" fillId="3" borderId="34" xfId="0" applyFont="1" applyFill="1" applyBorder="1" applyAlignment="1">
      <alignment horizontal="center" vertical="center"/>
    </xf>
    <xf numFmtId="0" fontId="20" fillId="3" borderId="34" xfId="0" applyFont="1" applyFill="1" applyBorder="1" applyAlignment="1">
      <alignment horizontal="center" vertical="center" wrapText="1"/>
    </xf>
    <xf numFmtId="0" fontId="20" fillId="3" borderId="31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/>
    </xf>
    <xf numFmtId="0" fontId="18" fillId="0" borderId="37" xfId="0" applyFont="1" applyBorder="1"/>
    <xf numFmtId="164" fontId="18" fillId="4" borderId="37" xfId="1" applyNumberFormat="1" applyFont="1" applyFill="1" applyBorder="1"/>
    <xf numFmtId="10" fontId="18" fillId="4" borderId="37" xfId="2" applyNumberFormat="1" applyFont="1" applyFill="1" applyBorder="1"/>
    <xf numFmtId="1" fontId="18" fillId="4" borderId="37" xfId="2" applyNumberFormat="1" applyFont="1" applyFill="1" applyBorder="1"/>
    <xf numFmtId="43" fontId="18" fillId="4" borderId="37" xfId="1" applyNumberFormat="1" applyFont="1" applyFill="1" applyBorder="1"/>
    <xf numFmtId="164" fontId="18" fillId="4" borderId="38" xfId="1" applyNumberFormat="1" applyFont="1" applyFill="1" applyBorder="1"/>
    <xf numFmtId="0" fontId="18" fillId="0" borderId="27" xfId="0" applyFont="1" applyBorder="1" applyAlignment="1">
      <alignment horizontal="center" vertical="center"/>
    </xf>
    <xf numFmtId="164" fontId="18" fillId="4" borderId="1" xfId="1" applyNumberFormat="1" applyFont="1" applyFill="1" applyBorder="1"/>
    <xf numFmtId="10" fontId="18" fillId="4" borderId="1" xfId="2" applyNumberFormat="1" applyFont="1" applyFill="1" applyBorder="1"/>
    <xf numFmtId="1" fontId="18" fillId="4" borderId="1" xfId="2" applyNumberFormat="1" applyFont="1" applyFill="1" applyBorder="1"/>
    <xf numFmtId="43" fontId="18" fillId="4" borderId="1" xfId="1" applyNumberFormat="1" applyFont="1" applyFill="1" applyBorder="1"/>
    <xf numFmtId="164" fontId="18" fillId="4" borderId="2" xfId="1" applyNumberFormat="1" applyFont="1" applyFill="1" applyBorder="1"/>
    <xf numFmtId="164" fontId="18" fillId="4" borderId="39" xfId="1" applyNumberFormat="1" applyFont="1" applyFill="1" applyBorder="1"/>
    <xf numFmtId="164" fontId="18" fillId="4" borderId="40" xfId="1" applyNumberFormat="1" applyFont="1" applyFill="1" applyBorder="1"/>
    <xf numFmtId="0" fontId="18" fillId="0" borderId="41" xfId="0" applyFont="1" applyBorder="1" applyAlignment="1">
      <alignment horizontal="center" vertical="center"/>
    </xf>
    <xf numFmtId="0" fontId="18" fillId="0" borderId="42" xfId="0" applyFont="1" applyBorder="1"/>
    <xf numFmtId="164" fontId="18" fillId="4" borderId="42" xfId="1" applyNumberFormat="1" applyFont="1" applyFill="1" applyBorder="1"/>
    <xf numFmtId="10" fontId="18" fillId="4" borderId="42" xfId="2" applyNumberFormat="1" applyFont="1" applyFill="1" applyBorder="1"/>
    <xf numFmtId="1" fontId="18" fillId="4" borderId="42" xfId="2" applyNumberFormat="1" applyFont="1" applyFill="1" applyBorder="1"/>
    <xf numFmtId="43" fontId="18" fillId="4" borderId="42" xfId="1" applyNumberFormat="1" applyFont="1" applyFill="1" applyBorder="1"/>
    <xf numFmtId="164" fontId="18" fillId="4" borderId="43" xfId="1" applyNumberFormat="1" applyFont="1" applyFill="1" applyBorder="1"/>
    <xf numFmtId="164" fontId="18" fillId="4" borderId="44" xfId="1" applyNumberFormat="1" applyFont="1" applyFill="1" applyBorder="1"/>
    <xf numFmtId="0" fontId="16" fillId="0" borderId="42" xfId="0" applyFont="1" applyBorder="1"/>
    <xf numFmtId="0" fontId="20" fillId="3" borderId="0" xfId="0" applyFont="1" applyFill="1" applyBorder="1" applyAlignment="1">
      <alignment horizontal="center"/>
    </xf>
    <xf numFmtId="0" fontId="20" fillId="3" borderId="34" xfId="0" applyFont="1" applyFill="1" applyBorder="1" applyAlignment="1">
      <alignment horizontal="center"/>
    </xf>
    <xf numFmtId="164" fontId="20" fillId="3" borderId="15" xfId="0" applyNumberFormat="1" applyFont="1" applyFill="1" applyBorder="1"/>
    <xf numFmtId="10" fontId="20" fillId="3" borderId="15" xfId="2" applyNumberFormat="1" applyFont="1" applyFill="1" applyBorder="1"/>
    <xf numFmtId="164" fontId="20" fillId="3" borderId="15" xfId="1" applyNumberFormat="1" applyFont="1" applyFill="1" applyBorder="1"/>
    <xf numFmtId="164" fontId="20" fillId="3" borderId="45" xfId="1" applyNumberFormat="1" applyFont="1" applyFill="1" applyBorder="1"/>
    <xf numFmtId="0" fontId="23" fillId="4" borderId="1" xfId="0" applyFont="1" applyFill="1" applyBorder="1" applyAlignment="1">
      <alignment horizontal="left" vertical="center" wrapText="1"/>
    </xf>
    <xf numFmtId="0" fontId="20" fillId="3" borderId="19" xfId="0" applyFont="1" applyFill="1" applyBorder="1" applyAlignment="1">
      <alignment horizontal="center" vertical="center" wrapText="1"/>
    </xf>
    <xf numFmtId="0" fontId="20" fillId="3" borderId="20" xfId="0" applyFont="1" applyFill="1" applyBorder="1" applyAlignment="1">
      <alignment horizontal="center" vertical="center"/>
    </xf>
    <xf numFmtId="0" fontId="20" fillId="3" borderId="30" xfId="0" applyFont="1" applyFill="1" applyBorder="1" applyAlignment="1">
      <alignment horizontal="center" vertical="center"/>
    </xf>
    <xf numFmtId="0" fontId="20" fillId="3" borderId="20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20" fillId="3" borderId="22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31" xfId="0" applyFont="1" applyFill="1" applyBorder="1" applyAlignment="1">
      <alignment horizontal="center" vertical="center"/>
    </xf>
    <xf numFmtId="0" fontId="24" fillId="3" borderId="11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0" fontId="20" fillId="3" borderId="23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20" fillId="3" borderId="25" xfId="0" applyFont="1" applyFill="1" applyBorder="1" applyAlignment="1">
      <alignment horizontal="center" vertical="center"/>
    </xf>
    <xf numFmtId="0" fontId="20" fillId="3" borderId="15" xfId="0" applyFont="1" applyFill="1" applyBorder="1" applyAlignment="1">
      <alignment horizontal="center" vertical="center"/>
    </xf>
    <xf numFmtId="0" fontId="20" fillId="3" borderId="25" xfId="0" applyFont="1" applyFill="1" applyBorder="1" applyAlignment="1">
      <alignment horizontal="center" vertical="center"/>
    </xf>
    <xf numFmtId="0" fontId="24" fillId="3" borderId="25" xfId="0" applyFont="1" applyFill="1" applyBorder="1" applyAlignment="1">
      <alignment horizontal="center" vertical="center"/>
    </xf>
    <xf numFmtId="0" fontId="20" fillId="3" borderId="26" xfId="0" applyFont="1" applyFill="1" applyBorder="1" applyAlignment="1">
      <alignment horizontal="center" vertical="center" wrapText="1"/>
    </xf>
    <xf numFmtId="10" fontId="18" fillId="0" borderId="1" xfId="2" applyNumberFormat="1" applyFont="1" applyFill="1" applyBorder="1" applyAlignment="1">
      <alignment horizontal="center" vertical="center"/>
    </xf>
    <xf numFmtId="10" fontId="18" fillId="0" borderId="1" xfId="0" applyNumberFormat="1" applyFont="1" applyFill="1" applyBorder="1" applyAlignment="1">
      <alignment horizontal="center" vertical="center"/>
    </xf>
    <xf numFmtId="10" fontId="18" fillId="0" borderId="0" xfId="0" applyNumberFormat="1" applyFont="1"/>
    <xf numFmtId="10" fontId="18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8" fillId="4" borderId="0" xfId="0" applyFont="1" applyFill="1" applyAlignment="1">
      <alignment horizontal="center"/>
    </xf>
    <xf numFmtId="0" fontId="23" fillId="4" borderId="1" xfId="6" applyFont="1" applyFill="1" applyBorder="1" applyAlignment="1">
      <alignment horizontal="left"/>
    </xf>
    <xf numFmtId="164" fontId="23" fillId="0" borderId="1" xfId="1" applyNumberFormat="1" applyFont="1" applyBorder="1" applyAlignment="1">
      <alignment horizontal="left"/>
    </xf>
    <xf numFmtId="164" fontId="18" fillId="4" borderId="1" xfId="1" applyNumberFormat="1" applyFont="1" applyFill="1" applyBorder="1" applyAlignment="1">
      <alignment horizontal="center"/>
    </xf>
    <xf numFmtId="43" fontId="18" fillId="4" borderId="1" xfId="1" applyFont="1" applyFill="1" applyBorder="1" applyAlignment="1">
      <alignment horizontal="center"/>
    </xf>
    <xf numFmtId="0" fontId="23" fillId="0" borderId="1" xfId="9" applyFont="1" applyBorder="1" applyAlignment="1">
      <alignment horizontal="left"/>
    </xf>
    <xf numFmtId="164" fontId="23" fillId="0" borderId="1" xfId="1" applyNumberFormat="1" applyFont="1" applyBorder="1" applyAlignment="1">
      <alignment horizontal="left" vertical="center"/>
    </xf>
    <xf numFmtId="0" fontId="23" fillId="4" borderId="1" xfId="6" applyFont="1" applyFill="1" applyBorder="1" applyAlignment="1">
      <alignment horizontal="left" vertical="center"/>
    </xf>
    <xf numFmtId="0" fontId="23" fillId="4" borderId="1" xfId="9" applyFont="1" applyFill="1" applyBorder="1" applyAlignment="1">
      <alignment horizontal="left"/>
    </xf>
    <xf numFmtId="164" fontId="18" fillId="0" borderId="1" xfId="1" applyNumberFormat="1" applyFont="1" applyFill="1" applyBorder="1" applyAlignment="1">
      <alignment horizontal="center"/>
    </xf>
    <xf numFmtId="43" fontId="18" fillId="0" borderId="1" xfId="1" applyFont="1" applyFill="1" applyBorder="1" applyAlignment="1">
      <alignment horizontal="center"/>
    </xf>
    <xf numFmtId="49" fontId="23" fillId="4" borderId="1" xfId="6" applyNumberFormat="1" applyFont="1" applyFill="1" applyBorder="1" applyAlignment="1">
      <alignment horizontal="left" vertical="center"/>
    </xf>
    <xf numFmtId="0" fontId="23" fillId="0" borderId="1" xfId="9" applyFont="1" applyBorder="1" applyAlignment="1">
      <alignment horizontal="left" vertical="center"/>
    </xf>
    <xf numFmtId="0" fontId="18" fillId="0" borderId="1" xfId="9" applyFont="1" applyFill="1" applyBorder="1" applyAlignment="1">
      <alignment horizontal="left" vertical="center"/>
    </xf>
    <xf numFmtId="49" fontId="23" fillId="4" borderId="1" xfId="6" applyNumberFormat="1" applyFont="1" applyFill="1" applyBorder="1" applyAlignment="1">
      <alignment horizontal="left"/>
    </xf>
    <xf numFmtId="0" fontId="18" fillId="4" borderId="1" xfId="8" applyFont="1" applyFill="1" applyBorder="1" applyAlignment="1">
      <alignment horizontal="left"/>
    </xf>
    <xf numFmtId="0" fontId="18" fillId="4" borderId="1" xfId="6" applyNumberFormat="1" applyFont="1" applyFill="1" applyBorder="1" applyAlignment="1">
      <alignment horizontal="left"/>
    </xf>
    <xf numFmtId="0" fontId="25" fillId="0" borderId="1" xfId="9" applyFont="1" applyFill="1" applyBorder="1" applyAlignment="1">
      <alignment horizontal="left"/>
    </xf>
    <xf numFmtId="0" fontId="18" fillId="0" borderId="1" xfId="9" applyFont="1" applyFill="1" applyBorder="1" applyAlignment="1">
      <alignment horizontal="left"/>
    </xf>
    <xf numFmtId="0" fontId="25" fillId="4" borderId="1" xfId="8" applyFont="1" applyFill="1" applyBorder="1" applyAlignment="1">
      <alignment horizontal="left"/>
    </xf>
    <xf numFmtId="0" fontId="23" fillId="4" borderId="1" xfId="9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0" fontId="25" fillId="4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 wrapText="1"/>
    </xf>
    <xf numFmtId="0" fontId="18" fillId="4" borderId="1" xfId="0" applyFont="1" applyFill="1" applyBorder="1" applyAlignment="1">
      <alignment horizontal="left"/>
    </xf>
    <xf numFmtId="0" fontId="25" fillId="4" borderId="1" xfId="0" applyFont="1" applyFill="1" applyBorder="1" applyAlignment="1">
      <alignment horizontal="left" vertical="center"/>
    </xf>
    <xf numFmtId="0" fontId="23" fillId="6" borderId="1" xfId="0" applyFont="1" applyFill="1" applyBorder="1" applyAlignment="1">
      <alignment horizontal="left"/>
    </xf>
    <xf numFmtId="0" fontId="25" fillId="6" borderId="1" xfId="0" applyFont="1" applyFill="1" applyBorder="1" applyAlignment="1">
      <alignment horizontal="left" wrapText="1"/>
    </xf>
    <xf numFmtId="0" fontId="18" fillId="0" borderId="1" xfId="0" applyFont="1" applyBorder="1" applyAlignment="1">
      <alignment horizontal="left"/>
    </xf>
    <xf numFmtId="0" fontId="18" fillId="4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/>
    </xf>
    <xf numFmtId="0" fontId="23" fillId="11" borderId="1" xfId="0" applyFont="1" applyFill="1" applyBorder="1" applyAlignment="1">
      <alignment horizontal="left"/>
    </xf>
    <xf numFmtId="0" fontId="26" fillId="11" borderId="1" xfId="0" applyFont="1" applyFill="1" applyBorder="1" applyAlignment="1">
      <alignment horizontal="left" vertical="center"/>
    </xf>
    <xf numFmtId="0" fontId="26" fillId="4" borderId="1" xfId="0" applyFont="1" applyFill="1" applyBorder="1" applyAlignment="1">
      <alignment horizontal="left" vertical="center"/>
    </xf>
    <xf numFmtId="0" fontId="25" fillId="4" borderId="1" xfId="0" applyFont="1" applyFill="1" applyBorder="1" applyAlignment="1">
      <alignment horizontal="left" wrapText="1"/>
    </xf>
    <xf numFmtId="0" fontId="23" fillId="0" borderId="1" xfId="6" applyFont="1" applyBorder="1" applyAlignment="1">
      <alignment horizontal="left"/>
    </xf>
    <xf numFmtId="0" fontId="18" fillId="4" borderId="1" xfId="6" applyFont="1" applyFill="1" applyBorder="1" applyAlignment="1">
      <alignment horizontal="left" vertical="center"/>
    </xf>
    <xf numFmtId="43" fontId="18" fillId="4" borderId="1" xfId="1" applyFont="1" applyFill="1" applyBorder="1" applyAlignment="1">
      <alignment horizontal="center" vertical="center"/>
    </xf>
    <xf numFmtId="0" fontId="18" fillId="4" borderId="1" xfId="6" applyFont="1" applyFill="1" applyBorder="1" applyAlignment="1">
      <alignment horizontal="left"/>
    </xf>
    <xf numFmtId="164" fontId="18" fillId="4" borderId="1" xfId="10" applyNumberFormat="1" applyFont="1" applyFill="1" applyBorder="1" applyAlignment="1">
      <alignment horizontal="left" vertical="center"/>
    </xf>
    <xf numFmtId="164" fontId="18" fillId="4" borderId="1" xfId="10" applyNumberFormat="1" applyFont="1" applyFill="1" applyBorder="1" applyAlignment="1">
      <alignment horizontal="left"/>
    </xf>
    <xf numFmtId="0" fontId="18" fillId="0" borderId="1" xfId="6" applyFont="1" applyBorder="1" applyAlignment="1">
      <alignment horizontal="left"/>
    </xf>
    <xf numFmtId="0" fontId="18" fillId="0" borderId="1" xfId="0" applyFont="1" applyBorder="1" applyAlignment="1">
      <alignment horizontal="center" vertical="center"/>
    </xf>
  </cellXfs>
  <cellStyles count="13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59532</xdr:rowOff>
    </xdr:from>
    <xdr:to>
      <xdr:col>3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/>
  </sheetViews>
  <sheetFormatPr defaultRowHeight="15" x14ac:dyDescent="0.25"/>
  <sheetData/>
  <sheetProtection algorithmName="SHA-512" hashValue="AFL0+xbAC4smp25q3kOW9F7mBG65Y6IoD0BIS/Yo8h59kok0TrBzrYf4DvREXC4rgPK+3fSETXkno8oNwfovTA==" saltValue="unC4xHf2AKJvQr4Pf+NkPA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3"/>
  <sheetViews>
    <sheetView showGridLines="0" zoomScale="80" zoomScaleNormal="80" workbookViewId="0">
      <pane xSplit="2" ySplit="3" topLeftCell="C103" activePane="bottomRight" state="frozen"/>
      <selection pane="topRight" activeCell="C1" sqref="C1"/>
      <selection pane="bottomLeft" activeCell="A4" sqref="A4"/>
      <selection pane="bottomRight" activeCell="F4" sqref="F4:F125"/>
    </sheetView>
  </sheetViews>
  <sheetFormatPr defaultRowHeight="14.25" x14ac:dyDescent="0.2"/>
  <cols>
    <col min="1" max="1" width="5.140625" style="138" bestFit="1" customWidth="1"/>
    <col min="2" max="2" width="38.140625" style="92" bestFit="1" customWidth="1"/>
    <col min="3" max="3" width="13.5703125" style="92" bestFit="1" customWidth="1"/>
    <col min="4" max="4" width="19.85546875" style="92" bestFit="1" customWidth="1"/>
    <col min="5" max="5" width="15.7109375" style="92" bestFit="1" customWidth="1"/>
    <col min="6" max="6" width="18.7109375" style="92" bestFit="1" customWidth="1"/>
    <col min="7" max="7" width="15.28515625" style="126" bestFit="1" customWidth="1"/>
    <col min="8" max="8" width="18.28515625" style="92" bestFit="1" customWidth="1"/>
    <col min="9" max="9" width="15.28515625" style="92" bestFit="1" customWidth="1"/>
    <col min="10" max="10" width="13.7109375" style="92" customWidth="1"/>
    <col min="11" max="11" width="14.5703125" style="92" bestFit="1" customWidth="1"/>
    <col min="12" max="13" width="15.28515625" style="92" bestFit="1" customWidth="1"/>
    <col min="14" max="14" width="18.28515625" style="92" bestFit="1" customWidth="1"/>
    <col min="15" max="16" width="16" style="92" bestFit="1" customWidth="1"/>
    <col min="17" max="17" width="15.28515625" style="92" bestFit="1" customWidth="1"/>
    <col min="18" max="16384" width="9.140625" style="92"/>
  </cols>
  <sheetData>
    <row r="1" spans="1:17" ht="30.75" customHeight="1" x14ac:dyDescent="0.2">
      <c r="A1" s="87"/>
      <c r="B1" s="88" t="s">
        <v>1402</v>
      </c>
      <c r="C1" s="88"/>
      <c r="D1" s="88"/>
      <c r="E1" s="88"/>
      <c r="F1" s="88"/>
      <c r="G1" s="89"/>
      <c r="H1" s="88"/>
      <c r="I1" s="88"/>
      <c r="J1" s="88"/>
      <c r="K1" s="88"/>
      <c r="L1" s="88"/>
      <c r="M1" s="88"/>
      <c r="N1" s="88"/>
      <c r="O1" s="88"/>
      <c r="P1" s="90"/>
      <c r="Q1" s="91"/>
    </row>
    <row r="2" spans="1:17" ht="30.75" customHeight="1" x14ac:dyDescent="0.2">
      <c r="A2" s="93" t="s">
        <v>1403</v>
      </c>
      <c r="B2" s="94"/>
      <c r="C2" s="94"/>
      <c r="D2" s="94"/>
      <c r="E2" s="94"/>
      <c r="F2" s="94"/>
      <c r="G2" s="95"/>
      <c r="H2" s="94"/>
      <c r="I2" s="94"/>
      <c r="J2" s="94"/>
      <c r="K2" s="94"/>
      <c r="L2" s="94"/>
      <c r="M2" s="94"/>
      <c r="N2" s="94"/>
      <c r="O2" s="96"/>
      <c r="P2" s="97" t="s">
        <v>149</v>
      </c>
      <c r="Q2" s="98">
        <v>11</v>
      </c>
    </row>
    <row r="3" spans="1:17" s="103" customFormat="1" ht="45" customHeight="1" x14ac:dyDescent="0.25">
      <c r="A3" s="99" t="s">
        <v>1325</v>
      </c>
      <c r="B3" s="100" t="s">
        <v>103</v>
      </c>
      <c r="C3" s="101" t="s">
        <v>1414</v>
      </c>
      <c r="D3" s="100" t="s">
        <v>1415</v>
      </c>
      <c r="E3" s="101" t="s">
        <v>1404</v>
      </c>
      <c r="F3" s="102" t="s">
        <v>1405</v>
      </c>
      <c r="G3" s="101" t="s">
        <v>1406</v>
      </c>
      <c r="H3" s="101" t="s">
        <v>146</v>
      </c>
      <c r="I3" s="101" t="s">
        <v>147</v>
      </c>
      <c r="J3" s="101" t="s">
        <v>1057</v>
      </c>
      <c r="K3" s="101" t="s">
        <v>1058</v>
      </c>
      <c r="L3" s="101" t="s">
        <v>1059</v>
      </c>
      <c r="M3" s="101" t="s">
        <v>1060</v>
      </c>
      <c r="N3" s="101" t="s">
        <v>1081</v>
      </c>
      <c r="O3" s="101" t="s">
        <v>1082</v>
      </c>
      <c r="P3" s="101" t="s">
        <v>140</v>
      </c>
      <c r="Q3" s="101" t="s">
        <v>141</v>
      </c>
    </row>
    <row r="4" spans="1:17" x14ac:dyDescent="0.2">
      <c r="A4" s="104">
        <v>1</v>
      </c>
      <c r="B4" s="105" t="s">
        <v>1267</v>
      </c>
      <c r="C4" s="106" t="s">
        <v>1416</v>
      </c>
      <c r="D4" s="105" t="s">
        <v>1292</v>
      </c>
      <c r="E4" s="107">
        <v>2493939.110214286</v>
      </c>
      <c r="F4" s="108">
        <v>740264.70879999991</v>
      </c>
      <c r="G4" s="109">
        <f t="shared" ref="G4:G66" si="0">IFERROR(F4/E4,0)</f>
        <v>0.29682549416228304</v>
      </c>
      <c r="H4" s="108">
        <f t="shared" ref="H4:H35" si="1">(E4*0.8)-F4</f>
        <v>1254886.579371429</v>
      </c>
      <c r="I4" s="108">
        <f t="shared" ref="I4:I35" si="2">H4/$Q$2</f>
        <v>114080.59812467537</v>
      </c>
      <c r="J4" s="108">
        <f>(E4*0.86)-F4</f>
        <v>1404522.925984286</v>
      </c>
      <c r="K4" s="108">
        <f>J4/$Q$2</f>
        <v>127683.90236220782</v>
      </c>
      <c r="L4" s="108">
        <f>(E4*0.91)-F4</f>
        <v>1529219.8814950006</v>
      </c>
      <c r="M4" s="108">
        <f>L4/$Q$2</f>
        <v>139019.98922681823</v>
      </c>
      <c r="N4" s="110">
        <f>(E4*0.96)-F4</f>
        <v>1653916.8370057147</v>
      </c>
      <c r="O4" s="108">
        <f>N4/$Q$2</f>
        <v>150356.07609142861</v>
      </c>
      <c r="P4" s="111">
        <f t="shared" ref="P4:P35" si="3">E4-F4</f>
        <v>1753674.4014142861</v>
      </c>
      <c r="Q4" s="108">
        <f>P4/$Q$2</f>
        <v>159424.94558311693</v>
      </c>
    </row>
    <row r="5" spans="1:17" x14ac:dyDescent="0.2">
      <c r="A5" s="112">
        <v>2</v>
      </c>
      <c r="B5" s="113" t="s">
        <v>4</v>
      </c>
      <c r="C5" s="106" t="s">
        <v>1416</v>
      </c>
      <c r="D5" s="105" t="s">
        <v>1417</v>
      </c>
      <c r="E5" s="107">
        <v>3168519.6582333334</v>
      </c>
      <c r="F5" s="108">
        <v>923085.52490000008</v>
      </c>
      <c r="G5" s="109">
        <f t="shared" si="0"/>
        <v>0.29133021867211123</v>
      </c>
      <c r="H5" s="108">
        <f t="shared" si="1"/>
        <v>1611730.2016866668</v>
      </c>
      <c r="I5" s="114">
        <f t="shared" si="2"/>
        <v>146520.92742606063</v>
      </c>
      <c r="J5" s="108">
        <f t="shared" ref="J5:J67" si="4">(E5*0.86)-F5</f>
        <v>1801841.3811806664</v>
      </c>
      <c r="K5" s="108">
        <f t="shared" ref="K5:K66" si="5">J5/$Q$2</f>
        <v>163803.76192551514</v>
      </c>
      <c r="L5" s="108">
        <f t="shared" ref="L5:L67" si="6">(E5*0.91)-F5</f>
        <v>1960267.3640923332</v>
      </c>
      <c r="M5" s="108">
        <f t="shared" ref="M5:O66" si="7">L5/$Q$2</f>
        <v>178206.12400839393</v>
      </c>
      <c r="N5" s="110">
        <f t="shared" ref="N5:N67" si="8">(E5*0.96)-F5</f>
        <v>2118693.3470039996</v>
      </c>
      <c r="O5" s="108">
        <f t="shared" si="7"/>
        <v>192608.4860912727</v>
      </c>
      <c r="P5" s="115">
        <f t="shared" si="3"/>
        <v>2245434.1333333333</v>
      </c>
      <c r="Q5" s="114">
        <f t="shared" ref="Q5:Q66" si="9">P5/$Q$2</f>
        <v>204130.37575757576</v>
      </c>
    </row>
    <row r="6" spans="1:17" x14ac:dyDescent="0.2">
      <c r="A6" s="112">
        <v>3</v>
      </c>
      <c r="B6" s="116" t="s">
        <v>1225</v>
      </c>
      <c r="C6" s="106" t="s">
        <v>1416</v>
      </c>
      <c r="D6" s="105" t="s">
        <v>1292</v>
      </c>
      <c r="E6" s="107">
        <v>3922668.6890523816</v>
      </c>
      <c r="F6" s="108">
        <v>1371774.0989999997</v>
      </c>
      <c r="G6" s="109">
        <f t="shared" si="0"/>
        <v>0.34970429769621608</v>
      </c>
      <c r="H6" s="108">
        <f t="shared" si="1"/>
        <v>1766360.8522419056</v>
      </c>
      <c r="I6" s="114">
        <f t="shared" si="2"/>
        <v>160578.25929471871</v>
      </c>
      <c r="J6" s="108">
        <f t="shared" si="4"/>
        <v>2001720.9735850485</v>
      </c>
      <c r="K6" s="108">
        <f t="shared" si="5"/>
        <v>181974.63396227712</v>
      </c>
      <c r="L6" s="108">
        <f t="shared" si="6"/>
        <v>2197854.4080376681</v>
      </c>
      <c r="M6" s="108">
        <f t="shared" si="7"/>
        <v>199804.94618524256</v>
      </c>
      <c r="N6" s="110">
        <f t="shared" si="8"/>
        <v>2393987.8424902866</v>
      </c>
      <c r="O6" s="108">
        <f t="shared" si="7"/>
        <v>217635.25840820788</v>
      </c>
      <c r="P6" s="115">
        <f t="shared" si="3"/>
        <v>2550894.5900523821</v>
      </c>
      <c r="Q6" s="114">
        <f t="shared" si="9"/>
        <v>231899.50818658018</v>
      </c>
    </row>
    <row r="7" spans="1:17" x14ac:dyDescent="0.2">
      <c r="A7" s="104">
        <v>4</v>
      </c>
      <c r="B7" s="113" t="s">
        <v>6</v>
      </c>
      <c r="C7" s="106" t="s">
        <v>1416</v>
      </c>
      <c r="D7" s="105" t="s">
        <v>1417</v>
      </c>
      <c r="E7" s="107">
        <v>3872900.1070523807</v>
      </c>
      <c r="F7" s="108">
        <v>1289211.1894</v>
      </c>
      <c r="G7" s="109">
        <f t="shared" si="0"/>
        <v>0.33288005209646465</v>
      </c>
      <c r="H7" s="108">
        <f t="shared" si="1"/>
        <v>1809108.8962419047</v>
      </c>
      <c r="I7" s="114">
        <f t="shared" si="2"/>
        <v>164464.44511290043</v>
      </c>
      <c r="J7" s="108">
        <f t="shared" si="4"/>
        <v>2041482.9026650474</v>
      </c>
      <c r="K7" s="108">
        <f t="shared" si="5"/>
        <v>185589.35478773157</v>
      </c>
      <c r="L7" s="108">
        <f t="shared" si="6"/>
        <v>2235127.9080176665</v>
      </c>
      <c r="M7" s="108">
        <f t="shared" si="7"/>
        <v>203193.44618342424</v>
      </c>
      <c r="N7" s="110">
        <f t="shared" si="8"/>
        <v>2428772.9133702852</v>
      </c>
      <c r="O7" s="108">
        <f t="shared" si="7"/>
        <v>220797.53757911685</v>
      </c>
      <c r="P7" s="115">
        <f t="shared" si="3"/>
        <v>2583688.9176523807</v>
      </c>
      <c r="Q7" s="114">
        <f t="shared" si="9"/>
        <v>234880.81069567098</v>
      </c>
    </row>
    <row r="8" spans="1:17" x14ac:dyDescent="0.2">
      <c r="A8" s="112">
        <v>5</v>
      </c>
      <c r="B8" s="113" t="s">
        <v>10</v>
      </c>
      <c r="C8" s="106" t="s">
        <v>1416</v>
      </c>
      <c r="D8" s="105" t="s">
        <v>1292</v>
      </c>
      <c r="E8" s="107">
        <v>5102112.7954333341</v>
      </c>
      <c r="F8" s="108">
        <v>1924651.3744999999</v>
      </c>
      <c r="G8" s="109">
        <f t="shared" si="0"/>
        <v>0.37722634752855067</v>
      </c>
      <c r="H8" s="108">
        <f t="shared" si="1"/>
        <v>2157038.8618466677</v>
      </c>
      <c r="I8" s="114">
        <f t="shared" si="2"/>
        <v>196094.4419860607</v>
      </c>
      <c r="J8" s="108">
        <f t="shared" si="4"/>
        <v>2463165.6295726672</v>
      </c>
      <c r="K8" s="108">
        <f t="shared" si="5"/>
        <v>223924.14814296973</v>
      </c>
      <c r="L8" s="108">
        <f t="shared" si="6"/>
        <v>2718271.2693443345</v>
      </c>
      <c r="M8" s="108">
        <f t="shared" si="7"/>
        <v>247115.56994039405</v>
      </c>
      <c r="N8" s="110">
        <f t="shared" si="8"/>
        <v>2973376.9091160009</v>
      </c>
      <c r="O8" s="108">
        <f t="shared" si="7"/>
        <v>270306.99173781829</v>
      </c>
      <c r="P8" s="115">
        <f t="shared" si="3"/>
        <v>3177461.4209333342</v>
      </c>
      <c r="Q8" s="114">
        <f t="shared" si="9"/>
        <v>288860.12917575764</v>
      </c>
    </row>
    <row r="9" spans="1:17" x14ac:dyDescent="0.2">
      <c r="A9" s="112">
        <v>6</v>
      </c>
      <c r="B9" s="113" t="s">
        <v>7</v>
      </c>
      <c r="C9" s="106" t="s">
        <v>1416</v>
      </c>
      <c r="D9" s="105" t="s">
        <v>1417</v>
      </c>
      <c r="E9" s="107">
        <v>4706831.9932238087</v>
      </c>
      <c r="F9" s="108">
        <v>915116.09670000011</v>
      </c>
      <c r="G9" s="109">
        <f t="shared" si="0"/>
        <v>0.19442293628016619</v>
      </c>
      <c r="H9" s="108">
        <f t="shared" si="1"/>
        <v>2850349.4978790469</v>
      </c>
      <c r="I9" s="114">
        <f t="shared" si="2"/>
        <v>259122.6816253679</v>
      </c>
      <c r="J9" s="108">
        <f t="shared" si="4"/>
        <v>3132759.4174724752</v>
      </c>
      <c r="K9" s="108">
        <f t="shared" si="5"/>
        <v>284796.31067931594</v>
      </c>
      <c r="L9" s="108">
        <f t="shared" si="6"/>
        <v>3368101.0171336657</v>
      </c>
      <c r="M9" s="108">
        <f t="shared" si="7"/>
        <v>306191.00155760598</v>
      </c>
      <c r="N9" s="110">
        <f t="shared" si="8"/>
        <v>3603442.6167948558</v>
      </c>
      <c r="O9" s="108">
        <f t="shared" si="7"/>
        <v>327585.69243589597</v>
      </c>
      <c r="P9" s="115">
        <f t="shared" si="3"/>
        <v>3791715.8965238086</v>
      </c>
      <c r="Q9" s="114">
        <f t="shared" si="9"/>
        <v>344701.44513852807</v>
      </c>
    </row>
    <row r="10" spans="1:17" x14ac:dyDescent="0.2">
      <c r="A10" s="104">
        <v>7</v>
      </c>
      <c r="B10" s="113" t="s">
        <v>11</v>
      </c>
      <c r="C10" s="106" t="s">
        <v>1416</v>
      </c>
      <c r="D10" s="105" t="s">
        <v>1418</v>
      </c>
      <c r="E10" s="107">
        <v>5750938.6658000015</v>
      </c>
      <c r="F10" s="108">
        <v>1592653.7531999997</v>
      </c>
      <c r="G10" s="109">
        <f t="shared" si="0"/>
        <v>0.27693805233418339</v>
      </c>
      <c r="H10" s="108">
        <f t="shared" si="1"/>
        <v>3008097.1794400015</v>
      </c>
      <c r="I10" s="114">
        <f t="shared" si="2"/>
        <v>273463.37994909106</v>
      </c>
      <c r="J10" s="108">
        <f t="shared" si="4"/>
        <v>3353153.4993880014</v>
      </c>
      <c r="K10" s="108">
        <f t="shared" si="5"/>
        <v>304832.13630800013</v>
      </c>
      <c r="L10" s="108">
        <f t="shared" si="6"/>
        <v>3640700.4326780015</v>
      </c>
      <c r="M10" s="108">
        <f t="shared" si="7"/>
        <v>330972.76660709106</v>
      </c>
      <c r="N10" s="110">
        <f t="shared" si="8"/>
        <v>3928247.3659680015</v>
      </c>
      <c r="O10" s="108">
        <f t="shared" si="7"/>
        <v>357113.39690618194</v>
      </c>
      <c r="P10" s="115">
        <f t="shared" si="3"/>
        <v>4158284.9126000018</v>
      </c>
      <c r="Q10" s="114">
        <f t="shared" si="9"/>
        <v>378025.90114545473</v>
      </c>
    </row>
    <row r="11" spans="1:17" x14ac:dyDescent="0.2">
      <c r="A11" s="112">
        <v>8</v>
      </c>
      <c r="B11" s="113" t="s">
        <v>12</v>
      </c>
      <c r="C11" s="106" t="s">
        <v>1416</v>
      </c>
      <c r="D11" s="105" t="s">
        <v>1417</v>
      </c>
      <c r="E11" s="107">
        <v>4752932.5463238088</v>
      </c>
      <c r="F11" s="108">
        <v>1222411.5634000001</v>
      </c>
      <c r="G11" s="109">
        <f t="shared" si="0"/>
        <v>0.25719101869970434</v>
      </c>
      <c r="H11" s="108">
        <f t="shared" si="1"/>
        <v>2579934.4736590469</v>
      </c>
      <c r="I11" s="114">
        <f t="shared" si="2"/>
        <v>234539.49760536791</v>
      </c>
      <c r="J11" s="108">
        <f t="shared" si="4"/>
        <v>2865110.426438475</v>
      </c>
      <c r="K11" s="108">
        <f t="shared" si="5"/>
        <v>260464.58422167954</v>
      </c>
      <c r="L11" s="108">
        <f t="shared" si="6"/>
        <v>3102757.0537546659</v>
      </c>
      <c r="M11" s="108">
        <f t="shared" si="7"/>
        <v>282068.82306860597</v>
      </c>
      <c r="N11" s="110">
        <f t="shared" si="8"/>
        <v>3340403.6810708558</v>
      </c>
      <c r="O11" s="108">
        <f t="shared" si="7"/>
        <v>303673.06191553234</v>
      </c>
      <c r="P11" s="115">
        <f t="shared" si="3"/>
        <v>3530520.9829238085</v>
      </c>
      <c r="Q11" s="114">
        <f t="shared" si="9"/>
        <v>320956.4529930735</v>
      </c>
    </row>
    <row r="12" spans="1:17" x14ac:dyDescent="0.2">
      <c r="A12" s="112">
        <v>9</v>
      </c>
      <c r="B12" s="113" t="s">
        <v>8</v>
      </c>
      <c r="C12" s="106" t="s">
        <v>1416</v>
      </c>
      <c r="D12" s="105" t="s">
        <v>1417</v>
      </c>
      <c r="E12" s="107">
        <v>5608427.1684476202</v>
      </c>
      <c r="F12" s="108">
        <v>1667972.4733</v>
      </c>
      <c r="G12" s="109">
        <f t="shared" si="0"/>
        <v>0.29740467749743194</v>
      </c>
      <c r="H12" s="108">
        <f t="shared" si="1"/>
        <v>2818769.261458097</v>
      </c>
      <c r="I12" s="114">
        <f t="shared" si="2"/>
        <v>256251.75104164518</v>
      </c>
      <c r="J12" s="108">
        <f t="shared" si="4"/>
        <v>3155274.8915649531</v>
      </c>
      <c r="K12" s="108">
        <f t="shared" si="5"/>
        <v>286843.1719604503</v>
      </c>
      <c r="L12" s="108">
        <f t="shared" si="6"/>
        <v>3435696.2499873349</v>
      </c>
      <c r="M12" s="108">
        <f t="shared" si="7"/>
        <v>312336.02272612136</v>
      </c>
      <c r="N12" s="110">
        <f t="shared" si="8"/>
        <v>3716117.6084097158</v>
      </c>
      <c r="O12" s="108">
        <f t="shared" si="7"/>
        <v>337828.87349179236</v>
      </c>
      <c r="P12" s="115">
        <f t="shared" si="3"/>
        <v>3940454.6951476205</v>
      </c>
      <c r="Q12" s="114">
        <f t="shared" si="9"/>
        <v>358223.15410432912</v>
      </c>
    </row>
    <row r="13" spans="1:17" x14ac:dyDescent="0.2">
      <c r="A13" s="104">
        <v>10</v>
      </c>
      <c r="B13" s="113" t="s">
        <v>5</v>
      </c>
      <c r="C13" s="106" t="s">
        <v>1416</v>
      </c>
      <c r="D13" s="105" t="s">
        <v>1417</v>
      </c>
      <c r="E13" s="107">
        <v>7107379.6566857137</v>
      </c>
      <c r="F13" s="108">
        <v>1994110.3885999997</v>
      </c>
      <c r="G13" s="109">
        <f t="shared" si="0"/>
        <v>0.28056899798847745</v>
      </c>
      <c r="H13" s="108">
        <f t="shared" si="1"/>
        <v>3691793.3367485716</v>
      </c>
      <c r="I13" s="114">
        <f t="shared" si="2"/>
        <v>335617.57606805197</v>
      </c>
      <c r="J13" s="108">
        <f t="shared" si="4"/>
        <v>4118236.1161497138</v>
      </c>
      <c r="K13" s="108">
        <f t="shared" si="5"/>
        <v>374385.1014681558</v>
      </c>
      <c r="L13" s="108">
        <f t="shared" si="6"/>
        <v>4473605.0989839993</v>
      </c>
      <c r="M13" s="108">
        <f t="shared" si="7"/>
        <v>406691.37263490906</v>
      </c>
      <c r="N13" s="110">
        <f t="shared" si="8"/>
        <v>4828974.0818182845</v>
      </c>
      <c r="O13" s="108">
        <f t="shared" si="7"/>
        <v>438997.6438016622</v>
      </c>
      <c r="P13" s="115">
        <f t="shared" si="3"/>
        <v>5113269.2680857144</v>
      </c>
      <c r="Q13" s="114">
        <f t="shared" si="9"/>
        <v>464842.66073506494</v>
      </c>
    </row>
    <row r="14" spans="1:17" x14ac:dyDescent="0.2">
      <c r="A14" s="112">
        <v>11</v>
      </c>
      <c r="B14" s="113" t="s">
        <v>3</v>
      </c>
      <c r="C14" s="106" t="s">
        <v>1416</v>
      </c>
      <c r="D14" s="105" t="s">
        <v>1417</v>
      </c>
      <c r="E14" s="107">
        <v>9354701.0952952374</v>
      </c>
      <c r="F14" s="108">
        <v>1806216.7991000002</v>
      </c>
      <c r="G14" s="109">
        <f t="shared" si="0"/>
        <v>0.19308118781137767</v>
      </c>
      <c r="H14" s="108">
        <f t="shared" si="1"/>
        <v>5677544.0771361897</v>
      </c>
      <c r="I14" s="114">
        <f t="shared" si="2"/>
        <v>516140.37064874452</v>
      </c>
      <c r="J14" s="108">
        <f t="shared" si="4"/>
        <v>6238826.1428539036</v>
      </c>
      <c r="K14" s="108">
        <f t="shared" si="5"/>
        <v>567166.01298671856</v>
      </c>
      <c r="L14" s="108">
        <f t="shared" si="6"/>
        <v>6706561.1976186652</v>
      </c>
      <c r="M14" s="108">
        <f t="shared" si="7"/>
        <v>609687.38160169683</v>
      </c>
      <c r="N14" s="110">
        <f t="shared" si="8"/>
        <v>7174296.2523834277</v>
      </c>
      <c r="O14" s="108">
        <f t="shared" si="7"/>
        <v>652208.75021667522</v>
      </c>
      <c r="P14" s="115">
        <f t="shared" si="3"/>
        <v>7548484.296195237</v>
      </c>
      <c r="Q14" s="114">
        <f t="shared" si="9"/>
        <v>686225.84510865796</v>
      </c>
    </row>
    <row r="15" spans="1:17" x14ac:dyDescent="0.2">
      <c r="A15" s="112">
        <v>12</v>
      </c>
      <c r="B15" s="113" t="s">
        <v>1</v>
      </c>
      <c r="C15" s="106" t="s">
        <v>1416</v>
      </c>
      <c r="D15" s="105" t="s">
        <v>1292</v>
      </c>
      <c r="E15" s="107">
        <v>9103885.1837380938</v>
      </c>
      <c r="F15" s="108">
        <v>4081084.2791999998</v>
      </c>
      <c r="G15" s="109">
        <f t="shared" si="0"/>
        <v>0.44827941003582489</v>
      </c>
      <c r="H15" s="108">
        <f t="shared" si="1"/>
        <v>3202023.8677904755</v>
      </c>
      <c r="I15" s="114">
        <f t="shared" si="2"/>
        <v>291093.07889004325</v>
      </c>
      <c r="J15" s="108">
        <f t="shared" si="4"/>
        <v>3748256.9788147612</v>
      </c>
      <c r="K15" s="108">
        <f t="shared" si="5"/>
        <v>340750.63443770556</v>
      </c>
      <c r="L15" s="108">
        <f t="shared" si="6"/>
        <v>4203451.238001666</v>
      </c>
      <c r="M15" s="108">
        <f t="shared" si="7"/>
        <v>382131.93072742416</v>
      </c>
      <c r="N15" s="110">
        <f t="shared" si="8"/>
        <v>4658645.4971885709</v>
      </c>
      <c r="O15" s="108">
        <f t="shared" si="7"/>
        <v>423513.22701714281</v>
      </c>
      <c r="P15" s="115">
        <f t="shared" si="3"/>
        <v>5022800.9045380941</v>
      </c>
      <c r="Q15" s="114">
        <f t="shared" si="9"/>
        <v>456618.26404891763</v>
      </c>
    </row>
    <row r="16" spans="1:17" x14ac:dyDescent="0.2">
      <c r="A16" s="104">
        <v>13</v>
      </c>
      <c r="B16" s="113" t="s">
        <v>9</v>
      </c>
      <c r="C16" s="106" t="s">
        <v>1416</v>
      </c>
      <c r="D16" s="105" t="s">
        <v>1292</v>
      </c>
      <c r="E16" s="107">
        <v>10090305.934914287</v>
      </c>
      <c r="F16" s="108">
        <v>4246964.2951000007</v>
      </c>
      <c r="G16" s="109">
        <f t="shared" si="0"/>
        <v>0.4208954934066701</v>
      </c>
      <c r="H16" s="108">
        <f t="shared" si="1"/>
        <v>3825280.4528314294</v>
      </c>
      <c r="I16" s="114">
        <f t="shared" si="2"/>
        <v>347752.76843922085</v>
      </c>
      <c r="J16" s="108">
        <f t="shared" si="4"/>
        <v>4430698.8089262852</v>
      </c>
      <c r="K16" s="108">
        <f t="shared" si="5"/>
        <v>402790.8008114805</v>
      </c>
      <c r="L16" s="108">
        <f t="shared" si="6"/>
        <v>4935214.1056720009</v>
      </c>
      <c r="M16" s="108">
        <f t="shared" si="7"/>
        <v>448655.82778836373</v>
      </c>
      <c r="N16" s="110">
        <f t="shared" si="8"/>
        <v>5439729.4024177147</v>
      </c>
      <c r="O16" s="108">
        <f t="shared" si="7"/>
        <v>494520.8547652468</v>
      </c>
      <c r="P16" s="115">
        <f t="shared" si="3"/>
        <v>5843341.6398142865</v>
      </c>
      <c r="Q16" s="114">
        <f t="shared" si="9"/>
        <v>531212.87634675333</v>
      </c>
    </row>
    <row r="17" spans="1:17" x14ac:dyDescent="0.2">
      <c r="A17" s="112">
        <v>14</v>
      </c>
      <c r="B17" s="113" t="s">
        <v>13</v>
      </c>
      <c r="C17" s="106" t="s">
        <v>1416</v>
      </c>
      <c r="D17" s="105" t="s">
        <v>1292</v>
      </c>
      <c r="E17" s="107">
        <v>10594369.114823807</v>
      </c>
      <c r="F17" s="108">
        <v>3908775.0818000003</v>
      </c>
      <c r="G17" s="109">
        <f t="shared" si="0"/>
        <v>0.36894835732415449</v>
      </c>
      <c r="H17" s="108">
        <f t="shared" si="1"/>
        <v>4566720.2100590449</v>
      </c>
      <c r="I17" s="114">
        <f t="shared" si="2"/>
        <v>415156.38273264043</v>
      </c>
      <c r="J17" s="108">
        <f t="shared" si="4"/>
        <v>5202382.3569484726</v>
      </c>
      <c r="K17" s="108">
        <f t="shared" si="5"/>
        <v>472943.85063167935</v>
      </c>
      <c r="L17" s="108">
        <f t="shared" si="6"/>
        <v>5732100.8126896638</v>
      </c>
      <c r="M17" s="108">
        <f t="shared" si="7"/>
        <v>521100.07388087851</v>
      </c>
      <c r="N17" s="110">
        <f t="shared" si="8"/>
        <v>6261819.2684308533</v>
      </c>
      <c r="O17" s="108">
        <f t="shared" si="7"/>
        <v>569256.29713007761</v>
      </c>
      <c r="P17" s="115">
        <f t="shared" si="3"/>
        <v>6685594.0330238063</v>
      </c>
      <c r="Q17" s="114">
        <f t="shared" si="9"/>
        <v>607781.27572943689</v>
      </c>
    </row>
    <row r="18" spans="1:17" x14ac:dyDescent="0.2">
      <c r="A18" s="112">
        <v>15</v>
      </c>
      <c r="B18" s="113" t="s">
        <v>1126</v>
      </c>
      <c r="C18" s="106" t="s">
        <v>1419</v>
      </c>
      <c r="D18" s="105" t="s">
        <v>1420</v>
      </c>
      <c r="E18" s="107">
        <v>4506127.6281714272</v>
      </c>
      <c r="F18" s="108">
        <v>1271299.8993999998</v>
      </c>
      <c r="G18" s="109">
        <f t="shared" si="0"/>
        <v>0.28212691789999061</v>
      </c>
      <c r="H18" s="108">
        <f t="shared" si="1"/>
        <v>2333602.2031371426</v>
      </c>
      <c r="I18" s="114">
        <f t="shared" si="2"/>
        <v>212145.65483064932</v>
      </c>
      <c r="J18" s="108">
        <f t="shared" si="4"/>
        <v>2603969.8608274274</v>
      </c>
      <c r="K18" s="108">
        <f t="shared" si="5"/>
        <v>236724.5328024934</v>
      </c>
      <c r="L18" s="108">
        <f t="shared" si="6"/>
        <v>2829276.2422359996</v>
      </c>
      <c r="M18" s="108">
        <f t="shared" si="7"/>
        <v>257206.93111236359</v>
      </c>
      <c r="N18" s="110">
        <f t="shared" si="8"/>
        <v>3054582.6236445708</v>
      </c>
      <c r="O18" s="108">
        <f t="shared" si="7"/>
        <v>277689.32942223368</v>
      </c>
      <c r="P18" s="115">
        <f t="shared" si="3"/>
        <v>3234827.7287714276</v>
      </c>
      <c r="Q18" s="114">
        <f t="shared" si="9"/>
        <v>294075.24807012978</v>
      </c>
    </row>
    <row r="19" spans="1:17" x14ac:dyDescent="0.2">
      <c r="A19" s="104">
        <v>16</v>
      </c>
      <c r="B19" s="117" t="s">
        <v>1046</v>
      </c>
      <c r="C19" s="106" t="s">
        <v>1419</v>
      </c>
      <c r="D19" s="105" t="s">
        <v>1421</v>
      </c>
      <c r="E19" s="107">
        <v>2890690.1233761902</v>
      </c>
      <c r="F19" s="108">
        <v>778478.73379999981</v>
      </c>
      <c r="G19" s="109">
        <f t="shared" si="0"/>
        <v>0.26930549473451454</v>
      </c>
      <c r="H19" s="108">
        <f t="shared" si="1"/>
        <v>1534073.3649009524</v>
      </c>
      <c r="I19" s="114">
        <f t="shared" si="2"/>
        <v>139461.21499099568</v>
      </c>
      <c r="J19" s="108">
        <f t="shared" si="4"/>
        <v>1707514.7723035237</v>
      </c>
      <c r="K19" s="108">
        <f t="shared" si="5"/>
        <v>155228.61566395671</v>
      </c>
      <c r="L19" s="108">
        <f t="shared" si="6"/>
        <v>1852049.2784723334</v>
      </c>
      <c r="M19" s="108">
        <f t="shared" si="7"/>
        <v>168368.1162247576</v>
      </c>
      <c r="N19" s="110">
        <f t="shared" si="8"/>
        <v>1996583.7846411427</v>
      </c>
      <c r="O19" s="108">
        <f t="shared" si="7"/>
        <v>181507.61678555844</v>
      </c>
      <c r="P19" s="115">
        <f t="shared" si="3"/>
        <v>2112211.3895761902</v>
      </c>
      <c r="Q19" s="114">
        <f t="shared" si="9"/>
        <v>192019.21723419911</v>
      </c>
    </row>
    <row r="20" spans="1:17" x14ac:dyDescent="0.2">
      <c r="A20" s="112">
        <v>17</v>
      </c>
      <c r="B20" s="113" t="s">
        <v>111</v>
      </c>
      <c r="C20" s="106" t="s">
        <v>1419</v>
      </c>
      <c r="D20" s="105" t="s">
        <v>1422</v>
      </c>
      <c r="E20" s="107">
        <v>1909439.5073476189</v>
      </c>
      <c r="F20" s="108">
        <v>1113968.0869</v>
      </c>
      <c r="G20" s="109">
        <f t="shared" si="0"/>
        <v>0.58340056472770929</v>
      </c>
      <c r="H20" s="108">
        <f t="shared" si="1"/>
        <v>413583.51897809515</v>
      </c>
      <c r="I20" s="114">
        <f t="shared" si="2"/>
        <v>37598.501725281378</v>
      </c>
      <c r="J20" s="108">
        <f t="shared" si="4"/>
        <v>528149.88941895217</v>
      </c>
      <c r="K20" s="108">
        <f t="shared" si="5"/>
        <v>48013.62631081383</v>
      </c>
      <c r="L20" s="108">
        <f t="shared" si="6"/>
        <v>623621.8647863334</v>
      </c>
      <c r="M20" s="108">
        <f t="shared" si="7"/>
        <v>56692.896798757582</v>
      </c>
      <c r="N20" s="110">
        <f t="shared" si="8"/>
        <v>719093.84015371418</v>
      </c>
      <c r="O20" s="108">
        <f t="shared" si="7"/>
        <v>65372.167286701289</v>
      </c>
      <c r="P20" s="115">
        <f t="shared" si="3"/>
        <v>795471.42044761893</v>
      </c>
      <c r="Q20" s="114">
        <f t="shared" si="9"/>
        <v>72315.58367705626</v>
      </c>
    </row>
    <row r="21" spans="1:17" x14ac:dyDescent="0.2">
      <c r="A21" s="112">
        <v>18</v>
      </c>
      <c r="B21" s="113" t="s">
        <v>112</v>
      </c>
      <c r="C21" s="106" t="s">
        <v>1419</v>
      </c>
      <c r="D21" s="105" t="s">
        <v>1422</v>
      </c>
      <c r="E21" s="107">
        <v>3498767.2671952378</v>
      </c>
      <c r="F21" s="108">
        <v>934893.52619999973</v>
      </c>
      <c r="G21" s="109">
        <f t="shared" si="0"/>
        <v>0.26720654870806843</v>
      </c>
      <c r="H21" s="108">
        <f t="shared" si="1"/>
        <v>1864120.2875561905</v>
      </c>
      <c r="I21" s="114">
        <f t="shared" si="2"/>
        <v>169465.4806869264</v>
      </c>
      <c r="J21" s="108">
        <f t="shared" si="4"/>
        <v>2074046.3235879047</v>
      </c>
      <c r="K21" s="108">
        <f t="shared" si="5"/>
        <v>188549.66578071861</v>
      </c>
      <c r="L21" s="108">
        <f t="shared" si="6"/>
        <v>2248984.6869476666</v>
      </c>
      <c r="M21" s="108">
        <f t="shared" si="7"/>
        <v>204453.15335887877</v>
      </c>
      <c r="N21" s="110">
        <f t="shared" si="8"/>
        <v>2423923.0503074285</v>
      </c>
      <c r="O21" s="108">
        <f t="shared" si="7"/>
        <v>220356.64093703896</v>
      </c>
      <c r="P21" s="115">
        <f t="shared" si="3"/>
        <v>2563873.7409952381</v>
      </c>
      <c r="Q21" s="114">
        <f t="shared" si="9"/>
        <v>233079.43099956709</v>
      </c>
    </row>
    <row r="22" spans="1:17" x14ac:dyDescent="0.2">
      <c r="A22" s="104">
        <v>19</v>
      </c>
      <c r="B22" s="113" t="s">
        <v>109</v>
      </c>
      <c r="C22" s="106" t="s">
        <v>1419</v>
      </c>
      <c r="D22" s="105" t="s">
        <v>1421</v>
      </c>
      <c r="E22" s="107">
        <v>4497781.2872714279</v>
      </c>
      <c r="F22" s="108">
        <v>1200649.6310000003</v>
      </c>
      <c r="G22" s="109">
        <f t="shared" si="0"/>
        <v>0.26694264445401089</v>
      </c>
      <c r="H22" s="108">
        <f t="shared" si="1"/>
        <v>2397575.3988171425</v>
      </c>
      <c r="I22" s="114">
        <f t="shared" si="2"/>
        <v>217961.39989246751</v>
      </c>
      <c r="J22" s="108">
        <f t="shared" si="4"/>
        <v>2667442.2760534277</v>
      </c>
      <c r="K22" s="108">
        <f t="shared" si="5"/>
        <v>242494.75236849344</v>
      </c>
      <c r="L22" s="108">
        <f t="shared" si="6"/>
        <v>2892331.3404169995</v>
      </c>
      <c r="M22" s="108">
        <f t="shared" si="7"/>
        <v>262939.21276518179</v>
      </c>
      <c r="N22" s="110">
        <f t="shared" si="8"/>
        <v>3117220.4047805704</v>
      </c>
      <c r="O22" s="108">
        <f t="shared" si="7"/>
        <v>283383.67316187004</v>
      </c>
      <c r="P22" s="115">
        <f t="shared" si="3"/>
        <v>3297131.6562714279</v>
      </c>
      <c r="Q22" s="114">
        <f t="shared" si="9"/>
        <v>299739.24147922074</v>
      </c>
    </row>
    <row r="23" spans="1:17" x14ac:dyDescent="0.2">
      <c r="A23" s="112">
        <v>20</v>
      </c>
      <c r="B23" s="113" t="s">
        <v>117</v>
      </c>
      <c r="C23" s="106" t="s">
        <v>1419</v>
      </c>
      <c r="D23" s="105" t="s">
        <v>1423</v>
      </c>
      <c r="E23" s="107">
        <v>3800213.1378000001</v>
      </c>
      <c r="F23" s="108">
        <v>829925.57340000011</v>
      </c>
      <c r="G23" s="109">
        <f t="shared" si="0"/>
        <v>0.21838921747437998</v>
      </c>
      <c r="H23" s="108">
        <f t="shared" si="1"/>
        <v>2210244.9368400001</v>
      </c>
      <c r="I23" s="114">
        <f t="shared" si="2"/>
        <v>200931.35789454545</v>
      </c>
      <c r="J23" s="108">
        <f t="shared" si="4"/>
        <v>2438257.725108</v>
      </c>
      <c r="K23" s="108">
        <f t="shared" si="5"/>
        <v>221659.79319163636</v>
      </c>
      <c r="L23" s="108">
        <f t="shared" si="6"/>
        <v>2628268.3819980002</v>
      </c>
      <c r="M23" s="108">
        <f t="shared" si="7"/>
        <v>238933.48927254547</v>
      </c>
      <c r="N23" s="110">
        <f t="shared" si="8"/>
        <v>2818279.038888</v>
      </c>
      <c r="O23" s="108">
        <f t="shared" si="7"/>
        <v>256207.18535345455</v>
      </c>
      <c r="P23" s="115">
        <f t="shared" si="3"/>
        <v>2970287.5644</v>
      </c>
      <c r="Q23" s="114">
        <f t="shared" si="9"/>
        <v>270026.14221818181</v>
      </c>
    </row>
    <row r="24" spans="1:17" x14ac:dyDescent="0.2">
      <c r="A24" s="112">
        <v>21</v>
      </c>
      <c r="B24" s="113" t="s">
        <v>107</v>
      </c>
      <c r="C24" s="106" t="s">
        <v>1419</v>
      </c>
      <c r="D24" s="105" t="s">
        <v>1422</v>
      </c>
      <c r="E24" s="107">
        <v>4496973.9908190472</v>
      </c>
      <c r="F24" s="108">
        <v>507283.4399</v>
      </c>
      <c r="G24" s="109">
        <f t="shared" si="0"/>
        <v>0.11280550897907395</v>
      </c>
      <c r="H24" s="108">
        <f t="shared" si="1"/>
        <v>3090295.7527552377</v>
      </c>
      <c r="I24" s="114">
        <f t="shared" si="2"/>
        <v>280935.97752320342</v>
      </c>
      <c r="J24" s="108">
        <f t="shared" si="4"/>
        <v>3360114.1922043804</v>
      </c>
      <c r="K24" s="108">
        <f t="shared" si="5"/>
        <v>305464.9265640346</v>
      </c>
      <c r="L24" s="108">
        <f t="shared" si="6"/>
        <v>3584962.8917453331</v>
      </c>
      <c r="M24" s="108">
        <f t="shared" si="7"/>
        <v>325905.71743139392</v>
      </c>
      <c r="N24" s="110">
        <f t="shared" si="8"/>
        <v>3809811.5912862853</v>
      </c>
      <c r="O24" s="108">
        <f t="shared" si="7"/>
        <v>346346.50829875324</v>
      </c>
      <c r="P24" s="115">
        <f t="shared" si="3"/>
        <v>3989690.5509190471</v>
      </c>
      <c r="Q24" s="114">
        <f t="shared" si="9"/>
        <v>362699.14099264063</v>
      </c>
    </row>
    <row r="25" spans="1:17" x14ac:dyDescent="0.2">
      <c r="A25" s="104">
        <v>22</v>
      </c>
      <c r="B25" s="113" t="s">
        <v>113</v>
      </c>
      <c r="C25" s="106" t="s">
        <v>1419</v>
      </c>
      <c r="D25" s="105" t="s">
        <v>1422</v>
      </c>
      <c r="E25" s="107">
        <v>3816296.8659000001</v>
      </c>
      <c r="F25" s="108">
        <v>738522.18640000012</v>
      </c>
      <c r="G25" s="109">
        <f t="shared" si="0"/>
        <v>0.19351801297193735</v>
      </c>
      <c r="H25" s="108">
        <f t="shared" si="1"/>
        <v>2314515.3063200004</v>
      </c>
      <c r="I25" s="114">
        <f t="shared" si="2"/>
        <v>210410.48239272731</v>
      </c>
      <c r="J25" s="108">
        <f t="shared" si="4"/>
        <v>2543493.118274</v>
      </c>
      <c r="K25" s="108">
        <f t="shared" si="5"/>
        <v>231226.6471158182</v>
      </c>
      <c r="L25" s="108">
        <f t="shared" si="6"/>
        <v>2734307.961569</v>
      </c>
      <c r="M25" s="108">
        <f t="shared" si="7"/>
        <v>248573.45105172729</v>
      </c>
      <c r="N25" s="110">
        <f t="shared" si="8"/>
        <v>2925122.8048640001</v>
      </c>
      <c r="O25" s="108">
        <f t="shared" si="7"/>
        <v>265920.25498763635</v>
      </c>
      <c r="P25" s="115">
        <f t="shared" si="3"/>
        <v>3077774.6795000001</v>
      </c>
      <c r="Q25" s="114">
        <f t="shared" si="9"/>
        <v>279797.69813636364</v>
      </c>
    </row>
    <row r="26" spans="1:17" x14ac:dyDescent="0.2">
      <c r="A26" s="112">
        <v>23</v>
      </c>
      <c r="B26" s="113" t="s">
        <v>120</v>
      </c>
      <c r="C26" s="106" t="s">
        <v>1419</v>
      </c>
      <c r="D26" s="105" t="s">
        <v>1422</v>
      </c>
      <c r="E26" s="107">
        <v>3197896.6094428576</v>
      </c>
      <c r="F26" s="108">
        <v>590137.63739999989</v>
      </c>
      <c r="G26" s="109">
        <f t="shared" si="0"/>
        <v>0.18453931113889718</v>
      </c>
      <c r="H26" s="108">
        <f t="shared" si="1"/>
        <v>1968179.6501542865</v>
      </c>
      <c r="I26" s="114">
        <f t="shared" si="2"/>
        <v>178925.42274129877</v>
      </c>
      <c r="J26" s="108">
        <f t="shared" si="4"/>
        <v>2160053.4467208576</v>
      </c>
      <c r="K26" s="108">
        <f t="shared" si="5"/>
        <v>196368.49515644161</v>
      </c>
      <c r="L26" s="108">
        <f t="shared" si="6"/>
        <v>2319948.2771930005</v>
      </c>
      <c r="M26" s="108">
        <f t="shared" si="7"/>
        <v>210904.38883572732</v>
      </c>
      <c r="N26" s="110">
        <f t="shared" si="8"/>
        <v>2479843.1076651434</v>
      </c>
      <c r="O26" s="108">
        <f t="shared" si="7"/>
        <v>225440.28251501304</v>
      </c>
      <c r="P26" s="115">
        <f t="shared" si="3"/>
        <v>2607758.9720428577</v>
      </c>
      <c r="Q26" s="114">
        <f t="shared" si="9"/>
        <v>237068.99745844162</v>
      </c>
    </row>
    <row r="27" spans="1:17" x14ac:dyDescent="0.2">
      <c r="A27" s="112">
        <v>24</v>
      </c>
      <c r="B27" s="113" t="s">
        <v>119</v>
      </c>
      <c r="C27" s="106" t="s">
        <v>1419</v>
      </c>
      <c r="D27" s="105" t="s">
        <v>1423</v>
      </c>
      <c r="E27" s="107">
        <v>5004253.5165380957</v>
      </c>
      <c r="F27" s="108">
        <v>1470854.8541000001</v>
      </c>
      <c r="G27" s="109">
        <f t="shared" si="0"/>
        <v>0.29392093131155478</v>
      </c>
      <c r="H27" s="108">
        <f t="shared" si="1"/>
        <v>2532547.9591304767</v>
      </c>
      <c r="I27" s="114">
        <f t="shared" si="2"/>
        <v>230231.63264822515</v>
      </c>
      <c r="J27" s="108">
        <f t="shared" si="4"/>
        <v>2832803.1701227622</v>
      </c>
      <c r="K27" s="108">
        <f t="shared" si="5"/>
        <v>257527.5609202511</v>
      </c>
      <c r="L27" s="108">
        <f t="shared" si="6"/>
        <v>3083015.8459496675</v>
      </c>
      <c r="M27" s="108">
        <f t="shared" si="7"/>
        <v>280274.16781360615</v>
      </c>
      <c r="N27" s="110">
        <f t="shared" si="8"/>
        <v>3333228.5217765719</v>
      </c>
      <c r="O27" s="108">
        <f t="shared" si="7"/>
        <v>303020.77470696106</v>
      </c>
      <c r="P27" s="115">
        <f t="shared" si="3"/>
        <v>3533398.6624380955</v>
      </c>
      <c r="Q27" s="114">
        <f t="shared" si="9"/>
        <v>321218.06022164505</v>
      </c>
    </row>
    <row r="28" spans="1:17" x14ac:dyDescent="0.2">
      <c r="A28" s="104">
        <v>25</v>
      </c>
      <c r="B28" s="113" t="s">
        <v>118</v>
      </c>
      <c r="C28" s="106" t="s">
        <v>1419</v>
      </c>
      <c r="D28" s="105" t="s">
        <v>1423</v>
      </c>
      <c r="E28" s="107">
        <v>6801050.6939809546</v>
      </c>
      <c r="F28" s="108">
        <v>2272424.0118</v>
      </c>
      <c r="G28" s="109">
        <f t="shared" si="0"/>
        <v>0.33412837428356973</v>
      </c>
      <c r="H28" s="108">
        <f t="shared" si="1"/>
        <v>3168416.5433847639</v>
      </c>
      <c r="I28" s="114">
        <f t="shared" si="2"/>
        <v>288037.86758043309</v>
      </c>
      <c r="J28" s="108">
        <f t="shared" si="4"/>
        <v>3576479.5850236206</v>
      </c>
      <c r="K28" s="108">
        <f t="shared" si="5"/>
        <v>325134.50772942003</v>
      </c>
      <c r="L28" s="108">
        <f t="shared" si="6"/>
        <v>3916532.1197226685</v>
      </c>
      <c r="M28" s="108">
        <f t="shared" si="7"/>
        <v>356048.37452024262</v>
      </c>
      <c r="N28" s="110">
        <f t="shared" si="8"/>
        <v>4256584.6544217169</v>
      </c>
      <c r="O28" s="108">
        <f t="shared" si="7"/>
        <v>386962.24131106515</v>
      </c>
      <c r="P28" s="115">
        <f t="shared" si="3"/>
        <v>4528626.6821809541</v>
      </c>
      <c r="Q28" s="114">
        <f t="shared" si="9"/>
        <v>411693.3347437231</v>
      </c>
    </row>
    <row r="29" spans="1:17" x14ac:dyDescent="0.2">
      <c r="A29" s="112">
        <v>26</v>
      </c>
      <c r="B29" s="113" t="s">
        <v>114</v>
      </c>
      <c r="C29" s="106" t="s">
        <v>1419</v>
      </c>
      <c r="D29" s="105" t="s">
        <v>1421</v>
      </c>
      <c r="E29" s="107">
        <v>6509911.9027238116</v>
      </c>
      <c r="F29" s="108">
        <v>1972036.9137999995</v>
      </c>
      <c r="G29" s="109">
        <f t="shared" si="0"/>
        <v>0.30292835652274797</v>
      </c>
      <c r="H29" s="108">
        <f t="shared" si="1"/>
        <v>3235892.6083790502</v>
      </c>
      <c r="I29" s="114">
        <f t="shared" si="2"/>
        <v>294172.05530718638</v>
      </c>
      <c r="J29" s="108">
        <f t="shared" si="4"/>
        <v>3626487.3225424783</v>
      </c>
      <c r="K29" s="108">
        <f t="shared" si="5"/>
        <v>329680.66568567982</v>
      </c>
      <c r="L29" s="108">
        <f t="shared" si="6"/>
        <v>3951982.9176786691</v>
      </c>
      <c r="M29" s="108">
        <f t="shared" si="7"/>
        <v>359271.17433442449</v>
      </c>
      <c r="N29" s="110">
        <f t="shared" si="8"/>
        <v>4277478.5128148599</v>
      </c>
      <c r="O29" s="108">
        <f t="shared" si="7"/>
        <v>388861.6829831691</v>
      </c>
      <c r="P29" s="115">
        <f t="shared" si="3"/>
        <v>4537874.9889238123</v>
      </c>
      <c r="Q29" s="114">
        <f t="shared" si="9"/>
        <v>412534.08990216476</v>
      </c>
    </row>
    <row r="30" spans="1:17" x14ac:dyDescent="0.2">
      <c r="A30" s="112">
        <v>27</v>
      </c>
      <c r="B30" s="113" t="s">
        <v>121</v>
      </c>
      <c r="C30" s="106" t="s">
        <v>1419</v>
      </c>
      <c r="D30" s="105" t="s">
        <v>1420</v>
      </c>
      <c r="E30" s="107">
        <v>9114942.3419904746</v>
      </c>
      <c r="F30" s="108">
        <v>3695722.4327999996</v>
      </c>
      <c r="G30" s="109">
        <f t="shared" si="0"/>
        <v>0.4054575765964688</v>
      </c>
      <c r="H30" s="108">
        <f t="shared" si="1"/>
        <v>3596231.4407923808</v>
      </c>
      <c r="I30" s="114">
        <f t="shared" si="2"/>
        <v>326930.13098112552</v>
      </c>
      <c r="J30" s="108">
        <f t="shared" si="4"/>
        <v>4143127.9813118083</v>
      </c>
      <c r="K30" s="108">
        <f t="shared" si="5"/>
        <v>376647.9983010735</v>
      </c>
      <c r="L30" s="108">
        <f t="shared" si="6"/>
        <v>4598875.0984113328</v>
      </c>
      <c r="M30" s="108">
        <f t="shared" si="7"/>
        <v>418079.55440103024</v>
      </c>
      <c r="N30" s="110">
        <f t="shared" si="8"/>
        <v>5054622.2155108554</v>
      </c>
      <c r="O30" s="108">
        <f t="shared" si="7"/>
        <v>459511.11050098686</v>
      </c>
      <c r="P30" s="115">
        <f t="shared" si="3"/>
        <v>5419219.909190475</v>
      </c>
      <c r="Q30" s="114">
        <f t="shared" si="9"/>
        <v>492656.3553809523</v>
      </c>
    </row>
    <row r="31" spans="1:17" x14ac:dyDescent="0.2">
      <c r="A31" s="104">
        <v>28</v>
      </c>
      <c r="B31" s="113" t="s">
        <v>122</v>
      </c>
      <c r="C31" s="106" t="s">
        <v>1419</v>
      </c>
      <c r="D31" s="105" t="s">
        <v>1423</v>
      </c>
      <c r="E31" s="107">
        <v>9220164.7302428596</v>
      </c>
      <c r="F31" s="108">
        <v>2752823.6169000007</v>
      </c>
      <c r="G31" s="109">
        <f t="shared" si="0"/>
        <v>0.29856555684634617</v>
      </c>
      <c r="H31" s="108">
        <f t="shared" si="1"/>
        <v>4623308.1672942871</v>
      </c>
      <c r="I31" s="114">
        <f t="shared" si="2"/>
        <v>420300.7424812988</v>
      </c>
      <c r="J31" s="108">
        <f t="shared" si="4"/>
        <v>5176518.0511088585</v>
      </c>
      <c r="K31" s="108">
        <f t="shared" si="5"/>
        <v>470592.5501008053</v>
      </c>
      <c r="L31" s="108">
        <f t="shared" si="6"/>
        <v>5637526.2876210026</v>
      </c>
      <c r="M31" s="108">
        <f t="shared" si="7"/>
        <v>512502.38978372753</v>
      </c>
      <c r="N31" s="110">
        <f t="shared" si="8"/>
        <v>6098534.5241331439</v>
      </c>
      <c r="O31" s="108">
        <f t="shared" si="7"/>
        <v>554412.22946664947</v>
      </c>
      <c r="P31" s="115">
        <f t="shared" si="3"/>
        <v>6467341.1133428589</v>
      </c>
      <c r="Q31" s="114">
        <f t="shared" si="9"/>
        <v>587940.10121298721</v>
      </c>
    </row>
    <row r="32" spans="1:17" x14ac:dyDescent="0.2">
      <c r="A32" s="112">
        <v>29</v>
      </c>
      <c r="B32" s="118" t="s">
        <v>1401</v>
      </c>
      <c r="C32" s="106" t="s">
        <v>1419</v>
      </c>
      <c r="D32" s="105" t="s">
        <v>1421</v>
      </c>
      <c r="E32" s="107">
        <v>9314506.6212476175</v>
      </c>
      <c r="F32" s="108">
        <v>1467437.3754000003</v>
      </c>
      <c r="G32" s="109">
        <f t="shared" si="0"/>
        <v>0.15754322102821658</v>
      </c>
      <c r="H32" s="108">
        <f t="shared" si="1"/>
        <v>5984167.9215980945</v>
      </c>
      <c r="I32" s="114">
        <f t="shared" si="2"/>
        <v>544015.26559982682</v>
      </c>
      <c r="J32" s="108">
        <f t="shared" si="4"/>
        <v>6543038.318872951</v>
      </c>
      <c r="K32" s="108">
        <f t="shared" si="5"/>
        <v>594821.66535208642</v>
      </c>
      <c r="L32" s="108">
        <f t="shared" si="6"/>
        <v>7008763.6499353321</v>
      </c>
      <c r="M32" s="108">
        <f t="shared" si="7"/>
        <v>637160.33181230293</v>
      </c>
      <c r="N32" s="110">
        <f t="shared" si="8"/>
        <v>7474488.9809977124</v>
      </c>
      <c r="O32" s="108">
        <f t="shared" si="7"/>
        <v>679498.99827251933</v>
      </c>
      <c r="P32" s="115">
        <f t="shared" si="3"/>
        <v>7847069.2458476173</v>
      </c>
      <c r="Q32" s="114">
        <f t="shared" si="9"/>
        <v>713369.93144069251</v>
      </c>
    </row>
    <row r="33" spans="1:17" x14ac:dyDescent="0.2">
      <c r="A33" s="112">
        <v>30</v>
      </c>
      <c r="B33" s="119" t="s">
        <v>1291</v>
      </c>
      <c r="C33" s="106" t="s">
        <v>1419</v>
      </c>
      <c r="D33" s="105" t="s">
        <v>1422</v>
      </c>
      <c r="E33" s="107">
        <v>7178259.8781095222</v>
      </c>
      <c r="F33" s="108">
        <v>2253374.3434999995</v>
      </c>
      <c r="G33" s="109">
        <f t="shared" si="0"/>
        <v>0.31391651761895417</v>
      </c>
      <c r="H33" s="108">
        <f t="shared" si="1"/>
        <v>3489233.5589876184</v>
      </c>
      <c r="I33" s="114">
        <f t="shared" si="2"/>
        <v>317203.05081705621</v>
      </c>
      <c r="J33" s="108">
        <f t="shared" si="4"/>
        <v>3919929.1516741896</v>
      </c>
      <c r="K33" s="108">
        <f t="shared" si="5"/>
        <v>356357.1956067445</v>
      </c>
      <c r="L33" s="108">
        <f t="shared" si="6"/>
        <v>4278842.1455796659</v>
      </c>
      <c r="M33" s="108">
        <f t="shared" si="7"/>
        <v>388985.64959815145</v>
      </c>
      <c r="N33" s="110">
        <f t="shared" si="8"/>
        <v>4637755.1394851413</v>
      </c>
      <c r="O33" s="108">
        <f t="shared" si="7"/>
        <v>421614.10358955828</v>
      </c>
      <c r="P33" s="115">
        <f t="shared" si="3"/>
        <v>4924885.5346095227</v>
      </c>
      <c r="Q33" s="114">
        <f t="shared" si="9"/>
        <v>447716.86678268388</v>
      </c>
    </row>
    <row r="34" spans="1:17" s="121" customFormat="1" x14ac:dyDescent="0.2">
      <c r="A34" s="120">
        <v>31</v>
      </c>
      <c r="B34" s="121" t="s">
        <v>116</v>
      </c>
      <c r="C34" s="106" t="s">
        <v>1419</v>
      </c>
      <c r="D34" s="105" t="s">
        <v>1420</v>
      </c>
      <c r="E34" s="107">
        <v>8810214.6232333351</v>
      </c>
      <c r="F34" s="108">
        <v>2106587.3456999999</v>
      </c>
      <c r="G34" s="109">
        <f t="shared" si="0"/>
        <v>0.23910738112380805</v>
      </c>
      <c r="H34" s="122">
        <f t="shared" si="1"/>
        <v>4941584.3528866693</v>
      </c>
      <c r="I34" s="123">
        <f t="shared" si="2"/>
        <v>449234.94117151538</v>
      </c>
      <c r="J34" s="122">
        <f t="shared" si="4"/>
        <v>5470197.2302806675</v>
      </c>
      <c r="K34" s="122">
        <f t="shared" si="5"/>
        <v>497290.6572982425</v>
      </c>
      <c r="L34" s="122">
        <f t="shared" si="6"/>
        <v>5910707.9614423346</v>
      </c>
      <c r="M34" s="122">
        <f t="shared" si="7"/>
        <v>537337.08740384865</v>
      </c>
      <c r="N34" s="124">
        <f t="shared" si="8"/>
        <v>6351218.6926040016</v>
      </c>
      <c r="O34" s="122">
        <f t="shared" si="7"/>
        <v>577383.51750945474</v>
      </c>
      <c r="P34" s="125">
        <f t="shared" si="3"/>
        <v>6703627.2775333356</v>
      </c>
      <c r="Q34" s="123">
        <f t="shared" si="9"/>
        <v>609420.66159393964</v>
      </c>
    </row>
    <row r="35" spans="1:17" x14ac:dyDescent="0.2">
      <c r="A35" s="112">
        <v>32</v>
      </c>
      <c r="B35" s="113" t="s">
        <v>110</v>
      </c>
      <c r="C35" s="106" t="s">
        <v>1419</v>
      </c>
      <c r="D35" s="105" t="s">
        <v>1421</v>
      </c>
      <c r="E35" s="107">
        <v>9315114.6537476201</v>
      </c>
      <c r="F35" s="108">
        <v>1572130.3866999999</v>
      </c>
      <c r="G35" s="109">
        <f t="shared" si="0"/>
        <v>0.16877198457965373</v>
      </c>
      <c r="H35" s="108">
        <f t="shared" si="1"/>
        <v>5879961.3362980969</v>
      </c>
      <c r="I35" s="114">
        <f t="shared" si="2"/>
        <v>534541.93966346339</v>
      </c>
      <c r="J35" s="108">
        <f t="shared" si="4"/>
        <v>6438868.2155229533</v>
      </c>
      <c r="K35" s="108">
        <f t="shared" si="5"/>
        <v>585351.65595663211</v>
      </c>
      <c r="L35" s="108">
        <f t="shared" si="6"/>
        <v>6904623.9482103353</v>
      </c>
      <c r="M35" s="108">
        <f t="shared" si="7"/>
        <v>627693.08620093961</v>
      </c>
      <c r="N35" s="110">
        <f t="shared" si="8"/>
        <v>7370379.6808977155</v>
      </c>
      <c r="O35" s="108">
        <f t="shared" si="7"/>
        <v>670034.51644524687</v>
      </c>
      <c r="P35" s="115">
        <f t="shared" si="3"/>
        <v>7742984.2670476204</v>
      </c>
      <c r="Q35" s="114">
        <f t="shared" si="9"/>
        <v>703907.6606406928</v>
      </c>
    </row>
    <row r="36" spans="1:17" s="126" customFormat="1" x14ac:dyDescent="0.2">
      <c r="A36" s="112">
        <v>33</v>
      </c>
      <c r="B36" s="116" t="s">
        <v>124</v>
      </c>
      <c r="C36" s="106" t="s">
        <v>1419</v>
      </c>
      <c r="D36" s="105" t="s">
        <v>1423</v>
      </c>
      <c r="E36" s="107">
        <v>14019783.819376189</v>
      </c>
      <c r="F36" s="108">
        <v>4429912.0997000011</v>
      </c>
      <c r="G36" s="109">
        <f t="shared" si="0"/>
        <v>0.31597577799863036</v>
      </c>
      <c r="H36" s="108">
        <f t="shared" ref="H36:H66" si="10">(E36*0.8)-F36</f>
        <v>6785914.9558009515</v>
      </c>
      <c r="I36" s="114">
        <f t="shared" ref="I36:I66" si="11">H36/$Q$2</f>
        <v>616901.35961826832</v>
      </c>
      <c r="J36" s="108">
        <f t="shared" si="4"/>
        <v>7627101.9849635223</v>
      </c>
      <c r="K36" s="108">
        <f t="shared" si="5"/>
        <v>693372.90772395662</v>
      </c>
      <c r="L36" s="108">
        <f t="shared" si="6"/>
        <v>8328091.1759323319</v>
      </c>
      <c r="M36" s="108">
        <f t="shared" si="7"/>
        <v>757099.19781203021</v>
      </c>
      <c r="N36" s="110">
        <f t="shared" si="8"/>
        <v>9029080.3669011407</v>
      </c>
      <c r="O36" s="108">
        <f t="shared" si="7"/>
        <v>820825.48790010368</v>
      </c>
      <c r="P36" s="115">
        <f t="shared" ref="P36:P66" si="12">E36-F36</f>
        <v>9589871.7196761891</v>
      </c>
      <c r="Q36" s="114">
        <f t="shared" si="9"/>
        <v>871806.51997056266</v>
      </c>
    </row>
    <row r="37" spans="1:17" x14ac:dyDescent="0.2">
      <c r="A37" s="104">
        <v>34</v>
      </c>
      <c r="B37" s="113" t="s">
        <v>123</v>
      </c>
      <c r="C37" s="106" t="s">
        <v>1419</v>
      </c>
      <c r="D37" s="105" t="s">
        <v>1423</v>
      </c>
      <c r="E37" s="107">
        <v>14909009.483747618</v>
      </c>
      <c r="F37" s="108">
        <v>5116390.906200001</v>
      </c>
      <c r="G37" s="109">
        <f t="shared" si="0"/>
        <v>0.34317443501376821</v>
      </c>
      <c r="H37" s="108">
        <f t="shared" si="10"/>
        <v>6810816.6807980947</v>
      </c>
      <c r="I37" s="114">
        <f t="shared" si="11"/>
        <v>619165.15279982681</v>
      </c>
      <c r="J37" s="108">
        <f t="shared" si="4"/>
        <v>7705357.24982295</v>
      </c>
      <c r="K37" s="108">
        <f t="shared" si="5"/>
        <v>700487.02271117724</v>
      </c>
      <c r="L37" s="108">
        <f t="shared" si="6"/>
        <v>8450807.7240103316</v>
      </c>
      <c r="M37" s="108">
        <f t="shared" si="7"/>
        <v>768255.24763730285</v>
      </c>
      <c r="N37" s="110">
        <f t="shared" si="8"/>
        <v>9196258.1981977113</v>
      </c>
      <c r="O37" s="108">
        <f t="shared" si="7"/>
        <v>836023.47256342834</v>
      </c>
      <c r="P37" s="115">
        <f t="shared" si="12"/>
        <v>9792618.5775476173</v>
      </c>
      <c r="Q37" s="114">
        <f t="shared" si="9"/>
        <v>890238.05250432889</v>
      </c>
    </row>
    <row r="38" spans="1:17" x14ac:dyDescent="0.2">
      <c r="A38" s="112">
        <v>35</v>
      </c>
      <c r="B38" s="113" t="s">
        <v>24</v>
      </c>
      <c r="C38" s="106" t="s">
        <v>1424</v>
      </c>
      <c r="D38" s="105" t="s">
        <v>22</v>
      </c>
      <c r="E38" s="107">
        <v>6912801.5808809502</v>
      </c>
      <c r="F38" s="108">
        <v>1977642.4579999999</v>
      </c>
      <c r="G38" s="109">
        <f t="shared" si="0"/>
        <v>0.28608407674677883</v>
      </c>
      <c r="H38" s="108">
        <f t="shared" si="10"/>
        <v>3552598.8067047605</v>
      </c>
      <c r="I38" s="114">
        <f t="shared" si="11"/>
        <v>322963.52788225096</v>
      </c>
      <c r="J38" s="108">
        <f t="shared" si="4"/>
        <v>3967366.9015576178</v>
      </c>
      <c r="K38" s="108">
        <f t="shared" si="5"/>
        <v>360669.7183234198</v>
      </c>
      <c r="L38" s="108">
        <f t="shared" si="6"/>
        <v>4313006.9806016656</v>
      </c>
      <c r="M38" s="108">
        <f t="shared" si="7"/>
        <v>392091.54369106051</v>
      </c>
      <c r="N38" s="110">
        <f t="shared" si="8"/>
        <v>4658647.0596457124</v>
      </c>
      <c r="O38" s="108">
        <f t="shared" si="7"/>
        <v>423513.36905870115</v>
      </c>
      <c r="P38" s="115">
        <f t="shared" si="12"/>
        <v>4935159.1228809506</v>
      </c>
      <c r="Q38" s="114">
        <f t="shared" si="9"/>
        <v>448650.82935281371</v>
      </c>
    </row>
    <row r="39" spans="1:17" x14ac:dyDescent="0.2">
      <c r="A39" s="112">
        <v>36</v>
      </c>
      <c r="B39" s="113" t="s">
        <v>18</v>
      </c>
      <c r="C39" s="106" t="s">
        <v>1424</v>
      </c>
      <c r="D39" s="105" t="s">
        <v>1425</v>
      </c>
      <c r="E39" s="107">
        <v>6965120.3319142861</v>
      </c>
      <c r="F39" s="108">
        <v>1631774.1893999998</v>
      </c>
      <c r="G39" s="109">
        <f t="shared" si="0"/>
        <v>0.2342779609884392</v>
      </c>
      <c r="H39" s="108">
        <f t="shared" si="10"/>
        <v>3940322.0761314295</v>
      </c>
      <c r="I39" s="114">
        <f t="shared" si="11"/>
        <v>358211.09783012996</v>
      </c>
      <c r="J39" s="108">
        <f t="shared" si="4"/>
        <v>4358229.2960462868</v>
      </c>
      <c r="K39" s="108">
        <f t="shared" si="5"/>
        <v>396202.66327693517</v>
      </c>
      <c r="L39" s="108">
        <f t="shared" si="6"/>
        <v>4706485.3126420006</v>
      </c>
      <c r="M39" s="108">
        <f t="shared" si="7"/>
        <v>427862.30114927277</v>
      </c>
      <c r="N39" s="110">
        <f t="shared" si="8"/>
        <v>5054741.3292377144</v>
      </c>
      <c r="O39" s="108">
        <f t="shared" si="7"/>
        <v>459521.93902161042</v>
      </c>
      <c r="P39" s="115">
        <f t="shared" si="12"/>
        <v>5333346.1425142866</v>
      </c>
      <c r="Q39" s="114">
        <f t="shared" si="9"/>
        <v>484849.64931948058</v>
      </c>
    </row>
    <row r="40" spans="1:17" x14ac:dyDescent="0.2">
      <c r="A40" s="104">
        <v>37</v>
      </c>
      <c r="B40" s="113" t="s">
        <v>25</v>
      </c>
      <c r="C40" s="106" t="s">
        <v>1424</v>
      </c>
      <c r="D40" s="105" t="s">
        <v>22</v>
      </c>
      <c r="E40" s="107">
        <v>12036002.842719048</v>
      </c>
      <c r="F40" s="108">
        <v>2259850.0465000002</v>
      </c>
      <c r="G40" s="109">
        <f t="shared" si="0"/>
        <v>0.18775752016933542</v>
      </c>
      <c r="H40" s="108">
        <f t="shared" si="10"/>
        <v>7368952.2276752396</v>
      </c>
      <c r="I40" s="114">
        <f t="shared" si="11"/>
        <v>669904.74797047628</v>
      </c>
      <c r="J40" s="108">
        <f t="shared" si="4"/>
        <v>8091112.3982383804</v>
      </c>
      <c r="K40" s="108">
        <f t="shared" si="5"/>
        <v>735555.67256712553</v>
      </c>
      <c r="L40" s="108">
        <f t="shared" si="6"/>
        <v>8692912.5403743349</v>
      </c>
      <c r="M40" s="108">
        <f t="shared" si="7"/>
        <v>790264.77639766678</v>
      </c>
      <c r="N40" s="110">
        <f t="shared" si="8"/>
        <v>9294712.6825102866</v>
      </c>
      <c r="O40" s="108">
        <f t="shared" si="7"/>
        <v>844973.88022820791</v>
      </c>
      <c r="P40" s="115">
        <f t="shared" si="12"/>
        <v>9776152.7962190472</v>
      </c>
      <c r="Q40" s="114">
        <f t="shared" si="9"/>
        <v>888741.1632926407</v>
      </c>
    </row>
    <row r="41" spans="1:17" x14ac:dyDescent="0.2">
      <c r="A41" s="112">
        <v>38</v>
      </c>
      <c r="B41" s="113" t="s">
        <v>17</v>
      </c>
      <c r="C41" s="106" t="s">
        <v>1424</v>
      </c>
      <c r="D41" s="105" t="s">
        <v>1425</v>
      </c>
      <c r="E41" s="107">
        <v>13961721.665980959</v>
      </c>
      <c r="F41" s="108">
        <v>3087292.2588999998</v>
      </c>
      <c r="G41" s="109">
        <f t="shared" si="0"/>
        <v>0.22112546953449702</v>
      </c>
      <c r="H41" s="108">
        <f t="shared" si="10"/>
        <v>8082085.0738847684</v>
      </c>
      <c r="I41" s="114">
        <f t="shared" si="11"/>
        <v>734735.00671679713</v>
      </c>
      <c r="J41" s="108">
        <f t="shared" si="4"/>
        <v>8919788.3738436252</v>
      </c>
      <c r="K41" s="108">
        <f t="shared" si="5"/>
        <v>810889.85216760228</v>
      </c>
      <c r="L41" s="108">
        <f t="shared" si="6"/>
        <v>9617874.4571426734</v>
      </c>
      <c r="M41" s="108">
        <f t="shared" si="7"/>
        <v>874352.22337660671</v>
      </c>
      <c r="N41" s="110">
        <f t="shared" si="8"/>
        <v>10315960.54044172</v>
      </c>
      <c r="O41" s="108">
        <f t="shared" si="7"/>
        <v>937814.5945856109</v>
      </c>
      <c r="P41" s="115">
        <f t="shared" si="12"/>
        <v>10874429.40708096</v>
      </c>
      <c r="Q41" s="114">
        <f t="shared" si="9"/>
        <v>988584.49155281449</v>
      </c>
    </row>
    <row r="42" spans="1:17" x14ac:dyDescent="0.2">
      <c r="A42" s="112">
        <v>39</v>
      </c>
      <c r="B42" s="113" t="s">
        <v>15</v>
      </c>
      <c r="C42" s="106" t="s">
        <v>1424</v>
      </c>
      <c r="D42" s="105" t="s">
        <v>16</v>
      </c>
      <c r="E42" s="107">
        <v>12846534.264985716</v>
      </c>
      <c r="F42" s="108">
        <v>2358352.1217999998</v>
      </c>
      <c r="G42" s="109">
        <f t="shared" si="0"/>
        <v>0.1835788605046485</v>
      </c>
      <c r="H42" s="108">
        <f t="shared" si="10"/>
        <v>7918875.2901885733</v>
      </c>
      <c r="I42" s="114">
        <f t="shared" si="11"/>
        <v>719897.75365350663</v>
      </c>
      <c r="J42" s="108">
        <f t="shared" si="4"/>
        <v>8689667.3460877165</v>
      </c>
      <c r="K42" s="108">
        <f t="shared" si="5"/>
        <v>789969.75873524696</v>
      </c>
      <c r="L42" s="108">
        <f t="shared" si="6"/>
        <v>9331994.0593370013</v>
      </c>
      <c r="M42" s="108">
        <f t="shared" si="7"/>
        <v>848363.0963033638</v>
      </c>
      <c r="N42" s="110">
        <f t="shared" si="8"/>
        <v>9974320.7725862879</v>
      </c>
      <c r="O42" s="108">
        <f t="shared" si="7"/>
        <v>906756.43387148075</v>
      </c>
      <c r="P42" s="115">
        <f t="shared" si="12"/>
        <v>10488182.143185716</v>
      </c>
      <c r="Q42" s="114">
        <f t="shared" si="9"/>
        <v>953471.10392597422</v>
      </c>
    </row>
    <row r="43" spans="1:17" x14ac:dyDescent="0.2">
      <c r="A43" s="104">
        <v>40</v>
      </c>
      <c r="B43" s="113" t="s">
        <v>23</v>
      </c>
      <c r="C43" s="106" t="s">
        <v>1424</v>
      </c>
      <c r="D43" s="105" t="s">
        <v>16</v>
      </c>
      <c r="E43" s="107">
        <v>15879125.506666668</v>
      </c>
      <c r="F43" s="108">
        <v>4180951.5957999998</v>
      </c>
      <c r="G43" s="109">
        <f t="shared" si="0"/>
        <v>0.26329860508027825</v>
      </c>
      <c r="H43" s="108">
        <f t="shared" si="10"/>
        <v>8522348.8095333353</v>
      </c>
      <c r="I43" s="114">
        <f t="shared" si="11"/>
        <v>774758.98268484871</v>
      </c>
      <c r="J43" s="108">
        <f t="shared" si="4"/>
        <v>9475096.3399333339</v>
      </c>
      <c r="K43" s="108">
        <f t="shared" si="5"/>
        <v>861372.39453939395</v>
      </c>
      <c r="L43" s="108">
        <f t="shared" si="6"/>
        <v>10269052.61526667</v>
      </c>
      <c r="M43" s="108">
        <f t="shared" si="7"/>
        <v>933550.23775151547</v>
      </c>
      <c r="N43" s="110">
        <f t="shared" si="8"/>
        <v>11063008.890600001</v>
      </c>
      <c r="O43" s="108">
        <f t="shared" si="7"/>
        <v>1005728.0809636365</v>
      </c>
      <c r="P43" s="115">
        <f t="shared" si="12"/>
        <v>11698173.910866668</v>
      </c>
      <c r="Q43" s="114">
        <f t="shared" si="9"/>
        <v>1063470.3555333335</v>
      </c>
    </row>
    <row r="44" spans="1:17" x14ac:dyDescent="0.2">
      <c r="A44" s="112">
        <v>41</v>
      </c>
      <c r="B44" s="113" t="s">
        <v>21</v>
      </c>
      <c r="C44" s="106" t="s">
        <v>1424</v>
      </c>
      <c r="D44" s="105" t="s">
        <v>22</v>
      </c>
      <c r="E44" s="107">
        <v>15402436.487847619</v>
      </c>
      <c r="F44" s="108">
        <v>4490834.7005000003</v>
      </c>
      <c r="G44" s="109">
        <f t="shared" si="0"/>
        <v>0.29156651313207671</v>
      </c>
      <c r="H44" s="108">
        <f t="shared" si="10"/>
        <v>7831114.4897780959</v>
      </c>
      <c r="I44" s="114">
        <f t="shared" si="11"/>
        <v>711919.499070736</v>
      </c>
      <c r="J44" s="108">
        <f t="shared" si="4"/>
        <v>8755260.6790489517</v>
      </c>
      <c r="K44" s="108">
        <f t="shared" si="5"/>
        <v>795932.7890044502</v>
      </c>
      <c r="L44" s="108">
        <f t="shared" si="6"/>
        <v>9525382.5034413338</v>
      </c>
      <c r="M44" s="108">
        <f t="shared" si="7"/>
        <v>865943.86394921213</v>
      </c>
      <c r="N44" s="110">
        <f t="shared" si="8"/>
        <v>10295504.327833714</v>
      </c>
      <c r="O44" s="108">
        <f t="shared" si="7"/>
        <v>935954.93889397394</v>
      </c>
      <c r="P44" s="115">
        <f t="shared" si="12"/>
        <v>10911601.787347618</v>
      </c>
      <c r="Q44" s="114">
        <f t="shared" si="9"/>
        <v>991963.79884978349</v>
      </c>
    </row>
    <row r="45" spans="1:17" x14ac:dyDescent="0.2">
      <c r="A45" s="112">
        <v>42</v>
      </c>
      <c r="B45" s="113" t="s">
        <v>20</v>
      </c>
      <c r="C45" s="106" t="s">
        <v>1424</v>
      </c>
      <c r="D45" s="105" t="s">
        <v>1425</v>
      </c>
      <c r="E45" s="107">
        <v>26110039.760385722</v>
      </c>
      <c r="F45" s="108">
        <v>4364114.4174000006</v>
      </c>
      <c r="G45" s="109">
        <f t="shared" si="0"/>
        <v>0.16714315479600517</v>
      </c>
      <c r="H45" s="108">
        <f t="shared" si="10"/>
        <v>16523917.390908578</v>
      </c>
      <c r="I45" s="114">
        <f t="shared" si="11"/>
        <v>1502174.3082644162</v>
      </c>
      <c r="J45" s="108">
        <f t="shared" si="4"/>
        <v>18090519.776531719</v>
      </c>
      <c r="K45" s="108">
        <f t="shared" si="5"/>
        <v>1644592.7069574289</v>
      </c>
      <c r="L45" s="108">
        <f t="shared" si="6"/>
        <v>19396021.764551006</v>
      </c>
      <c r="M45" s="108">
        <f t="shared" si="7"/>
        <v>1763274.7058682733</v>
      </c>
      <c r="N45" s="110">
        <f t="shared" si="8"/>
        <v>20701523.752570294</v>
      </c>
      <c r="O45" s="108">
        <f t="shared" si="7"/>
        <v>1881956.7047791176</v>
      </c>
      <c r="P45" s="115">
        <f t="shared" si="12"/>
        <v>21745925.342985719</v>
      </c>
      <c r="Q45" s="114">
        <f t="shared" si="9"/>
        <v>1976902.3039077928</v>
      </c>
    </row>
    <row r="46" spans="1:17" x14ac:dyDescent="0.2">
      <c r="A46" s="104">
        <v>43</v>
      </c>
      <c r="B46" s="113" t="s">
        <v>19</v>
      </c>
      <c r="C46" s="106" t="s">
        <v>1424</v>
      </c>
      <c r="D46" s="105" t="s">
        <v>16</v>
      </c>
      <c r="E46" s="107">
        <v>27386124.133747615</v>
      </c>
      <c r="F46" s="108">
        <v>1749571.0119999999</v>
      </c>
      <c r="G46" s="109">
        <f t="shared" si="0"/>
        <v>6.3885309343355498E-2</v>
      </c>
      <c r="H46" s="108">
        <f t="shared" si="10"/>
        <v>20159328.294998094</v>
      </c>
      <c r="I46" s="114">
        <f t="shared" si="11"/>
        <v>1832666.2086361905</v>
      </c>
      <c r="J46" s="108">
        <f t="shared" si="4"/>
        <v>21802495.743022949</v>
      </c>
      <c r="K46" s="108">
        <f t="shared" si="5"/>
        <v>1982045.0675475409</v>
      </c>
      <c r="L46" s="108">
        <f t="shared" si="6"/>
        <v>23171801.949710332</v>
      </c>
      <c r="M46" s="108">
        <f t="shared" si="7"/>
        <v>2106527.4499736666</v>
      </c>
      <c r="N46" s="110">
        <f t="shared" si="8"/>
        <v>24541108.156397711</v>
      </c>
      <c r="O46" s="108">
        <f t="shared" si="7"/>
        <v>2231009.832399792</v>
      </c>
      <c r="P46" s="115">
        <f t="shared" si="12"/>
        <v>25636553.121747617</v>
      </c>
      <c r="Q46" s="114">
        <f t="shared" si="9"/>
        <v>2330595.7383406926</v>
      </c>
    </row>
    <row r="47" spans="1:17" x14ac:dyDescent="0.2">
      <c r="A47" s="112">
        <v>44</v>
      </c>
      <c r="B47" s="113" t="s">
        <v>143</v>
      </c>
      <c r="C47" s="106" t="s">
        <v>1424</v>
      </c>
      <c r="D47" s="105" t="s">
        <v>37</v>
      </c>
      <c r="E47" s="107">
        <v>7753631.1445523817</v>
      </c>
      <c r="F47" s="108">
        <v>2871427.1721000001</v>
      </c>
      <c r="G47" s="109">
        <f t="shared" si="0"/>
        <v>0.37033321789074714</v>
      </c>
      <c r="H47" s="108">
        <f t="shared" si="10"/>
        <v>3331477.7435419057</v>
      </c>
      <c r="I47" s="114">
        <f t="shared" si="11"/>
        <v>302861.61304926412</v>
      </c>
      <c r="J47" s="108">
        <f t="shared" si="4"/>
        <v>3796695.6122150477</v>
      </c>
      <c r="K47" s="108">
        <f t="shared" si="5"/>
        <v>345154.14656500431</v>
      </c>
      <c r="L47" s="108">
        <f t="shared" si="6"/>
        <v>4184377.1694426676</v>
      </c>
      <c r="M47" s="108">
        <f t="shared" si="7"/>
        <v>380397.92449478799</v>
      </c>
      <c r="N47" s="110">
        <f t="shared" si="8"/>
        <v>4572058.7266702857</v>
      </c>
      <c r="O47" s="108">
        <f t="shared" si="7"/>
        <v>415641.70242457144</v>
      </c>
      <c r="P47" s="115">
        <f t="shared" si="12"/>
        <v>4882203.9724523816</v>
      </c>
      <c r="Q47" s="114">
        <f t="shared" si="9"/>
        <v>443836.72476839833</v>
      </c>
    </row>
    <row r="48" spans="1:17" x14ac:dyDescent="0.2">
      <c r="A48" s="112">
        <v>45</v>
      </c>
      <c r="B48" s="113" t="s">
        <v>33</v>
      </c>
      <c r="C48" s="106" t="s">
        <v>1424</v>
      </c>
      <c r="D48" s="105" t="s">
        <v>1426</v>
      </c>
      <c r="E48" s="107">
        <v>2832858.3474238096</v>
      </c>
      <c r="F48" s="108">
        <v>1213580.4935000001</v>
      </c>
      <c r="G48" s="109">
        <f t="shared" si="0"/>
        <v>0.42839434403898996</v>
      </c>
      <c r="H48" s="108">
        <f t="shared" si="10"/>
        <v>1052706.1844390475</v>
      </c>
      <c r="I48" s="114">
        <f t="shared" si="11"/>
        <v>95700.562221731583</v>
      </c>
      <c r="J48" s="108">
        <f t="shared" si="4"/>
        <v>1222677.685284476</v>
      </c>
      <c r="K48" s="108">
        <f t="shared" si="5"/>
        <v>111152.51684404328</v>
      </c>
      <c r="L48" s="108">
        <f t="shared" si="6"/>
        <v>1364320.6026556666</v>
      </c>
      <c r="M48" s="108">
        <f t="shared" si="7"/>
        <v>124029.1456959697</v>
      </c>
      <c r="N48" s="110">
        <f t="shared" si="8"/>
        <v>1505963.5200268568</v>
      </c>
      <c r="O48" s="108">
        <f t="shared" si="7"/>
        <v>136905.77454789609</v>
      </c>
      <c r="P48" s="115">
        <f t="shared" si="12"/>
        <v>1619277.8539238095</v>
      </c>
      <c r="Q48" s="114">
        <f t="shared" si="9"/>
        <v>147207.07762943723</v>
      </c>
    </row>
    <row r="49" spans="1:17" x14ac:dyDescent="0.2">
      <c r="A49" s="104">
        <v>46</v>
      </c>
      <c r="B49" s="113" t="s">
        <v>39</v>
      </c>
      <c r="C49" s="106" t="s">
        <v>1424</v>
      </c>
      <c r="D49" s="105" t="s">
        <v>29</v>
      </c>
      <c r="E49" s="107">
        <v>4363777.8466142854</v>
      </c>
      <c r="F49" s="108">
        <v>687438.88899999997</v>
      </c>
      <c r="G49" s="109">
        <f t="shared" si="0"/>
        <v>0.15753297100890726</v>
      </c>
      <c r="H49" s="108">
        <f t="shared" si="10"/>
        <v>2803583.3882914283</v>
      </c>
      <c r="I49" s="114">
        <f t="shared" si="11"/>
        <v>254871.21711740259</v>
      </c>
      <c r="J49" s="108">
        <f t="shared" si="4"/>
        <v>3065410.0590882855</v>
      </c>
      <c r="K49" s="108">
        <f t="shared" si="5"/>
        <v>278673.64173529868</v>
      </c>
      <c r="L49" s="108">
        <f t="shared" si="6"/>
        <v>3283598.951419</v>
      </c>
      <c r="M49" s="108">
        <f t="shared" si="7"/>
        <v>298508.99558354547</v>
      </c>
      <c r="N49" s="110">
        <f t="shared" si="8"/>
        <v>3501787.8437497136</v>
      </c>
      <c r="O49" s="108">
        <f t="shared" si="7"/>
        <v>318344.34943179216</v>
      </c>
      <c r="P49" s="115">
        <f t="shared" si="12"/>
        <v>3676338.9576142854</v>
      </c>
      <c r="Q49" s="114">
        <f t="shared" si="9"/>
        <v>334212.63251038961</v>
      </c>
    </row>
    <row r="50" spans="1:17" x14ac:dyDescent="0.2">
      <c r="A50" s="112">
        <v>47</v>
      </c>
      <c r="B50" s="113" t="s">
        <v>41</v>
      </c>
      <c r="C50" s="106" t="s">
        <v>1424</v>
      </c>
      <c r="D50" s="105" t="s">
        <v>1427</v>
      </c>
      <c r="E50" s="107">
        <v>7753631.1445523817</v>
      </c>
      <c r="F50" s="108">
        <v>3629958.9180999994</v>
      </c>
      <c r="G50" s="109">
        <f t="shared" si="0"/>
        <v>0.46816244549502073</v>
      </c>
      <c r="H50" s="108">
        <f t="shared" si="10"/>
        <v>2572945.9975419063</v>
      </c>
      <c r="I50" s="114">
        <f t="shared" si="11"/>
        <v>233904.18159471874</v>
      </c>
      <c r="J50" s="108">
        <f t="shared" si="4"/>
        <v>3038163.8662150484</v>
      </c>
      <c r="K50" s="108">
        <f t="shared" si="5"/>
        <v>276196.71511045896</v>
      </c>
      <c r="L50" s="108">
        <f t="shared" si="6"/>
        <v>3425845.4234426683</v>
      </c>
      <c r="M50" s="108">
        <f t="shared" si="7"/>
        <v>311440.49304024258</v>
      </c>
      <c r="N50" s="110">
        <f t="shared" si="8"/>
        <v>3813526.9806702863</v>
      </c>
      <c r="O50" s="108">
        <f t="shared" si="7"/>
        <v>346684.27097002603</v>
      </c>
      <c r="P50" s="115">
        <f t="shared" si="12"/>
        <v>4123672.2264523823</v>
      </c>
      <c r="Q50" s="114">
        <f t="shared" si="9"/>
        <v>374879.29331385292</v>
      </c>
    </row>
    <row r="51" spans="1:17" x14ac:dyDescent="0.2">
      <c r="A51" s="112">
        <v>48</v>
      </c>
      <c r="B51" s="113" t="s">
        <v>35</v>
      </c>
      <c r="C51" s="106" t="s">
        <v>1424</v>
      </c>
      <c r="D51" s="105" t="s">
        <v>1426</v>
      </c>
      <c r="E51" s="107">
        <v>7753631.1445523817</v>
      </c>
      <c r="F51" s="108">
        <v>2466736.0721000005</v>
      </c>
      <c r="G51" s="109">
        <f t="shared" si="0"/>
        <v>0.3181394660272307</v>
      </c>
      <c r="H51" s="108">
        <f t="shared" si="10"/>
        <v>3736168.8435419053</v>
      </c>
      <c r="I51" s="114">
        <f t="shared" si="11"/>
        <v>339651.7130492641</v>
      </c>
      <c r="J51" s="108">
        <f t="shared" si="4"/>
        <v>4201386.7122150473</v>
      </c>
      <c r="K51" s="108">
        <f t="shared" si="5"/>
        <v>381944.24656500429</v>
      </c>
      <c r="L51" s="108">
        <f t="shared" si="6"/>
        <v>4589068.2694426673</v>
      </c>
      <c r="M51" s="108">
        <f t="shared" si="7"/>
        <v>417188.02449478791</v>
      </c>
      <c r="N51" s="110">
        <f t="shared" si="8"/>
        <v>4976749.8266702853</v>
      </c>
      <c r="O51" s="108">
        <f t="shared" si="7"/>
        <v>452431.80242457142</v>
      </c>
      <c r="P51" s="115">
        <f t="shared" si="12"/>
        <v>5286895.0724523813</v>
      </c>
      <c r="Q51" s="114">
        <f t="shared" si="9"/>
        <v>480626.82476839831</v>
      </c>
    </row>
    <row r="52" spans="1:17" x14ac:dyDescent="0.2">
      <c r="A52" s="104">
        <v>49</v>
      </c>
      <c r="B52" s="113" t="s">
        <v>40</v>
      </c>
      <c r="C52" s="106" t="s">
        <v>1424</v>
      </c>
      <c r="D52" s="105" t="s">
        <v>29</v>
      </c>
      <c r="E52" s="107">
        <v>9673349.1259523816</v>
      </c>
      <c r="F52" s="108">
        <v>2750980.7304999996</v>
      </c>
      <c r="G52" s="109">
        <f t="shared" si="0"/>
        <v>0.28438761949772529</v>
      </c>
      <c r="H52" s="108">
        <f t="shared" si="10"/>
        <v>4987698.5702619059</v>
      </c>
      <c r="I52" s="114">
        <f t="shared" si="11"/>
        <v>453427.14275108237</v>
      </c>
      <c r="J52" s="108">
        <f t="shared" si="4"/>
        <v>5568099.5178190488</v>
      </c>
      <c r="K52" s="108">
        <f t="shared" si="5"/>
        <v>506190.86525627715</v>
      </c>
      <c r="L52" s="108">
        <f t="shared" si="6"/>
        <v>6051766.9741166681</v>
      </c>
      <c r="M52" s="108">
        <f t="shared" si="7"/>
        <v>550160.63401060621</v>
      </c>
      <c r="N52" s="110">
        <f t="shared" si="8"/>
        <v>6535434.4304142855</v>
      </c>
      <c r="O52" s="108">
        <f t="shared" si="7"/>
        <v>594130.40276493505</v>
      </c>
      <c r="P52" s="115">
        <f t="shared" si="12"/>
        <v>6922368.395452382</v>
      </c>
      <c r="Q52" s="114">
        <f t="shared" si="9"/>
        <v>629306.21776839835</v>
      </c>
    </row>
    <row r="53" spans="1:17" x14ac:dyDescent="0.2">
      <c r="A53" s="112">
        <v>50</v>
      </c>
      <c r="B53" s="127" t="s">
        <v>1326</v>
      </c>
      <c r="C53" s="106" t="s">
        <v>1424</v>
      </c>
      <c r="D53" s="105" t="s">
        <v>31</v>
      </c>
      <c r="E53" s="107">
        <v>6552441.1636714302</v>
      </c>
      <c r="F53" s="108">
        <v>3030427.6691000005</v>
      </c>
      <c r="G53" s="109">
        <f t="shared" si="0"/>
        <v>0.46248834493952279</v>
      </c>
      <c r="H53" s="108">
        <f t="shared" si="10"/>
        <v>2211525.2618371444</v>
      </c>
      <c r="I53" s="114">
        <f t="shared" si="11"/>
        <v>201047.75107610403</v>
      </c>
      <c r="J53" s="108">
        <f t="shared" si="4"/>
        <v>2604671.7316574296</v>
      </c>
      <c r="K53" s="108">
        <f t="shared" si="5"/>
        <v>236788.3392415845</v>
      </c>
      <c r="L53" s="108">
        <f t="shared" si="6"/>
        <v>2932293.7898410009</v>
      </c>
      <c r="M53" s="108">
        <f t="shared" si="7"/>
        <v>266572.16271281824</v>
      </c>
      <c r="N53" s="110">
        <f t="shared" si="8"/>
        <v>3259915.8480245722</v>
      </c>
      <c r="O53" s="108">
        <f t="shared" si="7"/>
        <v>296355.98618405202</v>
      </c>
      <c r="P53" s="115">
        <f t="shared" si="12"/>
        <v>3522013.4945714297</v>
      </c>
      <c r="Q53" s="114">
        <f t="shared" si="9"/>
        <v>320183.04496103904</v>
      </c>
    </row>
    <row r="54" spans="1:17" x14ac:dyDescent="0.2">
      <c r="A54" s="112">
        <v>51</v>
      </c>
      <c r="B54" s="113" t="s">
        <v>32</v>
      </c>
      <c r="C54" s="106" t="s">
        <v>1424</v>
      </c>
      <c r="D54" s="105" t="s">
        <v>31</v>
      </c>
      <c r="E54" s="107">
        <v>9470719.8882142846</v>
      </c>
      <c r="F54" s="108">
        <v>3059827.0279999999</v>
      </c>
      <c r="G54" s="109">
        <f t="shared" si="0"/>
        <v>0.32308283468585763</v>
      </c>
      <c r="H54" s="108">
        <f t="shared" si="10"/>
        <v>4516748.8825714281</v>
      </c>
      <c r="I54" s="114">
        <f t="shared" si="11"/>
        <v>410613.53477922076</v>
      </c>
      <c r="J54" s="108">
        <f t="shared" si="4"/>
        <v>5084992.0758642843</v>
      </c>
      <c r="K54" s="108">
        <f t="shared" si="5"/>
        <v>462272.0068967531</v>
      </c>
      <c r="L54" s="108">
        <f t="shared" si="6"/>
        <v>5558528.0702749984</v>
      </c>
      <c r="M54" s="108">
        <f t="shared" si="7"/>
        <v>505320.73366136348</v>
      </c>
      <c r="N54" s="110">
        <f t="shared" si="8"/>
        <v>6032064.0646857126</v>
      </c>
      <c r="O54" s="108">
        <f t="shared" si="7"/>
        <v>548369.46042597387</v>
      </c>
      <c r="P54" s="115">
        <f t="shared" si="12"/>
        <v>6410892.8602142846</v>
      </c>
      <c r="Q54" s="114">
        <f t="shared" si="9"/>
        <v>582808.44183766225</v>
      </c>
    </row>
    <row r="55" spans="1:17" x14ac:dyDescent="0.2">
      <c r="A55" s="104">
        <v>52</v>
      </c>
      <c r="B55" s="113" t="s">
        <v>34</v>
      </c>
      <c r="C55" s="106" t="s">
        <v>1424</v>
      </c>
      <c r="D55" s="105" t="s">
        <v>1426</v>
      </c>
      <c r="E55" s="107">
        <v>10575099.525985712</v>
      </c>
      <c r="F55" s="108">
        <v>3368308.5620000008</v>
      </c>
      <c r="G55" s="109">
        <f t="shared" si="0"/>
        <v>0.31851317840775012</v>
      </c>
      <c r="H55" s="108">
        <f t="shared" si="10"/>
        <v>5091771.0587885696</v>
      </c>
      <c r="I55" s="114">
        <f t="shared" si="11"/>
        <v>462888.27807168814</v>
      </c>
      <c r="J55" s="108">
        <f t="shared" si="4"/>
        <v>5726277.0303477123</v>
      </c>
      <c r="K55" s="108">
        <f t="shared" si="5"/>
        <v>520570.63912251929</v>
      </c>
      <c r="L55" s="108">
        <f t="shared" si="6"/>
        <v>6255032.0066469982</v>
      </c>
      <c r="M55" s="108">
        <f t="shared" si="7"/>
        <v>568639.27333154529</v>
      </c>
      <c r="N55" s="110">
        <f t="shared" si="8"/>
        <v>6783786.9829462823</v>
      </c>
      <c r="O55" s="108">
        <f t="shared" si="7"/>
        <v>616707.90754057106</v>
      </c>
      <c r="P55" s="115">
        <f t="shared" si="12"/>
        <v>7206790.9639857113</v>
      </c>
      <c r="Q55" s="114">
        <f t="shared" si="9"/>
        <v>655162.81490779191</v>
      </c>
    </row>
    <row r="56" spans="1:17" x14ac:dyDescent="0.2">
      <c r="A56" s="112">
        <v>53</v>
      </c>
      <c r="B56" s="117" t="s">
        <v>28</v>
      </c>
      <c r="C56" s="106" t="s">
        <v>1424</v>
      </c>
      <c r="D56" s="105" t="s">
        <v>29</v>
      </c>
      <c r="E56" s="107">
        <v>4955036.6505809529</v>
      </c>
      <c r="F56" s="108">
        <v>1049044.1203000001</v>
      </c>
      <c r="G56" s="109">
        <f t="shared" si="0"/>
        <v>0.21171268635863771</v>
      </c>
      <c r="H56" s="108">
        <f t="shared" si="10"/>
        <v>2914985.2001647623</v>
      </c>
      <c r="I56" s="114">
        <f t="shared" si="11"/>
        <v>264998.65456043294</v>
      </c>
      <c r="J56" s="108">
        <f t="shared" si="4"/>
        <v>3212287.3991996194</v>
      </c>
      <c r="K56" s="108">
        <f t="shared" si="5"/>
        <v>292026.12719996541</v>
      </c>
      <c r="L56" s="108">
        <f t="shared" si="6"/>
        <v>3460039.2317286669</v>
      </c>
      <c r="M56" s="108">
        <f t="shared" si="7"/>
        <v>314549.02106624242</v>
      </c>
      <c r="N56" s="110">
        <f t="shared" si="8"/>
        <v>3707791.0642577144</v>
      </c>
      <c r="O56" s="108">
        <f t="shared" si="7"/>
        <v>337071.91493251949</v>
      </c>
      <c r="P56" s="115">
        <f t="shared" si="12"/>
        <v>3905992.5302809528</v>
      </c>
      <c r="Q56" s="114">
        <f t="shared" si="9"/>
        <v>355090.23002554115</v>
      </c>
    </row>
    <row r="57" spans="1:17" x14ac:dyDescent="0.2">
      <c r="A57" s="112">
        <v>54</v>
      </c>
      <c r="B57" s="113" t="s">
        <v>36</v>
      </c>
      <c r="C57" s="106" t="s">
        <v>1424</v>
      </c>
      <c r="D57" s="105" t="s">
        <v>37</v>
      </c>
      <c r="E57" s="107">
        <v>10956964.058738094</v>
      </c>
      <c r="F57" s="108">
        <v>2020503.5631999997</v>
      </c>
      <c r="G57" s="109">
        <f t="shared" si="0"/>
        <v>0.1844035950440728</v>
      </c>
      <c r="H57" s="108">
        <f t="shared" si="10"/>
        <v>6745067.6837904761</v>
      </c>
      <c r="I57" s="114">
        <f t="shared" si="11"/>
        <v>613187.9712536796</v>
      </c>
      <c r="J57" s="108">
        <f t="shared" si="4"/>
        <v>7402485.5273147607</v>
      </c>
      <c r="K57" s="108">
        <f t="shared" si="5"/>
        <v>672953.2297558873</v>
      </c>
      <c r="L57" s="108">
        <f t="shared" si="6"/>
        <v>7950333.7302516652</v>
      </c>
      <c r="M57" s="108">
        <f t="shared" si="7"/>
        <v>722757.61184106045</v>
      </c>
      <c r="N57" s="110">
        <f t="shared" si="8"/>
        <v>8498181.9331885688</v>
      </c>
      <c r="O57" s="108">
        <f t="shared" si="7"/>
        <v>772561.9939262335</v>
      </c>
      <c r="P57" s="115">
        <f t="shared" si="12"/>
        <v>8936460.4955380931</v>
      </c>
      <c r="Q57" s="114">
        <f t="shared" si="9"/>
        <v>812405.49959437212</v>
      </c>
    </row>
    <row r="58" spans="1:17" x14ac:dyDescent="0.2">
      <c r="A58" s="104">
        <v>55</v>
      </c>
      <c r="B58" s="113" t="s">
        <v>38</v>
      </c>
      <c r="C58" s="106" t="s">
        <v>1424</v>
      </c>
      <c r="D58" s="105" t="s">
        <v>31</v>
      </c>
      <c r="E58" s="107">
        <v>14015289.579614285</v>
      </c>
      <c r="F58" s="108">
        <v>5288550.870600001</v>
      </c>
      <c r="G58" s="109">
        <f t="shared" si="0"/>
        <v>0.37734153408377502</v>
      </c>
      <c r="H58" s="108">
        <f t="shared" si="10"/>
        <v>5923680.7930914285</v>
      </c>
      <c r="I58" s="114">
        <f t="shared" si="11"/>
        <v>538516.43573558435</v>
      </c>
      <c r="J58" s="108">
        <f t="shared" si="4"/>
        <v>6764598.1678682836</v>
      </c>
      <c r="K58" s="108">
        <f t="shared" si="5"/>
        <v>614963.46980620758</v>
      </c>
      <c r="L58" s="108">
        <f t="shared" si="6"/>
        <v>7465362.6468489999</v>
      </c>
      <c r="M58" s="108">
        <f t="shared" si="7"/>
        <v>678669.33153172722</v>
      </c>
      <c r="N58" s="110">
        <f t="shared" si="8"/>
        <v>8166127.1258297125</v>
      </c>
      <c r="O58" s="108">
        <f t="shared" si="7"/>
        <v>742375.19325724663</v>
      </c>
      <c r="P58" s="115">
        <f t="shared" si="12"/>
        <v>8726738.7090142854</v>
      </c>
      <c r="Q58" s="114">
        <f t="shared" si="9"/>
        <v>793339.88263766235</v>
      </c>
    </row>
    <row r="59" spans="1:17" x14ac:dyDescent="0.2">
      <c r="A59" s="112">
        <v>56</v>
      </c>
      <c r="B59" s="113" t="s">
        <v>26</v>
      </c>
      <c r="C59" s="106" t="s">
        <v>1424</v>
      </c>
      <c r="D59" s="105" t="s">
        <v>37</v>
      </c>
      <c r="E59" s="107">
        <v>13703135.446933338</v>
      </c>
      <c r="F59" s="108">
        <v>3273353.5607999996</v>
      </c>
      <c r="G59" s="109">
        <f t="shared" si="0"/>
        <v>0.23887624649674993</v>
      </c>
      <c r="H59" s="108">
        <f t="shared" si="10"/>
        <v>7689154.7967466731</v>
      </c>
      <c r="I59" s="114">
        <f t="shared" si="11"/>
        <v>699014.07243151579</v>
      </c>
      <c r="J59" s="108">
        <f t="shared" si="4"/>
        <v>8511342.923562672</v>
      </c>
      <c r="K59" s="108">
        <f t="shared" si="5"/>
        <v>773758.44759660657</v>
      </c>
      <c r="L59" s="108">
        <f t="shared" si="6"/>
        <v>9196499.6959093399</v>
      </c>
      <c r="M59" s="108">
        <f t="shared" si="7"/>
        <v>836045.4269008491</v>
      </c>
      <c r="N59" s="110">
        <f t="shared" si="8"/>
        <v>9881656.468256006</v>
      </c>
      <c r="O59" s="108">
        <f t="shared" si="7"/>
        <v>898332.40620509151</v>
      </c>
      <c r="P59" s="115">
        <f t="shared" si="12"/>
        <v>10429781.886133339</v>
      </c>
      <c r="Q59" s="114">
        <f t="shared" si="9"/>
        <v>948161.98964848544</v>
      </c>
    </row>
    <row r="60" spans="1:17" x14ac:dyDescent="0.2">
      <c r="A60" s="112">
        <v>57</v>
      </c>
      <c r="B60" s="113" t="s">
        <v>131</v>
      </c>
      <c r="C60" s="106" t="s">
        <v>1416</v>
      </c>
      <c r="D60" s="105" t="s">
        <v>1418</v>
      </c>
      <c r="E60" s="107">
        <v>3637241.1452952381</v>
      </c>
      <c r="F60" s="108">
        <v>907357.04919999989</v>
      </c>
      <c r="G60" s="109">
        <f t="shared" si="0"/>
        <v>0.24946298937964667</v>
      </c>
      <c r="H60" s="108">
        <f t="shared" si="10"/>
        <v>2002435.8670361908</v>
      </c>
      <c r="I60" s="114">
        <f t="shared" si="11"/>
        <v>182039.62427601733</v>
      </c>
      <c r="J60" s="108">
        <f t="shared" si="4"/>
        <v>2220670.3357539051</v>
      </c>
      <c r="K60" s="108">
        <f t="shared" si="5"/>
        <v>201879.12143217318</v>
      </c>
      <c r="L60" s="108">
        <f t="shared" si="6"/>
        <v>2402532.3930186671</v>
      </c>
      <c r="M60" s="108">
        <f t="shared" si="7"/>
        <v>218412.03572896973</v>
      </c>
      <c r="N60" s="110">
        <f t="shared" si="8"/>
        <v>2584394.4502834287</v>
      </c>
      <c r="O60" s="108">
        <f t="shared" si="7"/>
        <v>234944.95002576624</v>
      </c>
      <c r="P60" s="115">
        <f t="shared" si="12"/>
        <v>2729884.0960952383</v>
      </c>
      <c r="Q60" s="114">
        <f t="shared" si="9"/>
        <v>248171.28146320349</v>
      </c>
    </row>
    <row r="61" spans="1:17" x14ac:dyDescent="0.2">
      <c r="A61" s="104">
        <v>58</v>
      </c>
      <c r="B61" s="113" t="s">
        <v>125</v>
      </c>
      <c r="C61" s="106" t="s">
        <v>1416</v>
      </c>
      <c r="D61" s="105" t="s">
        <v>1428</v>
      </c>
      <c r="E61" s="107">
        <v>4427166.215214286</v>
      </c>
      <c r="F61" s="108">
        <v>1067612.4029000001</v>
      </c>
      <c r="G61" s="109">
        <f t="shared" si="0"/>
        <v>0.24115028688804832</v>
      </c>
      <c r="H61" s="108">
        <f t="shared" si="10"/>
        <v>2474120.569271429</v>
      </c>
      <c r="I61" s="114">
        <f t="shared" si="11"/>
        <v>224920.05175194808</v>
      </c>
      <c r="J61" s="108">
        <f t="shared" si="4"/>
        <v>2739750.5421842858</v>
      </c>
      <c r="K61" s="108">
        <f t="shared" si="5"/>
        <v>249068.23110766234</v>
      </c>
      <c r="L61" s="108">
        <f t="shared" si="6"/>
        <v>2961108.8529450004</v>
      </c>
      <c r="M61" s="108">
        <f t="shared" si="7"/>
        <v>269191.71390409092</v>
      </c>
      <c r="N61" s="110">
        <f t="shared" si="8"/>
        <v>3182467.163705714</v>
      </c>
      <c r="O61" s="108">
        <f t="shared" si="7"/>
        <v>289315.19670051947</v>
      </c>
      <c r="P61" s="115">
        <f t="shared" si="12"/>
        <v>3359553.8123142859</v>
      </c>
      <c r="Q61" s="114">
        <f t="shared" si="9"/>
        <v>305413.98293766234</v>
      </c>
    </row>
    <row r="62" spans="1:17" x14ac:dyDescent="0.2">
      <c r="A62" s="112">
        <v>59</v>
      </c>
      <c r="B62" s="113" t="s">
        <v>128</v>
      </c>
      <c r="C62" s="106" t="s">
        <v>1416</v>
      </c>
      <c r="D62" s="105" t="s">
        <v>1428</v>
      </c>
      <c r="E62" s="107">
        <v>7665826.9322000006</v>
      </c>
      <c r="F62" s="108">
        <v>1618628.0537999999</v>
      </c>
      <c r="G62" s="109">
        <f t="shared" si="0"/>
        <v>0.21114852554275876</v>
      </c>
      <c r="H62" s="108">
        <f t="shared" si="10"/>
        <v>4514033.4919600012</v>
      </c>
      <c r="I62" s="114">
        <f t="shared" si="11"/>
        <v>410366.68108727282</v>
      </c>
      <c r="J62" s="108">
        <f t="shared" si="4"/>
        <v>4973983.1078920001</v>
      </c>
      <c r="K62" s="108">
        <f t="shared" si="5"/>
        <v>452180.28253563639</v>
      </c>
      <c r="L62" s="108">
        <f t="shared" si="6"/>
        <v>5357274.4545020005</v>
      </c>
      <c r="M62" s="108">
        <f t="shared" si="7"/>
        <v>487024.95040927274</v>
      </c>
      <c r="N62" s="110">
        <f t="shared" si="8"/>
        <v>5740565.8011120008</v>
      </c>
      <c r="O62" s="108">
        <f t="shared" si="7"/>
        <v>521869.61828290916</v>
      </c>
      <c r="P62" s="115">
        <f t="shared" si="12"/>
        <v>6047198.8784000007</v>
      </c>
      <c r="Q62" s="114">
        <f t="shared" si="9"/>
        <v>549745.35258181824</v>
      </c>
    </row>
    <row r="63" spans="1:17" x14ac:dyDescent="0.2">
      <c r="A63" s="112">
        <v>60</v>
      </c>
      <c r="B63" s="113" t="s">
        <v>134</v>
      </c>
      <c r="C63" s="106" t="s">
        <v>1416</v>
      </c>
      <c r="D63" s="105" t="s">
        <v>137</v>
      </c>
      <c r="E63" s="107">
        <v>7529061.2073476184</v>
      </c>
      <c r="F63" s="108">
        <v>2566646.0559</v>
      </c>
      <c r="G63" s="109">
        <f t="shared" si="0"/>
        <v>0.34089855099002353</v>
      </c>
      <c r="H63" s="108">
        <f t="shared" si="10"/>
        <v>3456602.9099780954</v>
      </c>
      <c r="I63" s="114">
        <f t="shared" si="11"/>
        <v>314236.62817982683</v>
      </c>
      <c r="J63" s="108">
        <f t="shared" si="4"/>
        <v>3908346.5824189521</v>
      </c>
      <c r="K63" s="108">
        <f t="shared" si="5"/>
        <v>355304.23476535926</v>
      </c>
      <c r="L63" s="108">
        <f t="shared" si="6"/>
        <v>4284799.6427863333</v>
      </c>
      <c r="M63" s="108">
        <f t="shared" si="7"/>
        <v>389527.24025330303</v>
      </c>
      <c r="N63" s="110">
        <f t="shared" si="8"/>
        <v>4661252.7031537136</v>
      </c>
      <c r="O63" s="108">
        <f t="shared" si="7"/>
        <v>423750.24574124668</v>
      </c>
      <c r="P63" s="115">
        <f t="shared" si="12"/>
        <v>4962415.1514476184</v>
      </c>
      <c r="Q63" s="114">
        <f t="shared" si="9"/>
        <v>451128.65013160167</v>
      </c>
    </row>
    <row r="64" spans="1:17" x14ac:dyDescent="0.2">
      <c r="A64" s="104">
        <v>61</v>
      </c>
      <c r="B64" s="113" t="s">
        <v>135</v>
      </c>
      <c r="C64" s="106" t="s">
        <v>1416</v>
      </c>
      <c r="D64" s="105" t="s">
        <v>137</v>
      </c>
      <c r="E64" s="107">
        <v>8030989.324409524</v>
      </c>
      <c r="F64" s="108">
        <v>2056890.8825999997</v>
      </c>
      <c r="G64" s="109">
        <f t="shared" si="0"/>
        <v>0.2561192400478296</v>
      </c>
      <c r="H64" s="108">
        <f t="shared" si="10"/>
        <v>4367900.5769276191</v>
      </c>
      <c r="I64" s="114">
        <f t="shared" si="11"/>
        <v>397081.87062978355</v>
      </c>
      <c r="J64" s="108">
        <f t="shared" si="4"/>
        <v>4849759.9363921899</v>
      </c>
      <c r="K64" s="108">
        <f t="shared" si="5"/>
        <v>440887.26694474457</v>
      </c>
      <c r="L64" s="108">
        <f t="shared" si="6"/>
        <v>5251309.4026126675</v>
      </c>
      <c r="M64" s="108">
        <f t="shared" si="7"/>
        <v>477391.76387387887</v>
      </c>
      <c r="N64" s="110">
        <f t="shared" si="8"/>
        <v>5652858.8688331433</v>
      </c>
      <c r="O64" s="108">
        <f t="shared" si="7"/>
        <v>513896.26080301305</v>
      </c>
      <c r="P64" s="115">
        <f t="shared" si="12"/>
        <v>5974098.4418095239</v>
      </c>
      <c r="Q64" s="114">
        <f t="shared" si="9"/>
        <v>543099.85834632034</v>
      </c>
    </row>
    <row r="65" spans="1:17" x14ac:dyDescent="0.2">
      <c r="A65" s="112">
        <v>62</v>
      </c>
      <c r="B65" s="113" t="s">
        <v>133</v>
      </c>
      <c r="C65" s="106" t="s">
        <v>1416</v>
      </c>
      <c r="D65" s="105" t="s">
        <v>1418</v>
      </c>
      <c r="E65" s="107">
        <v>10212730.151466668</v>
      </c>
      <c r="F65" s="108">
        <v>1961394.5011999998</v>
      </c>
      <c r="G65" s="109">
        <f t="shared" si="0"/>
        <v>0.19205388491718062</v>
      </c>
      <c r="H65" s="108">
        <f t="shared" si="10"/>
        <v>6208789.6199733345</v>
      </c>
      <c r="I65" s="114">
        <f t="shared" si="11"/>
        <v>564435.41999757581</v>
      </c>
      <c r="J65" s="108">
        <f t="shared" si="4"/>
        <v>6821553.4290613346</v>
      </c>
      <c r="K65" s="108">
        <f t="shared" si="5"/>
        <v>620141.2208237577</v>
      </c>
      <c r="L65" s="108">
        <f t="shared" si="6"/>
        <v>7332189.9366346672</v>
      </c>
      <c r="M65" s="108">
        <f t="shared" si="7"/>
        <v>666562.72151224245</v>
      </c>
      <c r="N65" s="110">
        <f t="shared" si="8"/>
        <v>7842826.4442079999</v>
      </c>
      <c r="O65" s="108">
        <f t="shared" si="7"/>
        <v>712984.22220072721</v>
      </c>
      <c r="P65" s="115">
        <f t="shared" si="12"/>
        <v>8251335.6502666678</v>
      </c>
      <c r="Q65" s="114">
        <f t="shared" si="9"/>
        <v>750121.42275151529</v>
      </c>
    </row>
    <row r="66" spans="1:17" x14ac:dyDescent="0.2">
      <c r="A66" s="112">
        <v>63</v>
      </c>
      <c r="B66" s="113" t="s">
        <v>132</v>
      </c>
      <c r="C66" s="106" t="s">
        <v>1416</v>
      </c>
      <c r="D66" s="105" t="s">
        <v>1418</v>
      </c>
      <c r="E66" s="107">
        <v>9938926.2891095243</v>
      </c>
      <c r="F66" s="108">
        <v>1990061.0828</v>
      </c>
      <c r="G66" s="109">
        <f t="shared" si="0"/>
        <v>0.20022898096956296</v>
      </c>
      <c r="H66" s="108">
        <f t="shared" si="10"/>
        <v>5961079.9484876199</v>
      </c>
      <c r="I66" s="114">
        <f t="shared" si="11"/>
        <v>541916.35895341996</v>
      </c>
      <c r="J66" s="108">
        <f t="shared" si="4"/>
        <v>6557415.5258341907</v>
      </c>
      <c r="K66" s="108">
        <f t="shared" si="5"/>
        <v>596128.68416674458</v>
      </c>
      <c r="L66" s="108">
        <f t="shared" si="6"/>
        <v>7054361.8402896682</v>
      </c>
      <c r="M66" s="108">
        <f t="shared" si="7"/>
        <v>641305.62184451532</v>
      </c>
      <c r="N66" s="110">
        <f t="shared" si="8"/>
        <v>7551308.1547451438</v>
      </c>
      <c r="O66" s="108">
        <f t="shared" si="7"/>
        <v>686482.55952228582</v>
      </c>
      <c r="P66" s="115">
        <f t="shared" si="12"/>
        <v>7948865.2063095244</v>
      </c>
      <c r="Q66" s="114">
        <f t="shared" si="9"/>
        <v>722624.1096645022</v>
      </c>
    </row>
    <row r="67" spans="1:17" x14ac:dyDescent="0.2">
      <c r="A67" s="104">
        <v>64</v>
      </c>
      <c r="B67" s="113" t="s">
        <v>130</v>
      </c>
      <c r="C67" s="106" t="s">
        <v>1416</v>
      </c>
      <c r="D67" s="105" t="s">
        <v>137</v>
      </c>
      <c r="E67" s="107">
        <v>15564212.941757139</v>
      </c>
      <c r="F67" s="108">
        <v>3418845.8287999998</v>
      </c>
      <c r="G67" s="109">
        <f t="shared" ref="G67:G125" si="13">IFERROR(F67/E67,0)</f>
        <v>0.219660694799902</v>
      </c>
      <c r="H67" s="108">
        <f t="shared" ref="H67:H95" si="14">(E67*0.8)-F67</f>
        <v>9032524.5246057119</v>
      </c>
      <c r="I67" s="114">
        <f t="shared" ref="I67:I95" si="15">H67/$Q$2</f>
        <v>821138.59314597386</v>
      </c>
      <c r="J67" s="108">
        <f t="shared" si="4"/>
        <v>9966377.3011111394</v>
      </c>
      <c r="K67" s="108">
        <f t="shared" ref="K67:K126" si="16">J67/$Q$2</f>
        <v>906034.30010101269</v>
      </c>
      <c r="L67" s="108">
        <f t="shared" si="6"/>
        <v>10744587.948198996</v>
      </c>
      <c r="M67" s="108">
        <f t="shared" ref="M67:O126" si="17">L67/$Q$2</f>
        <v>976780.7225635451</v>
      </c>
      <c r="N67" s="110">
        <f t="shared" si="8"/>
        <v>11522798.595286852</v>
      </c>
      <c r="O67" s="108">
        <f t="shared" si="17"/>
        <v>1047527.1450260774</v>
      </c>
      <c r="P67" s="115">
        <f t="shared" ref="P67:P95" si="18">E67-F67</f>
        <v>12145367.112957139</v>
      </c>
      <c r="Q67" s="114">
        <f t="shared" ref="Q67:Q126" si="19">P67/$Q$2</f>
        <v>1104124.2829961034</v>
      </c>
    </row>
    <row r="68" spans="1:17" x14ac:dyDescent="0.2">
      <c r="A68" s="112">
        <v>65</v>
      </c>
      <c r="B68" s="113" t="s">
        <v>127</v>
      </c>
      <c r="C68" s="106" t="s">
        <v>1416</v>
      </c>
      <c r="D68" s="105" t="s">
        <v>1428</v>
      </c>
      <c r="E68" s="107">
        <v>15646631.921609523</v>
      </c>
      <c r="F68" s="108">
        <v>3439626.4798999992</v>
      </c>
      <c r="G68" s="109">
        <f t="shared" si="13"/>
        <v>0.21983175018960727</v>
      </c>
      <c r="H68" s="108">
        <f t="shared" si="14"/>
        <v>9077679.0573876202</v>
      </c>
      <c r="I68" s="114">
        <f t="shared" si="15"/>
        <v>825243.55067160178</v>
      </c>
      <c r="J68" s="108">
        <f t="shared" ref="J68:J125" si="20">(E68*0.86)-F68</f>
        <v>10016476.972684192</v>
      </c>
      <c r="K68" s="108">
        <f t="shared" si="16"/>
        <v>910588.81569856289</v>
      </c>
      <c r="L68" s="108">
        <f t="shared" ref="L68:L125" si="21">(E68*0.91)-F68</f>
        <v>10798808.568764668</v>
      </c>
      <c r="M68" s="108">
        <f t="shared" si="17"/>
        <v>981709.86988769704</v>
      </c>
      <c r="N68" s="110">
        <f t="shared" ref="N68:N125" si="22">(E68*0.96)-F68</f>
        <v>11581140.164845143</v>
      </c>
      <c r="O68" s="108">
        <f t="shared" si="17"/>
        <v>1052830.9240768312</v>
      </c>
      <c r="P68" s="115">
        <f t="shared" si="18"/>
        <v>12207005.441709524</v>
      </c>
      <c r="Q68" s="114">
        <f t="shared" si="19"/>
        <v>1109727.7674281385</v>
      </c>
    </row>
    <row r="69" spans="1:17" x14ac:dyDescent="0.2">
      <c r="A69" s="112">
        <v>66</v>
      </c>
      <c r="B69" s="113" t="s">
        <v>129</v>
      </c>
      <c r="C69" s="106" t="s">
        <v>1416</v>
      </c>
      <c r="D69" s="105" t="s">
        <v>137</v>
      </c>
      <c r="E69" s="107">
        <v>18927364.903447617</v>
      </c>
      <c r="F69" s="108">
        <v>1232496.7820000001</v>
      </c>
      <c r="G69" s="109">
        <f t="shared" si="13"/>
        <v>6.5117188171053914E-2</v>
      </c>
      <c r="H69" s="108">
        <f t="shared" si="14"/>
        <v>13909395.140758095</v>
      </c>
      <c r="I69" s="114">
        <f t="shared" si="15"/>
        <v>1264490.4673416449</v>
      </c>
      <c r="J69" s="108">
        <f t="shared" si="20"/>
        <v>15045037.034964951</v>
      </c>
      <c r="K69" s="108">
        <f t="shared" si="16"/>
        <v>1367730.6395422684</v>
      </c>
      <c r="L69" s="108">
        <f t="shared" si="21"/>
        <v>15991405.280137332</v>
      </c>
      <c r="M69" s="108">
        <f t="shared" si="17"/>
        <v>1453764.1163761211</v>
      </c>
      <c r="N69" s="110">
        <f t="shared" si="22"/>
        <v>16937773.525309712</v>
      </c>
      <c r="O69" s="108">
        <f t="shared" si="17"/>
        <v>1539797.5932099738</v>
      </c>
      <c r="P69" s="115">
        <f t="shared" si="18"/>
        <v>17694868.121447615</v>
      </c>
      <c r="Q69" s="114">
        <f t="shared" si="19"/>
        <v>1608624.374677056</v>
      </c>
    </row>
    <row r="70" spans="1:17" x14ac:dyDescent="0.2">
      <c r="A70" s="104">
        <v>67</v>
      </c>
      <c r="B70" s="113" t="s">
        <v>126</v>
      </c>
      <c r="C70" s="106" t="s">
        <v>1416</v>
      </c>
      <c r="D70" s="105" t="s">
        <v>1428</v>
      </c>
      <c r="E70" s="107">
        <v>21085445.52395238</v>
      </c>
      <c r="F70" s="108">
        <v>2574279.7609999999</v>
      </c>
      <c r="G70" s="109">
        <f t="shared" si="13"/>
        <v>0.1220879946821945</v>
      </c>
      <c r="H70" s="108">
        <f t="shared" si="14"/>
        <v>14294076.658161905</v>
      </c>
      <c r="I70" s="114">
        <f t="shared" si="15"/>
        <v>1299461.5143783549</v>
      </c>
      <c r="J70" s="108">
        <f t="shared" si="20"/>
        <v>15559203.389599048</v>
      </c>
      <c r="K70" s="108">
        <f t="shared" si="16"/>
        <v>1414473.0354180953</v>
      </c>
      <c r="L70" s="108">
        <f t="shared" si="21"/>
        <v>16613475.665796667</v>
      </c>
      <c r="M70" s="108">
        <f t="shared" si="17"/>
        <v>1510315.9696178788</v>
      </c>
      <c r="N70" s="110">
        <f t="shared" si="22"/>
        <v>17667747.941994283</v>
      </c>
      <c r="O70" s="108">
        <f t="shared" si="17"/>
        <v>1606158.903817662</v>
      </c>
      <c r="P70" s="115">
        <f t="shared" si="18"/>
        <v>18511165.76295238</v>
      </c>
      <c r="Q70" s="114">
        <f t="shared" si="19"/>
        <v>1682833.2511774891</v>
      </c>
    </row>
    <row r="71" spans="1:17" x14ac:dyDescent="0.2">
      <c r="A71" s="112">
        <v>68</v>
      </c>
      <c r="B71" s="113" t="s">
        <v>44</v>
      </c>
      <c r="C71" s="106" t="s">
        <v>1424</v>
      </c>
      <c r="D71" s="105" t="s">
        <v>43</v>
      </c>
      <c r="E71" s="107">
        <v>2505467.8884666674</v>
      </c>
      <c r="F71" s="108">
        <v>450293.28749999992</v>
      </c>
      <c r="G71" s="109">
        <f t="shared" si="13"/>
        <v>0.17972423018184316</v>
      </c>
      <c r="H71" s="108">
        <f t="shared" si="14"/>
        <v>1554081.0232733341</v>
      </c>
      <c r="I71" s="114">
        <f t="shared" si="15"/>
        <v>141280.09302484855</v>
      </c>
      <c r="J71" s="108">
        <f t="shared" si="20"/>
        <v>1704409.096581334</v>
      </c>
      <c r="K71" s="108">
        <f t="shared" si="16"/>
        <v>154946.28150739401</v>
      </c>
      <c r="L71" s="108">
        <f t="shared" si="21"/>
        <v>1829682.4910046675</v>
      </c>
      <c r="M71" s="108">
        <f t="shared" si="17"/>
        <v>166334.77190951523</v>
      </c>
      <c r="N71" s="110">
        <f t="shared" si="22"/>
        <v>1954955.8854280009</v>
      </c>
      <c r="O71" s="108">
        <f t="shared" si="17"/>
        <v>177723.26231163644</v>
      </c>
      <c r="P71" s="115">
        <f t="shared" si="18"/>
        <v>2055174.6009666675</v>
      </c>
      <c r="Q71" s="114">
        <f t="shared" si="19"/>
        <v>186834.05463333341</v>
      </c>
    </row>
    <row r="72" spans="1:17" x14ac:dyDescent="0.2">
      <c r="A72" s="112">
        <v>69</v>
      </c>
      <c r="B72" s="113" t="s">
        <v>57</v>
      </c>
      <c r="C72" s="106" t="s">
        <v>1424</v>
      </c>
      <c r="D72" s="105" t="s">
        <v>58</v>
      </c>
      <c r="E72" s="107">
        <v>4844036.7472761897</v>
      </c>
      <c r="F72" s="108">
        <v>1019948.8075000001</v>
      </c>
      <c r="G72" s="109">
        <f t="shared" si="13"/>
        <v>0.21055761149490021</v>
      </c>
      <c r="H72" s="108">
        <f t="shared" si="14"/>
        <v>2855280.5903209518</v>
      </c>
      <c r="I72" s="114">
        <f t="shared" si="15"/>
        <v>259570.96275645017</v>
      </c>
      <c r="J72" s="108">
        <f t="shared" si="20"/>
        <v>3145922.7951575229</v>
      </c>
      <c r="K72" s="108">
        <f t="shared" si="16"/>
        <v>285992.98137795663</v>
      </c>
      <c r="L72" s="108">
        <f t="shared" si="21"/>
        <v>3388124.6325213322</v>
      </c>
      <c r="M72" s="108">
        <f t="shared" si="17"/>
        <v>308011.33022921201</v>
      </c>
      <c r="N72" s="110">
        <f t="shared" si="22"/>
        <v>3630326.4698851416</v>
      </c>
      <c r="O72" s="108">
        <f t="shared" si="17"/>
        <v>330029.67908046744</v>
      </c>
      <c r="P72" s="115">
        <f t="shared" si="18"/>
        <v>3824087.9397761896</v>
      </c>
      <c r="Q72" s="114">
        <f t="shared" si="19"/>
        <v>347644.35816147178</v>
      </c>
    </row>
    <row r="73" spans="1:17" x14ac:dyDescent="0.2">
      <c r="A73" s="104">
        <v>70</v>
      </c>
      <c r="B73" s="113" t="s">
        <v>62</v>
      </c>
      <c r="C73" s="106" t="s">
        <v>1424</v>
      </c>
      <c r="D73" s="105" t="s">
        <v>51</v>
      </c>
      <c r="E73" s="107">
        <v>5306923.566838095</v>
      </c>
      <c r="F73" s="108">
        <v>1019696.7470999999</v>
      </c>
      <c r="G73" s="109">
        <f t="shared" si="13"/>
        <v>0.19214460774824066</v>
      </c>
      <c r="H73" s="108">
        <f t="shared" si="14"/>
        <v>3225842.1063704765</v>
      </c>
      <c r="I73" s="114">
        <f t="shared" si="15"/>
        <v>293258.37330640695</v>
      </c>
      <c r="J73" s="108">
        <f t="shared" si="20"/>
        <v>3544257.5203807619</v>
      </c>
      <c r="K73" s="108">
        <f t="shared" si="16"/>
        <v>322205.22912552382</v>
      </c>
      <c r="L73" s="108">
        <f t="shared" si="21"/>
        <v>3809603.6987226666</v>
      </c>
      <c r="M73" s="108">
        <f t="shared" si="17"/>
        <v>346327.60897478787</v>
      </c>
      <c r="N73" s="110">
        <f t="shared" si="22"/>
        <v>4074949.8770645713</v>
      </c>
      <c r="O73" s="108">
        <f t="shared" si="17"/>
        <v>370449.98882405192</v>
      </c>
      <c r="P73" s="115">
        <f t="shared" si="18"/>
        <v>4287226.8197380947</v>
      </c>
      <c r="Q73" s="114">
        <f t="shared" si="19"/>
        <v>389747.89270346315</v>
      </c>
    </row>
    <row r="74" spans="1:17" x14ac:dyDescent="0.2">
      <c r="A74" s="112">
        <v>71</v>
      </c>
      <c r="B74" s="113" t="s">
        <v>55</v>
      </c>
      <c r="C74" s="106" t="s">
        <v>1424</v>
      </c>
      <c r="D74" s="105" t="s">
        <v>43</v>
      </c>
      <c r="E74" s="107">
        <v>6197064.2914619055</v>
      </c>
      <c r="F74" s="108">
        <v>1480031.3663000001</v>
      </c>
      <c r="G74" s="109">
        <f t="shared" si="13"/>
        <v>0.23882782180251616</v>
      </c>
      <c r="H74" s="108">
        <f t="shared" si="14"/>
        <v>3477620.0668695243</v>
      </c>
      <c r="I74" s="114">
        <f t="shared" si="15"/>
        <v>316147.27880632039</v>
      </c>
      <c r="J74" s="108">
        <f t="shared" si="20"/>
        <v>3849443.9243572392</v>
      </c>
      <c r="K74" s="108">
        <f t="shared" si="16"/>
        <v>349949.44766883994</v>
      </c>
      <c r="L74" s="108">
        <f t="shared" si="21"/>
        <v>4159297.1389303347</v>
      </c>
      <c r="M74" s="108">
        <f t="shared" si="17"/>
        <v>378117.92172093951</v>
      </c>
      <c r="N74" s="110">
        <f t="shared" si="22"/>
        <v>4469150.3535034293</v>
      </c>
      <c r="O74" s="108">
        <f t="shared" si="17"/>
        <v>406286.39577303902</v>
      </c>
      <c r="P74" s="115">
        <f t="shared" si="18"/>
        <v>4717032.9251619056</v>
      </c>
      <c r="Q74" s="114">
        <f t="shared" si="19"/>
        <v>428821.17501471867</v>
      </c>
    </row>
    <row r="75" spans="1:17" x14ac:dyDescent="0.2">
      <c r="A75" s="112">
        <v>72</v>
      </c>
      <c r="B75" s="113" t="s">
        <v>56</v>
      </c>
      <c r="C75" s="106" t="s">
        <v>1424</v>
      </c>
      <c r="D75" s="105" t="s">
        <v>43</v>
      </c>
      <c r="E75" s="107">
        <v>5554870.317495238</v>
      </c>
      <c r="F75" s="108">
        <v>1734699.9611999998</v>
      </c>
      <c r="G75" s="109">
        <f t="shared" si="13"/>
        <v>0.31228451107787486</v>
      </c>
      <c r="H75" s="108">
        <f t="shared" si="14"/>
        <v>2709196.2927961908</v>
      </c>
      <c r="I75" s="114">
        <f t="shared" si="15"/>
        <v>246290.57207238098</v>
      </c>
      <c r="J75" s="108">
        <f t="shared" si="20"/>
        <v>3042488.5118459044</v>
      </c>
      <c r="K75" s="108">
        <f t="shared" si="16"/>
        <v>276589.86471326405</v>
      </c>
      <c r="L75" s="108">
        <f t="shared" si="21"/>
        <v>3320232.0277206674</v>
      </c>
      <c r="M75" s="108">
        <f t="shared" si="17"/>
        <v>301839.2752473334</v>
      </c>
      <c r="N75" s="110">
        <f t="shared" si="22"/>
        <v>3597975.5435954286</v>
      </c>
      <c r="O75" s="108">
        <f t="shared" si="17"/>
        <v>327088.68578140257</v>
      </c>
      <c r="P75" s="115">
        <f t="shared" si="18"/>
        <v>3820170.3562952382</v>
      </c>
      <c r="Q75" s="114">
        <f t="shared" si="19"/>
        <v>347288.21420865803</v>
      </c>
    </row>
    <row r="76" spans="1:17" x14ac:dyDescent="0.2">
      <c r="A76" s="104">
        <v>73</v>
      </c>
      <c r="B76" s="113" t="s">
        <v>52</v>
      </c>
      <c r="C76" s="106" t="s">
        <v>1424</v>
      </c>
      <c r="D76" s="105" t="s">
        <v>51</v>
      </c>
      <c r="E76" s="107">
        <v>7473254.7413952369</v>
      </c>
      <c r="F76" s="108">
        <v>1168849.54</v>
      </c>
      <c r="G76" s="109">
        <f t="shared" si="13"/>
        <v>0.1564043486334816</v>
      </c>
      <c r="H76" s="108">
        <f t="shared" si="14"/>
        <v>4809754.2531161895</v>
      </c>
      <c r="I76" s="114">
        <f t="shared" si="15"/>
        <v>437250.38664692634</v>
      </c>
      <c r="J76" s="108">
        <f t="shared" si="20"/>
        <v>5258149.5375999035</v>
      </c>
      <c r="K76" s="108">
        <f t="shared" si="16"/>
        <v>478013.59432726394</v>
      </c>
      <c r="L76" s="108">
        <f t="shared" si="21"/>
        <v>5631812.2746696658</v>
      </c>
      <c r="M76" s="108">
        <f t="shared" si="17"/>
        <v>511982.9340608787</v>
      </c>
      <c r="N76" s="110">
        <f t="shared" si="22"/>
        <v>6005475.0117394272</v>
      </c>
      <c r="O76" s="108">
        <f t="shared" si="17"/>
        <v>545952.27379449341</v>
      </c>
      <c r="P76" s="115">
        <f t="shared" si="18"/>
        <v>6304405.2013952369</v>
      </c>
      <c r="Q76" s="114">
        <f t="shared" si="19"/>
        <v>573127.74558138521</v>
      </c>
    </row>
    <row r="77" spans="1:17" x14ac:dyDescent="0.2">
      <c r="A77" s="112">
        <v>74</v>
      </c>
      <c r="B77" s="113" t="s">
        <v>46</v>
      </c>
      <c r="C77" s="106" t="s">
        <v>1424</v>
      </c>
      <c r="D77" s="105" t="s">
        <v>47</v>
      </c>
      <c r="E77" s="107">
        <v>5411113.5976428557</v>
      </c>
      <c r="F77" s="108">
        <v>1681461.6279</v>
      </c>
      <c r="G77" s="109">
        <f t="shared" si="13"/>
        <v>0.31074225250648302</v>
      </c>
      <c r="H77" s="108">
        <f t="shared" si="14"/>
        <v>2647429.2502142852</v>
      </c>
      <c r="I77" s="114">
        <f t="shared" si="15"/>
        <v>240675.38638311683</v>
      </c>
      <c r="J77" s="108">
        <f t="shared" si="20"/>
        <v>2972096.0660728561</v>
      </c>
      <c r="K77" s="108">
        <f t="shared" si="16"/>
        <v>270190.55146116874</v>
      </c>
      <c r="L77" s="108">
        <f t="shared" si="21"/>
        <v>3242651.7459549988</v>
      </c>
      <c r="M77" s="108">
        <f t="shared" si="17"/>
        <v>294786.52235954534</v>
      </c>
      <c r="N77" s="110">
        <f t="shared" si="22"/>
        <v>3513207.4258371415</v>
      </c>
      <c r="O77" s="108">
        <f t="shared" si="17"/>
        <v>319382.49325792195</v>
      </c>
      <c r="P77" s="115">
        <f t="shared" si="18"/>
        <v>3729651.969742856</v>
      </c>
      <c r="Q77" s="114">
        <f t="shared" si="19"/>
        <v>339059.2699766233</v>
      </c>
    </row>
    <row r="78" spans="1:17" x14ac:dyDescent="0.2">
      <c r="A78" s="112">
        <v>75</v>
      </c>
      <c r="B78" s="113" t="s">
        <v>42</v>
      </c>
      <c r="C78" s="106" t="s">
        <v>1424</v>
      </c>
      <c r="D78" s="105" t="s">
        <v>47</v>
      </c>
      <c r="E78" s="107">
        <v>3900046.3226523804</v>
      </c>
      <c r="F78" s="108">
        <v>1182629.6145999997</v>
      </c>
      <c r="G78" s="109">
        <f t="shared" si="13"/>
        <v>0.30323476101578861</v>
      </c>
      <c r="H78" s="108">
        <f t="shared" si="14"/>
        <v>1937407.443521905</v>
      </c>
      <c r="I78" s="114">
        <f t="shared" si="15"/>
        <v>176127.94941108229</v>
      </c>
      <c r="J78" s="108">
        <f t="shared" si="20"/>
        <v>2171410.2228810471</v>
      </c>
      <c r="K78" s="108">
        <f t="shared" si="16"/>
        <v>197400.92935282245</v>
      </c>
      <c r="L78" s="108">
        <f t="shared" si="21"/>
        <v>2366412.539013667</v>
      </c>
      <c r="M78" s="108">
        <f t="shared" si="17"/>
        <v>215128.41263760609</v>
      </c>
      <c r="N78" s="110">
        <f t="shared" si="22"/>
        <v>2561414.8551462851</v>
      </c>
      <c r="O78" s="108">
        <f t="shared" si="17"/>
        <v>232855.89592238955</v>
      </c>
      <c r="P78" s="115">
        <f t="shared" si="18"/>
        <v>2717416.7080523809</v>
      </c>
      <c r="Q78" s="114">
        <f t="shared" si="19"/>
        <v>247037.88255021645</v>
      </c>
    </row>
    <row r="79" spans="1:17" x14ac:dyDescent="0.2">
      <c r="A79" s="104">
        <v>76</v>
      </c>
      <c r="B79" s="113" t="s">
        <v>49</v>
      </c>
      <c r="C79" s="106" t="s">
        <v>1424</v>
      </c>
      <c r="D79" s="105" t="s">
        <v>47</v>
      </c>
      <c r="E79" s="107">
        <v>9420009.5162476171</v>
      </c>
      <c r="F79" s="108">
        <v>1904419.3569999998</v>
      </c>
      <c r="G79" s="109">
        <f t="shared" si="13"/>
        <v>0.20216745574569331</v>
      </c>
      <c r="H79" s="108">
        <f t="shared" si="14"/>
        <v>5631588.2559980946</v>
      </c>
      <c r="I79" s="114">
        <f t="shared" si="15"/>
        <v>511962.56872709951</v>
      </c>
      <c r="J79" s="108">
        <f t="shared" si="20"/>
        <v>6196788.8269729512</v>
      </c>
      <c r="K79" s="108">
        <f t="shared" si="16"/>
        <v>563344.43881572282</v>
      </c>
      <c r="L79" s="108">
        <f t="shared" si="21"/>
        <v>6667789.3027853323</v>
      </c>
      <c r="M79" s="108">
        <f t="shared" si="17"/>
        <v>606162.66388957563</v>
      </c>
      <c r="N79" s="110">
        <f t="shared" si="22"/>
        <v>7138789.7785977116</v>
      </c>
      <c r="O79" s="108">
        <f t="shared" si="17"/>
        <v>648980.88896342833</v>
      </c>
      <c r="P79" s="115">
        <f t="shared" si="18"/>
        <v>7515590.1592476172</v>
      </c>
      <c r="Q79" s="114">
        <f t="shared" si="19"/>
        <v>683235.46902251069</v>
      </c>
    </row>
    <row r="80" spans="1:17" x14ac:dyDescent="0.2">
      <c r="A80" s="112">
        <v>77</v>
      </c>
      <c r="B80" s="113" t="s">
        <v>61</v>
      </c>
      <c r="C80" s="106" t="s">
        <v>1424</v>
      </c>
      <c r="D80" s="105" t="s">
        <v>43</v>
      </c>
      <c r="E80" s="107">
        <v>8810214.6232333351</v>
      </c>
      <c r="F80" s="108">
        <v>2911563.1528000003</v>
      </c>
      <c r="G80" s="109">
        <f t="shared" si="13"/>
        <v>0.33047584846820238</v>
      </c>
      <c r="H80" s="108">
        <f t="shared" si="14"/>
        <v>4136608.5457866685</v>
      </c>
      <c r="I80" s="114">
        <f t="shared" si="15"/>
        <v>376055.3223442426</v>
      </c>
      <c r="J80" s="108">
        <f t="shared" si="20"/>
        <v>4665221.4231806677</v>
      </c>
      <c r="K80" s="108">
        <f t="shared" si="16"/>
        <v>424111.03847096977</v>
      </c>
      <c r="L80" s="108">
        <f t="shared" si="21"/>
        <v>5105732.1543423347</v>
      </c>
      <c r="M80" s="108">
        <f t="shared" si="17"/>
        <v>464157.46857657586</v>
      </c>
      <c r="N80" s="110">
        <f t="shared" si="22"/>
        <v>5546242.8855040008</v>
      </c>
      <c r="O80" s="108">
        <f t="shared" si="17"/>
        <v>504203.8986821819</v>
      </c>
      <c r="P80" s="115">
        <f t="shared" si="18"/>
        <v>5898651.4704333348</v>
      </c>
      <c r="Q80" s="114">
        <f t="shared" si="19"/>
        <v>536241.04276666685</v>
      </c>
    </row>
    <row r="81" spans="1:17" x14ac:dyDescent="0.2">
      <c r="A81" s="112">
        <v>78</v>
      </c>
      <c r="B81" s="113" t="s">
        <v>59</v>
      </c>
      <c r="C81" s="106" t="s">
        <v>1424</v>
      </c>
      <c r="D81" s="105" t="s">
        <v>58</v>
      </c>
      <c r="E81" s="107">
        <v>12014734.435528571</v>
      </c>
      <c r="F81" s="108">
        <v>1675883.5188</v>
      </c>
      <c r="G81" s="109">
        <f t="shared" si="13"/>
        <v>0.1394856896582144</v>
      </c>
      <c r="H81" s="108">
        <f t="shared" si="14"/>
        <v>7935904.0296228565</v>
      </c>
      <c r="I81" s="114">
        <f t="shared" si="15"/>
        <v>721445.8208748051</v>
      </c>
      <c r="J81" s="108">
        <f t="shared" si="20"/>
        <v>8656788.0957545713</v>
      </c>
      <c r="K81" s="108">
        <f t="shared" si="16"/>
        <v>786980.73597768834</v>
      </c>
      <c r="L81" s="108">
        <f t="shared" si="21"/>
        <v>9257524.8175310008</v>
      </c>
      <c r="M81" s="108">
        <f t="shared" si="17"/>
        <v>841593.16523009096</v>
      </c>
      <c r="N81" s="110">
        <f t="shared" si="22"/>
        <v>9858261.5393074285</v>
      </c>
      <c r="O81" s="108">
        <f t="shared" si="17"/>
        <v>896205.59448249347</v>
      </c>
      <c r="P81" s="115">
        <f t="shared" si="18"/>
        <v>10338850.916728571</v>
      </c>
      <c r="Q81" s="114">
        <f t="shared" si="19"/>
        <v>939895.53788441559</v>
      </c>
    </row>
    <row r="82" spans="1:17" x14ac:dyDescent="0.2">
      <c r="A82" s="104">
        <v>79</v>
      </c>
      <c r="B82" s="113" t="s">
        <v>54</v>
      </c>
      <c r="C82" s="106" t="s">
        <v>1424</v>
      </c>
      <c r="D82" s="105" t="s">
        <v>58</v>
      </c>
      <c r="E82" s="107">
        <v>12014734.435528571</v>
      </c>
      <c r="F82" s="108">
        <v>3014385.5859999997</v>
      </c>
      <c r="G82" s="109">
        <f t="shared" si="13"/>
        <v>0.25089073771669979</v>
      </c>
      <c r="H82" s="108">
        <f t="shared" si="14"/>
        <v>6597401.9624228571</v>
      </c>
      <c r="I82" s="114">
        <f t="shared" si="15"/>
        <v>599763.81476571423</v>
      </c>
      <c r="J82" s="108">
        <f t="shared" si="20"/>
        <v>7318286.0285545718</v>
      </c>
      <c r="K82" s="108">
        <f t="shared" si="16"/>
        <v>665298.72986859747</v>
      </c>
      <c r="L82" s="108">
        <f t="shared" si="21"/>
        <v>7919022.7503310014</v>
      </c>
      <c r="M82" s="108">
        <f t="shared" si="17"/>
        <v>719911.15912100009</v>
      </c>
      <c r="N82" s="110">
        <f t="shared" si="22"/>
        <v>8519759.4721074291</v>
      </c>
      <c r="O82" s="108">
        <f t="shared" si="17"/>
        <v>774523.5883734026</v>
      </c>
      <c r="P82" s="115">
        <f t="shared" si="18"/>
        <v>9000348.8495285716</v>
      </c>
      <c r="Q82" s="114">
        <f t="shared" si="19"/>
        <v>818213.53177532472</v>
      </c>
    </row>
    <row r="83" spans="1:17" x14ac:dyDescent="0.2">
      <c r="A83" s="112">
        <v>80</v>
      </c>
      <c r="B83" s="113" t="s">
        <v>60</v>
      </c>
      <c r="C83" s="106" t="s">
        <v>1424</v>
      </c>
      <c r="D83" s="105" t="s">
        <v>43</v>
      </c>
      <c r="E83" s="107">
        <v>15022689.642995238</v>
      </c>
      <c r="F83" s="108">
        <v>3539675.1779999998</v>
      </c>
      <c r="G83" s="109">
        <f t="shared" si="13"/>
        <v>0.23562193336334253</v>
      </c>
      <c r="H83" s="108">
        <f t="shared" si="14"/>
        <v>8478476.5363961924</v>
      </c>
      <c r="I83" s="114">
        <f t="shared" si="15"/>
        <v>770770.59421783569</v>
      </c>
      <c r="J83" s="108">
        <f t="shared" si="20"/>
        <v>9379837.9149759058</v>
      </c>
      <c r="K83" s="108">
        <f t="shared" si="16"/>
        <v>852712.53772508237</v>
      </c>
      <c r="L83" s="108">
        <f t="shared" si="21"/>
        <v>10130972.397125669</v>
      </c>
      <c r="M83" s="108">
        <f t="shared" si="17"/>
        <v>920997.49064778804</v>
      </c>
      <c r="N83" s="110">
        <f t="shared" si="22"/>
        <v>10882106.879275428</v>
      </c>
      <c r="O83" s="108">
        <f t="shared" si="17"/>
        <v>989282.44357049349</v>
      </c>
      <c r="P83" s="115">
        <f t="shared" si="18"/>
        <v>11483014.464995239</v>
      </c>
      <c r="Q83" s="114">
        <f t="shared" si="19"/>
        <v>1043910.4059086581</v>
      </c>
    </row>
    <row r="84" spans="1:17" x14ac:dyDescent="0.2">
      <c r="A84" s="112">
        <v>81</v>
      </c>
      <c r="B84" s="113" t="s">
        <v>50</v>
      </c>
      <c r="C84" s="106" t="s">
        <v>1424</v>
      </c>
      <c r="D84" s="105" t="s">
        <v>51</v>
      </c>
      <c r="E84" s="107">
        <v>16773490.060138095</v>
      </c>
      <c r="F84" s="108">
        <v>4273885.648</v>
      </c>
      <c r="G84" s="109">
        <f t="shared" si="13"/>
        <v>0.25480002269514646</v>
      </c>
      <c r="H84" s="108">
        <f t="shared" si="14"/>
        <v>9144906.4001104776</v>
      </c>
      <c r="I84" s="114">
        <f t="shared" si="15"/>
        <v>831355.1272827707</v>
      </c>
      <c r="J84" s="108">
        <f t="shared" si="20"/>
        <v>10151315.803718762</v>
      </c>
      <c r="K84" s="108">
        <f t="shared" si="16"/>
        <v>922846.89124716027</v>
      </c>
      <c r="L84" s="108">
        <f t="shared" si="21"/>
        <v>10989990.306725668</v>
      </c>
      <c r="M84" s="108">
        <f t="shared" si="17"/>
        <v>999090.02788415167</v>
      </c>
      <c r="N84" s="110">
        <f t="shared" si="22"/>
        <v>11828664.809732571</v>
      </c>
      <c r="O84" s="108">
        <f t="shared" si="17"/>
        <v>1075333.1645211428</v>
      </c>
      <c r="P84" s="115">
        <f t="shared" si="18"/>
        <v>12499604.412138095</v>
      </c>
      <c r="Q84" s="114">
        <f t="shared" si="19"/>
        <v>1136327.673830736</v>
      </c>
    </row>
    <row r="85" spans="1:17" x14ac:dyDescent="0.2">
      <c r="A85" s="104">
        <v>82</v>
      </c>
      <c r="B85" s="113" t="s">
        <v>63</v>
      </c>
      <c r="C85" s="106" t="s">
        <v>1424</v>
      </c>
      <c r="D85" s="105" t="s">
        <v>51</v>
      </c>
      <c r="E85" s="107">
        <v>16441199.232180953</v>
      </c>
      <c r="F85" s="108">
        <v>2493772.3840000001</v>
      </c>
      <c r="G85" s="109">
        <f t="shared" si="13"/>
        <v>0.15167825344022651</v>
      </c>
      <c r="H85" s="108">
        <f t="shared" si="14"/>
        <v>10659187.001744764</v>
      </c>
      <c r="I85" s="114">
        <f t="shared" si="15"/>
        <v>969017.00015861494</v>
      </c>
      <c r="J85" s="108">
        <f t="shared" si="20"/>
        <v>11645658.955675621</v>
      </c>
      <c r="K85" s="108">
        <f t="shared" si="16"/>
        <v>1058696.2686977836</v>
      </c>
      <c r="L85" s="108">
        <f t="shared" si="21"/>
        <v>12467718.917284667</v>
      </c>
      <c r="M85" s="108">
        <f t="shared" si="17"/>
        <v>1133428.9924804242</v>
      </c>
      <c r="N85" s="110">
        <f t="shared" si="22"/>
        <v>13289778.878893714</v>
      </c>
      <c r="O85" s="108">
        <f t="shared" si="17"/>
        <v>1208161.7162630649</v>
      </c>
      <c r="P85" s="115">
        <f t="shared" si="18"/>
        <v>13947426.848180953</v>
      </c>
      <c r="Q85" s="114">
        <f t="shared" si="19"/>
        <v>1267947.8952891775</v>
      </c>
    </row>
    <row r="86" spans="1:17" x14ac:dyDescent="0.2">
      <c r="A86" s="112">
        <v>83</v>
      </c>
      <c r="B86" s="113" t="s">
        <v>48</v>
      </c>
      <c r="C86" s="106" t="s">
        <v>1424</v>
      </c>
      <c r="D86" s="105" t="s">
        <v>47</v>
      </c>
      <c r="E86" s="107">
        <v>36642507.584104761</v>
      </c>
      <c r="F86" s="108">
        <v>7852057.8195000002</v>
      </c>
      <c r="G86" s="109">
        <f t="shared" si="13"/>
        <v>0.21428822253709959</v>
      </c>
      <c r="H86" s="108">
        <f t="shared" si="14"/>
        <v>21461948.24778381</v>
      </c>
      <c r="I86" s="114">
        <f t="shared" si="15"/>
        <v>1951086.2043439827</v>
      </c>
      <c r="J86" s="108">
        <f t="shared" si="20"/>
        <v>23660498.702830095</v>
      </c>
      <c r="K86" s="108">
        <f t="shared" si="16"/>
        <v>2150954.4275300088</v>
      </c>
      <c r="L86" s="108">
        <f t="shared" si="21"/>
        <v>25492624.082035337</v>
      </c>
      <c r="M86" s="108">
        <f t="shared" si="17"/>
        <v>2317511.2801850308</v>
      </c>
      <c r="N86" s="110">
        <f t="shared" si="22"/>
        <v>27324749.461240567</v>
      </c>
      <c r="O86" s="108">
        <f t="shared" si="17"/>
        <v>2484068.1328400518</v>
      </c>
      <c r="P86" s="115">
        <f t="shared" si="18"/>
        <v>28790449.764604762</v>
      </c>
      <c r="Q86" s="114">
        <f t="shared" si="19"/>
        <v>2617313.6149640693</v>
      </c>
    </row>
    <row r="87" spans="1:17" x14ac:dyDescent="0.2">
      <c r="A87" s="112">
        <v>84</v>
      </c>
      <c r="B87" s="113" t="s">
        <v>74</v>
      </c>
      <c r="C87" s="106" t="s">
        <v>1429</v>
      </c>
      <c r="D87" s="105" t="s">
        <v>65</v>
      </c>
      <c r="E87" s="107">
        <v>2212441.7825619043</v>
      </c>
      <c r="F87" s="108">
        <v>401801.71120000002</v>
      </c>
      <c r="G87" s="109">
        <f t="shared" si="13"/>
        <v>0.18161007189745459</v>
      </c>
      <c r="H87" s="108">
        <f t="shared" si="14"/>
        <v>1368151.7148495235</v>
      </c>
      <c r="I87" s="114">
        <f t="shared" si="15"/>
        <v>124377.42862268396</v>
      </c>
      <c r="J87" s="108">
        <f t="shared" si="20"/>
        <v>1500898.2218032377</v>
      </c>
      <c r="K87" s="108">
        <f t="shared" si="16"/>
        <v>136445.29289120343</v>
      </c>
      <c r="L87" s="108">
        <f t="shared" si="21"/>
        <v>1611520.3109313329</v>
      </c>
      <c r="M87" s="108">
        <f t="shared" si="17"/>
        <v>146501.846448303</v>
      </c>
      <c r="N87" s="110">
        <f t="shared" si="22"/>
        <v>1722142.4000594278</v>
      </c>
      <c r="O87" s="108">
        <f t="shared" si="17"/>
        <v>156558.40000540254</v>
      </c>
      <c r="P87" s="115">
        <f t="shared" si="18"/>
        <v>1810640.0713619043</v>
      </c>
      <c r="Q87" s="114">
        <f t="shared" si="19"/>
        <v>164603.6428510822</v>
      </c>
    </row>
    <row r="88" spans="1:17" x14ac:dyDescent="0.2">
      <c r="A88" s="104">
        <v>85</v>
      </c>
      <c r="B88" s="116" t="s">
        <v>1266</v>
      </c>
      <c r="C88" s="106" t="s">
        <v>1429</v>
      </c>
      <c r="D88" s="105" t="s">
        <v>70</v>
      </c>
      <c r="E88" s="107">
        <v>2238755.8098857137</v>
      </c>
      <c r="F88" s="108">
        <v>1219801.5802</v>
      </c>
      <c r="G88" s="109">
        <f t="shared" si="13"/>
        <v>0.54485691329697528</v>
      </c>
      <c r="H88" s="108">
        <f t="shared" si="14"/>
        <v>571203.06770857121</v>
      </c>
      <c r="I88" s="114">
        <f t="shared" si="15"/>
        <v>51927.551609870112</v>
      </c>
      <c r="J88" s="108">
        <f t="shared" si="20"/>
        <v>705528.41630171379</v>
      </c>
      <c r="K88" s="108">
        <f t="shared" si="16"/>
        <v>64138.946936519438</v>
      </c>
      <c r="L88" s="108">
        <f t="shared" si="21"/>
        <v>817466.20679599955</v>
      </c>
      <c r="M88" s="108">
        <f t="shared" si="17"/>
        <v>74315.109708727236</v>
      </c>
      <c r="N88" s="110">
        <f t="shared" si="22"/>
        <v>929403.99729028507</v>
      </c>
      <c r="O88" s="108">
        <f t="shared" si="17"/>
        <v>84491.272480935004</v>
      </c>
      <c r="P88" s="115">
        <f t="shared" si="18"/>
        <v>1018954.2296857138</v>
      </c>
      <c r="Q88" s="114">
        <f t="shared" si="19"/>
        <v>92632.20269870125</v>
      </c>
    </row>
    <row r="89" spans="1:17" x14ac:dyDescent="0.2">
      <c r="A89" s="112">
        <v>86</v>
      </c>
      <c r="B89" s="113" t="s">
        <v>71</v>
      </c>
      <c r="C89" s="106" t="s">
        <v>1429</v>
      </c>
      <c r="D89" s="105" t="s">
        <v>70</v>
      </c>
      <c r="E89" s="107">
        <v>4775562.6851238087</v>
      </c>
      <c r="F89" s="108">
        <v>1656639.2877</v>
      </c>
      <c r="G89" s="109">
        <f t="shared" si="13"/>
        <v>0.3468992864150941</v>
      </c>
      <c r="H89" s="108">
        <f t="shared" si="14"/>
        <v>2163810.8603990469</v>
      </c>
      <c r="I89" s="114">
        <f t="shared" si="15"/>
        <v>196710.07821809518</v>
      </c>
      <c r="J89" s="108">
        <f t="shared" si="20"/>
        <v>2450344.6215064758</v>
      </c>
      <c r="K89" s="108">
        <f t="shared" si="16"/>
        <v>222758.60195513416</v>
      </c>
      <c r="L89" s="108">
        <f t="shared" si="21"/>
        <v>2689122.7557626655</v>
      </c>
      <c r="M89" s="108">
        <f t="shared" si="17"/>
        <v>244465.70506933323</v>
      </c>
      <c r="N89" s="110">
        <f t="shared" si="22"/>
        <v>2927900.8900188562</v>
      </c>
      <c r="O89" s="108">
        <f t="shared" si="17"/>
        <v>266172.80818353238</v>
      </c>
      <c r="P89" s="115">
        <f t="shared" si="18"/>
        <v>3118923.3974238085</v>
      </c>
      <c r="Q89" s="114">
        <f t="shared" si="19"/>
        <v>283538.49067489168</v>
      </c>
    </row>
    <row r="90" spans="1:17" x14ac:dyDescent="0.2">
      <c r="A90" s="112">
        <v>87</v>
      </c>
      <c r="B90" s="116" t="s">
        <v>136</v>
      </c>
      <c r="C90" s="106" t="s">
        <v>1429</v>
      </c>
      <c r="D90" s="105" t="s">
        <v>1430</v>
      </c>
      <c r="E90" s="107">
        <v>5842565.2915190468</v>
      </c>
      <c r="F90" s="108">
        <v>2290296.4782000007</v>
      </c>
      <c r="G90" s="109">
        <f t="shared" si="13"/>
        <v>0.39200186286742061</v>
      </c>
      <c r="H90" s="108">
        <f t="shared" si="14"/>
        <v>2383755.7550152373</v>
      </c>
      <c r="I90" s="114">
        <f t="shared" si="15"/>
        <v>216705.06863774883</v>
      </c>
      <c r="J90" s="108">
        <f t="shared" si="20"/>
        <v>2734309.672506379</v>
      </c>
      <c r="K90" s="108">
        <f t="shared" si="16"/>
        <v>248573.60659148899</v>
      </c>
      <c r="L90" s="108">
        <f t="shared" si="21"/>
        <v>3026437.9370823316</v>
      </c>
      <c r="M90" s="108">
        <f t="shared" si="17"/>
        <v>275130.72155293921</v>
      </c>
      <c r="N90" s="110">
        <f t="shared" si="22"/>
        <v>3318566.2016582843</v>
      </c>
      <c r="O90" s="108">
        <f t="shared" si="17"/>
        <v>301687.83651438949</v>
      </c>
      <c r="P90" s="115">
        <f t="shared" si="18"/>
        <v>3552268.8133190461</v>
      </c>
      <c r="Q90" s="114">
        <f t="shared" si="19"/>
        <v>322933.52848354966</v>
      </c>
    </row>
    <row r="91" spans="1:17" x14ac:dyDescent="0.2">
      <c r="A91" s="104">
        <v>88</v>
      </c>
      <c r="B91" s="113" t="s">
        <v>66</v>
      </c>
      <c r="C91" s="106" t="s">
        <v>1429</v>
      </c>
      <c r="D91" s="105" t="s">
        <v>1430</v>
      </c>
      <c r="E91" s="107">
        <v>6336713.3105095252</v>
      </c>
      <c r="F91" s="108">
        <v>2394678.9671999994</v>
      </c>
      <c r="G91" s="109">
        <f t="shared" si="13"/>
        <v>0.37790552449775372</v>
      </c>
      <c r="H91" s="108">
        <f t="shared" si="14"/>
        <v>2674691.681207621</v>
      </c>
      <c r="I91" s="114">
        <f t="shared" si="15"/>
        <v>243153.78920069282</v>
      </c>
      <c r="J91" s="108">
        <f t="shared" si="20"/>
        <v>3054894.479838192</v>
      </c>
      <c r="K91" s="108">
        <f t="shared" si="16"/>
        <v>277717.67998529016</v>
      </c>
      <c r="L91" s="108">
        <f t="shared" si="21"/>
        <v>3371730.1453636684</v>
      </c>
      <c r="M91" s="108">
        <f t="shared" si="17"/>
        <v>306520.92230578803</v>
      </c>
      <c r="N91" s="110">
        <f t="shared" si="22"/>
        <v>3688565.8108891449</v>
      </c>
      <c r="O91" s="108">
        <f t="shared" si="17"/>
        <v>335324.1646262859</v>
      </c>
      <c r="P91" s="115">
        <f t="shared" si="18"/>
        <v>3942034.3433095259</v>
      </c>
      <c r="Q91" s="114">
        <f t="shared" si="19"/>
        <v>358366.75848268415</v>
      </c>
    </row>
    <row r="92" spans="1:17" x14ac:dyDescent="0.2">
      <c r="A92" s="112">
        <v>89</v>
      </c>
      <c r="B92" s="113" t="s">
        <v>72</v>
      </c>
      <c r="C92" s="106" t="s">
        <v>1429</v>
      </c>
      <c r="D92" s="105" t="s">
        <v>65</v>
      </c>
      <c r="E92" s="107">
        <v>6812456.3624952389</v>
      </c>
      <c r="F92" s="108">
        <v>1304054.3801</v>
      </c>
      <c r="G92" s="109">
        <f t="shared" si="13"/>
        <v>0.19142205259166697</v>
      </c>
      <c r="H92" s="108">
        <f t="shared" si="14"/>
        <v>4145910.709896192</v>
      </c>
      <c r="I92" s="114">
        <f t="shared" si="15"/>
        <v>376900.97362692654</v>
      </c>
      <c r="J92" s="108">
        <f t="shared" si="20"/>
        <v>4554658.0916459057</v>
      </c>
      <c r="K92" s="108">
        <f t="shared" si="16"/>
        <v>414059.82651326415</v>
      </c>
      <c r="L92" s="108">
        <f t="shared" si="21"/>
        <v>4895280.9097706676</v>
      </c>
      <c r="M92" s="108">
        <f t="shared" si="17"/>
        <v>445025.53725187888</v>
      </c>
      <c r="N92" s="110">
        <f t="shared" si="22"/>
        <v>5235903.7278954294</v>
      </c>
      <c r="O92" s="108">
        <f t="shared" si="17"/>
        <v>475991.2479904936</v>
      </c>
      <c r="P92" s="115">
        <f t="shared" si="18"/>
        <v>5508401.9823952392</v>
      </c>
      <c r="Q92" s="114">
        <f t="shared" si="19"/>
        <v>500763.81658138538</v>
      </c>
    </row>
    <row r="93" spans="1:17" x14ac:dyDescent="0.2">
      <c r="A93" s="112">
        <v>90</v>
      </c>
      <c r="B93" s="113" t="s">
        <v>76</v>
      </c>
      <c r="C93" s="106" t="s">
        <v>1429</v>
      </c>
      <c r="D93" s="105" t="s">
        <v>70</v>
      </c>
      <c r="E93" s="107">
        <v>9090290.9123428576</v>
      </c>
      <c r="F93" s="108">
        <v>2705744.1279000002</v>
      </c>
      <c r="G93" s="109">
        <f t="shared" si="13"/>
        <v>0.29765209430493833</v>
      </c>
      <c r="H93" s="108">
        <f t="shared" si="14"/>
        <v>4566488.6019742861</v>
      </c>
      <c r="I93" s="114">
        <f t="shared" si="15"/>
        <v>415135.32745220786</v>
      </c>
      <c r="J93" s="108">
        <f t="shared" si="20"/>
        <v>5111906.056714857</v>
      </c>
      <c r="K93" s="108">
        <f t="shared" si="16"/>
        <v>464718.73242862336</v>
      </c>
      <c r="L93" s="108">
        <f t="shared" si="21"/>
        <v>5566420.6023319997</v>
      </c>
      <c r="M93" s="108">
        <f t="shared" si="17"/>
        <v>506038.23657563631</v>
      </c>
      <c r="N93" s="110">
        <f t="shared" si="22"/>
        <v>6020935.1479491424</v>
      </c>
      <c r="O93" s="108">
        <f t="shared" si="17"/>
        <v>547357.74072264927</v>
      </c>
      <c r="P93" s="115">
        <f t="shared" si="18"/>
        <v>6384546.7844428569</v>
      </c>
      <c r="Q93" s="114">
        <f t="shared" si="19"/>
        <v>580413.34404025972</v>
      </c>
    </row>
    <row r="94" spans="1:17" x14ac:dyDescent="0.2">
      <c r="A94" s="104">
        <v>91</v>
      </c>
      <c r="B94" s="113" t="s">
        <v>75</v>
      </c>
      <c r="C94" s="106" t="s">
        <v>1429</v>
      </c>
      <c r="D94" s="105" t="s">
        <v>70</v>
      </c>
      <c r="E94" s="107">
        <v>9170732.6126142852</v>
      </c>
      <c r="F94" s="108">
        <v>1904551.9351000004</v>
      </c>
      <c r="G94" s="109">
        <f t="shared" si="13"/>
        <v>0.20767718518805151</v>
      </c>
      <c r="H94" s="108">
        <f t="shared" si="14"/>
        <v>5432034.1549914284</v>
      </c>
      <c r="I94" s="114">
        <f t="shared" si="15"/>
        <v>493821.28681740258</v>
      </c>
      <c r="J94" s="108">
        <f t="shared" si="20"/>
        <v>5982278.1117482847</v>
      </c>
      <c r="K94" s="108">
        <f t="shared" si="16"/>
        <v>543843.46470438957</v>
      </c>
      <c r="L94" s="108">
        <f t="shared" si="21"/>
        <v>6440814.7423789995</v>
      </c>
      <c r="M94" s="108">
        <f t="shared" si="17"/>
        <v>585528.61294354545</v>
      </c>
      <c r="N94" s="110">
        <f t="shared" si="22"/>
        <v>6899351.3730097134</v>
      </c>
      <c r="O94" s="108">
        <f t="shared" si="17"/>
        <v>627213.76118270122</v>
      </c>
      <c r="P94" s="115">
        <f t="shared" si="18"/>
        <v>7266180.6775142848</v>
      </c>
      <c r="Q94" s="114">
        <f t="shared" si="19"/>
        <v>660561.87977402587</v>
      </c>
    </row>
    <row r="95" spans="1:17" x14ac:dyDescent="0.2">
      <c r="A95" s="112">
        <v>92</v>
      </c>
      <c r="B95" s="128" t="s">
        <v>1332</v>
      </c>
      <c r="C95" s="106" t="s">
        <v>1429</v>
      </c>
      <c r="D95" s="105" t="s">
        <v>65</v>
      </c>
      <c r="E95" s="107">
        <v>8958945.6244857144</v>
      </c>
      <c r="F95" s="108">
        <v>1308944.7009999999</v>
      </c>
      <c r="G95" s="129">
        <f t="shared" si="13"/>
        <v>0.14610477123809304</v>
      </c>
      <c r="H95" s="108">
        <f t="shared" si="14"/>
        <v>5858211.7985885721</v>
      </c>
      <c r="I95" s="114">
        <f t="shared" si="15"/>
        <v>532564.70896259742</v>
      </c>
      <c r="J95" s="108">
        <f t="shared" si="20"/>
        <v>6395748.5360577144</v>
      </c>
      <c r="K95" s="108">
        <f t="shared" si="16"/>
        <v>581431.68509615585</v>
      </c>
      <c r="L95" s="108">
        <f t="shared" si="21"/>
        <v>6843695.8172820006</v>
      </c>
      <c r="M95" s="108">
        <f t="shared" si="17"/>
        <v>622154.16520745459</v>
      </c>
      <c r="N95" s="110">
        <f t="shared" si="22"/>
        <v>7291643.0985062867</v>
      </c>
      <c r="O95" s="108">
        <f t="shared" si="17"/>
        <v>662876.64531875332</v>
      </c>
      <c r="P95" s="115">
        <f t="shared" si="18"/>
        <v>7650000.9234857149</v>
      </c>
      <c r="Q95" s="114">
        <f t="shared" si="19"/>
        <v>695454.62940779224</v>
      </c>
    </row>
    <row r="96" spans="1:17" x14ac:dyDescent="0.2">
      <c r="A96" s="112">
        <v>93</v>
      </c>
      <c r="B96" s="113" t="s">
        <v>69</v>
      </c>
      <c r="C96" s="106" t="s">
        <v>1429</v>
      </c>
      <c r="D96" s="105" t="s">
        <v>70</v>
      </c>
      <c r="E96" s="107">
        <v>9303621.5681142863</v>
      </c>
      <c r="F96" s="108">
        <v>1244518.7200000002</v>
      </c>
      <c r="G96" s="109">
        <f t="shared" si="13"/>
        <v>0.13376712615496533</v>
      </c>
      <c r="H96" s="108">
        <f t="shared" ref="H96:H125" si="23">(E96*0.8)-F96</f>
        <v>6198378.5344914291</v>
      </c>
      <c r="I96" s="114">
        <f t="shared" ref="I96:I126" si="24">H96/$Q$2</f>
        <v>563488.957681039</v>
      </c>
      <c r="J96" s="108">
        <f t="shared" si="20"/>
        <v>6756595.8285782859</v>
      </c>
      <c r="K96" s="108">
        <f t="shared" si="16"/>
        <v>614235.98441620776</v>
      </c>
      <c r="L96" s="108">
        <f t="shared" si="21"/>
        <v>7221776.9069839995</v>
      </c>
      <c r="M96" s="108">
        <f t="shared" si="17"/>
        <v>656525.17336218175</v>
      </c>
      <c r="N96" s="110">
        <f t="shared" si="22"/>
        <v>7686957.9853897132</v>
      </c>
      <c r="O96" s="108">
        <f t="shared" si="17"/>
        <v>698814.36230815575</v>
      </c>
      <c r="P96" s="115">
        <f t="shared" ref="P96:P126" si="25">E96-F96</f>
        <v>8059102.8481142856</v>
      </c>
      <c r="Q96" s="114">
        <f t="shared" si="19"/>
        <v>732645.71346493508</v>
      </c>
    </row>
    <row r="97" spans="1:17" x14ac:dyDescent="0.2">
      <c r="A97" s="104">
        <v>94</v>
      </c>
      <c r="B97" s="113" t="s">
        <v>73</v>
      </c>
      <c r="C97" s="106" t="s">
        <v>1429</v>
      </c>
      <c r="D97" s="105" t="s">
        <v>65</v>
      </c>
      <c r="E97" s="107">
        <v>8961872.6339999996</v>
      </c>
      <c r="F97" s="108">
        <v>1887861.9057000002</v>
      </c>
      <c r="G97" s="109">
        <f t="shared" si="13"/>
        <v>0.21065484668212484</v>
      </c>
      <c r="H97" s="108">
        <f t="shared" si="23"/>
        <v>5281636.2015000004</v>
      </c>
      <c r="I97" s="114">
        <f t="shared" si="24"/>
        <v>480148.74559090915</v>
      </c>
      <c r="J97" s="108">
        <f t="shared" si="20"/>
        <v>5819348.5595399998</v>
      </c>
      <c r="K97" s="108">
        <f t="shared" si="16"/>
        <v>529031.68723090913</v>
      </c>
      <c r="L97" s="108">
        <f t="shared" si="21"/>
        <v>6267442.1912399996</v>
      </c>
      <c r="M97" s="108">
        <f t="shared" si="17"/>
        <v>569767.47193090909</v>
      </c>
      <c r="N97" s="110">
        <f t="shared" si="22"/>
        <v>6715535.8229399994</v>
      </c>
      <c r="O97" s="108">
        <f t="shared" si="17"/>
        <v>610503.25663090905</v>
      </c>
      <c r="P97" s="115">
        <f t="shared" si="25"/>
        <v>7074010.7282999996</v>
      </c>
      <c r="Q97" s="114">
        <f t="shared" si="19"/>
        <v>643091.88439090911</v>
      </c>
    </row>
    <row r="98" spans="1:17" x14ac:dyDescent="0.2">
      <c r="A98" s="112">
        <v>95</v>
      </c>
      <c r="B98" s="113" t="s">
        <v>77</v>
      </c>
      <c r="C98" s="106" t="s">
        <v>1429</v>
      </c>
      <c r="D98" s="105" t="s">
        <v>1430</v>
      </c>
      <c r="E98" s="107">
        <v>17576539.756119046</v>
      </c>
      <c r="F98" s="108">
        <v>4478838.9898000006</v>
      </c>
      <c r="G98" s="109">
        <f t="shared" si="13"/>
        <v>0.25481915393732435</v>
      </c>
      <c r="H98" s="108">
        <f t="shared" si="23"/>
        <v>9582392.8150952365</v>
      </c>
      <c r="I98" s="114">
        <f t="shared" si="24"/>
        <v>871126.61955411243</v>
      </c>
      <c r="J98" s="108">
        <f t="shared" si="20"/>
        <v>10636985.200462379</v>
      </c>
      <c r="K98" s="108">
        <f t="shared" si="16"/>
        <v>966998.65458748897</v>
      </c>
      <c r="L98" s="108">
        <f t="shared" si="21"/>
        <v>11515812.188268332</v>
      </c>
      <c r="M98" s="108">
        <f t="shared" si="17"/>
        <v>1046892.0171153028</v>
      </c>
      <c r="N98" s="110">
        <f t="shared" si="22"/>
        <v>12394639.176074283</v>
      </c>
      <c r="O98" s="108">
        <f t="shared" si="17"/>
        <v>1126785.3796431166</v>
      </c>
      <c r="P98" s="115">
        <f t="shared" si="25"/>
        <v>13097700.766319046</v>
      </c>
      <c r="Q98" s="114">
        <f t="shared" si="19"/>
        <v>1190700.0696653677</v>
      </c>
    </row>
    <row r="99" spans="1:17" x14ac:dyDescent="0.2">
      <c r="A99" s="112">
        <v>96</v>
      </c>
      <c r="B99" s="113" t="s">
        <v>64</v>
      </c>
      <c r="C99" s="106" t="s">
        <v>1429</v>
      </c>
      <c r="D99" s="105" t="s">
        <v>1430</v>
      </c>
      <c r="E99" s="107">
        <v>10151607.898966668</v>
      </c>
      <c r="F99" s="108">
        <v>2178000.3583999998</v>
      </c>
      <c r="G99" s="109">
        <f t="shared" si="13"/>
        <v>0.21454732886419878</v>
      </c>
      <c r="H99" s="108">
        <f t="shared" si="23"/>
        <v>5943285.9607733358</v>
      </c>
      <c r="I99" s="114">
        <f t="shared" si="24"/>
        <v>540298.72370666685</v>
      </c>
      <c r="J99" s="108">
        <f t="shared" si="20"/>
        <v>6552382.4347113334</v>
      </c>
      <c r="K99" s="108">
        <f t="shared" si="16"/>
        <v>595671.13042830303</v>
      </c>
      <c r="L99" s="108">
        <f t="shared" si="21"/>
        <v>7059962.8296596687</v>
      </c>
      <c r="M99" s="108">
        <f t="shared" si="17"/>
        <v>641814.8026963335</v>
      </c>
      <c r="N99" s="110">
        <f t="shared" si="22"/>
        <v>7567543.2246080004</v>
      </c>
      <c r="O99" s="108">
        <f t="shared" si="17"/>
        <v>687958.47496436362</v>
      </c>
      <c r="P99" s="115">
        <f t="shared" si="25"/>
        <v>7973607.5405666679</v>
      </c>
      <c r="Q99" s="114">
        <f t="shared" si="19"/>
        <v>724873.41277878801</v>
      </c>
    </row>
    <row r="100" spans="1:17" x14ac:dyDescent="0.2">
      <c r="A100" s="104">
        <v>97</v>
      </c>
      <c r="B100" s="113" t="s">
        <v>85</v>
      </c>
      <c r="C100" s="106" t="s">
        <v>1429</v>
      </c>
      <c r="D100" s="105" t="s">
        <v>80</v>
      </c>
      <c r="E100" s="107">
        <v>3086030.2059571426</v>
      </c>
      <c r="F100" s="108">
        <v>732806.95200000005</v>
      </c>
      <c r="G100" s="109">
        <f t="shared" si="13"/>
        <v>0.2374594229782393</v>
      </c>
      <c r="H100" s="108">
        <f t="shared" si="23"/>
        <v>1736017.2127657142</v>
      </c>
      <c r="I100" s="114">
        <f t="shared" si="24"/>
        <v>157819.74661506491</v>
      </c>
      <c r="J100" s="108">
        <f t="shared" si="20"/>
        <v>1921179.0251231426</v>
      </c>
      <c r="K100" s="108">
        <f t="shared" si="16"/>
        <v>174652.63864755843</v>
      </c>
      <c r="L100" s="108">
        <f t="shared" si="21"/>
        <v>2075480.5354209999</v>
      </c>
      <c r="M100" s="108">
        <f t="shared" si="17"/>
        <v>188680.04867463635</v>
      </c>
      <c r="N100" s="110">
        <f t="shared" si="22"/>
        <v>2229782.0457188566</v>
      </c>
      <c r="O100" s="108">
        <f t="shared" si="17"/>
        <v>202707.45870171423</v>
      </c>
      <c r="P100" s="115">
        <f t="shared" si="25"/>
        <v>2353223.2539571426</v>
      </c>
      <c r="Q100" s="114">
        <f t="shared" si="19"/>
        <v>213929.38672337661</v>
      </c>
    </row>
    <row r="101" spans="1:17" x14ac:dyDescent="0.2">
      <c r="A101" s="112">
        <v>98</v>
      </c>
      <c r="B101" s="113" t="s">
        <v>90</v>
      </c>
      <c r="C101" s="106" t="s">
        <v>1429</v>
      </c>
      <c r="D101" s="105" t="s">
        <v>91</v>
      </c>
      <c r="E101" s="107">
        <v>6685540.7172571449</v>
      </c>
      <c r="F101" s="108">
        <v>1622595.2830999999</v>
      </c>
      <c r="G101" s="109">
        <f t="shared" si="13"/>
        <v>0.24270217649137238</v>
      </c>
      <c r="H101" s="108">
        <f t="shared" si="23"/>
        <v>3725837.2907057162</v>
      </c>
      <c r="I101" s="114">
        <f t="shared" si="24"/>
        <v>338712.48097324691</v>
      </c>
      <c r="J101" s="108">
        <f t="shared" si="20"/>
        <v>4126969.7337411446</v>
      </c>
      <c r="K101" s="108">
        <f t="shared" si="16"/>
        <v>375179.06670374045</v>
      </c>
      <c r="L101" s="108">
        <f t="shared" si="21"/>
        <v>4461246.7696040021</v>
      </c>
      <c r="M101" s="108">
        <f t="shared" si="17"/>
        <v>405567.88814581838</v>
      </c>
      <c r="N101" s="110">
        <f t="shared" si="22"/>
        <v>4795523.8054668596</v>
      </c>
      <c r="O101" s="108">
        <f t="shared" si="17"/>
        <v>435956.7095878963</v>
      </c>
      <c r="P101" s="115">
        <f t="shared" si="25"/>
        <v>5062945.4341571452</v>
      </c>
      <c r="Q101" s="114">
        <f t="shared" si="19"/>
        <v>460267.76674155868</v>
      </c>
    </row>
    <row r="102" spans="1:17" x14ac:dyDescent="0.2">
      <c r="A102" s="112">
        <v>99</v>
      </c>
      <c r="B102" s="113" t="s">
        <v>88</v>
      </c>
      <c r="C102" s="106" t="s">
        <v>1429</v>
      </c>
      <c r="D102" s="105" t="s">
        <v>1430</v>
      </c>
      <c r="E102" s="107">
        <v>6244301.7557095215</v>
      </c>
      <c r="F102" s="108">
        <v>1637512.5393000001</v>
      </c>
      <c r="G102" s="109">
        <f t="shared" si="13"/>
        <v>0.26224109650093846</v>
      </c>
      <c r="H102" s="108">
        <f t="shared" si="23"/>
        <v>3357928.8652676167</v>
      </c>
      <c r="I102" s="114">
        <f t="shared" si="24"/>
        <v>305266.26047887426</v>
      </c>
      <c r="J102" s="108">
        <f t="shared" si="20"/>
        <v>3732586.9706101883</v>
      </c>
      <c r="K102" s="108">
        <f t="shared" si="16"/>
        <v>339326.08823728986</v>
      </c>
      <c r="L102" s="108">
        <f t="shared" si="21"/>
        <v>4044802.0583956642</v>
      </c>
      <c r="M102" s="108">
        <f t="shared" si="17"/>
        <v>367709.27803596947</v>
      </c>
      <c r="N102" s="110">
        <f t="shared" si="22"/>
        <v>4357017.1461811401</v>
      </c>
      <c r="O102" s="108">
        <f t="shared" si="17"/>
        <v>396092.46783464908</v>
      </c>
      <c r="P102" s="115">
        <f t="shared" si="25"/>
        <v>4606789.2164095212</v>
      </c>
      <c r="Q102" s="114">
        <f t="shared" si="19"/>
        <v>418799.01967359282</v>
      </c>
    </row>
    <row r="103" spans="1:17" x14ac:dyDescent="0.2">
      <c r="A103" s="104">
        <v>100</v>
      </c>
      <c r="B103" s="113" t="s">
        <v>89</v>
      </c>
      <c r="C103" s="106" t="s">
        <v>1429</v>
      </c>
      <c r="D103" s="105" t="s">
        <v>91</v>
      </c>
      <c r="E103" s="107">
        <v>7954397.0053047631</v>
      </c>
      <c r="F103" s="108">
        <v>2755763.8975000004</v>
      </c>
      <c r="G103" s="109">
        <f t="shared" si="13"/>
        <v>0.34644535540056526</v>
      </c>
      <c r="H103" s="108">
        <f t="shared" si="23"/>
        <v>3607753.7067438108</v>
      </c>
      <c r="I103" s="114">
        <f t="shared" si="24"/>
        <v>327977.60970398277</v>
      </c>
      <c r="J103" s="108">
        <f t="shared" si="20"/>
        <v>4085017.5270620962</v>
      </c>
      <c r="K103" s="108">
        <f t="shared" si="16"/>
        <v>371365.22973291785</v>
      </c>
      <c r="L103" s="108">
        <f t="shared" si="21"/>
        <v>4482737.3773273341</v>
      </c>
      <c r="M103" s="108">
        <f t="shared" si="17"/>
        <v>407521.57975703035</v>
      </c>
      <c r="N103" s="110">
        <f t="shared" si="22"/>
        <v>4880457.2275925726</v>
      </c>
      <c r="O103" s="108">
        <f t="shared" si="17"/>
        <v>443677.92978114297</v>
      </c>
      <c r="P103" s="115">
        <f t="shared" si="25"/>
        <v>5198633.1078047622</v>
      </c>
      <c r="Q103" s="114">
        <f t="shared" si="19"/>
        <v>472603.00980043295</v>
      </c>
    </row>
    <row r="104" spans="1:17" x14ac:dyDescent="0.2">
      <c r="A104" s="112">
        <v>101</v>
      </c>
      <c r="B104" s="130" t="s">
        <v>1433</v>
      </c>
      <c r="C104" s="106" t="s">
        <v>1429</v>
      </c>
      <c r="D104" s="105" t="s">
        <v>80</v>
      </c>
      <c r="E104" s="107">
        <v>6420276.1430095229</v>
      </c>
      <c r="F104" s="108">
        <v>839761.84169999999</v>
      </c>
      <c r="G104" s="109">
        <f t="shared" si="13"/>
        <v>0.13079839916455047</v>
      </c>
      <c r="H104" s="108">
        <f t="shared" si="23"/>
        <v>4296459.0727076186</v>
      </c>
      <c r="I104" s="114">
        <f t="shared" si="24"/>
        <v>390587.18842796533</v>
      </c>
      <c r="J104" s="108">
        <f t="shared" si="20"/>
        <v>4681675.6412881901</v>
      </c>
      <c r="K104" s="108">
        <f t="shared" si="16"/>
        <v>425606.87648074457</v>
      </c>
      <c r="L104" s="108">
        <f t="shared" si="21"/>
        <v>5002689.4484386668</v>
      </c>
      <c r="M104" s="108">
        <f t="shared" si="17"/>
        <v>454789.94985806063</v>
      </c>
      <c r="N104" s="110">
        <f t="shared" si="22"/>
        <v>5323703.2555891424</v>
      </c>
      <c r="O104" s="108">
        <f t="shared" si="17"/>
        <v>483973.02323537658</v>
      </c>
      <c r="P104" s="115">
        <f t="shared" si="25"/>
        <v>5580514.3013095232</v>
      </c>
      <c r="Q104" s="114">
        <f t="shared" si="19"/>
        <v>507319.4819372294</v>
      </c>
    </row>
    <row r="105" spans="1:17" x14ac:dyDescent="0.2">
      <c r="A105" s="112">
        <v>102</v>
      </c>
      <c r="B105" s="113" t="s">
        <v>79</v>
      </c>
      <c r="C105" s="106" t="s">
        <v>1429</v>
      </c>
      <c r="D105" s="105" t="s">
        <v>1430</v>
      </c>
      <c r="E105" s="107">
        <v>7210538.1143095223</v>
      </c>
      <c r="F105" s="108">
        <v>1872088.9074999997</v>
      </c>
      <c r="G105" s="109">
        <f t="shared" si="13"/>
        <v>0.25963234335933749</v>
      </c>
      <c r="H105" s="108">
        <f t="shared" si="23"/>
        <v>3896341.5839476185</v>
      </c>
      <c r="I105" s="114">
        <f t="shared" si="24"/>
        <v>354212.8712679653</v>
      </c>
      <c r="J105" s="108">
        <f t="shared" si="20"/>
        <v>4328973.8708061893</v>
      </c>
      <c r="K105" s="108">
        <f t="shared" si="16"/>
        <v>393543.07916419901</v>
      </c>
      <c r="L105" s="108">
        <f t="shared" si="21"/>
        <v>4689500.776521666</v>
      </c>
      <c r="M105" s="108">
        <f t="shared" si="17"/>
        <v>426318.25241106056</v>
      </c>
      <c r="N105" s="110">
        <f t="shared" si="22"/>
        <v>5050027.6822371418</v>
      </c>
      <c r="O105" s="108">
        <f t="shared" si="17"/>
        <v>459093.42565792199</v>
      </c>
      <c r="P105" s="115">
        <f t="shared" si="25"/>
        <v>5338449.2068095226</v>
      </c>
      <c r="Q105" s="114">
        <f t="shared" si="19"/>
        <v>485313.56425541115</v>
      </c>
    </row>
    <row r="106" spans="1:17" s="126" customFormat="1" x14ac:dyDescent="0.2">
      <c r="A106" s="104">
        <v>103</v>
      </c>
      <c r="B106" s="116" t="s">
        <v>83</v>
      </c>
      <c r="C106" s="106" t="s">
        <v>1429</v>
      </c>
      <c r="D106" s="105" t="s">
        <v>80</v>
      </c>
      <c r="E106" s="107">
        <v>8220225.890214284</v>
      </c>
      <c r="F106" s="108">
        <v>2108332.1163999997</v>
      </c>
      <c r="G106" s="109">
        <f t="shared" si="13"/>
        <v>0.25648104377640646</v>
      </c>
      <c r="H106" s="108">
        <f t="shared" si="23"/>
        <v>4467848.5957714282</v>
      </c>
      <c r="I106" s="114">
        <f t="shared" si="24"/>
        <v>406168.05416103895</v>
      </c>
      <c r="J106" s="108">
        <f t="shared" si="20"/>
        <v>4961062.1491842847</v>
      </c>
      <c r="K106" s="108">
        <f t="shared" si="16"/>
        <v>451005.64992584405</v>
      </c>
      <c r="L106" s="108">
        <f t="shared" si="21"/>
        <v>5372073.4436949985</v>
      </c>
      <c r="M106" s="108">
        <f t="shared" si="17"/>
        <v>488370.3130631817</v>
      </c>
      <c r="N106" s="110">
        <f t="shared" si="22"/>
        <v>5783084.7382057123</v>
      </c>
      <c r="O106" s="108">
        <f t="shared" si="17"/>
        <v>525734.97620051925</v>
      </c>
      <c r="P106" s="115">
        <f t="shared" si="25"/>
        <v>6111893.7738142842</v>
      </c>
      <c r="Q106" s="114">
        <f t="shared" si="19"/>
        <v>555626.70671038947</v>
      </c>
    </row>
    <row r="107" spans="1:17" x14ac:dyDescent="0.2">
      <c r="A107" s="112">
        <v>104</v>
      </c>
      <c r="B107" s="113" t="s">
        <v>81</v>
      </c>
      <c r="C107" s="106" t="s">
        <v>1429</v>
      </c>
      <c r="D107" s="105" t="s">
        <v>80</v>
      </c>
      <c r="E107" s="107">
        <v>10455867.54351905</v>
      </c>
      <c r="F107" s="108">
        <v>2362126.3231999995</v>
      </c>
      <c r="G107" s="109">
        <f t="shared" si="13"/>
        <v>0.22591394863873696</v>
      </c>
      <c r="H107" s="108">
        <f t="shared" si="23"/>
        <v>6002567.7116152411</v>
      </c>
      <c r="I107" s="114">
        <f t="shared" si="24"/>
        <v>545687.97378320375</v>
      </c>
      <c r="J107" s="108">
        <f t="shared" si="20"/>
        <v>6629919.7642263835</v>
      </c>
      <c r="K107" s="108">
        <f t="shared" si="16"/>
        <v>602719.97856603481</v>
      </c>
      <c r="L107" s="108">
        <f t="shared" si="21"/>
        <v>7152713.1414023368</v>
      </c>
      <c r="M107" s="108">
        <f t="shared" si="17"/>
        <v>650246.6492183943</v>
      </c>
      <c r="N107" s="110">
        <f t="shared" si="22"/>
        <v>7675506.5185782881</v>
      </c>
      <c r="O107" s="108">
        <f t="shared" si="17"/>
        <v>697773.31987075345</v>
      </c>
      <c r="P107" s="115">
        <f t="shared" si="25"/>
        <v>8093741.2203190504</v>
      </c>
      <c r="Q107" s="114">
        <f t="shared" si="19"/>
        <v>735794.6563926409</v>
      </c>
    </row>
    <row r="108" spans="1:17" x14ac:dyDescent="0.2">
      <c r="A108" s="112">
        <v>105</v>
      </c>
      <c r="B108" s="113" t="s">
        <v>84</v>
      </c>
      <c r="C108" s="106" t="s">
        <v>1429</v>
      </c>
      <c r="D108" s="105" t="s">
        <v>80</v>
      </c>
      <c r="E108" s="107">
        <v>9996681.9114666656</v>
      </c>
      <c r="F108" s="108">
        <v>2465255.8130999999</v>
      </c>
      <c r="G108" s="109">
        <f t="shared" si="13"/>
        <v>0.24660740783121601</v>
      </c>
      <c r="H108" s="108">
        <f t="shared" si="23"/>
        <v>5532089.7160733333</v>
      </c>
      <c r="I108" s="114">
        <f t="shared" si="24"/>
        <v>502917.2469157576</v>
      </c>
      <c r="J108" s="108">
        <f t="shared" si="20"/>
        <v>6131890.6307613319</v>
      </c>
      <c r="K108" s="108">
        <f t="shared" si="16"/>
        <v>557444.60279648472</v>
      </c>
      <c r="L108" s="108">
        <f t="shared" si="21"/>
        <v>6631724.7263346659</v>
      </c>
      <c r="M108" s="108">
        <f t="shared" si="17"/>
        <v>602884.0660304242</v>
      </c>
      <c r="N108" s="110">
        <f t="shared" si="22"/>
        <v>7131558.8219079981</v>
      </c>
      <c r="O108" s="108">
        <f t="shared" si="17"/>
        <v>648323.52926436346</v>
      </c>
      <c r="P108" s="115">
        <f t="shared" si="25"/>
        <v>7531426.0983666657</v>
      </c>
      <c r="Q108" s="114">
        <f t="shared" si="19"/>
        <v>684675.09985151503</v>
      </c>
    </row>
    <row r="109" spans="1:17" x14ac:dyDescent="0.2">
      <c r="A109" s="104">
        <v>106</v>
      </c>
      <c r="B109" s="118" t="s">
        <v>1356</v>
      </c>
      <c r="C109" s="106" t="s">
        <v>1429</v>
      </c>
      <c r="D109" s="105" t="s">
        <v>91</v>
      </c>
      <c r="E109" s="107">
        <v>11983741.686519047</v>
      </c>
      <c r="F109" s="108">
        <v>2410206.8492999999</v>
      </c>
      <c r="G109" s="109">
        <f t="shared" si="13"/>
        <v>0.20112306426058318</v>
      </c>
      <c r="H109" s="108">
        <f t="shared" si="23"/>
        <v>7176786.4999152375</v>
      </c>
      <c r="I109" s="114">
        <f t="shared" si="24"/>
        <v>652435.13635593071</v>
      </c>
      <c r="J109" s="108">
        <f t="shared" si="20"/>
        <v>7895811.0011063805</v>
      </c>
      <c r="K109" s="108">
        <f t="shared" si="16"/>
        <v>717801.00010058004</v>
      </c>
      <c r="L109" s="108">
        <f t="shared" si="21"/>
        <v>8494998.085432332</v>
      </c>
      <c r="M109" s="108">
        <f t="shared" si="17"/>
        <v>772272.55322112108</v>
      </c>
      <c r="N109" s="110">
        <f t="shared" si="22"/>
        <v>9094185.1697582863</v>
      </c>
      <c r="O109" s="108">
        <f t="shared" si="17"/>
        <v>826744.10634166235</v>
      </c>
      <c r="P109" s="115">
        <f t="shared" si="25"/>
        <v>9573534.8372190483</v>
      </c>
      <c r="Q109" s="114">
        <f t="shared" si="19"/>
        <v>870321.34883809532</v>
      </c>
    </row>
    <row r="110" spans="1:17" x14ac:dyDescent="0.2">
      <c r="A110" s="112">
        <v>107</v>
      </c>
      <c r="B110" s="113" t="s">
        <v>87</v>
      </c>
      <c r="C110" s="106" t="s">
        <v>1429</v>
      </c>
      <c r="D110" s="105" t="s">
        <v>91</v>
      </c>
      <c r="E110" s="107">
        <v>10109872.283690477</v>
      </c>
      <c r="F110" s="108">
        <v>2942869.4104000009</v>
      </c>
      <c r="G110" s="109">
        <f t="shared" si="13"/>
        <v>0.2910886832020142</v>
      </c>
      <c r="H110" s="108">
        <f t="shared" si="23"/>
        <v>5145028.4165523816</v>
      </c>
      <c r="I110" s="114">
        <f t="shared" si="24"/>
        <v>467729.85605021653</v>
      </c>
      <c r="J110" s="108">
        <f t="shared" si="20"/>
        <v>5751620.7535738088</v>
      </c>
      <c r="K110" s="108">
        <f t="shared" si="16"/>
        <v>522874.61396125535</v>
      </c>
      <c r="L110" s="108">
        <f t="shared" si="21"/>
        <v>6257114.3677583337</v>
      </c>
      <c r="M110" s="108">
        <f t="shared" si="17"/>
        <v>568828.57888712129</v>
      </c>
      <c r="N110" s="110">
        <f t="shared" si="22"/>
        <v>6762607.9819428567</v>
      </c>
      <c r="O110" s="108">
        <f t="shared" si="17"/>
        <v>614782.54381298693</v>
      </c>
      <c r="P110" s="115">
        <f t="shared" si="25"/>
        <v>7167002.8732904755</v>
      </c>
      <c r="Q110" s="114">
        <f t="shared" si="19"/>
        <v>651545.71575367963</v>
      </c>
    </row>
    <row r="111" spans="1:17" x14ac:dyDescent="0.2">
      <c r="A111" s="112">
        <v>108</v>
      </c>
      <c r="B111" s="113" t="s">
        <v>86</v>
      </c>
      <c r="C111" s="106" t="s">
        <v>1429</v>
      </c>
      <c r="D111" s="105" t="s">
        <v>91</v>
      </c>
      <c r="E111" s="107">
        <v>14018132.547242859</v>
      </c>
      <c r="F111" s="108">
        <v>2917112.8190999995</v>
      </c>
      <c r="G111" s="109">
        <f t="shared" si="13"/>
        <v>0.20809567959704794</v>
      </c>
      <c r="H111" s="108">
        <f t="shared" si="23"/>
        <v>8297393.2186942883</v>
      </c>
      <c r="I111" s="114">
        <f t="shared" si="24"/>
        <v>754308.47442675347</v>
      </c>
      <c r="J111" s="108">
        <f t="shared" si="20"/>
        <v>9138481.1715288591</v>
      </c>
      <c r="K111" s="108">
        <f t="shared" si="16"/>
        <v>830771.01559353259</v>
      </c>
      <c r="L111" s="108">
        <f t="shared" si="21"/>
        <v>9839387.7988910023</v>
      </c>
      <c r="M111" s="108">
        <f t="shared" si="17"/>
        <v>894489.79989918205</v>
      </c>
      <c r="N111" s="110">
        <f t="shared" si="22"/>
        <v>10540294.426253144</v>
      </c>
      <c r="O111" s="108">
        <f t="shared" si="17"/>
        <v>958208.58420483128</v>
      </c>
      <c r="P111" s="115">
        <f t="shared" si="25"/>
        <v>11101019.728142859</v>
      </c>
      <c r="Q111" s="114">
        <f t="shared" si="19"/>
        <v>1009183.6116493508</v>
      </c>
    </row>
    <row r="112" spans="1:17" x14ac:dyDescent="0.2">
      <c r="A112" s="104">
        <v>109</v>
      </c>
      <c r="B112" s="113" t="s">
        <v>95</v>
      </c>
      <c r="C112" s="106" t="s">
        <v>1419</v>
      </c>
      <c r="D112" s="105" t="s">
        <v>1431</v>
      </c>
      <c r="E112" s="107">
        <v>3316961.0735523799</v>
      </c>
      <c r="F112" s="108">
        <v>484376.20779999997</v>
      </c>
      <c r="G112" s="109">
        <f t="shared" si="13"/>
        <v>0.14603011523473972</v>
      </c>
      <c r="H112" s="108">
        <f t="shared" si="23"/>
        <v>2169192.651041904</v>
      </c>
      <c r="I112" s="114">
        <f t="shared" si="24"/>
        <v>197199.33191290035</v>
      </c>
      <c r="J112" s="108">
        <f t="shared" si="20"/>
        <v>2368210.3154550465</v>
      </c>
      <c r="K112" s="108">
        <f t="shared" si="16"/>
        <v>215291.84685954967</v>
      </c>
      <c r="L112" s="108">
        <f t="shared" si="21"/>
        <v>2534058.3691326659</v>
      </c>
      <c r="M112" s="108">
        <f t="shared" si="17"/>
        <v>230368.94264842418</v>
      </c>
      <c r="N112" s="110">
        <f t="shared" si="22"/>
        <v>2699906.4228102844</v>
      </c>
      <c r="O112" s="108">
        <f t="shared" si="17"/>
        <v>245446.03843729859</v>
      </c>
      <c r="P112" s="115">
        <f t="shared" si="25"/>
        <v>2832584.8657523799</v>
      </c>
      <c r="Q112" s="114">
        <f t="shared" si="19"/>
        <v>257507.71506839816</v>
      </c>
    </row>
    <row r="113" spans="1:17" x14ac:dyDescent="0.2">
      <c r="A113" s="112">
        <v>110</v>
      </c>
      <c r="B113" s="113" t="s">
        <v>105</v>
      </c>
      <c r="C113" s="106" t="s">
        <v>1419</v>
      </c>
      <c r="D113" s="105" t="s">
        <v>94</v>
      </c>
      <c r="E113" s="107">
        <v>3503102.3302999991</v>
      </c>
      <c r="F113" s="108">
        <v>1273088.9494</v>
      </c>
      <c r="G113" s="109">
        <f t="shared" si="13"/>
        <v>0.36341757372842004</v>
      </c>
      <c r="H113" s="108">
        <f t="shared" si="23"/>
        <v>1529392.9148399995</v>
      </c>
      <c r="I113" s="114">
        <f t="shared" si="24"/>
        <v>139035.71953090906</v>
      </c>
      <c r="J113" s="108">
        <f t="shared" si="20"/>
        <v>1739579.0546579992</v>
      </c>
      <c r="K113" s="108">
        <f t="shared" si="16"/>
        <v>158143.55042345446</v>
      </c>
      <c r="L113" s="108">
        <f t="shared" si="21"/>
        <v>1914734.1711729991</v>
      </c>
      <c r="M113" s="108">
        <f t="shared" si="17"/>
        <v>174066.742833909</v>
      </c>
      <c r="N113" s="110">
        <f t="shared" si="22"/>
        <v>2089889.287687999</v>
      </c>
      <c r="O113" s="108">
        <f t="shared" si="17"/>
        <v>189989.93524436353</v>
      </c>
      <c r="P113" s="115">
        <f t="shared" si="25"/>
        <v>2230013.3808999993</v>
      </c>
      <c r="Q113" s="114">
        <f t="shared" si="19"/>
        <v>202728.48917272722</v>
      </c>
    </row>
    <row r="114" spans="1:17" x14ac:dyDescent="0.2">
      <c r="A114" s="112">
        <v>111</v>
      </c>
      <c r="B114" s="113" t="s">
        <v>97</v>
      </c>
      <c r="C114" s="106" t="s">
        <v>1424</v>
      </c>
      <c r="D114" s="105" t="s">
        <v>1427</v>
      </c>
      <c r="E114" s="107">
        <v>5383539.4488428561</v>
      </c>
      <c r="F114" s="108">
        <v>1445819.0065999997</v>
      </c>
      <c r="G114" s="109">
        <f t="shared" si="13"/>
        <v>0.26856290742157851</v>
      </c>
      <c r="H114" s="108">
        <f t="shared" si="23"/>
        <v>2861012.5524742855</v>
      </c>
      <c r="I114" s="114">
        <f t="shared" si="24"/>
        <v>260092.05022493505</v>
      </c>
      <c r="J114" s="108">
        <f t="shared" si="20"/>
        <v>3184024.9194048559</v>
      </c>
      <c r="K114" s="108">
        <f t="shared" si="16"/>
        <v>289456.81085498689</v>
      </c>
      <c r="L114" s="108">
        <f t="shared" si="21"/>
        <v>3453201.8918469995</v>
      </c>
      <c r="M114" s="108">
        <f t="shared" si="17"/>
        <v>313927.4447133636</v>
      </c>
      <c r="N114" s="110">
        <f t="shared" si="22"/>
        <v>3722378.8642891413</v>
      </c>
      <c r="O114" s="108">
        <f t="shared" si="17"/>
        <v>338398.07857174013</v>
      </c>
      <c r="P114" s="115">
        <f t="shared" si="25"/>
        <v>3937720.4422428561</v>
      </c>
      <c r="Q114" s="114">
        <f t="shared" si="19"/>
        <v>357974.58565844147</v>
      </c>
    </row>
    <row r="115" spans="1:17" x14ac:dyDescent="0.2">
      <c r="A115" s="104">
        <v>112</v>
      </c>
      <c r="B115" s="113" t="s">
        <v>99</v>
      </c>
      <c r="C115" s="106" t="s">
        <v>1419</v>
      </c>
      <c r="D115" s="105" t="s">
        <v>94</v>
      </c>
      <c r="E115" s="107">
        <v>6638824.3309619036</v>
      </c>
      <c r="F115" s="108">
        <v>1144639.9815</v>
      </c>
      <c r="G115" s="109">
        <f t="shared" si="13"/>
        <v>0.17241606712828209</v>
      </c>
      <c r="H115" s="108">
        <f t="shared" si="23"/>
        <v>4166419.4832695238</v>
      </c>
      <c r="I115" s="114">
        <f t="shared" si="24"/>
        <v>378765.40756995673</v>
      </c>
      <c r="J115" s="108">
        <f t="shared" si="20"/>
        <v>4564748.9431272373</v>
      </c>
      <c r="K115" s="108">
        <f t="shared" si="16"/>
        <v>414977.17664793064</v>
      </c>
      <c r="L115" s="108">
        <f t="shared" si="21"/>
        <v>4896690.1596753327</v>
      </c>
      <c r="M115" s="108">
        <f t="shared" si="17"/>
        <v>445153.6508795757</v>
      </c>
      <c r="N115" s="110">
        <f t="shared" si="22"/>
        <v>5228631.3762234272</v>
      </c>
      <c r="O115" s="108">
        <f t="shared" si="17"/>
        <v>475330.12511122064</v>
      </c>
      <c r="P115" s="115">
        <f t="shared" si="25"/>
        <v>5494184.3494619038</v>
      </c>
      <c r="Q115" s="114">
        <f t="shared" si="19"/>
        <v>499471.30449653673</v>
      </c>
    </row>
    <row r="116" spans="1:17" x14ac:dyDescent="0.2">
      <c r="A116" s="112">
        <v>113</v>
      </c>
      <c r="B116" s="113" t="s">
        <v>98</v>
      </c>
      <c r="C116" s="106" t="s">
        <v>1419</v>
      </c>
      <c r="D116" s="105" t="s">
        <v>1431</v>
      </c>
      <c r="E116" s="107">
        <v>7206614.8765285695</v>
      </c>
      <c r="F116" s="108">
        <v>1562620.5662999998</v>
      </c>
      <c r="G116" s="109">
        <f t="shared" si="13"/>
        <v>0.21683142405588282</v>
      </c>
      <c r="H116" s="108">
        <f t="shared" si="23"/>
        <v>4202671.3349228557</v>
      </c>
      <c r="I116" s="114">
        <f t="shared" si="24"/>
        <v>382061.03044753236</v>
      </c>
      <c r="J116" s="108">
        <f t="shared" si="20"/>
        <v>4635068.2275145696</v>
      </c>
      <c r="K116" s="108">
        <f t="shared" si="16"/>
        <v>421369.83886496088</v>
      </c>
      <c r="L116" s="108">
        <f t="shared" si="21"/>
        <v>4995398.9713409981</v>
      </c>
      <c r="M116" s="108">
        <f t="shared" si="17"/>
        <v>454127.17921281798</v>
      </c>
      <c r="N116" s="110">
        <f t="shared" si="22"/>
        <v>5355729.7151674265</v>
      </c>
      <c r="O116" s="108">
        <f t="shared" si="17"/>
        <v>486884.51956067514</v>
      </c>
      <c r="P116" s="115">
        <f t="shared" si="25"/>
        <v>5643994.3102285694</v>
      </c>
      <c r="Q116" s="114">
        <f t="shared" si="19"/>
        <v>513090.39183896087</v>
      </c>
    </row>
    <row r="117" spans="1:17" x14ac:dyDescent="0.2">
      <c r="A117" s="112">
        <v>114</v>
      </c>
      <c r="B117" s="113" t="s">
        <v>93</v>
      </c>
      <c r="C117" s="106" t="s">
        <v>1419</v>
      </c>
      <c r="D117" s="105" t="s">
        <v>1431</v>
      </c>
      <c r="E117" s="107">
        <v>7516215.3734857151</v>
      </c>
      <c r="F117" s="108">
        <v>1210558.4449999998</v>
      </c>
      <c r="G117" s="109">
        <f t="shared" si="13"/>
        <v>0.16105957384754824</v>
      </c>
      <c r="H117" s="108">
        <f t="shared" si="23"/>
        <v>4802413.8537885733</v>
      </c>
      <c r="I117" s="114">
        <f t="shared" si="24"/>
        <v>436583.07761714305</v>
      </c>
      <c r="J117" s="108">
        <f t="shared" si="20"/>
        <v>5253386.7761977147</v>
      </c>
      <c r="K117" s="108">
        <f t="shared" si="16"/>
        <v>477580.61601797404</v>
      </c>
      <c r="L117" s="108">
        <f t="shared" si="21"/>
        <v>5629197.5448720008</v>
      </c>
      <c r="M117" s="108">
        <f t="shared" si="17"/>
        <v>511745.23135200009</v>
      </c>
      <c r="N117" s="110">
        <f t="shared" si="22"/>
        <v>6005008.3135462869</v>
      </c>
      <c r="O117" s="108">
        <f t="shared" si="17"/>
        <v>545909.84668602608</v>
      </c>
      <c r="P117" s="115">
        <f t="shared" si="25"/>
        <v>6305656.9284857158</v>
      </c>
      <c r="Q117" s="114">
        <f t="shared" si="19"/>
        <v>573241.5389532469</v>
      </c>
    </row>
    <row r="118" spans="1:17" x14ac:dyDescent="0.2">
      <c r="A118" s="104">
        <v>115</v>
      </c>
      <c r="B118" s="113" t="s">
        <v>100</v>
      </c>
      <c r="C118" s="106" t="s">
        <v>1419</v>
      </c>
      <c r="D118" s="105" t="s">
        <v>94</v>
      </c>
      <c r="E118" s="107">
        <v>6508166.0542095238</v>
      </c>
      <c r="F118" s="108">
        <v>2070171.7842999999</v>
      </c>
      <c r="G118" s="109">
        <f t="shared" si="13"/>
        <v>0.31808834732497326</v>
      </c>
      <c r="H118" s="108">
        <f t="shared" si="23"/>
        <v>3136361.0590676195</v>
      </c>
      <c r="I118" s="114">
        <f t="shared" si="24"/>
        <v>285123.73264251085</v>
      </c>
      <c r="J118" s="108">
        <f t="shared" si="20"/>
        <v>3526851.0223201909</v>
      </c>
      <c r="K118" s="108">
        <f t="shared" si="16"/>
        <v>320622.82021092647</v>
      </c>
      <c r="L118" s="108">
        <f t="shared" si="21"/>
        <v>3852259.3250306672</v>
      </c>
      <c r="M118" s="108">
        <f t="shared" si="17"/>
        <v>350205.3931846061</v>
      </c>
      <c r="N118" s="110">
        <f t="shared" si="22"/>
        <v>4177667.6277411426</v>
      </c>
      <c r="O118" s="108">
        <f t="shared" si="17"/>
        <v>379787.96615828568</v>
      </c>
      <c r="P118" s="115">
        <f t="shared" si="25"/>
        <v>4437994.2699095234</v>
      </c>
      <c r="Q118" s="114">
        <f t="shared" si="19"/>
        <v>403454.02453722939</v>
      </c>
    </row>
    <row r="119" spans="1:17" x14ac:dyDescent="0.2">
      <c r="A119" s="112">
        <v>116</v>
      </c>
      <c r="B119" s="113" t="s">
        <v>101</v>
      </c>
      <c r="C119" s="106" t="s">
        <v>1419</v>
      </c>
      <c r="D119" s="105" t="s">
        <v>94</v>
      </c>
      <c r="E119" s="107">
        <v>7003114.0821333313</v>
      </c>
      <c r="F119" s="108">
        <v>1480066.8259999997</v>
      </c>
      <c r="G119" s="109">
        <f t="shared" si="13"/>
        <v>0.21134409758881617</v>
      </c>
      <c r="H119" s="108">
        <f t="shared" si="23"/>
        <v>4122424.4397066664</v>
      </c>
      <c r="I119" s="114">
        <f t="shared" si="24"/>
        <v>374765.85815515148</v>
      </c>
      <c r="J119" s="108">
        <f t="shared" si="20"/>
        <v>4542611.2846346656</v>
      </c>
      <c r="K119" s="108">
        <f t="shared" si="16"/>
        <v>412964.66223951505</v>
      </c>
      <c r="L119" s="108">
        <f t="shared" si="21"/>
        <v>4892766.9887413327</v>
      </c>
      <c r="M119" s="108">
        <f t="shared" si="17"/>
        <v>444796.99897648481</v>
      </c>
      <c r="N119" s="110">
        <f t="shared" si="22"/>
        <v>5242922.6928479988</v>
      </c>
      <c r="O119" s="108">
        <f t="shared" si="17"/>
        <v>476629.33571345446</v>
      </c>
      <c r="P119" s="115">
        <f t="shared" si="25"/>
        <v>5523047.2561333319</v>
      </c>
      <c r="Q119" s="114">
        <f t="shared" si="19"/>
        <v>502095.2051030302</v>
      </c>
    </row>
    <row r="120" spans="1:17" x14ac:dyDescent="0.2">
      <c r="A120" s="112">
        <v>117</v>
      </c>
      <c r="B120" s="113" t="s">
        <v>104</v>
      </c>
      <c r="C120" s="106" t="s">
        <v>1424</v>
      </c>
      <c r="D120" s="105" t="s">
        <v>1427</v>
      </c>
      <c r="E120" s="107">
        <v>10575099.525985712</v>
      </c>
      <c r="F120" s="108">
        <v>3959768.3999000001</v>
      </c>
      <c r="G120" s="109">
        <f t="shared" si="13"/>
        <v>0.37444266034280255</v>
      </c>
      <c r="H120" s="108">
        <f t="shared" si="23"/>
        <v>4500311.22088857</v>
      </c>
      <c r="I120" s="114">
        <f t="shared" si="24"/>
        <v>409119.20189896092</v>
      </c>
      <c r="J120" s="108">
        <f t="shared" si="20"/>
        <v>5134817.1924477126</v>
      </c>
      <c r="K120" s="108">
        <f t="shared" si="16"/>
        <v>466801.56294979207</v>
      </c>
      <c r="L120" s="108">
        <f t="shared" si="21"/>
        <v>5663572.1687469985</v>
      </c>
      <c r="M120" s="108">
        <f t="shared" si="17"/>
        <v>514870.19715881807</v>
      </c>
      <c r="N120" s="110">
        <f t="shared" si="22"/>
        <v>6192327.1450462826</v>
      </c>
      <c r="O120" s="108">
        <f t="shared" si="17"/>
        <v>562938.8313678439</v>
      </c>
      <c r="P120" s="115">
        <f t="shared" si="25"/>
        <v>6615331.1260857116</v>
      </c>
      <c r="Q120" s="114">
        <f t="shared" si="19"/>
        <v>601393.73873506475</v>
      </c>
    </row>
    <row r="121" spans="1:17" x14ac:dyDescent="0.2">
      <c r="A121" s="104">
        <v>118</v>
      </c>
      <c r="B121" s="113" t="s">
        <v>96</v>
      </c>
      <c r="C121" s="106" t="s">
        <v>1419</v>
      </c>
      <c r="D121" s="105" t="s">
        <v>1431</v>
      </c>
      <c r="E121" s="107">
        <v>12014734.435528571</v>
      </c>
      <c r="F121" s="108">
        <v>1872221.2941000001</v>
      </c>
      <c r="G121" s="109">
        <f t="shared" si="13"/>
        <v>0.1558271058046598</v>
      </c>
      <c r="H121" s="108">
        <f t="shared" si="23"/>
        <v>7739566.2543228567</v>
      </c>
      <c r="I121" s="114">
        <f t="shared" si="24"/>
        <v>703596.93221116881</v>
      </c>
      <c r="J121" s="108">
        <f t="shared" si="20"/>
        <v>8460450.3204545714</v>
      </c>
      <c r="K121" s="108">
        <f t="shared" si="16"/>
        <v>769131.84731405193</v>
      </c>
      <c r="L121" s="108">
        <f t="shared" si="21"/>
        <v>9061187.042231001</v>
      </c>
      <c r="M121" s="108">
        <f t="shared" si="17"/>
        <v>823744.27656645468</v>
      </c>
      <c r="N121" s="110">
        <f t="shared" si="22"/>
        <v>9661923.7640074287</v>
      </c>
      <c r="O121" s="108">
        <f t="shared" si="17"/>
        <v>878356.70581885718</v>
      </c>
      <c r="P121" s="115">
        <f t="shared" si="25"/>
        <v>10142513.141428571</v>
      </c>
      <c r="Q121" s="114">
        <f t="shared" si="19"/>
        <v>922046.64922077919</v>
      </c>
    </row>
    <row r="122" spans="1:17" x14ac:dyDescent="0.2">
      <c r="A122" s="112">
        <v>119</v>
      </c>
      <c r="B122" s="113" t="s">
        <v>106</v>
      </c>
      <c r="C122" s="106" t="s">
        <v>1419</v>
      </c>
      <c r="D122" s="105" t="s">
        <v>1420</v>
      </c>
      <c r="E122" s="107">
        <v>5489037.4890000001</v>
      </c>
      <c r="F122" s="108">
        <v>2537383.6854000003</v>
      </c>
      <c r="G122" s="109">
        <f t="shared" si="13"/>
        <v>0.46226386511021339</v>
      </c>
      <c r="H122" s="108">
        <f t="shared" si="23"/>
        <v>1853846.3057999997</v>
      </c>
      <c r="I122" s="114">
        <f t="shared" si="24"/>
        <v>168531.48234545451</v>
      </c>
      <c r="J122" s="108">
        <f t="shared" si="20"/>
        <v>2183188.5551399994</v>
      </c>
      <c r="K122" s="108">
        <f t="shared" si="16"/>
        <v>198471.68683090902</v>
      </c>
      <c r="L122" s="108">
        <f t="shared" si="21"/>
        <v>2457640.4295900003</v>
      </c>
      <c r="M122" s="108">
        <f t="shared" si="17"/>
        <v>223421.85723545458</v>
      </c>
      <c r="N122" s="110">
        <f t="shared" si="22"/>
        <v>2732092.3040399994</v>
      </c>
      <c r="O122" s="108">
        <f t="shared" si="17"/>
        <v>248372.02763999996</v>
      </c>
      <c r="P122" s="115">
        <f t="shared" si="25"/>
        <v>2951653.8035999998</v>
      </c>
      <c r="Q122" s="114">
        <f t="shared" si="19"/>
        <v>268332.16396363633</v>
      </c>
    </row>
    <row r="123" spans="1:17" x14ac:dyDescent="0.2">
      <c r="A123" s="112">
        <v>120</v>
      </c>
      <c r="B123" s="113" t="s">
        <v>53</v>
      </c>
      <c r="C123" s="106" t="s">
        <v>1424</v>
      </c>
      <c r="D123" s="105" t="s">
        <v>1427</v>
      </c>
      <c r="E123" s="107">
        <v>3514647.3128333329</v>
      </c>
      <c r="F123" s="108">
        <v>882192.29870000004</v>
      </c>
      <c r="G123" s="109">
        <f t="shared" si="13"/>
        <v>0.25100450206732711</v>
      </c>
      <c r="H123" s="108">
        <f t="shared" si="23"/>
        <v>1929525.5515666665</v>
      </c>
      <c r="I123" s="114">
        <f t="shared" si="24"/>
        <v>175411.41377878786</v>
      </c>
      <c r="J123" s="108">
        <f t="shared" si="20"/>
        <v>2140404.3903366663</v>
      </c>
      <c r="K123" s="108">
        <f t="shared" si="16"/>
        <v>194582.21730333331</v>
      </c>
      <c r="L123" s="108">
        <f t="shared" si="21"/>
        <v>2316136.7559783328</v>
      </c>
      <c r="M123" s="108">
        <f t="shared" si="17"/>
        <v>210557.88690712117</v>
      </c>
      <c r="N123" s="110">
        <f t="shared" si="22"/>
        <v>2491869.1216199994</v>
      </c>
      <c r="O123" s="108">
        <f t="shared" si="17"/>
        <v>226533.55651090902</v>
      </c>
      <c r="P123" s="115">
        <f t="shared" si="25"/>
        <v>2632455.0141333328</v>
      </c>
      <c r="Q123" s="114">
        <f t="shared" si="19"/>
        <v>239314.09219393934</v>
      </c>
    </row>
    <row r="124" spans="1:17" x14ac:dyDescent="0.2">
      <c r="A124" s="104">
        <v>121</v>
      </c>
      <c r="B124" s="113" t="s">
        <v>102</v>
      </c>
      <c r="C124" s="106" t="s">
        <v>1419</v>
      </c>
      <c r="D124" s="105" t="s">
        <v>94</v>
      </c>
      <c r="E124" s="107">
        <v>10718958.71035238</v>
      </c>
      <c r="F124" s="108">
        <v>2616017.6527000004</v>
      </c>
      <c r="G124" s="109">
        <f t="shared" si="13"/>
        <v>0.24405520381130383</v>
      </c>
      <c r="H124" s="108">
        <f t="shared" si="23"/>
        <v>5959149.3155819038</v>
      </c>
      <c r="I124" s="114">
        <f t="shared" si="24"/>
        <v>541740.84687108221</v>
      </c>
      <c r="J124" s="108">
        <f t="shared" si="20"/>
        <v>6602286.8382030455</v>
      </c>
      <c r="K124" s="108">
        <f t="shared" si="16"/>
        <v>600207.89438209508</v>
      </c>
      <c r="L124" s="108">
        <f t="shared" si="21"/>
        <v>7138234.7737206658</v>
      </c>
      <c r="M124" s="108">
        <f t="shared" si="17"/>
        <v>648930.43397460598</v>
      </c>
      <c r="N124" s="110">
        <f t="shared" si="22"/>
        <v>7674182.7092382843</v>
      </c>
      <c r="O124" s="108">
        <f t="shared" si="17"/>
        <v>697652.97356711677</v>
      </c>
      <c r="P124" s="115">
        <f t="shared" si="25"/>
        <v>8102941.0576523794</v>
      </c>
      <c r="Q124" s="114">
        <f t="shared" si="19"/>
        <v>736631.00524112536</v>
      </c>
    </row>
    <row r="125" spans="1:17" s="126" customFormat="1" x14ac:dyDescent="0.2">
      <c r="A125" s="112">
        <v>122</v>
      </c>
      <c r="B125" s="131" t="s">
        <v>144</v>
      </c>
      <c r="C125" s="106" t="s">
        <v>1432</v>
      </c>
      <c r="D125" s="105" t="s">
        <v>1432</v>
      </c>
      <c r="E125" s="107">
        <v>25054167.669880949</v>
      </c>
      <c r="F125" s="108">
        <v>8494184</v>
      </c>
      <c r="G125" s="109">
        <f t="shared" si="13"/>
        <v>0.33903277538177196</v>
      </c>
      <c r="H125" s="108">
        <f t="shared" si="23"/>
        <v>11549150.135904759</v>
      </c>
      <c r="I125" s="114">
        <f t="shared" si="24"/>
        <v>1049922.7396277054</v>
      </c>
      <c r="J125" s="108">
        <f t="shared" si="20"/>
        <v>13052400.196097616</v>
      </c>
      <c r="K125" s="108">
        <f t="shared" si="16"/>
        <v>1186581.8360088742</v>
      </c>
      <c r="L125" s="108">
        <f t="shared" si="21"/>
        <v>14305108.579591665</v>
      </c>
      <c r="M125" s="108">
        <f t="shared" si="17"/>
        <v>1300464.4163265151</v>
      </c>
      <c r="N125" s="110">
        <f t="shared" si="22"/>
        <v>15557816.963085711</v>
      </c>
      <c r="O125" s="108">
        <f t="shared" si="17"/>
        <v>1414346.9966441556</v>
      </c>
      <c r="P125" s="115">
        <f t="shared" si="25"/>
        <v>16559983.669880949</v>
      </c>
      <c r="Q125" s="114">
        <f t="shared" si="19"/>
        <v>1505453.0608982681</v>
      </c>
    </row>
    <row r="126" spans="1:17" s="137" customFormat="1" x14ac:dyDescent="0.2">
      <c r="A126" s="132" t="s">
        <v>139</v>
      </c>
      <c r="B126" s="133"/>
      <c r="C126" s="133"/>
      <c r="D126" s="133"/>
      <c r="E126" s="134">
        <f>SUM(E4:E125)</f>
        <v>1075559630.3695431</v>
      </c>
      <c r="F126" s="134">
        <f>SUM(F4:F125)</f>
        <v>266482032.54669991</v>
      </c>
      <c r="G126" s="141">
        <f t="shared" ref="G126" si="26">IFERROR(F126/E126,0)</f>
        <v>0.24776128168285885</v>
      </c>
      <c r="H126" s="134">
        <f>(E126*0.9)-F126</f>
        <v>701521634.78588891</v>
      </c>
      <c r="I126" s="134">
        <f t="shared" si="24"/>
        <v>63774694.071444444</v>
      </c>
      <c r="J126" s="134">
        <f t="shared" ref="J126" si="27">(E126*0.85)-F126</f>
        <v>647743653.26741171</v>
      </c>
      <c r="K126" s="134">
        <f t="shared" si="16"/>
        <v>58885786.66067379</v>
      </c>
      <c r="L126" s="134">
        <f t="shared" ref="L126:N126" si="28">(E126*0.9)-F126</f>
        <v>701521634.78588891</v>
      </c>
      <c r="M126" s="134">
        <f t="shared" si="17"/>
        <v>63774694.071444444</v>
      </c>
      <c r="N126" s="134">
        <f t="shared" si="28"/>
        <v>-701521634.56290376</v>
      </c>
      <c r="O126" s="134">
        <f t="shared" si="17"/>
        <v>-63774694.051173069</v>
      </c>
      <c r="P126" s="135">
        <f t="shared" si="25"/>
        <v>809077597.82284319</v>
      </c>
      <c r="Q126" s="136">
        <f t="shared" si="19"/>
        <v>73552508.892985746</v>
      </c>
    </row>
    <row r="128" spans="1:17" x14ac:dyDescent="0.2">
      <c r="E128" s="139"/>
    </row>
    <row r="130" spans="5:6" x14ac:dyDescent="0.2">
      <c r="F130" s="139"/>
    </row>
    <row r="131" spans="5:6" x14ac:dyDescent="0.2">
      <c r="E131" s="139"/>
    </row>
    <row r="133" spans="5:6" x14ac:dyDescent="0.2">
      <c r="F133" s="140"/>
    </row>
  </sheetData>
  <mergeCells count="2">
    <mergeCell ref="A126:D126"/>
    <mergeCell ref="A2:O2"/>
  </mergeCells>
  <conditionalFormatting sqref="G4:G126">
    <cfRule type="cellIs" dxfId="66" priority="1" operator="greaterThan">
      <formula>0.795</formula>
    </cfRule>
    <cfRule type="cellIs" dxfId="65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P4:P38 P67:P73 J4:J38 L86 L4:L38 L87:L90 M4:M38 N126 N4:N38 P39:P66 J39:J73 L39:L73 M39:M73 N39:N73 P74:P90 J74:J90 L74:L85 M74:M90 N74:N90 L91:L125 P91:P126 J91:J125 M91:M126 N91:N12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sqref="A1:XFD1048576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1267</v>
      </c>
      <c r="B1" t="s">
        <v>2</v>
      </c>
    </row>
    <row r="2" spans="1:2" x14ac:dyDescent="0.25">
      <c r="A2" t="s">
        <v>4</v>
      </c>
      <c r="B2" t="s">
        <v>2</v>
      </c>
    </row>
    <row r="3" spans="1:2" x14ac:dyDescent="0.25">
      <c r="A3" t="s">
        <v>1225</v>
      </c>
      <c r="B3" t="s">
        <v>2</v>
      </c>
    </row>
    <row r="4" spans="1:2" x14ac:dyDescent="0.25">
      <c r="A4" t="s">
        <v>6</v>
      </c>
      <c r="B4" t="s">
        <v>2</v>
      </c>
    </row>
    <row r="5" spans="1:2" x14ac:dyDescent="0.25">
      <c r="A5" t="s">
        <v>10</v>
      </c>
      <c r="B5" t="s">
        <v>2</v>
      </c>
    </row>
    <row r="6" spans="1:2" x14ac:dyDescent="0.25">
      <c r="A6" t="s">
        <v>7</v>
      </c>
      <c r="B6" t="s">
        <v>2</v>
      </c>
    </row>
    <row r="7" spans="1:2" x14ac:dyDescent="0.25">
      <c r="A7" t="s">
        <v>11</v>
      </c>
      <c r="B7" t="s">
        <v>2</v>
      </c>
    </row>
    <row r="8" spans="1:2" x14ac:dyDescent="0.25">
      <c r="A8" t="s">
        <v>12</v>
      </c>
      <c r="B8" t="s">
        <v>2</v>
      </c>
    </row>
    <row r="9" spans="1:2" x14ac:dyDescent="0.25">
      <c r="A9" t="s">
        <v>8</v>
      </c>
      <c r="B9" t="s">
        <v>2</v>
      </c>
    </row>
    <row r="10" spans="1:2" x14ac:dyDescent="0.25">
      <c r="A10" t="s">
        <v>5</v>
      </c>
      <c r="B10" t="s">
        <v>2</v>
      </c>
    </row>
    <row r="11" spans="1:2" x14ac:dyDescent="0.25">
      <c r="A11" t="s">
        <v>3</v>
      </c>
      <c r="B11" t="s">
        <v>2</v>
      </c>
    </row>
    <row r="12" spans="1:2" x14ac:dyDescent="0.25">
      <c r="A12" t="s">
        <v>1</v>
      </c>
      <c r="B12" t="s">
        <v>2</v>
      </c>
    </row>
    <row r="13" spans="1:2" x14ac:dyDescent="0.25">
      <c r="A13" t="s">
        <v>9</v>
      </c>
      <c r="B13" t="s">
        <v>2</v>
      </c>
    </row>
    <row r="14" spans="1:2" x14ac:dyDescent="0.25">
      <c r="A14" t="s">
        <v>13</v>
      </c>
      <c r="B14" t="s">
        <v>2</v>
      </c>
    </row>
    <row r="15" spans="1:2" x14ac:dyDescent="0.25">
      <c r="A15" t="s">
        <v>1126</v>
      </c>
      <c r="B15" t="s">
        <v>138</v>
      </c>
    </row>
    <row r="16" spans="1:2" x14ac:dyDescent="0.25">
      <c r="A16" t="s">
        <v>1046</v>
      </c>
      <c r="B16" t="s">
        <v>138</v>
      </c>
    </row>
    <row r="17" spans="1:2" x14ac:dyDescent="0.25">
      <c r="A17" t="s">
        <v>111</v>
      </c>
      <c r="B17" t="s">
        <v>138</v>
      </c>
    </row>
    <row r="18" spans="1:2" x14ac:dyDescent="0.25">
      <c r="A18" t="s">
        <v>112</v>
      </c>
      <c r="B18" t="s">
        <v>138</v>
      </c>
    </row>
    <row r="19" spans="1:2" x14ac:dyDescent="0.25">
      <c r="A19" t="s">
        <v>109</v>
      </c>
      <c r="B19" t="s">
        <v>138</v>
      </c>
    </row>
    <row r="20" spans="1:2" x14ac:dyDescent="0.25">
      <c r="A20" t="s">
        <v>117</v>
      </c>
      <c r="B20" t="s">
        <v>138</v>
      </c>
    </row>
    <row r="21" spans="1:2" x14ac:dyDescent="0.25">
      <c r="A21" t="s">
        <v>107</v>
      </c>
      <c r="B21" t="s">
        <v>138</v>
      </c>
    </row>
    <row r="22" spans="1:2" x14ac:dyDescent="0.25">
      <c r="A22" t="s">
        <v>113</v>
      </c>
      <c r="B22" t="s">
        <v>138</v>
      </c>
    </row>
    <row r="23" spans="1:2" x14ac:dyDescent="0.25">
      <c r="A23" t="s">
        <v>120</v>
      </c>
      <c r="B23" t="s">
        <v>138</v>
      </c>
    </row>
    <row r="24" spans="1:2" x14ac:dyDescent="0.25">
      <c r="A24" t="s">
        <v>119</v>
      </c>
      <c r="B24" t="s">
        <v>138</v>
      </c>
    </row>
    <row r="25" spans="1:2" x14ac:dyDescent="0.25">
      <c r="A25" t="s">
        <v>118</v>
      </c>
      <c r="B25" t="s">
        <v>138</v>
      </c>
    </row>
    <row r="26" spans="1:2" x14ac:dyDescent="0.25">
      <c r="A26" t="s">
        <v>114</v>
      </c>
      <c r="B26" t="s">
        <v>138</v>
      </c>
    </row>
    <row r="27" spans="1:2" x14ac:dyDescent="0.25">
      <c r="A27" t="s">
        <v>121</v>
      </c>
      <c r="B27" t="s">
        <v>138</v>
      </c>
    </row>
    <row r="28" spans="1:2" x14ac:dyDescent="0.25">
      <c r="A28" t="s">
        <v>122</v>
      </c>
      <c r="B28" t="s">
        <v>138</v>
      </c>
    </row>
    <row r="29" spans="1:2" x14ac:dyDescent="0.25">
      <c r="A29" t="s">
        <v>115</v>
      </c>
      <c r="B29" t="s">
        <v>138</v>
      </c>
    </row>
    <row r="30" spans="1:2" x14ac:dyDescent="0.25">
      <c r="A30" t="s">
        <v>1291</v>
      </c>
      <c r="B30" t="s">
        <v>138</v>
      </c>
    </row>
    <row r="31" spans="1:2" x14ac:dyDescent="0.25">
      <c r="A31" t="s">
        <v>116</v>
      </c>
      <c r="B31" t="s">
        <v>138</v>
      </c>
    </row>
    <row r="32" spans="1:2" x14ac:dyDescent="0.25">
      <c r="A32" t="s">
        <v>110</v>
      </c>
      <c r="B32" t="s">
        <v>138</v>
      </c>
    </row>
    <row r="33" spans="1:2" x14ac:dyDescent="0.25">
      <c r="A33" t="s">
        <v>124</v>
      </c>
      <c r="B33" t="s">
        <v>138</v>
      </c>
    </row>
    <row r="34" spans="1:2" x14ac:dyDescent="0.25">
      <c r="A34" t="s">
        <v>123</v>
      </c>
      <c r="B34" t="s">
        <v>138</v>
      </c>
    </row>
    <row r="35" spans="1:2" x14ac:dyDescent="0.25">
      <c r="A35" t="s">
        <v>24</v>
      </c>
      <c r="B35" t="s">
        <v>16</v>
      </c>
    </row>
    <row r="36" spans="1:2" x14ac:dyDescent="0.25">
      <c r="A36" t="s">
        <v>18</v>
      </c>
      <c r="B36" t="s">
        <v>16</v>
      </c>
    </row>
    <row r="37" spans="1:2" x14ac:dyDescent="0.25">
      <c r="A37" t="s">
        <v>25</v>
      </c>
      <c r="B37" t="s">
        <v>16</v>
      </c>
    </row>
    <row r="38" spans="1:2" x14ac:dyDescent="0.25">
      <c r="A38" t="s">
        <v>17</v>
      </c>
      <c r="B38" t="s">
        <v>16</v>
      </c>
    </row>
    <row r="39" spans="1:2" x14ac:dyDescent="0.25">
      <c r="A39" t="s">
        <v>15</v>
      </c>
      <c r="B39" t="s">
        <v>16</v>
      </c>
    </row>
    <row r="40" spans="1:2" x14ac:dyDescent="0.25">
      <c r="A40" t="s">
        <v>23</v>
      </c>
      <c r="B40" t="s">
        <v>16</v>
      </c>
    </row>
    <row r="41" spans="1:2" x14ac:dyDescent="0.25">
      <c r="A41" t="s">
        <v>21</v>
      </c>
      <c r="B41" t="s">
        <v>16</v>
      </c>
    </row>
    <row r="42" spans="1:2" x14ac:dyDescent="0.25">
      <c r="A42" t="s">
        <v>20</v>
      </c>
      <c r="B42" t="s">
        <v>16</v>
      </c>
    </row>
    <row r="43" spans="1:2" x14ac:dyDescent="0.25">
      <c r="A43" t="s">
        <v>19</v>
      </c>
      <c r="B43" t="s">
        <v>16</v>
      </c>
    </row>
    <row r="44" spans="1:2" x14ac:dyDescent="0.25">
      <c r="A44" t="s">
        <v>143</v>
      </c>
      <c r="B44" t="s">
        <v>27</v>
      </c>
    </row>
    <row r="45" spans="1:2" x14ac:dyDescent="0.25">
      <c r="A45" t="s">
        <v>33</v>
      </c>
      <c r="B45" t="s">
        <v>27</v>
      </c>
    </row>
    <row r="46" spans="1:2" x14ac:dyDescent="0.25">
      <c r="A46" t="s">
        <v>39</v>
      </c>
      <c r="B46" t="s">
        <v>27</v>
      </c>
    </row>
    <row r="47" spans="1:2" x14ac:dyDescent="0.25">
      <c r="A47" t="s">
        <v>41</v>
      </c>
      <c r="B47" t="s">
        <v>27</v>
      </c>
    </row>
    <row r="48" spans="1:2" x14ac:dyDescent="0.25">
      <c r="A48" t="s">
        <v>35</v>
      </c>
      <c r="B48" t="s">
        <v>27</v>
      </c>
    </row>
    <row r="49" spans="1:2" x14ac:dyDescent="0.25">
      <c r="A49" t="s">
        <v>40</v>
      </c>
      <c r="B49" t="s">
        <v>27</v>
      </c>
    </row>
    <row r="50" spans="1:2" x14ac:dyDescent="0.25">
      <c r="A50" t="s">
        <v>1326</v>
      </c>
      <c r="B50" t="s">
        <v>27</v>
      </c>
    </row>
    <row r="51" spans="1:2" x14ac:dyDescent="0.25">
      <c r="A51" t="s">
        <v>32</v>
      </c>
      <c r="B51" t="s">
        <v>27</v>
      </c>
    </row>
    <row r="52" spans="1:2" x14ac:dyDescent="0.25">
      <c r="A52" t="s">
        <v>34</v>
      </c>
      <c r="B52" t="s">
        <v>27</v>
      </c>
    </row>
    <row r="53" spans="1:2" x14ac:dyDescent="0.25">
      <c r="A53" t="s">
        <v>28</v>
      </c>
      <c r="B53" t="s">
        <v>27</v>
      </c>
    </row>
    <row r="54" spans="1:2" x14ac:dyDescent="0.25">
      <c r="A54" t="s">
        <v>36</v>
      </c>
      <c r="B54" t="s">
        <v>27</v>
      </c>
    </row>
    <row r="55" spans="1:2" x14ac:dyDescent="0.25">
      <c r="A55" t="s">
        <v>38</v>
      </c>
      <c r="B55" t="s">
        <v>27</v>
      </c>
    </row>
    <row r="56" spans="1:2" x14ac:dyDescent="0.25">
      <c r="A56" t="s">
        <v>26</v>
      </c>
      <c r="B56" t="s">
        <v>27</v>
      </c>
    </row>
    <row r="57" spans="1:2" x14ac:dyDescent="0.25">
      <c r="A57" t="s">
        <v>131</v>
      </c>
      <c r="B57" t="s">
        <v>137</v>
      </c>
    </row>
    <row r="58" spans="1:2" x14ac:dyDescent="0.25">
      <c r="A58" t="s">
        <v>125</v>
      </c>
      <c r="B58" t="s">
        <v>137</v>
      </c>
    </row>
    <row r="59" spans="1:2" x14ac:dyDescent="0.25">
      <c r="A59" t="s">
        <v>128</v>
      </c>
      <c r="B59" t="s">
        <v>137</v>
      </c>
    </row>
    <row r="60" spans="1:2" x14ac:dyDescent="0.25">
      <c r="A60" t="s">
        <v>134</v>
      </c>
      <c r="B60" t="s">
        <v>137</v>
      </c>
    </row>
    <row r="61" spans="1:2" x14ac:dyDescent="0.25">
      <c r="A61" t="s">
        <v>135</v>
      </c>
      <c r="B61" t="s">
        <v>137</v>
      </c>
    </row>
    <row r="62" spans="1:2" x14ac:dyDescent="0.25">
      <c r="A62" t="s">
        <v>133</v>
      </c>
      <c r="B62" t="s">
        <v>137</v>
      </c>
    </row>
    <row r="63" spans="1:2" x14ac:dyDescent="0.25">
      <c r="A63" t="s">
        <v>132</v>
      </c>
      <c r="B63" t="s">
        <v>137</v>
      </c>
    </row>
    <row r="64" spans="1:2" x14ac:dyDescent="0.25">
      <c r="A64" t="s">
        <v>130</v>
      </c>
      <c r="B64" t="s">
        <v>137</v>
      </c>
    </row>
    <row r="65" spans="1:2" x14ac:dyDescent="0.25">
      <c r="A65" t="s">
        <v>127</v>
      </c>
      <c r="B65" t="s">
        <v>137</v>
      </c>
    </row>
    <row r="66" spans="1:2" x14ac:dyDescent="0.25">
      <c r="A66" t="s">
        <v>129</v>
      </c>
      <c r="B66" t="s">
        <v>137</v>
      </c>
    </row>
    <row r="67" spans="1:2" x14ac:dyDescent="0.25">
      <c r="A67" t="s">
        <v>126</v>
      </c>
      <c r="B67" t="s">
        <v>137</v>
      </c>
    </row>
    <row r="68" spans="1:2" x14ac:dyDescent="0.25">
      <c r="A68" t="s">
        <v>44</v>
      </c>
      <c r="B68" t="s">
        <v>43</v>
      </c>
    </row>
    <row r="69" spans="1:2" x14ac:dyDescent="0.25">
      <c r="A69" t="s">
        <v>57</v>
      </c>
      <c r="B69" t="s">
        <v>43</v>
      </c>
    </row>
    <row r="70" spans="1:2" x14ac:dyDescent="0.25">
      <c r="A70" t="s">
        <v>62</v>
      </c>
      <c r="B70" t="s">
        <v>43</v>
      </c>
    </row>
    <row r="71" spans="1:2" x14ac:dyDescent="0.25">
      <c r="A71" t="s">
        <v>55</v>
      </c>
      <c r="B71" t="s">
        <v>43</v>
      </c>
    </row>
    <row r="72" spans="1:2" x14ac:dyDescent="0.25">
      <c r="A72" t="s">
        <v>56</v>
      </c>
      <c r="B72" t="s">
        <v>43</v>
      </c>
    </row>
    <row r="73" spans="1:2" x14ac:dyDescent="0.25">
      <c r="A73" t="s">
        <v>52</v>
      </c>
      <c r="B73" t="s">
        <v>43</v>
      </c>
    </row>
    <row r="74" spans="1:2" x14ac:dyDescent="0.25">
      <c r="A74" t="s">
        <v>46</v>
      </c>
      <c r="B74" t="s">
        <v>43</v>
      </c>
    </row>
    <row r="75" spans="1:2" x14ac:dyDescent="0.25">
      <c r="A75" t="s">
        <v>42</v>
      </c>
      <c r="B75" t="s">
        <v>43</v>
      </c>
    </row>
    <row r="76" spans="1:2" x14ac:dyDescent="0.25">
      <c r="A76" t="s">
        <v>49</v>
      </c>
      <c r="B76" t="s">
        <v>43</v>
      </c>
    </row>
    <row r="77" spans="1:2" x14ac:dyDescent="0.25">
      <c r="A77" t="s">
        <v>61</v>
      </c>
      <c r="B77" t="s">
        <v>43</v>
      </c>
    </row>
    <row r="78" spans="1:2" x14ac:dyDescent="0.25">
      <c r="A78" t="s">
        <v>59</v>
      </c>
      <c r="B78" t="s">
        <v>43</v>
      </c>
    </row>
    <row r="79" spans="1:2" x14ac:dyDescent="0.25">
      <c r="A79" t="s">
        <v>54</v>
      </c>
      <c r="B79" t="s">
        <v>43</v>
      </c>
    </row>
    <row r="80" spans="1:2" x14ac:dyDescent="0.25">
      <c r="A80" t="s">
        <v>60</v>
      </c>
      <c r="B80" t="s">
        <v>43</v>
      </c>
    </row>
    <row r="81" spans="1:2" x14ac:dyDescent="0.25">
      <c r="A81" t="s">
        <v>50</v>
      </c>
      <c r="B81" t="s">
        <v>43</v>
      </c>
    </row>
    <row r="82" spans="1:2" x14ac:dyDescent="0.25">
      <c r="A82" t="s">
        <v>63</v>
      </c>
      <c r="B82" t="s">
        <v>43</v>
      </c>
    </row>
    <row r="83" spans="1:2" x14ac:dyDescent="0.25">
      <c r="A83" t="s">
        <v>48</v>
      </c>
      <c r="B83" t="s">
        <v>43</v>
      </c>
    </row>
    <row r="84" spans="1:2" x14ac:dyDescent="0.25">
      <c r="A84" t="s">
        <v>74</v>
      </c>
      <c r="B84" t="s">
        <v>65</v>
      </c>
    </row>
    <row r="85" spans="1:2" x14ac:dyDescent="0.25">
      <c r="A85" t="s">
        <v>1266</v>
      </c>
      <c r="B85" t="s">
        <v>65</v>
      </c>
    </row>
    <row r="86" spans="1:2" x14ac:dyDescent="0.25">
      <c r="A86" t="s">
        <v>71</v>
      </c>
      <c r="B86" t="s">
        <v>65</v>
      </c>
    </row>
    <row r="87" spans="1:2" x14ac:dyDescent="0.25">
      <c r="A87" t="s">
        <v>136</v>
      </c>
      <c r="B87" t="s">
        <v>65</v>
      </c>
    </row>
    <row r="88" spans="1:2" x14ac:dyDescent="0.25">
      <c r="A88" t="s">
        <v>66</v>
      </c>
      <c r="B88" t="s">
        <v>65</v>
      </c>
    </row>
    <row r="89" spans="1:2" x14ac:dyDescent="0.25">
      <c r="A89" t="s">
        <v>72</v>
      </c>
      <c r="B89" t="s">
        <v>65</v>
      </c>
    </row>
    <row r="90" spans="1:2" x14ac:dyDescent="0.25">
      <c r="A90" t="s">
        <v>76</v>
      </c>
      <c r="B90" t="s">
        <v>65</v>
      </c>
    </row>
    <row r="91" spans="1:2" x14ac:dyDescent="0.25">
      <c r="A91" t="s">
        <v>75</v>
      </c>
      <c r="B91" t="s">
        <v>65</v>
      </c>
    </row>
    <row r="92" spans="1:2" x14ac:dyDescent="0.25">
      <c r="A92" t="s">
        <v>67</v>
      </c>
      <c r="B92" t="s">
        <v>65</v>
      </c>
    </row>
    <row r="93" spans="1:2" x14ac:dyDescent="0.25">
      <c r="A93" t="s">
        <v>69</v>
      </c>
      <c r="B93" t="s">
        <v>65</v>
      </c>
    </row>
    <row r="94" spans="1:2" x14ac:dyDescent="0.25">
      <c r="A94" t="s">
        <v>73</v>
      </c>
      <c r="B94" t="s">
        <v>65</v>
      </c>
    </row>
    <row r="95" spans="1:2" x14ac:dyDescent="0.25">
      <c r="A95" t="s">
        <v>77</v>
      </c>
      <c r="B95" t="s">
        <v>65</v>
      </c>
    </row>
    <row r="96" spans="1:2" x14ac:dyDescent="0.25">
      <c r="A96" t="s">
        <v>64</v>
      </c>
      <c r="B96" t="s">
        <v>65</v>
      </c>
    </row>
    <row r="97" spans="1:2" x14ac:dyDescent="0.25">
      <c r="A97" t="s">
        <v>85</v>
      </c>
      <c r="B97" t="s">
        <v>80</v>
      </c>
    </row>
    <row r="98" spans="1:2" x14ac:dyDescent="0.25">
      <c r="A98" t="s">
        <v>90</v>
      </c>
      <c r="B98" t="s">
        <v>80</v>
      </c>
    </row>
    <row r="99" spans="1:2" x14ac:dyDescent="0.25">
      <c r="A99" t="s">
        <v>88</v>
      </c>
      <c r="B99" t="s">
        <v>80</v>
      </c>
    </row>
    <row r="100" spans="1:2" x14ac:dyDescent="0.25">
      <c r="A100" t="s">
        <v>89</v>
      </c>
      <c r="B100" t="s">
        <v>80</v>
      </c>
    </row>
    <row r="101" spans="1:2" x14ac:dyDescent="0.25">
      <c r="A101" t="s">
        <v>82</v>
      </c>
      <c r="B101" t="s">
        <v>80</v>
      </c>
    </row>
    <row r="102" spans="1:2" x14ac:dyDescent="0.25">
      <c r="A102" t="s">
        <v>79</v>
      </c>
      <c r="B102" t="s">
        <v>80</v>
      </c>
    </row>
    <row r="103" spans="1:2" x14ac:dyDescent="0.25">
      <c r="A103" t="s">
        <v>83</v>
      </c>
      <c r="B103" t="s">
        <v>80</v>
      </c>
    </row>
    <row r="104" spans="1:2" x14ac:dyDescent="0.25">
      <c r="A104" t="s">
        <v>81</v>
      </c>
      <c r="B104" t="s">
        <v>80</v>
      </c>
    </row>
    <row r="105" spans="1:2" x14ac:dyDescent="0.25">
      <c r="A105" t="s">
        <v>84</v>
      </c>
      <c r="B105" t="s">
        <v>80</v>
      </c>
    </row>
    <row r="106" spans="1:2" x14ac:dyDescent="0.25">
      <c r="A106" t="s">
        <v>92</v>
      </c>
      <c r="B106" t="s">
        <v>80</v>
      </c>
    </row>
    <row r="107" spans="1:2" x14ac:dyDescent="0.25">
      <c r="A107" t="s">
        <v>87</v>
      </c>
      <c r="B107" t="s">
        <v>80</v>
      </c>
    </row>
    <row r="108" spans="1:2" x14ac:dyDescent="0.25">
      <c r="A108" t="s">
        <v>86</v>
      </c>
      <c r="B108" t="s">
        <v>80</v>
      </c>
    </row>
    <row r="109" spans="1:2" x14ac:dyDescent="0.25">
      <c r="A109" t="s">
        <v>95</v>
      </c>
      <c r="B109" t="s">
        <v>94</v>
      </c>
    </row>
    <row r="110" spans="1:2" x14ac:dyDescent="0.25">
      <c r="A110" t="s">
        <v>105</v>
      </c>
      <c r="B110" t="s">
        <v>94</v>
      </c>
    </row>
    <row r="111" spans="1:2" x14ac:dyDescent="0.25">
      <c r="A111" t="s">
        <v>97</v>
      </c>
      <c r="B111" t="s">
        <v>94</v>
      </c>
    </row>
    <row r="112" spans="1:2" x14ac:dyDescent="0.25">
      <c r="A112" t="s">
        <v>99</v>
      </c>
      <c r="B112" t="s">
        <v>94</v>
      </c>
    </row>
    <row r="113" spans="1:2" x14ac:dyDescent="0.25">
      <c r="A113" t="s">
        <v>98</v>
      </c>
      <c r="B113" t="s">
        <v>94</v>
      </c>
    </row>
    <row r="114" spans="1:2" x14ac:dyDescent="0.25">
      <c r="A114" t="s">
        <v>93</v>
      </c>
      <c r="B114" t="s">
        <v>94</v>
      </c>
    </row>
    <row r="115" spans="1:2" x14ac:dyDescent="0.25">
      <c r="A115" t="s">
        <v>100</v>
      </c>
      <c r="B115" t="s">
        <v>94</v>
      </c>
    </row>
    <row r="116" spans="1:2" x14ac:dyDescent="0.25">
      <c r="A116" t="s">
        <v>101</v>
      </c>
      <c r="B116" t="s">
        <v>94</v>
      </c>
    </row>
    <row r="117" spans="1:2" x14ac:dyDescent="0.25">
      <c r="A117" t="s">
        <v>104</v>
      </c>
      <c r="B117" t="s">
        <v>94</v>
      </c>
    </row>
    <row r="118" spans="1:2" x14ac:dyDescent="0.25">
      <c r="A118" t="s">
        <v>96</v>
      </c>
      <c r="B118" t="s">
        <v>94</v>
      </c>
    </row>
    <row r="119" spans="1:2" x14ac:dyDescent="0.25">
      <c r="A119" t="s">
        <v>106</v>
      </c>
      <c r="B119" t="s">
        <v>94</v>
      </c>
    </row>
    <row r="120" spans="1:2" x14ac:dyDescent="0.25">
      <c r="A120" t="s">
        <v>53</v>
      </c>
      <c r="B120" t="s">
        <v>94</v>
      </c>
    </row>
    <row r="121" spans="1:2" x14ac:dyDescent="0.25">
      <c r="A121" t="s">
        <v>102</v>
      </c>
      <c r="B121" t="s">
        <v>94</v>
      </c>
    </row>
    <row r="122" spans="1:2" x14ac:dyDescent="0.25">
      <c r="A122" t="s">
        <v>144</v>
      </c>
      <c r="B122" t="s">
        <v>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"/>
  <sheetViews>
    <sheetView showGridLines="0" zoomScale="90" zoomScaleNormal="90" workbookViewId="0"/>
  </sheetViews>
  <sheetFormatPr defaultRowHeight="14.25" x14ac:dyDescent="0.2"/>
  <cols>
    <col min="1" max="1" width="21" style="92" bestFit="1" customWidth="1"/>
    <col min="2" max="2" width="15.28515625" style="92" bestFit="1" customWidth="1"/>
    <col min="3" max="3" width="14.28515625" style="92" bestFit="1" customWidth="1"/>
    <col min="4" max="4" width="16.42578125" style="92" customWidth="1"/>
    <col min="5" max="5" width="13.42578125" style="92" customWidth="1"/>
    <col min="6" max="10" width="15.28515625" style="92" customWidth="1"/>
    <col min="11" max="11" width="16.140625" style="92" bestFit="1" customWidth="1"/>
    <col min="12" max="12" width="15.28515625" style="92" customWidth="1"/>
    <col min="13" max="13" width="15.140625" style="92" bestFit="1" customWidth="1"/>
    <col min="14" max="14" width="14.7109375" style="92" customWidth="1"/>
    <col min="15" max="16384" width="9.140625" style="92"/>
  </cols>
  <sheetData>
    <row r="1" spans="1:14" ht="32.25" customHeight="1" x14ac:dyDescent="0.2">
      <c r="A1" s="142" t="str">
        <f>'Dealer Wise'!B1</f>
        <v xml:space="preserve">Up to 12.03.2020 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</row>
    <row r="2" spans="1:14" ht="32.25" customHeight="1" x14ac:dyDescent="0.2">
      <c r="A2" s="143" t="s">
        <v>1407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97" t="s">
        <v>149</v>
      </c>
      <c r="N2" s="97">
        <f>'Dealer Wise'!Q2</f>
        <v>11</v>
      </c>
    </row>
    <row r="3" spans="1:14" ht="36.75" customHeight="1" x14ac:dyDescent="0.2">
      <c r="A3" s="145" t="s">
        <v>0</v>
      </c>
      <c r="B3" s="146" t="s">
        <v>1408</v>
      </c>
      <c r="C3" s="146" t="s">
        <v>1409</v>
      </c>
      <c r="D3" s="146" t="s">
        <v>1410</v>
      </c>
      <c r="E3" s="146" t="s">
        <v>146</v>
      </c>
      <c r="F3" s="146" t="s">
        <v>148</v>
      </c>
      <c r="G3" s="146" t="s">
        <v>1057</v>
      </c>
      <c r="H3" s="146" t="s">
        <v>1061</v>
      </c>
      <c r="I3" s="146" t="s">
        <v>1059</v>
      </c>
      <c r="J3" s="146" t="s">
        <v>1062</v>
      </c>
      <c r="K3" s="146" t="s">
        <v>1081</v>
      </c>
      <c r="L3" s="146" t="s">
        <v>1083</v>
      </c>
      <c r="M3" s="146" t="s">
        <v>140</v>
      </c>
      <c r="N3" s="147" t="s">
        <v>142</v>
      </c>
    </row>
    <row r="4" spans="1:14" x14ac:dyDescent="0.2">
      <c r="A4" s="86" t="s">
        <v>1424</v>
      </c>
      <c r="B4" s="114">
        <f>SUMIFS('Dealer Wise'!E$4:E$124,'Dealer Wise'!$C$4:$C$124,'Region Wise'!$A4)</f>
        <v>435665114.93336195</v>
      </c>
      <c r="C4" s="114">
        <f>SUMIFS('Dealer Wise'!F$4:F$124,'Dealer Wise'!$C$4:$C$124,'Region Wise'!$A4)</f>
        <v>104501553.751</v>
      </c>
      <c r="D4" s="148">
        <f t="shared" ref="D4:D9" si="0">C4/B4</f>
        <v>0.23986670075014901</v>
      </c>
      <c r="E4" s="114">
        <f>(B4*0.8)-C4</f>
        <v>244030538.19568962</v>
      </c>
      <c r="F4" s="114">
        <f>E4/$N$2</f>
        <v>22184594.381426331</v>
      </c>
      <c r="G4" s="114">
        <f>(B4*0.86)-C4</f>
        <v>270170445.09169126</v>
      </c>
      <c r="H4" s="114">
        <f>G4/$N$2</f>
        <v>24560949.553790115</v>
      </c>
      <c r="I4" s="114">
        <f>(B4*0.91)-C4</f>
        <v>291953700.83835942</v>
      </c>
      <c r="J4" s="114">
        <f>I4/$N$2</f>
        <v>26541245.530759946</v>
      </c>
      <c r="K4" s="149">
        <f>(B4*0.96)-C4</f>
        <v>313736956.58502746</v>
      </c>
      <c r="L4" s="114">
        <f>K4/$N$2</f>
        <v>28521541.507729769</v>
      </c>
      <c r="M4" s="114">
        <f t="shared" ref="M4:M8" si="1">B4-C4</f>
        <v>331163561.18236196</v>
      </c>
      <c r="N4" s="114">
        <f>M4/$N$2</f>
        <v>30105778.289305631</v>
      </c>
    </row>
    <row r="5" spans="1:14" x14ac:dyDescent="0.2">
      <c r="A5" s="86" t="s">
        <v>1419</v>
      </c>
      <c r="B5" s="114">
        <f>SUMIFS('Dealer Wise'!E$4:E$124,'Dealer Wise'!$C$4:$C$124,'Region Wise'!$A5)</f>
        <v>202727127.43831429</v>
      </c>
      <c r="C5" s="114">
        <f>SUMIFS('Dealer Wise'!F$4:F$124,'Dealer Wise'!$C$4:$C$124,'Region Wise'!$A5)</f>
        <v>53325998.3935</v>
      </c>
      <c r="D5" s="148">
        <f t="shared" si="0"/>
        <v>0.26304322991863044</v>
      </c>
      <c r="E5" s="114">
        <f t="shared" ref="E5:E8" si="2">(B5*0.8)-C5</f>
        <v>108855703.55715144</v>
      </c>
      <c r="F5" s="114">
        <f t="shared" ref="F5:F8" si="3">E5/$N$2</f>
        <v>9895973.050650131</v>
      </c>
      <c r="G5" s="114">
        <f t="shared" ref="G5:G8" si="4">(B5*0.86)-C5</f>
        <v>121019331.20345029</v>
      </c>
      <c r="H5" s="114">
        <f t="shared" ref="H5:H8" si="5">G5/$N$2</f>
        <v>11001757.382131845</v>
      </c>
      <c r="I5" s="114">
        <f t="shared" ref="I5:I8" si="6">(B5*0.91)-C5</f>
        <v>131155687.57536602</v>
      </c>
      <c r="J5" s="114">
        <f t="shared" ref="J5:J9" si="7">I5/$N$2</f>
        <v>11923244.325033275</v>
      </c>
      <c r="K5" s="149">
        <f t="shared" ref="K5:K8" si="8">(B5*0.96)-C5</f>
        <v>141292043.94728172</v>
      </c>
      <c r="L5" s="114">
        <f t="shared" ref="L5:L9" si="9">K5/$N$2</f>
        <v>12844731.267934702</v>
      </c>
      <c r="M5" s="114">
        <f t="shared" si="1"/>
        <v>149401129.04481429</v>
      </c>
      <c r="N5" s="114">
        <f t="shared" ref="N5:N8" si="10">M5/$N$2</f>
        <v>13581920.822255844</v>
      </c>
    </row>
    <row r="6" spans="1:14" x14ac:dyDescent="0.2">
      <c r="A6" s="86" t="s">
        <v>1429</v>
      </c>
      <c r="B6" s="114">
        <f>SUMIFS('Dealer Wise'!E$4:E$124,'Dealer Wise'!$C$4:$C$124,'Region Wise'!$A6)</f>
        <v>203817712.0529381</v>
      </c>
      <c r="C6" s="114">
        <f>SUMIFS('Dealer Wise'!F$4:F$124,'Dealer Wise'!$C$4:$C$124,'Region Wise'!$A6)</f>
        <v>49642165.895100012</v>
      </c>
      <c r="D6" s="148">
        <f t="shared" si="0"/>
        <v>0.24356158939811043</v>
      </c>
      <c r="E6" s="114">
        <f t="shared" si="2"/>
        <v>113412003.74725048</v>
      </c>
      <c r="F6" s="114">
        <f t="shared" si="3"/>
        <v>10310182.158840952</v>
      </c>
      <c r="G6" s="114">
        <f t="shared" si="4"/>
        <v>125641066.47042675</v>
      </c>
      <c r="H6" s="114">
        <f t="shared" si="5"/>
        <v>11421915.13367516</v>
      </c>
      <c r="I6" s="114">
        <f t="shared" si="6"/>
        <v>135831952.07307369</v>
      </c>
      <c r="J6" s="114">
        <f t="shared" si="7"/>
        <v>12348359.279370336</v>
      </c>
      <c r="K6" s="149">
        <f t="shared" si="8"/>
        <v>146022837.67572057</v>
      </c>
      <c r="L6" s="114">
        <f t="shared" si="9"/>
        <v>13274803.425065506</v>
      </c>
      <c r="M6" s="114">
        <f t="shared" si="1"/>
        <v>154175546.15783811</v>
      </c>
      <c r="N6" s="114">
        <f t="shared" si="10"/>
        <v>14015958.741621645</v>
      </c>
    </row>
    <row r="7" spans="1:14" x14ac:dyDescent="0.2">
      <c r="A7" s="86" t="s">
        <v>1416</v>
      </c>
      <c r="B7" s="114">
        <f>SUMIFS('Dealer Wise'!E$4:E$124,'Dealer Wise'!$C$4:$C$124,'Region Wise'!$A7)</f>
        <v>208295508.2750476</v>
      </c>
      <c r="C7" s="114">
        <f>SUMIFS('Dealer Wise'!F$4:F$124,'Dealer Wise'!$C$4:$C$124,'Region Wise'!$A7)</f>
        <v>50518130.507100001</v>
      </c>
      <c r="D7" s="148">
        <f t="shared" si="0"/>
        <v>0.24253106044126702</v>
      </c>
      <c r="E7" s="114">
        <f t="shared" si="2"/>
        <v>116118276.11293809</v>
      </c>
      <c r="F7" s="114">
        <f t="shared" si="3"/>
        <v>10556206.919358008</v>
      </c>
      <c r="G7" s="114">
        <f t="shared" si="4"/>
        <v>128616006.60944094</v>
      </c>
      <c r="H7" s="114">
        <f t="shared" si="5"/>
        <v>11692364.237221904</v>
      </c>
      <c r="I7" s="114">
        <f t="shared" si="6"/>
        <v>139030782.0231933</v>
      </c>
      <c r="J7" s="114">
        <f t="shared" si="7"/>
        <v>12639162.002108483</v>
      </c>
      <c r="K7" s="149">
        <f t="shared" si="8"/>
        <v>149445557.43694568</v>
      </c>
      <c r="L7" s="114">
        <f t="shared" si="9"/>
        <v>13585959.766995061</v>
      </c>
      <c r="M7" s="114">
        <f t="shared" si="1"/>
        <v>157777377.76794761</v>
      </c>
      <c r="N7" s="114">
        <f t="shared" si="10"/>
        <v>14343397.978904329</v>
      </c>
    </row>
    <row r="8" spans="1:14" x14ac:dyDescent="0.2">
      <c r="A8" s="150" t="s">
        <v>144</v>
      </c>
      <c r="B8" s="151">
        <f>SUMIF('Dealer Wise'!B125,'Region Wise'!A8,'Dealer Wise'!E125)</f>
        <v>25054167.669880949</v>
      </c>
      <c r="C8" s="151">
        <f>SUMIF('Dealer Wise'!B125,'Region Wise'!A8,'Dealer Wise'!F125)</f>
        <v>8494184</v>
      </c>
      <c r="D8" s="152">
        <f t="shared" si="0"/>
        <v>0.33903277538177196</v>
      </c>
      <c r="E8" s="151">
        <f t="shared" si="2"/>
        <v>11549150.135904759</v>
      </c>
      <c r="F8" s="151">
        <f t="shared" si="3"/>
        <v>1049922.7396277054</v>
      </c>
      <c r="G8" s="151">
        <f t="shared" si="4"/>
        <v>13052400.196097616</v>
      </c>
      <c r="H8" s="151">
        <f t="shared" si="5"/>
        <v>1186581.8360088742</v>
      </c>
      <c r="I8" s="151">
        <f t="shared" si="6"/>
        <v>14305108.579591665</v>
      </c>
      <c r="J8" s="151">
        <f t="shared" si="7"/>
        <v>1300464.4163265151</v>
      </c>
      <c r="K8" s="149">
        <f t="shared" si="8"/>
        <v>15557816.963085711</v>
      </c>
      <c r="L8" s="151">
        <f t="shared" si="9"/>
        <v>1414346.9966441556</v>
      </c>
      <c r="M8" s="151">
        <f t="shared" si="1"/>
        <v>16559983.669880949</v>
      </c>
      <c r="N8" s="151">
        <f t="shared" si="10"/>
        <v>1505453.0608982681</v>
      </c>
    </row>
    <row r="9" spans="1:14" x14ac:dyDescent="0.2">
      <c r="A9" s="153" t="s">
        <v>139</v>
      </c>
      <c r="B9" s="154">
        <f>SUM(B4:B8)</f>
        <v>1075559630.3695428</v>
      </c>
      <c r="C9" s="154">
        <f>SUM(C4:C8)</f>
        <v>266482032.5467</v>
      </c>
      <c r="D9" s="155">
        <f t="shared" si="0"/>
        <v>0.24776128168285899</v>
      </c>
      <c r="E9" s="156">
        <f>SUM(E4:E8)</f>
        <v>593965671.74893439</v>
      </c>
      <c r="F9" s="156">
        <f>SUM(F4:F8)</f>
        <v>53996879.249903128</v>
      </c>
      <c r="G9" s="156">
        <f>SUM(G4:G8)</f>
        <v>658499249.57110691</v>
      </c>
      <c r="H9" s="156">
        <f>SUM(H4:H8)</f>
        <v>59863568.142827898</v>
      </c>
      <c r="I9" s="156">
        <f>SUM(I4:I8)</f>
        <v>712277231.08958399</v>
      </c>
      <c r="J9" s="156">
        <f t="shared" si="7"/>
        <v>64752475.553598545</v>
      </c>
      <c r="K9" s="156">
        <f>SUM(K4:K8)</f>
        <v>766055212.60806108</v>
      </c>
      <c r="L9" s="156">
        <f t="shared" si="9"/>
        <v>69641382.964369193</v>
      </c>
      <c r="M9" s="154">
        <f>SUM(M4:M8)</f>
        <v>809077597.82284296</v>
      </c>
      <c r="N9" s="157">
        <f>M9/N2</f>
        <v>73552508.892985716</v>
      </c>
    </row>
    <row r="10" spans="1:14" x14ac:dyDescent="0.2">
      <c r="N10" s="139"/>
    </row>
    <row r="11" spans="1:14" x14ac:dyDescent="0.2">
      <c r="B11" s="139"/>
      <c r="C11" s="139"/>
      <c r="F11" s="158"/>
      <c r="G11" s="158"/>
      <c r="H11" s="158"/>
      <c r="I11" s="158"/>
      <c r="J11" s="158"/>
      <c r="K11" s="158"/>
      <c r="L11" s="158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4:M7 G4:G7 I5:I7 K4:K7 M8 G8 I8 K8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showGridLines="0" zoomScale="80" zoomScaleNormal="80" workbookViewId="0">
      <pane ySplit="3" topLeftCell="A13" activePane="bottomLeft" state="frozen"/>
      <selection activeCell="C1" sqref="C1"/>
      <selection pane="bottomLeft"/>
    </sheetView>
  </sheetViews>
  <sheetFormatPr defaultRowHeight="14.25" x14ac:dyDescent="0.2"/>
  <cols>
    <col min="1" max="1" width="3.85546875" style="92" bestFit="1" customWidth="1"/>
    <col min="2" max="2" width="16.42578125" style="92" bestFit="1" customWidth="1"/>
    <col min="3" max="3" width="15.85546875" style="92" bestFit="1" customWidth="1"/>
    <col min="4" max="4" width="16" style="92" bestFit="1" customWidth="1"/>
    <col min="5" max="5" width="13.5703125" style="92" bestFit="1" customWidth="1"/>
    <col min="6" max="6" width="13.42578125" style="92" bestFit="1" customWidth="1"/>
    <col min="7" max="7" width="16" style="92" bestFit="1" customWidth="1"/>
    <col min="8" max="8" width="17" style="92" bestFit="1" customWidth="1"/>
    <col min="9" max="9" width="16" style="92" bestFit="1" customWidth="1"/>
    <col min="10" max="10" width="17" style="92" bestFit="1" customWidth="1"/>
    <col min="11" max="11" width="16" style="92" bestFit="1" customWidth="1"/>
    <col min="12" max="12" width="12.5703125" style="92" customWidth="1"/>
    <col min="13" max="13" width="16.5703125" style="92" bestFit="1" customWidth="1"/>
    <col min="14" max="14" width="12.5703125" style="92" customWidth="1"/>
    <col min="15" max="15" width="17.140625" style="92" bestFit="1" customWidth="1"/>
    <col min="16" max="16" width="12.5703125" style="92" customWidth="1"/>
    <col min="17" max="16384" width="9.140625" style="92"/>
  </cols>
  <sheetData>
    <row r="1" spans="1:16" ht="32.25" customHeight="1" x14ac:dyDescent="0.2">
      <c r="B1" s="159" t="str">
        <f>'Dealer Wise'!B1</f>
        <v xml:space="preserve">Up to 12.03.2020 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42"/>
      <c r="P1" s="142"/>
    </row>
    <row r="2" spans="1:16" ht="32.25" customHeight="1" x14ac:dyDescent="0.2">
      <c r="A2" s="160" t="s">
        <v>1411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97" t="s">
        <v>149</v>
      </c>
      <c r="P2" s="97">
        <f>'Dealer Wise'!Q2</f>
        <v>11</v>
      </c>
    </row>
    <row r="3" spans="1:16" ht="60.75" customHeight="1" thickBot="1" x14ac:dyDescent="0.25">
      <c r="A3" s="162" t="s">
        <v>1226</v>
      </c>
      <c r="B3" s="163" t="s">
        <v>1414</v>
      </c>
      <c r="C3" s="164" t="s">
        <v>1434</v>
      </c>
      <c r="D3" s="164" t="s">
        <v>1404</v>
      </c>
      <c r="E3" s="164" t="s">
        <v>1405</v>
      </c>
      <c r="F3" s="164" t="s">
        <v>1410</v>
      </c>
      <c r="G3" s="164" t="s">
        <v>146</v>
      </c>
      <c r="H3" s="164" t="s">
        <v>148</v>
      </c>
      <c r="I3" s="164" t="s">
        <v>1057</v>
      </c>
      <c r="J3" s="164" t="s">
        <v>1061</v>
      </c>
      <c r="K3" s="164" t="s">
        <v>1059</v>
      </c>
      <c r="L3" s="164" t="s">
        <v>1062</v>
      </c>
      <c r="M3" s="164" t="s">
        <v>1081</v>
      </c>
      <c r="N3" s="164" t="s">
        <v>1083</v>
      </c>
      <c r="O3" s="165" t="s">
        <v>140</v>
      </c>
      <c r="P3" s="166" t="s">
        <v>142</v>
      </c>
    </row>
    <row r="4" spans="1:16" x14ac:dyDescent="0.2">
      <c r="A4" s="167">
        <v>1</v>
      </c>
      <c r="B4" s="168" t="s">
        <v>1424</v>
      </c>
      <c r="C4" s="168" t="s">
        <v>1425</v>
      </c>
      <c r="D4" s="169">
        <f>SUMIFS('Dealer Wise'!E$4:E$124,'Dealer Wise'!$D$4:$D$124,'Zone Wise'!$C4)</f>
        <v>47036881.758280963</v>
      </c>
      <c r="E4" s="169">
        <f>SUMIFS('Dealer Wise'!F$4:F$124,'Dealer Wise'!$D$4:$D$124,'Zone Wise'!$C4)</f>
        <v>9083180.865699999</v>
      </c>
      <c r="F4" s="170">
        <f t="shared" ref="F4:F31" si="0">E4/D4</f>
        <v>0.19310763226988112</v>
      </c>
      <c r="G4" s="171">
        <f>(D4*0.8)-E4</f>
        <v>28546324.540924773</v>
      </c>
      <c r="H4" s="169">
        <f t="shared" ref="H4:H31" si="1">G4/$P$2</f>
        <v>2595120.4128113431</v>
      </c>
      <c r="I4" s="171">
        <f>(D4*0.86)-E4</f>
        <v>31368537.446421631</v>
      </c>
      <c r="J4" s="169">
        <f t="shared" ref="J4:J31" si="2">I4/$P$2</f>
        <v>2851685.2224019663</v>
      </c>
      <c r="K4" s="169">
        <f>(D4*0.91)-E4</f>
        <v>33720381.53433568</v>
      </c>
      <c r="L4" s="169">
        <f t="shared" ref="L4:L31" si="3">K4/$P$2</f>
        <v>3065489.2303941529</v>
      </c>
      <c r="M4" s="172">
        <f>(D4*0.96)-E4</f>
        <v>36072225.622249722</v>
      </c>
      <c r="N4" s="169">
        <f t="shared" ref="N4:N31" si="4">M4/$P$2</f>
        <v>3279293.2383863386</v>
      </c>
      <c r="O4" s="169">
        <f t="shared" ref="O4:O31" si="5">D4-E4</f>
        <v>37953700.892580964</v>
      </c>
      <c r="P4" s="173">
        <f t="shared" ref="P4:P31" si="6">O4/$P$2</f>
        <v>3450336.4447800876</v>
      </c>
    </row>
    <row r="5" spans="1:16" x14ac:dyDescent="0.2">
      <c r="A5" s="174">
        <v>2</v>
      </c>
      <c r="B5" s="113" t="s">
        <v>1424</v>
      </c>
      <c r="C5" s="113" t="s">
        <v>16</v>
      </c>
      <c r="D5" s="175">
        <f>SUMIFS('Dealer Wise'!E$4:E$124,'Dealer Wise'!$D$4:$D$124,'Zone Wise'!$C5)</f>
        <v>56111783.905400001</v>
      </c>
      <c r="E5" s="175">
        <f>SUMIFS('Dealer Wise'!F$4:F$124,'Dealer Wise'!$D$4:$D$124,'Zone Wise'!$C5)</f>
        <v>8288874.7295999993</v>
      </c>
      <c r="F5" s="176">
        <f t="shared" si="0"/>
        <v>0.14772074870359464</v>
      </c>
      <c r="G5" s="177">
        <f t="shared" ref="G5:G31" si="7">(D5*0.8)-E5</f>
        <v>36600552.394720003</v>
      </c>
      <c r="H5" s="175">
        <f t="shared" si="1"/>
        <v>3327322.9449745459</v>
      </c>
      <c r="I5" s="177">
        <f t="shared" ref="I5:I31" si="8">(D5*0.86)-E5</f>
        <v>39967259.429044001</v>
      </c>
      <c r="J5" s="175">
        <f t="shared" si="2"/>
        <v>3633387.220822182</v>
      </c>
      <c r="K5" s="175">
        <f t="shared" ref="K5:K31" si="9">(D5*0.91)-E5</f>
        <v>42772848.624314003</v>
      </c>
      <c r="L5" s="175">
        <f t="shared" si="3"/>
        <v>3888440.7840285455</v>
      </c>
      <c r="M5" s="178">
        <f t="shared" ref="M5:M31" si="10">(D5*0.96)-E5</f>
        <v>45578437.819584005</v>
      </c>
      <c r="N5" s="175">
        <f t="shared" si="4"/>
        <v>4143494.3472349094</v>
      </c>
      <c r="O5" s="179">
        <f t="shared" si="5"/>
        <v>47822909.175800003</v>
      </c>
      <c r="P5" s="180">
        <f t="shared" si="6"/>
        <v>4347537.1978000002</v>
      </c>
    </row>
    <row r="6" spans="1:16" x14ac:dyDescent="0.2">
      <c r="A6" s="174">
        <v>3</v>
      </c>
      <c r="B6" s="113" t="s">
        <v>1424</v>
      </c>
      <c r="C6" s="113" t="s">
        <v>29</v>
      </c>
      <c r="D6" s="175">
        <f>SUMIFS('Dealer Wise'!E$4:E$124,'Dealer Wise'!$D$4:$D$124,'Zone Wise'!$C6)</f>
        <v>18992163.623147622</v>
      </c>
      <c r="E6" s="175">
        <f>SUMIFS('Dealer Wise'!F$4:F$124,'Dealer Wise'!$D$4:$D$124,'Zone Wise'!$C6)</f>
        <v>4487463.7397999996</v>
      </c>
      <c r="F6" s="176">
        <f t="shared" si="0"/>
        <v>0.23627975352585343</v>
      </c>
      <c r="G6" s="177">
        <f t="shared" si="7"/>
        <v>10706267.158718098</v>
      </c>
      <c r="H6" s="175">
        <f t="shared" si="1"/>
        <v>973297.01442891802</v>
      </c>
      <c r="I6" s="177">
        <f t="shared" si="8"/>
        <v>11845796.976106957</v>
      </c>
      <c r="J6" s="175">
        <f t="shared" si="2"/>
        <v>1076890.6341915415</v>
      </c>
      <c r="K6" s="175">
        <f t="shared" si="9"/>
        <v>12795405.157264337</v>
      </c>
      <c r="L6" s="175">
        <f t="shared" si="3"/>
        <v>1163218.6506603942</v>
      </c>
      <c r="M6" s="178">
        <f t="shared" si="10"/>
        <v>13745013.338421717</v>
      </c>
      <c r="N6" s="175">
        <f t="shared" si="4"/>
        <v>1249546.667129247</v>
      </c>
      <c r="O6" s="175">
        <f t="shared" si="5"/>
        <v>14504699.883347623</v>
      </c>
      <c r="P6" s="181">
        <f t="shared" si="6"/>
        <v>1318609.0803043293</v>
      </c>
    </row>
    <row r="7" spans="1:16" x14ac:dyDescent="0.2">
      <c r="A7" s="174">
        <v>4</v>
      </c>
      <c r="B7" s="113" t="s">
        <v>1424</v>
      </c>
      <c r="C7" s="113" t="s">
        <v>47</v>
      </c>
      <c r="D7" s="175">
        <f>SUMIFS('Dealer Wise'!E$4:E$124,'Dealer Wise'!$D$4:$D$124,'Zone Wise'!$C7)</f>
        <v>55373677.020647615</v>
      </c>
      <c r="E7" s="175">
        <f>SUMIFS('Dealer Wise'!F$4:F$124,'Dealer Wise'!$D$4:$D$124,'Zone Wise'!$C7)</f>
        <v>12620568.419</v>
      </c>
      <c r="F7" s="176">
        <f t="shared" si="0"/>
        <v>0.22791638731692082</v>
      </c>
      <c r="G7" s="177">
        <f t="shared" si="7"/>
        <v>31678373.197518095</v>
      </c>
      <c r="H7" s="175">
        <f t="shared" si="1"/>
        <v>2879852.1088652816</v>
      </c>
      <c r="I7" s="177">
        <f t="shared" si="8"/>
        <v>35000793.818756945</v>
      </c>
      <c r="J7" s="175">
        <f t="shared" si="2"/>
        <v>3181890.3471597224</v>
      </c>
      <c r="K7" s="175">
        <f t="shared" si="9"/>
        <v>37769477.669789329</v>
      </c>
      <c r="L7" s="175">
        <f t="shared" si="3"/>
        <v>3433588.8790717572</v>
      </c>
      <c r="M7" s="178">
        <f t="shared" si="10"/>
        <v>40538161.520821705</v>
      </c>
      <c r="N7" s="175">
        <f t="shared" si="4"/>
        <v>3685287.4109837916</v>
      </c>
      <c r="O7" s="175">
        <f t="shared" si="5"/>
        <v>42753108.601647615</v>
      </c>
      <c r="P7" s="180">
        <f t="shared" si="6"/>
        <v>3886646.2365134195</v>
      </c>
    </row>
    <row r="8" spans="1:16" x14ac:dyDescent="0.2">
      <c r="A8" s="174">
        <v>5</v>
      </c>
      <c r="B8" s="113" t="s">
        <v>1424</v>
      </c>
      <c r="C8" s="113" t="s">
        <v>51</v>
      </c>
      <c r="D8" s="175">
        <f>SUMIFS('Dealer Wise'!E$4:E$124,'Dealer Wise'!$D$4:$D$124,'Zone Wise'!$C8)</f>
        <v>45994867.60055238</v>
      </c>
      <c r="E8" s="175">
        <f>SUMIFS('Dealer Wise'!F$4:F$124,'Dealer Wise'!$D$4:$D$124,'Zone Wise'!$C8)</f>
        <v>8956204.3191</v>
      </c>
      <c r="F8" s="176">
        <f t="shared" si="0"/>
        <v>0.19472181976652628</v>
      </c>
      <c r="G8" s="177">
        <f t="shared" si="7"/>
        <v>27839689.761341907</v>
      </c>
      <c r="H8" s="175">
        <f t="shared" si="1"/>
        <v>2530880.8873947188</v>
      </c>
      <c r="I8" s="177">
        <f t="shared" si="8"/>
        <v>30599381.817375049</v>
      </c>
      <c r="J8" s="175">
        <f t="shared" si="2"/>
        <v>2781761.9833977316</v>
      </c>
      <c r="K8" s="175">
        <f t="shared" si="9"/>
        <v>32899125.197402671</v>
      </c>
      <c r="L8" s="175">
        <f t="shared" si="3"/>
        <v>2990829.5634002429</v>
      </c>
      <c r="M8" s="178">
        <f t="shared" si="10"/>
        <v>35198868.577430286</v>
      </c>
      <c r="N8" s="175">
        <f t="shared" si="4"/>
        <v>3199897.1434027534</v>
      </c>
      <c r="O8" s="175">
        <f t="shared" si="5"/>
        <v>37038663.28145238</v>
      </c>
      <c r="P8" s="180">
        <f t="shared" si="6"/>
        <v>3367151.207404762</v>
      </c>
    </row>
    <row r="9" spans="1:16" x14ac:dyDescent="0.2">
      <c r="A9" s="174">
        <v>6</v>
      </c>
      <c r="B9" s="113" t="s">
        <v>1424</v>
      </c>
      <c r="C9" s="113" t="s">
        <v>31</v>
      </c>
      <c r="D9" s="175">
        <f>SUMIFS('Dealer Wise'!E$4:E$124,'Dealer Wise'!$D$4:$D$124,'Zone Wise'!$C9)</f>
        <v>30038450.631499998</v>
      </c>
      <c r="E9" s="175">
        <f>SUMIFS('Dealer Wise'!F$4:F$124,'Dealer Wise'!$D$4:$D$124,'Zone Wise'!$C9)</f>
        <v>11378805.567700002</v>
      </c>
      <c r="F9" s="176">
        <f t="shared" si="0"/>
        <v>0.37880800535589376</v>
      </c>
      <c r="G9" s="177">
        <f t="shared" si="7"/>
        <v>12651954.937499996</v>
      </c>
      <c r="H9" s="175">
        <f t="shared" si="1"/>
        <v>1150177.7215909087</v>
      </c>
      <c r="I9" s="177">
        <f t="shared" si="8"/>
        <v>14454261.975389995</v>
      </c>
      <c r="J9" s="175">
        <f t="shared" si="2"/>
        <v>1314023.815944545</v>
      </c>
      <c r="K9" s="175">
        <f t="shared" si="9"/>
        <v>15956184.506964996</v>
      </c>
      <c r="L9" s="175">
        <f t="shared" si="3"/>
        <v>1450562.2279059088</v>
      </c>
      <c r="M9" s="178">
        <f t="shared" si="10"/>
        <v>17458107.038539995</v>
      </c>
      <c r="N9" s="175">
        <f t="shared" si="4"/>
        <v>1587100.6398672722</v>
      </c>
      <c r="O9" s="175">
        <f t="shared" si="5"/>
        <v>18659645.063799996</v>
      </c>
      <c r="P9" s="180">
        <f t="shared" si="6"/>
        <v>1696331.3694363632</v>
      </c>
    </row>
    <row r="10" spans="1:16" x14ac:dyDescent="0.2">
      <c r="A10" s="174">
        <v>7</v>
      </c>
      <c r="B10" s="113" t="s">
        <v>1424</v>
      </c>
      <c r="C10" s="113" t="s">
        <v>1426</v>
      </c>
      <c r="D10" s="175">
        <f>SUMIFS('Dealer Wise'!E$4:E$124,'Dealer Wise'!$D$4:$D$124,'Zone Wise'!$C10)</f>
        <v>21161589.017961904</v>
      </c>
      <c r="E10" s="175">
        <f>SUMIFS('Dealer Wise'!F$4:F$124,'Dealer Wise'!$D$4:$D$124,'Zone Wise'!$C10)</f>
        <v>7048625.1276000012</v>
      </c>
      <c r="F10" s="176">
        <f t="shared" si="0"/>
        <v>0.33308581513501401</v>
      </c>
      <c r="G10" s="177">
        <f t="shared" si="7"/>
        <v>9880646.0867695231</v>
      </c>
      <c r="H10" s="175">
        <f t="shared" si="1"/>
        <v>898240.55334268394</v>
      </c>
      <c r="I10" s="177">
        <f t="shared" si="8"/>
        <v>11150341.427847235</v>
      </c>
      <c r="J10" s="175">
        <f t="shared" si="2"/>
        <v>1013667.4025315668</v>
      </c>
      <c r="K10" s="175">
        <f t="shared" si="9"/>
        <v>12208420.878745334</v>
      </c>
      <c r="L10" s="175">
        <f t="shared" si="3"/>
        <v>1109856.4435223031</v>
      </c>
      <c r="M10" s="178">
        <f t="shared" si="10"/>
        <v>13266500.329643426</v>
      </c>
      <c r="N10" s="175">
        <f t="shared" si="4"/>
        <v>1206045.4845130388</v>
      </c>
      <c r="O10" s="175">
        <f t="shared" si="5"/>
        <v>14112963.890361903</v>
      </c>
      <c r="P10" s="180">
        <f t="shared" si="6"/>
        <v>1282996.7173056277</v>
      </c>
    </row>
    <row r="11" spans="1:16" x14ac:dyDescent="0.2">
      <c r="A11" s="174">
        <v>8</v>
      </c>
      <c r="B11" s="113" t="s">
        <v>1424</v>
      </c>
      <c r="C11" s="113" t="s">
        <v>43</v>
      </c>
      <c r="D11" s="175">
        <f>SUMIFS('Dealer Wise'!E$4:E$124,'Dealer Wise'!$D$4:$D$124,'Zone Wise'!$C11)</f>
        <v>38090306.763652384</v>
      </c>
      <c r="E11" s="175">
        <f>SUMIFS('Dealer Wise'!F$4:F$124,'Dealer Wise'!$D$4:$D$124,'Zone Wise'!$C11)</f>
        <v>10116262.945799999</v>
      </c>
      <c r="F11" s="176">
        <f t="shared" si="0"/>
        <v>0.26558628179527888</v>
      </c>
      <c r="G11" s="177">
        <f t="shared" si="7"/>
        <v>20355982.46512191</v>
      </c>
      <c r="H11" s="175">
        <f t="shared" si="1"/>
        <v>1850543.8604656281</v>
      </c>
      <c r="I11" s="177">
        <f t="shared" si="8"/>
        <v>22641400.87094105</v>
      </c>
      <c r="J11" s="175">
        <f t="shared" si="2"/>
        <v>2058309.1700855501</v>
      </c>
      <c r="K11" s="175">
        <f t="shared" si="9"/>
        <v>24545916.209123671</v>
      </c>
      <c r="L11" s="175">
        <f t="shared" si="3"/>
        <v>2231446.928102152</v>
      </c>
      <c r="M11" s="178">
        <f t="shared" si="10"/>
        <v>26450431.547306292</v>
      </c>
      <c r="N11" s="175">
        <f t="shared" si="4"/>
        <v>2404584.6861187536</v>
      </c>
      <c r="O11" s="175">
        <f t="shared" si="5"/>
        <v>27974043.817852385</v>
      </c>
      <c r="P11" s="180">
        <f t="shared" si="6"/>
        <v>2543094.8925320352</v>
      </c>
    </row>
    <row r="12" spans="1:16" x14ac:dyDescent="0.2">
      <c r="A12" s="174">
        <v>9</v>
      </c>
      <c r="B12" s="113" t="s">
        <v>1424</v>
      </c>
      <c r="C12" s="113" t="s">
        <v>37</v>
      </c>
      <c r="D12" s="175">
        <f>SUMIFS('Dealer Wise'!E$4:E$124,'Dealer Wise'!$D$4:$D$124,'Zone Wise'!$C12)</f>
        <v>32413730.650223814</v>
      </c>
      <c r="E12" s="175">
        <f>SUMIFS('Dealer Wise'!F$4:F$124,'Dealer Wise'!$D$4:$D$124,'Zone Wise'!$C12)</f>
        <v>8165284.2960999999</v>
      </c>
      <c r="F12" s="176">
        <f t="shared" si="0"/>
        <v>0.25190819237105061</v>
      </c>
      <c r="G12" s="177">
        <f t="shared" si="7"/>
        <v>17765700.22407905</v>
      </c>
      <c r="H12" s="175">
        <f t="shared" si="1"/>
        <v>1615063.6567344591</v>
      </c>
      <c r="I12" s="177">
        <f t="shared" si="8"/>
        <v>19710524.063092478</v>
      </c>
      <c r="J12" s="175">
        <f t="shared" si="2"/>
        <v>1791865.8239174979</v>
      </c>
      <c r="K12" s="175">
        <f t="shared" si="9"/>
        <v>21331210.595603675</v>
      </c>
      <c r="L12" s="175">
        <f t="shared" si="3"/>
        <v>1939200.9632366977</v>
      </c>
      <c r="M12" s="178">
        <f t="shared" si="10"/>
        <v>22951897.128114857</v>
      </c>
      <c r="N12" s="175">
        <f t="shared" si="4"/>
        <v>2086536.1025558962</v>
      </c>
      <c r="O12" s="175">
        <f t="shared" si="5"/>
        <v>24248446.354123816</v>
      </c>
      <c r="P12" s="180">
        <f t="shared" si="6"/>
        <v>2204404.2140112561</v>
      </c>
    </row>
    <row r="13" spans="1:16" x14ac:dyDescent="0.2">
      <c r="A13" s="174">
        <v>10</v>
      </c>
      <c r="B13" s="113" t="s">
        <v>1424</v>
      </c>
      <c r="C13" s="113" t="s">
        <v>1427</v>
      </c>
      <c r="D13" s="175">
        <f>SUMIFS('Dealer Wise'!E$4:E$124,'Dealer Wise'!$D$4:$D$124,'Zone Wise'!$C13)</f>
        <v>27226917.432214282</v>
      </c>
      <c r="E13" s="175">
        <f>SUMIFS('Dealer Wise'!F$4:F$124,'Dealer Wise'!$D$4:$D$124,'Zone Wise'!$C13)</f>
        <v>9917738.6232999992</v>
      </c>
      <c r="F13" s="176">
        <f t="shared" si="0"/>
        <v>0.36426226538467965</v>
      </c>
      <c r="G13" s="177">
        <f t="shared" si="7"/>
        <v>11863795.322471427</v>
      </c>
      <c r="H13" s="175">
        <f t="shared" si="1"/>
        <v>1078526.8474974025</v>
      </c>
      <c r="I13" s="177">
        <f t="shared" si="8"/>
        <v>13497410.368404282</v>
      </c>
      <c r="J13" s="175">
        <f t="shared" si="2"/>
        <v>1227037.306218571</v>
      </c>
      <c r="K13" s="175">
        <f t="shared" si="9"/>
        <v>14858756.240014998</v>
      </c>
      <c r="L13" s="175">
        <f t="shared" si="3"/>
        <v>1350796.0218195452</v>
      </c>
      <c r="M13" s="178">
        <f t="shared" si="10"/>
        <v>16220102.111625711</v>
      </c>
      <c r="N13" s="175">
        <f t="shared" si="4"/>
        <v>1474554.7374205191</v>
      </c>
      <c r="O13" s="175">
        <f t="shared" si="5"/>
        <v>17309178.808914281</v>
      </c>
      <c r="P13" s="180">
        <f t="shared" si="6"/>
        <v>1573561.7099012984</v>
      </c>
    </row>
    <row r="14" spans="1:16" x14ac:dyDescent="0.2">
      <c r="A14" s="174">
        <v>11</v>
      </c>
      <c r="B14" s="113" t="s">
        <v>1424</v>
      </c>
      <c r="C14" s="113" t="s">
        <v>58</v>
      </c>
      <c r="D14" s="175">
        <f>SUMIFS('Dealer Wise'!E$4:E$124,'Dealer Wise'!$D$4:$D$124,'Zone Wise'!$C14)</f>
        <v>28873505.618333332</v>
      </c>
      <c r="E14" s="175">
        <f>SUMIFS('Dealer Wise'!F$4:F$124,'Dealer Wise'!$D$4:$D$124,'Zone Wise'!$C14)</f>
        <v>5710217.9123</v>
      </c>
      <c r="F14" s="176">
        <f t="shared" si="0"/>
        <v>0.197766699609703</v>
      </c>
      <c r="G14" s="177">
        <f t="shared" si="7"/>
        <v>17388586.582366668</v>
      </c>
      <c r="H14" s="175">
        <f t="shared" si="1"/>
        <v>1580780.5983969697</v>
      </c>
      <c r="I14" s="177">
        <f t="shared" si="8"/>
        <v>19120996.919466667</v>
      </c>
      <c r="J14" s="175">
        <f t="shared" si="2"/>
        <v>1738272.4472242424</v>
      </c>
      <c r="K14" s="175">
        <f t="shared" si="9"/>
        <v>20564672.200383335</v>
      </c>
      <c r="L14" s="175">
        <f t="shared" si="3"/>
        <v>1869515.6545803032</v>
      </c>
      <c r="M14" s="178">
        <f t="shared" si="10"/>
        <v>22008347.481299996</v>
      </c>
      <c r="N14" s="175">
        <f t="shared" si="4"/>
        <v>2000758.8619363634</v>
      </c>
      <c r="O14" s="175">
        <f t="shared" si="5"/>
        <v>23163287.706033334</v>
      </c>
      <c r="P14" s="180">
        <f t="shared" si="6"/>
        <v>2105753.427821212</v>
      </c>
    </row>
    <row r="15" spans="1:16" ht="15" thickBot="1" x14ac:dyDescent="0.25">
      <c r="A15" s="182">
        <v>12</v>
      </c>
      <c r="B15" s="183" t="s">
        <v>1424</v>
      </c>
      <c r="C15" s="183" t="s">
        <v>22</v>
      </c>
      <c r="D15" s="184">
        <f>SUMIFS('Dealer Wise'!E$4:E$124,'Dealer Wise'!$D$4:$D$124,'Zone Wise'!$C15)</f>
        <v>34351240.911447614</v>
      </c>
      <c r="E15" s="184">
        <f>SUMIFS('Dealer Wise'!F$4:F$124,'Dealer Wise'!$D$4:$D$124,'Zone Wise'!$C15)</f>
        <v>8728327.2050000001</v>
      </c>
      <c r="F15" s="185">
        <f t="shared" si="0"/>
        <v>0.25409059391770822</v>
      </c>
      <c r="G15" s="186">
        <f t="shared" si="7"/>
        <v>18752665.52415809</v>
      </c>
      <c r="H15" s="184">
        <f t="shared" si="1"/>
        <v>1704787.7749234627</v>
      </c>
      <c r="I15" s="186">
        <f t="shared" si="8"/>
        <v>20813739.978844948</v>
      </c>
      <c r="J15" s="184">
        <f t="shared" si="2"/>
        <v>1892158.1798949952</v>
      </c>
      <c r="K15" s="184">
        <f t="shared" si="9"/>
        <v>22531302.024417333</v>
      </c>
      <c r="L15" s="184">
        <f t="shared" si="3"/>
        <v>2048300.1840379394</v>
      </c>
      <c r="M15" s="187">
        <f t="shared" si="10"/>
        <v>24248864.069989711</v>
      </c>
      <c r="N15" s="184">
        <f t="shared" si="4"/>
        <v>2204442.1881808829</v>
      </c>
      <c r="O15" s="184">
        <f t="shared" si="5"/>
        <v>25622913.706447616</v>
      </c>
      <c r="P15" s="188">
        <f t="shared" si="6"/>
        <v>2329355.791495238</v>
      </c>
    </row>
    <row r="16" spans="1:16" x14ac:dyDescent="0.2">
      <c r="A16" s="167">
        <v>13</v>
      </c>
      <c r="B16" s="168" t="s">
        <v>1419</v>
      </c>
      <c r="C16" s="168" t="s">
        <v>1420</v>
      </c>
      <c r="D16" s="169">
        <f>SUMIFS('Dealer Wise'!E$4:E$124,'Dealer Wise'!$D$4:$D$124,'Zone Wise'!$C16)</f>
        <v>27920322.082395237</v>
      </c>
      <c r="E16" s="169">
        <f>SUMIFS('Dealer Wise'!F$4:F$124,'Dealer Wise'!$D$4:$D$124,'Zone Wise'!$C16)</f>
        <v>9610993.3632999994</v>
      </c>
      <c r="F16" s="170">
        <f t="shared" si="0"/>
        <v>0.3442293156553547</v>
      </c>
      <c r="G16" s="171">
        <f t="shared" si="7"/>
        <v>12725264.30261619</v>
      </c>
      <c r="H16" s="169">
        <f t="shared" si="1"/>
        <v>1156842.2093287446</v>
      </c>
      <c r="I16" s="171">
        <f t="shared" si="8"/>
        <v>14400483.627559904</v>
      </c>
      <c r="J16" s="169">
        <f t="shared" si="2"/>
        <v>1309134.8752327187</v>
      </c>
      <c r="K16" s="169">
        <f t="shared" si="9"/>
        <v>15796499.731679667</v>
      </c>
      <c r="L16" s="169">
        <f t="shared" si="3"/>
        <v>1436045.430152697</v>
      </c>
      <c r="M16" s="172">
        <f t="shared" si="10"/>
        <v>17192515.835799426</v>
      </c>
      <c r="N16" s="169">
        <f t="shared" si="4"/>
        <v>1562955.9850726752</v>
      </c>
      <c r="O16" s="169">
        <f t="shared" si="5"/>
        <v>18309328.719095238</v>
      </c>
      <c r="P16" s="189">
        <f t="shared" si="6"/>
        <v>1664484.429008658</v>
      </c>
    </row>
    <row r="17" spans="1:16" x14ac:dyDescent="0.2">
      <c r="A17" s="174">
        <v>14</v>
      </c>
      <c r="B17" s="113" t="s">
        <v>1419</v>
      </c>
      <c r="C17" s="113" t="s">
        <v>1423</v>
      </c>
      <c r="D17" s="175">
        <f>SUMIFS('Dealer Wise'!E$4:E$124,'Dealer Wise'!$D$4:$D$124,'Zone Wise'!$C17)</f>
        <v>53754475.381685719</v>
      </c>
      <c r="E17" s="175">
        <f>SUMIFS('Dealer Wise'!F$4:F$124,'Dealer Wise'!$D$4:$D$124,'Zone Wise'!$C17)</f>
        <v>16872331.062100001</v>
      </c>
      <c r="F17" s="176">
        <f t="shared" si="0"/>
        <v>0.31387769934126164</v>
      </c>
      <c r="G17" s="177">
        <f t="shared" si="7"/>
        <v>26131249.243248574</v>
      </c>
      <c r="H17" s="175">
        <f t="shared" si="1"/>
        <v>2375568.1130225975</v>
      </c>
      <c r="I17" s="177">
        <f t="shared" si="8"/>
        <v>29356517.766149715</v>
      </c>
      <c r="J17" s="175">
        <f t="shared" si="2"/>
        <v>2668774.3423772468</v>
      </c>
      <c r="K17" s="175">
        <f t="shared" si="9"/>
        <v>32044241.535234004</v>
      </c>
      <c r="L17" s="175">
        <f t="shared" si="3"/>
        <v>2913112.866839455</v>
      </c>
      <c r="M17" s="178">
        <f t="shared" si="10"/>
        <v>34731965.304318286</v>
      </c>
      <c r="N17" s="175">
        <f t="shared" si="4"/>
        <v>3157451.3913016622</v>
      </c>
      <c r="O17" s="175">
        <f t="shared" si="5"/>
        <v>36882144.319585718</v>
      </c>
      <c r="P17" s="180">
        <f t="shared" si="6"/>
        <v>3352922.2108714287</v>
      </c>
    </row>
    <row r="18" spans="1:16" x14ac:dyDescent="0.2">
      <c r="A18" s="174">
        <v>15</v>
      </c>
      <c r="B18" s="113" t="s">
        <v>1419</v>
      </c>
      <c r="C18" s="113" t="s">
        <v>1422</v>
      </c>
      <c r="D18" s="175">
        <f>SUMIFS('Dealer Wise'!E$4:E$124,'Dealer Wise'!$D$4:$D$124,'Zone Wise'!$C18)</f>
        <v>24097634.118814286</v>
      </c>
      <c r="E18" s="175">
        <f>SUMIFS('Dealer Wise'!F$4:F$124,'Dealer Wise'!$D$4:$D$124,'Zone Wise'!$C18)</f>
        <v>6138179.2202999992</v>
      </c>
      <c r="F18" s="176">
        <f t="shared" si="0"/>
        <v>0.25472123902435723</v>
      </c>
      <c r="G18" s="177">
        <f t="shared" si="7"/>
        <v>13139928.074751429</v>
      </c>
      <c r="H18" s="175">
        <f t="shared" si="1"/>
        <v>1194538.9158864936</v>
      </c>
      <c r="I18" s="177">
        <f t="shared" si="8"/>
        <v>14585786.121880285</v>
      </c>
      <c r="J18" s="175">
        <f t="shared" si="2"/>
        <v>1325980.5565345713</v>
      </c>
      <c r="K18" s="175">
        <f t="shared" si="9"/>
        <v>15790667.827821001</v>
      </c>
      <c r="L18" s="175">
        <f t="shared" si="3"/>
        <v>1435515.2570746364</v>
      </c>
      <c r="M18" s="178">
        <f t="shared" si="10"/>
        <v>16995549.533761714</v>
      </c>
      <c r="N18" s="175">
        <f t="shared" si="4"/>
        <v>1545049.9576147012</v>
      </c>
      <c r="O18" s="175">
        <f t="shared" si="5"/>
        <v>17959454.898514286</v>
      </c>
      <c r="P18" s="180">
        <f t="shared" si="6"/>
        <v>1632677.7180467532</v>
      </c>
    </row>
    <row r="19" spans="1:16" x14ac:dyDescent="0.2">
      <c r="A19" s="174">
        <v>16</v>
      </c>
      <c r="B19" s="113" t="s">
        <v>1419</v>
      </c>
      <c r="C19" s="113" t="s">
        <v>1431</v>
      </c>
      <c r="D19" s="175">
        <f>SUMIFS('Dealer Wise'!E$4:E$124,'Dealer Wise'!$D$4:$D$124,'Zone Wise'!$C19)</f>
        <v>30054525.759095237</v>
      </c>
      <c r="E19" s="175">
        <f>SUMIFS('Dealer Wise'!F$4:F$124,'Dealer Wise'!$D$4:$D$124,'Zone Wise'!$C19)</f>
        <v>5129776.5131999999</v>
      </c>
      <c r="F19" s="176">
        <f t="shared" si="0"/>
        <v>0.17068233098463062</v>
      </c>
      <c r="G19" s="177">
        <f t="shared" si="7"/>
        <v>18913844.09407619</v>
      </c>
      <c r="H19" s="175">
        <f t="shared" si="1"/>
        <v>1719440.3721887446</v>
      </c>
      <c r="I19" s="177">
        <f t="shared" si="8"/>
        <v>20717115.639621902</v>
      </c>
      <c r="J19" s="175">
        <f t="shared" si="2"/>
        <v>1883374.1490565366</v>
      </c>
      <c r="K19" s="175">
        <f t="shared" si="9"/>
        <v>22219841.927576665</v>
      </c>
      <c r="L19" s="175">
        <f t="shared" si="3"/>
        <v>2019985.6297796967</v>
      </c>
      <c r="M19" s="178">
        <f t="shared" si="10"/>
        <v>23722568.215531427</v>
      </c>
      <c r="N19" s="175">
        <f t="shared" si="4"/>
        <v>2156597.1105028572</v>
      </c>
      <c r="O19" s="175">
        <f t="shared" si="5"/>
        <v>24924749.245895237</v>
      </c>
      <c r="P19" s="180">
        <f t="shared" si="6"/>
        <v>2265886.2950813849</v>
      </c>
    </row>
    <row r="20" spans="1:16" x14ac:dyDescent="0.2">
      <c r="A20" s="174">
        <v>17</v>
      </c>
      <c r="B20" s="113" t="s">
        <v>1419</v>
      </c>
      <c r="C20" s="113" t="s">
        <v>1421</v>
      </c>
      <c r="D20" s="175">
        <f>SUMIFS('Dealer Wise'!E$4:E$124,'Dealer Wise'!$D$4:$D$124,'Zone Wise'!$C20)</f>
        <v>32528004.588366665</v>
      </c>
      <c r="E20" s="175">
        <f>SUMIFS('Dealer Wise'!F$4:F$124,'Dealer Wise'!$D$4:$D$124,'Zone Wise'!$C20)</f>
        <v>6990733.0406999998</v>
      </c>
      <c r="F20" s="176">
        <f t="shared" si="0"/>
        <v>0.21491429090612493</v>
      </c>
      <c r="G20" s="177">
        <f t="shared" si="7"/>
        <v>19031670.629993334</v>
      </c>
      <c r="H20" s="175">
        <f t="shared" si="1"/>
        <v>1730151.8754539394</v>
      </c>
      <c r="I20" s="177">
        <f t="shared" si="8"/>
        <v>20983350.905295331</v>
      </c>
      <c r="J20" s="175">
        <f t="shared" si="2"/>
        <v>1907577.3550268484</v>
      </c>
      <c r="K20" s="175">
        <f t="shared" si="9"/>
        <v>22609751.134713665</v>
      </c>
      <c r="L20" s="175">
        <f t="shared" si="3"/>
        <v>2055431.9213376059</v>
      </c>
      <c r="M20" s="178">
        <f t="shared" si="10"/>
        <v>24236151.364131998</v>
      </c>
      <c r="N20" s="175">
        <f t="shared" si="4"/>
        <v>2203286.4876483637</v>
      </c>
      <c r="O20" s="175">
        <f t="shared" si="5"/>
        <v>25537271.547666665</v>
      </c>
      <c r="P20" s="180">
        <f t="shared" si="6"/>
        <v>2321570.1406969693</v>
      </c>
    </row>
    <row r="21" spans="1:16" ht="15" thickBot="1" x14ac:dyDescent="0.25">
      <c r="A21" s="182">
        <v>18</v>
      </c>
      <c r="B21" s="190" t="s">
        <v>1419</v>
      </c>
      <c r="C21" s="183" t="s">
        <v>94</v>
      </c>
      <c r="D21" s="184">
        <f>SUMIFS('Dealer Wise'!E$4:E$124,'Dealer Wise'!$D$4:$D$124,'Zone Wise'!$C21)</f>
        <v>34372165.507957138</v>
      </c>
      <c r="E21" s="184">
        <f>SUMIFS('Dealer Wise'!F$4:F$124,'Dealer Wise'!$D$4:$D$124,'Zone Wise'!$C21)</f>
        <v>8583985.1939000003</v>
      </c>
      <c r="F21" s="185">
        <f t="shared" si="0"/>
        <v>0.24973652567548624</v>
      </c>
      <c r="G21" s="186">
        <f t="shared" si="7"/>
        <v>18913747.212465711</v>
      </c>
      <c r="H21" s="184">
        <f t="shared" si="1"/>
        <v>1719431.5647696101</v>
      </c>
      <c r="I21" s="186">
        <f t="shared" si="8"/>
        <v>20976077.142943136</v>
      </c>
      <c r="J21" s="184">
        <f t="shared" si="2"/>
        <v>1906916.1039039216</v>
      </c>
      <c r="K21" s="184">
        <f t="shared" si="9"/>
        <v>22694685.418340996</v>
      </c>
      <c r="L21" s="184">
        <f t="shared" si="3"/>
        <v>2063153.2198491814</v>
      </c>
      <c r="M21" s="187">
        <f t="shared" si="10"/>
        <v>24413293.693738852</v>
      </c>
      <c r="N21" s="184">
        <f t="shared" si="4"/>
        <v>2219390.3357944409</v>
      </c>
      <c r="O21" s="184">
        <f t="shared" si="5"/>
        <v>25788180.314057138</v>
      </c>
      <c r="P21" s="188">
        <f t="shared" si="6"/>
        <v>2344380.0285506491</v>
      </c>
    </row>
    <row r="22" spans="1:16" x14ac:dyDescent="0.2">
      <c r="A22" s="167">
        <v>19</v>
      </c>
      <c r="B22" s="168" t="s">
        <v>1429</v>
      </c>
      <c r="C22" s="168" t="s">
        <v>1430</v>
      </c>
      <c r="D22" s="169">
        <f>SUMIFS('Dealer Wise'!E$4:E$124,'Dealer Wise'!$D$4:$D$124,'Zone Wise'!$C22)</f>
        <v>53362266.127133325</v>
      </c>
      <c r="E22" s="169">
        <f>SUMIFS('Dealer Wise'!F$4:F$124,'Dealer Wise'!$D$4:$D$124,'Zone Wise'!$C22)</f>
        <v>14851416.240400001</v>
      </c>
      <c r="F22" s="170">
        <f t="shared" si="0"/>
        <v>0.27831307248116366</v>
      </c>
      <c r="G22" s="171">
        <f t="shared" si="7"/>
        <v>27838396.661306664</v>
      </c>
      <c r="H22" s="169">
        <f t="shared" si="1"/>
        <v>2530763.3328460604</v>
      </c>
      <c r="I22" s="171">
        <f t="shared" si="8"/>
        <v>31040132.628934659</v>
      </c>
      <c r="J22" s="169">
        <f t="shared" si="2"/>
        <v>2821830.2389940601</v>
      </c>
      <c r="K22" s="169">
        <f t="shared" si="9"/>
        <v>33708245.935291328</v>
      </c>
      <c r="L22" s="169">
        <f t="shared" si="3"/>
        <v>3064385.9941173936</v>
      </c>
      <c r="M22" s="172">
        <f t="shared" si="10"/>
        <v>36376359.241647989</v>
      </c>
      <c r="N22" s="169">
        <f t="shared" si="4"/>
        <v>3306941.7492407262</v>
      </c>
      <c r="O22" s="169">
        <f t="shared" si="5"/>
        <v>38510849.886733323</v>
      </c>
      <c r="P22" s="189">
        <f t="shared" si="6"/>
        <v>3500986.3533393932</v>
      </c>
    </row>
    <row r="23" spans="1:16" x14ac:dyDescent="0.2">
      <c r="A23" s="174">
        <v>20</v>
      </c>
      <c r="B23" s="113" t="s">
        <v>1429</v>
      </c>
      <c r="C23" s="113" t="s">
        <v>91</v>
      </c>
      <c r="D23" s="175">
        <f>SUMIFS('Dealer Wise'!E$4:E$124,'Dealer Wise'!$D$4:$D$124,'Zone Wise'!$C23)</f>
        <v>50751684.240014285</v>
      </c>
      <c r="E23" s="175">
        <f>SUMIFS('Dealer Wise'!F$4:F$124,'Dealer Wise'!$D$4:$D$124,'Zone Wise'!$C23)</f>
        <v>12648548.259400001</v>
      </c>
      <c r="F23" s="176">
        <f t="shared" si="0"/>
        <v>0.24922420701513334</v>
      </c>
      <c r="G23" s="177">
        <f t="shared" si="7"/>
        <v>27952799.132611431</v>
      </c>
      <c r="H23" s="175">
        <f t="shared" si="1"/>
        <v>2541163.5575101301</v>
      </c>
      <c r="I23" s="177">
        <f t="shared" si="8"/>
        <v>30997900.187012285</v>
      </c>
      <c r="J23" s="175">
        <f t="shared" si="2"/>
        <v>2817990.9260920258</v>
      </c>
      <c r="K23" s="175">
        <f t="shared" si="9"/>
        <v>33535484.399012998</v>
      </c>
      <c r="L23" s="175">
        <f t="shared" si="3"/>
        <v>3048680.3999102726</v>
      </c>
      <c r="M23" s="178">
        <f t="shared" si="10"/>
        <v>36073068.61101371</v>
      </c>
      <c r="N23" s="175">
        <f t="shared" si="4"/>
        <v>3279369.8737285193</v>
      </c>
      <c r="O23" s="175">
        <f t="shared" si="5"/>
        <v>38103135.980614282</v>
      </c>
      <c r="P23" s="180">
        <f t="shared" si="6"/>
        <v>3463921.4527831166</v>
      </c>
    </row>
    <row r="24" spans="1:16" x14ac:dyDescent="0.2">
      <c r="A24" s="174">
        <v>21</v>
      </c>
      <c r="B24" s="113" t="s">
        <v>1429</v>
      </c>
      <c r="C24" s="113" t="s">
        <v>70</v>
      </c>
      <c r="D24" s="175">
        <f>SUMIFS('Dealer Wise'!E$4:E$124,'Dealer Wise'!$D$4:$D$124,'Zone Wise'!$C24)</f>
        <v>34578963.58808095</v>
      </c>
      <c r="E24" s="175">
        <f>SUMIFS('Dealer Wise'!F$4:F$124,'Dealer Wise'!$D$4:$D$124,'Zone Wise'!$C24)</f>
        <v>8731255.6509000007</v>
      </c>
      <c r="F24" s="176">
        <f t="shared" si="0"/>
        <v>0.25250194756876937</v>
      </c>
      <c r="G24" s="177">
        <f t="shared" si="7"/>
        <v>18931915.219564758</v>
      </c>
      <c r="H24" s="175">
        <f t="shared" si="1"/>
        <v>1721083.2017786144</v>
      </c>
      <c r="I24" s="177">
        <f t="shared" si="8"/>
        <v>21006653.034849614</v>
      </c>
      <c r="J24" s="175">
        <f t="shared" si="2"/>
        <v>1909695.7304408739</v>
      </c>
      <c r="K24" s="175">
        <f t="shared" si="9"/>
        <v>22735601.214253664</v>
      </c>
      <c r="L24" s="175">
        <f t="shared" si="3"/>
        <v>2066872.8376594239</v>
      </c>
      <c r="M24" s="178">
        <f t="shared" si="10"/>
        <v>24464549.393657707</v>
      </c>
      <c r="N24" s="175">
        <f t="shared" si="4"/>
        <v>2224049.9448779733</v>
      </c>
      <c r="O24" s="175">
        <f t="shared" si="5"/>
        <v>25847707.937180951</v>
      </c>
      <c r="P24" s="180">
        <f t="shared" si="6"/>
        <v>2349791.6306528137</v>
      </c>
    </row>
    <row r="25" spans="1:16" x14ac:dyDescent="0.2">
      <c r="A25" s="174">
        <v>22</v>
      </c>
      <c r="B25" s="113" t="s">
        <v>1429</v>
      </c>
      <c r="C25" s="113" t="s">
        <v>65</v>
      </c>
      <c r="D25" s="175">
        <f>SUMIFS('Dealer Wise'!E$4:E$124,'Dealer Wise'!$D$4:$D$124,'Zone Wise'!$C25)</f>
        <v>26945716.403542858</v>
      </c>
      <c r="E25" s="175">
        <f>SUMIFS('Dealer Wise'!F$4:F$124,'Dealer Wise'!$D$4:$D$124,'Zone Wise'!$C25)</f>
        <v>4902662.6979999999</v>
      </c>
      <c r="F25" s="176">
        <f t="shared" si="0"/>
        <v>0.18194590281353185</v>
      </c>
      <c r="G25" s="177">
        <f t="shared" si="7"/>
        <v>16653910.424834289</v>
      </c>
      <c r="H25" s="175">
        <f t="shared" si="1"/>
        <v>1513991.8568031171</v>
      </c>
      <c r="I25" s="177">
        <f t="shared" si="8"/>
        <v>18270653.409046859</v>
      </c>
      <c r="J25" s="175">
        <f t="shared" si="2"/>
        <v>1660968.4917315326</v>
      </c>
      <c r="K25" s="175">
        <f t="shared" si="9"/>
        <v>19617939.229224004</v>
      </c>
      <c r="L25" s="175">
        <f t="shared" si="3"/>
        <v>1783449.0208385459</v>
      </c>
      <c r="M25" s="178">
        <f t="shared" si="10"/>
        <v>20965225.049401142</v>
      </c>
      <c r="N25" s="175">
        <f t="shared" si="4"/>
        <v>1905929.5499455584</v>
      </c>
      <c r="O25" s="175">
        <f t="shared" si="5"/>
        <v>22043053.705542859</v>
      </c>
      <c r="P25" s="180">
        <f t="shared" si="6"/>
        <v>2003913.9732311689</v>
      </c>
    </row>
    <row r="26" spans="1:16" ht="15" thickBot="1" x14ac:dyDescent="0.25">
      <c r="A26" s="182">
        <v>23</v>
      </c>
      <c r="B26" s="190" t="s">
        <v>1429</v>
      </c>
      <c r="C26" s="183" t="s">
        <v>80</v>
      </c>
      <c r="D26" s="184">
        <f>SUMIFS('Dealer Wise'!E$4:E$124,'Dealer Wise'!$D$4:$D$124,'Zone Wise'!$C26)</f>
        <v>38179081.69416666</v>
      </c>
      <c r="E26" s="184">
        <f>SUMIFS('Dealer Wise'!F$4:F$124,'Dealer Wise'!$D$4:$D$124,'Zone Wise'!$C26)</f>
        <v>8508283.0463999994</v>
      </c>
      <c r="F26" s="185">
        <f t="shared" si="0"/>
        <v>0.22285195632926841</v>
      </c>
      <c r="G26" s="186">
        <f t="shared" si="7"/>
        <v>22034982.308933329</v>
      </c>
      <c r="H26" s="184">
        <f t="shared" si="1"/>
        <v>2003180.20990303</v>
      </c>
      <c r="I26" s="186">
        <f t="shared" si="8"/>
        <v>24325727.210583329</v>
      </c>
      <c r="J26" s="184">
        <f t="shared" si="2"/>
        <v>2211429.7464166661</v>
      </c>
      <c r="K26" s="184">
        <f t="shared" si="9"/>
        <v>26234681.295291666</v>
      </c>
      <c r="L26" s="184">
        <f t="shared" si="3"/>
        <v>2384971.0268446971</v>
      </c>
      <c r="M26" s="187">
        <f t="shared" si="10"/>
        <v>28143635.379999992</v>
      </c>
      <c r="N26" s="184">
        <f t="shared" si="4"/>
        <v>2558512.3072727267</v>
      </c>
      <c r="O26" s="184">
        <f t="shared" si="5"/>
        <v>29670798.647766661</v>
      </c>
      <c r="P26" s="188">
        <f t="shared" si="6"/>
        <v>2697345.3316151509</v>
      </c>
    </row>
    <row r="27" spans="1:16" x14ac:dyDescent="0.2">
      <c r="A27" s="167">
        <v>24</v>
      </c>
      <c r="B27" s="168" t="s">
        <v>1416</v>
      </c>
      <c r="C27" s="168" t="s">
        <v>1292</v>
      </c>
      <c r="D27" s="169">
        <f>SUMIFS('Dealer Wise'!E$4:E$124,'Dealer Wise'!$D$4:$D$124,'Zone Wise'!$C27)</f>
        <v>41307280.828176185</v>
      </c>
      <c r="E27" s="169">
        <f>SUMIFS('Dealer Wise'!F$4:F$124,'Dealer Wise'!$D$4:$D$124,'Zone Wise'!$C27)</f>
        <v>16273513.838400001</v>
      </c>
      <c r="F27" s="170">
        <f t="shared" si="0"/>
        <v>0.39396235995518841</v>
      </c>
      <c r="G27" s="171">
        <f t="shared" si="7"/>
        <v>16772310.824140949</v>
      </c>
      <c r="H27" s="169">
        <f t="shared" si="1"/>
        <v>1524755.529467359</v>
      </c>
      <c r="I27" s="171">
        <f t="shared" si="8"/>
        <v>19250747.673831522</v>
      </c>
      <c r="J27" s="169">
        <f t="shared" si="2"/>
        <v>1750067.9703483202</v>
      </c>
      <c r="K27" s="169">
        <f t="shared" si="9"/>
        <v>21316111.71524033</v>
      </c>
      <c r="L27" s="169">
        <f t="shared" si="3"/>
        <v>1937828.3377491208</v>
      </c>
      <c r="M27" s="172">
        <f t="shared" si="10"/>
        <v>23381475.756649137</v>
      </c>
      <c r="N27" s="169">
        <f t="shared" si="4"/>
        <v>2125588.7051499216</v>
      </c>
      <c r="O27" s="169">
        <f t="shared" si="5"/>
        <v>25033766.989776187</v>
      </c>
      <c r="P27" s="189">
        <f t="shared" si="6"/>
        <v>2275796.9990705624</v>
      </c>
    </row>
    <row r="28" spans="1:16" x14ac:dyDescent="0.2">
      <c r="A28" s="174">
        <v>25</v>
      </c>
      <c r="B28" s="113" t="s">
        <v>1416</v>
      </c>
      <c r="C28" s="113" t="s">
        <v>1428</v>
      </c>
      <c r="D28" s="175">
        <f>SUMIFS('Dealer Wise'!E$4:E$124,'Dealer Wise'!$D$4:$D$124,'Zone Wise'!$C28)</f>
        <v>48825070.59297619</v>
      </c>
      <c r="E28" s="175">
        <f>SUMIFS('Dealer Wise'!F$4:F$124,'Dealer Wise'!$D$4:$D$124,'Zone Wise'!$C28)</f>
        <v>8700146.6975999996</v>
      </c>
      <c r="F28" s="176">
        <f t="shared" si="0"/>
        <v>0.17819015091913812</v>
      </c>
      <c r="G28" s="177">
        <f t="shared" si="7"/>
        <v>30359909.776780955</v>
      </c>
      <c r="H28" s="175">
        <f t="shared" si="1"/>
        <v>2759991.7978891777</v>
      </c>
      <c r="I28" s="177">
        <f t="shared" si="8"/>
        <v>33289414.012359522</v>
      </c>
      <c r="J28" s="175">
        <f t="shared" si="2"/>
        <v>3026310.3647599565</v>
      </c>
      <c r="K28" s="175">
        <f t="shared" si="9"/>
        <v>35730667.542008333</v>
      </c>
      <c r="L28" s="175">
        <f t="shared" si="3"/>
        <v>3248242.5038189394</v>
      </c>
      <c r="M28" s="178">
        <f t="shared" si="10"/>
        <v>38171921.071657144</v>
      </c>
      <c r="N28" s="175">
        <f t="shared" si="4"/>
        <v>3470174.6428779219</v>
      </c>
      <c r="O28" s="175">
        <f t="shared" si="5"/>
        <v>40124923.895376191</v>
      </c>
      <c r="P28" s="180">
        <f t="shared" si="6"/>
        <v>3647720.3541251081</v>
      </c>
    </row>
    <row r="29" spans="1:16" x14ac:dyDescent="0.2">
      <c r="A29" s="174">
        <v>26</v>
      </c>
      <c r="B29" s="113" t="s">
        <v>1416</v>
      </c>
      <c r="C29" s="113" t="s">
        <v>137</v>
      </c>
      <c r="D29" s="175">
        <f>SUMIFS('Dealer Wise'!E$4:E$124,'Dealer Wise'!$D$4:$D$124,'Zone Wise'!$C29)</f>
        <v>50051628.376961902</v>
      </c>
      <c r="E29" s="175">
        <f>SUMIFS('Dealer Wise'!F$4:F$124,'Dealer Wise'!$D$4:$D$124,'Zone Wise'!$C29)</f>
        <v>9274879.5493000001</v>
      </c>
      <c r="F29" s="176">
        <f t="shared" si="0"/>
        <v>0.18530624976767196</v>
      </c>
      <c r="G29" s="177">
        <f t="shared" si="7"/>
        <v>30766423.15226952</v>
      </c>
      <c r="H29" s="175">
        <f t="shared" si="1"/>
        <v>2796947.5592972292</v>
      </c>
      <c r="I29" s="177">
        <f t="shared" si="8"/>
        <v>33769520.854887232</v>
      </c>
      <c r="J29" s="175">
        <f t="shared" si="2"/>
        <v>3069956.4413533849</v>
      </c>
      <c r="K29" s="175">
        <f t="shared" si="9"/>
        <v>36272102.27373533</v>
      </c>
      <c r="L29" s="175">
        <f t="shared" si="3"/>
        <v>3297463.8430668483</v>
      </c>
      <c r="M29" s="178">
        <f t="shared" si="10"/>
        <v>38774683.692583427</v>
      </c>
      <c r="N29" s="175">
        <f t="shared" si="4"/>
        <v>3524971.2447803114</v>
      </c>
      <c r="O29" s="175">
        <f t="shared" si="5"/>
        <v>40776748.827661902</v>
      </c>
      <c r="P29" s="180">
        <f t="shared" si="6"/>
        <v>3706977.1661510821</v>
      </c>
    </row>
    <row r="30" spans="1:16" x14ac:dyDescent="0.2">
      <c r="A30" s="174">
        <v>27</v>
      </c>
      <c r="B30" s="113" t="s">
        <v>1416</v>
      </c>
      <c r="C30" s="113" t="s">
        <v>1418</v>
      </c>
      <c r="D30" s="175">
        <f>SUMIFS('Dealer Wise'!E$4:E$124,'Dealer Wise'!$D$4:$D$124,'Zone Wise'!$C30)</f>
        <v>29539836.25167143</v>
      </c>
      <c r="E30" s="175">
        <f>SUMIFS('Dealer Wise'!F$4:F$124,'Dealer Wise'!$D$4:$D$124,'Zone Wise'!$C30)</f>
        <v>6451466.3863999993</v>
      </c>
      <c r="F30" s="176">
        <f t="shared" si="0"/>
        <v>0.21839885405711959</v>
      </c>
      <c r="G30" s="177">
        <f t="shared" si="7"/>
        <v>17180402.614937145</v>
      </c>
      <c r="H30" s="175">
        <f t="shared" si="1"/>
        <v>1561854.7831761041</v>
      </c>
      <c r="I30" s="177">
        <f t="shared" si="8"/>
        <v>18952792.790037431</v>
      </c>
      <c r="J30" s="175">
        <f t="shared" si="2"/>
        <v>1722981.1627306754</v>
      </c>
      <c r="K30" s="175">
        <f t="shared" si="9"/>
        <v>20429784.602621004</v>
      </c>
      <c r="L30" s="175">
        <f t="shared" si="3"/>
        <v>1857253.1456928186</v>
      </c>
      <c r="M30" s="178">
        <f t="shared" si="10"/>
        <v>21906776.415204573</v>
      </c>
      <c r="N30" s="175">
        <f t="shared" si="4"/>
        <v>1991525.1286549612</v>
      </c>
      <c r="O30" s="175">
        <f t="shared" si="5"/>
        <v>23088369.86527143</v>
      </c>
      <c r="P30" s="180">
        <f t="shared" si="6"/>
        <v>2098942.7150246757</v>
      </c>
    </row>
    <row r="31" spans="1:16" ht="15" thickBot="1" x14ac:dyDescent="0.25">
      <c r="A31" s="182">
        <v>28</v>
      </c>
      <c r="B31" s="190" t="s">
        <v>1416</v>
      </c>
      <c r="C31" s="183" t="s">
        <v>1417</v>
      </c>
      <c r="D31" s="184">
        <f>SUMIFS('Dealer Wise'!E$4:E$124,'Dealer Wise'!$D$4:$D$124,'Zone Wise'!$C31)</f>
        <v>38571692.225261904</v>
      </c>
      <c r="E31" s="184">
        <f>SUMIFS('Dealer Wise'!F$4:F$124,'Dealer Wise'!$D$4:$D$124,'Zone Wise'!$C31)</f>
        <v>9818124.0353999995</v>
      </c>
      <c r="F31" s="185">
        <f t="shared" si="0"/>
        <v>0.25454221655771114</v>
      </c>
      <c r="G31" s="186">
        <f t="shared" si="7"/>
        <v>21039229.744809527</v>
      </c>
      <c r="H31" s="184">
        <f t="shared" si="1"/>
        <v>1912657.2495281389</v>
      </c>
      <c r="I31" s="186">
        <f t="shared" si="8"/>
        <v>23353531.278325237</v>
      </c>
      <c r="J31" s="184">
        <f t="shared" si="2"/>
        <v>2123048.2980295671</v>
      </c>
      <c r="K31" s="184">
        <f t="shared" si="9"/>
        <v>25282115.889588337</v>
      </c>
      <c r="L31" s="184">
        <f t="shared" si="3"/>
        <v>2298374.1717807581</v>
      </c>
      <c r="M31" s="187">
        <f t="shared" si="10"/>
        <v>27210700.500851426</v>
      </c>
      <c r="N31" s="184">
        <f t="shared" si="4"/>
        <v>2473700.0455319476</v>
      </c>
      <c r="O31" s="184">
        <f t="shared" si="5"/>
        <v>28753568.189861905</v>
      </c>
      <c r="P31" s="188">
        <f t="shared" si="6"/>
        <v>2613960.7445329004</v>
      </c>
    </row>
    <row r="32" spans="1:16" x14ac:dyDescent="0.2">
      <c r="A32" s="191" t="s">
        <v>139</v>
      </c>
      <c r="B32" s="191"/>
      <c r="C32" s="192"/>
      <c r="D32" s="193">
        <f>SUM(D4:D31)</f>
        <v>1050505462.699662</v>
      </c>
      <c r="E32" s="193">
        <f>SUM(E4:E31)</f>
        <v>257987848.54670003</v>
      </c>
      <c r="F32" s="194">
        <f t="shared" ref="F32" si="11">E32/D32</f>
        <v>0.24558449023549569</v>
      </c>
      <c r="G32" s="195">
        <f>SUM(G4:G31)</f>
        <v>582416521.6130296</v>
      </c>
      <c r="H32" s="195">
        <f>SUM(H4:H31)</f>
        <v>52946956.510275416</v>
      </c>
      <c r="I32" s="195">
        <f>SUM(I4:I31)</f>
        <v>645446849.37500918</v>
      </c>
      <c r="J32" s="195">
        <f>SUM(J4:J31)</f>
        <v>58676986.306819022</v>
      </c>
      <c r="K32" s="195">
        <f>SUM(K4:K31)</f>
        <v>697972122.50999224</v>
      </c>
      <c r="L32" s="195">
        <f>SUM(L4:L31)</f>
        <v>63452011.137272023</v>
      </c>
      <c r="M32" s="195">
        <f>SUM(M4:M31)</f>
        <v>750497395.64497554</v>
      </c>
      <c r="N32" s="195">
        <f>SUM(N4:N31)</f>
        <v>68227035.967725024</v>
      </c>
      <c r="O32" s="195">
        <f>SUM(O4:O31)</f>
        <v>792517614.15296185</v>
      </c>
      <c r="P32" s="196">
        <f>SUM(P4:P31)</f>
        <v>72047055.832087442</v>
      </c>
    </row>
    <row r="36" spans="4:4" x14ac:dyDescent="0.2">
      <c r="D36" s="139"/>
    </row>
  </sheetData>
  <mergeCells count="2">
    <mergeCell ref="A32:C32"/>
    <mergeCell ref="A2:N2"/>
  </mergeCells>
  <pageMargins left="0.7" right="0.7" top="0.75" bottom="0.75" header="0.3" footer="0.3"/>
  <pageSetup orientation="portrait" r:id="rId1"/>
  <ignoredErrors>
    <ignoredError sqref="K32 O4:O29 F32 I4:I29 K4:K29 M4:M29 O30:O31 I30:I31 K30:K31 M30:M31 O32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537"/>
  <sheetViews>
    <sheetView showGridLines="0" zoomScale="90" zoomScaleNormal="90" workbookViewId="0">
      <pane ySplit="6" topLeftCell="A7" activePane="bottomLeft" state="frozen"/>
      <selection pane="bottomLeft"/>
    </sheetView>
  </sheetViews>
  <sheetFormatPr defaultRowHeight="14.25" x14ac:dyDescent="0.2"/>
  <cols>
    <col min="1" max="1" width="4.85546875" style="138" customWidth="1"/>
    <col min="2" max="2" width="32.28515625" style="126" customWidth="1"/>
    <col min="3" max="3" width="14.28515625" style="126" customWidth="1"/>
    <col min="4" max="4" width="10.7109375" style="220" bestFit="1" customWidth="1"/>
    <col min="5" max="5" width="28.42578125" style="126" customWidth="1"/>
    <col min="6" max="6" width="12.28515625" style="92" bestFit="1" customWidth="1"/>
    <col min="7" max="7" width="16.28515625" style="92" customWidth="1"/>
    <col min="8" max="8" width="10.140625" style="92" bestFit="1" customWidth="1"/>
    <col min="9" max="9" width="15" style="92" bestFit="1" customWidth="1"/>
    <col min="10" max="10" width="8.7109375" style="92" bestFit="1" customWidth="1"/>
    <col min="11" max="11" width="13" style="92" bestFit="1" customWidth="1"/>
    <col min="12" max="12" width="11.85546875" style="92" customWidth="1"/>
    <col min="13" max="13" width="10.28515625" style="92" customWidth="1"/>
    <col min="14" max="14" width="8.5703125" style="92" bestFit="1" customWidth="1"/>
    <col min="15" max="16384" width="9.140625" style="92"/>
  </cols>
  <sheetData>
    <row r="4" spans="1:16" s="103" customFormat="1" x14ac:dyDescent="0.25">
      <c r="A4" s="198" t="s">
        <v>1045</v>
      </c>
      <c r="B4" s="199" t="s">
        <v>150</v>
      </c>
      <c r="C4" s="199" t="s">
        <v>0</v>
      </c>
      <c r="D4" s="200" t="s">
        <v>151</v>
      </c>
      <c r="E4" s="199" t="s">
        <v>152</v>
      </c>
      <c r="F4" s="199" t="s">
        <v>1435</v>
      </c>
      <c r="G4" s="199"/>
      <c r="H4" s="199"/>
      <c r="I4" s="199"/>
      <c r="J4" s="199"/>
      <c r="K4" s="199"/>
      <c r="L4" s="201" t="s">
        <v>153</v>
      </c>
      <c r="M4" s="201"/>
      <c r="N4" s="202" t="s">
        <v>154</v>
      </c>
    </row>
    <row r="5" spans="1:16" s="103" customFormat="1" x14ac:dyDescent="0.25">
      <c r="A5" s="203"/>
      <c r="B5" s="204"/>
      <c r="C5" s="204"/>
      <c r="D5" s="205"/>
      <c r="E5" s="204"/>
      <c r="F5" s="204" t="s">
        <v>1412</v>
      </c>
      <c r="G5" s="204"/>
      <c r="H5" s="206" t="s">
        <v>1413</v>
      </c>
      <c r="I5" s="206"/>
      <c r="J5" s="204" t="s">
        <v>155</v>
      </c>
      <c r="K5" s="204"/>
      <c r="L5" s="207"/>
      <c r="M5" s="207"/>
      <c r="N5" s="208"/>
    </row>
    <row r="6" spans="1:16" s="103" customFormat="1" x14ac:dyDescent="0.25">
      <c r="A6" s="209"/>
      <c r="B6" s="210"/>
      <c r="C6" s="210"/>
      <c r="D6" s="211"/>
      <c r="E6" s="210"/>
      <c r="F6" s="212" t="s">
        <v>156</v>
      </c>
      <c r="G6" s="212" t="s">
        <v>157</v>
      </c>
      <c r="H6" s="213" t="s">
        <v>156</v>
      </c>
      <c r="I6" s="213" t="s">
        <v>157</v>
      </c>
      <c r="J6" s="212" t="s">
        <v>156</v>
      </c>
      <c r="K6" s="212" t="s">
        <v>157</v>
      </c>
      <c r="L6" s="212" t="s">
        <v>158</v>
      </c>
      <c r="M6" s="212" t="s">
        <v>159</v>
      </c>
      <c r="N6" s="214"/>
    </row>
    <row r="7" spans="1:16" x14ac:dyDescent="0.2">
      <c r="A7" s="265">
        <v>1</v>
      </c>
      <c r="B7" s="226" t="s">
        <v>39</v>
      </c>
      <c r="C7" s="221" t="s">
        <v>1424</v>
      </c>
      <c r="D7" s="222" t="s">
        <v>474</v>
      </c>
      <c r="E7" s="222" t="s">
        <v>1005</v>
      </c>
      <c r="F7" s="223">
        <v>2180252.4249999998</v>
      </c>
      <c r="G7" s="224">
        <v>1105</v>
      </c>
      <c r="H7" s="114">
        <v>373</v>
      </c>
      <c r="I7" s="114">
        <v>700795</v>
      </c>
      <c r="J7" s="215">
        <f t="shared" ref="J7:J70" si="0">IFERROR(H7/F7,0)</f>
        <v>1.7108110772999142E-4</v>
      </c>
      <c r="K7" s="215">
        <f t="shared" ref="K7:K70" si="1">IFERROR(I7/G7,0)</f>
        <v>634.20361990950221</v>
      </c>
      <c r="L7" s="215">
        <f>IF((J7*0.3)&gt;30%,30%,(J7*0.3))</f>
        <v>5.1324332318997426E-5</v>
      </c>
      <c r="M7" s="215">
        <f>IF((K7*0.7)&gt;70%,70%,(K7*0.7))</f>
        <v>0.7</v>
      </c>
      <c r="N7" s="216">
        <f>L7+M7</f>
        <v>0.70005132433231898</v>
      </c>
      <c r="O7" s="217"/>
      <c r="P7" s="217"/>
    </row>
    <row r="8" spans="1:16" x14ac:dyDescent="0.2">
      <c r="A8" s="265">
        <v>2</v>
      </c>
      <c r="B8" s="226" t="s">
        <v>39</v>
      </c>
      <c r="C8" s="221" t="s">
        <v>1424</v>
      </c>
      <c r="D8" s="222" t="s">
        <v>1265</v>
      </c>
      <c r="E8" s="222" t="s">
        <v>1249</v>
      </c>
      <c r="F8" s="223">
        <v>2297265.5749999997</v>
      </c>
      <c r="G8" s="224">
        <v>1325</v>
      </c>
      <c r="H8" s="114">
        <v>155</v>
      </c>
      <c r="I8" s="114">
        <v>437970</v>
      </c>
      <c r="J8" s="215">
        <f t="shared" si="0"/>
        <v>6.7471519917761369E-5</v>
      </c>
      <c r="K8" s="215">
        <f t="shared" si="1"/>
        <v>330.5433962264151</v>
      </c>
      <c r="L8" s="215">
        <f t="shared" ref="L8:L71" si="2">IF((J8*0.3)&gt;30%,30%,(J8*0.3))</f>
        <v>2.0241455975328409E-5</v>
      </c>
      <c r="M8" s="215">
        <f t="shared" ref="M8:M71" si="3">IF((K8*0.7)&gt;70%,70%,(K8*0.7))</f>
        <v>0.7</v>
      </c>
      <c r="N8" s="216">
        <f t="shared" ref="N8:N71" si="4">L8+M8</f>
        <v>0.7000202414559753</v>
      </c>
      <c r="O8" s="217"/>
      <c r="P8" s="217"/>
    </row>
    <row r="9" spans="1:16" x14ac:dyDescent="0.2">
      <c r="A9" s="265">
        <v>3</v>
      </c>
      <c r="B9" s="226" t="s">
        <v>1326</v>
      </c>
      <c r="C9" s="221" t="s">
        <v>1424</v>
      </c>
      <c r="D9" s="222" t="s">
        <v>428</v>
      </c>
      <c r="E9" s="222" t="s">
        <v>429</v>
      </c>
      <c r="F9" s="223">
        <v>2822864.2250000001</v>
      </c>
      <c r="G9" s="224">
        <v>1530</v>
      </c>
      <c r="H9" s="114">
        <v>313</v>
      </c>
      <c r="I9" s="114">
        <v>647065</v>
      </c>
      <c r="J9" s="215">
        <f t="shared" si="0"/>
        <v>1.1088028861891152E-4</v>
      </c>
      <c r="K9" s="215">
        <f t="shared" si="1"/>
        <v>422.91830065359477</v>
      </c>
      <c r="L9" s="215">
        <f t="shared" si="2"/>
        <v>3.3264086585673458E-5</v>
      </c>
      <c r="M9" s="215">
        <f t="shared" si="3"/>
        <v>0.7</v>
      </c>
      <c r="N9" s="216">
        <f t="shared" si="4"/>
        <v>0.70003326408658562</v>
      </c>
      <c r="O9" s="217"/>
      <c r="P9" s="217"/>
    </row>
    <row r="10" spans="1:16" x14ac:dyDescent="0.2">
      <c r="A10" s="265">
        <v>4</v>
      </c>
      <c r="B10" s="226" t="s">
        <v>1326</v>
      </c>
      <c r="C10" s="221" t="s">
        <v>1424</v>
      </c>
      <c r="D10" s="222" t="s">
        <v>427</v>
      </c>
      <c r="E10" s="222" t="s">
        <v>1201</v>
      </c>
      <c r="F10" s="223">
        <v>2013833.3</v>
      </c>
      <c r="G10" s="224">
        <v>1095</v>
      </c>
      <c r="H10" s="114">
        <v>331</v>
      </c>
      <c r="I10" s="114">
        <v>524580</v>
      </c>
      <c r="J10" s="215">
        <f t="shared" si="0"/>
        <v>1.6436315756621959E-4</v>
      </c>
      <c r="K10" s="215">
        <f t="shared" si="1"/>
        <v>479.06849315068496</v>
      </c>
      <c r="L10" s="215">
        <f t="shared" si="2"/>
        <v>4.9308947269865876E-5</v>
      </c>
      <c r="M10" s="215">
        <f t="shared" si="3"/>
        <v>0.7</v>
      </c>
      <c r="N10" s="216">
        <f t="shared" si="4"/>
        <v>0.7000493089472698</v>
      </c>
      <c r="O10" s="217"/>
      <c r="P10" s="217"/>
    </row>
    <row r="11" spans="1:16" x14ac:dyDescent="0.2">
      <c r="A11" s="265">
        <v>5</v>
      </c>
      <c r="B11" s="226" t="s">
        <v>1326</v>
      </c>
      <c r="C11" s="221" t="s">
        <v>1424</v>
      </c>
      <c r="D11" s="222" t="s">
        <v>425</v>
      </c>
      <c r="E11" s="222" t="s">
        <v>426</v>
      </c>
      <c r="F11" s="223">
        <v>1882634.4750000001</v>
      </c>
      <c r="G11" s="224">
        <v>1020</v>
      </c>
      <c r="H11" s="114">
        <v>440</v>
      </c>
      <c r="I11" s="114">
        <v>764170</v>
      </c>
      <c r="J11" s="215">
        <f t="shared" si="0"/>
        <v>2.337150444458954E-4</v>
      </c>
      <c r="K11" s="215">
        <f t="shared" si="1"/>
        <v>749.18627450980387</v>
      </c>
      <c r="L11" s="215">
        <f t="shared" si="2"/>
        <v>7.0114513333768613E-5</v>
      </c>
      <c r="M11" s="215">
        <f t="shared" si="3"/>
        <v>0.7</v>
      </c>
      <c r="N11" s="216">
        <f t="shared" si="4"/>
        <v>0.70007011451333367</v>
      </c>
      <c r="O11" s="217"/>
      <c r="P11" s="217"/>
    </row>
    <row r="12" spans="1:16" x14ac:dyDescent="0.2">
      <c r="A12" s="265">
        <v>6</v>
      </c>
      <c r="B12" s="232" t="s">
        <v>55</v>
      </c>
      <c r="C12" s="221" t="s">
        <v>1424</v>
      </c>
      <c r="D12" s="225" t="s">
        <v>628</v>
      </c>
      <c r="E12" s="225" t="s">
        <v>629</v>
      </c>
      <c r="F12" s="223">
        <v>1369470.2000000002</v>
      </c>
      <c r="G12" s="224">
        <v>730</v>
      </c>
      <c r="H12" s="114">
        <v>239</v>
      </c>
      <c r="I12" s="114">
        <v>304195</v>
      </c>
      <c r="J12" s="215">
        <f t="shared" si="0"/>
        <v>1.7452004432078915E-4</v>
      </c>
      <c r="K12" s="215">
        <f t="shared" si="1"/>
        <v>416.70547945205482</v>
      </c>
      <c r="L12" s="215">
        <f t="shared" si="2"/>
        <v>5.2356013296236743E-5</v>
      </c>
      <c r="M12" s="215">
        <f t="shared" si="3"/>
        <v>0.7</v>
      </c>
      <c r="N12" s="216">
        <f t="shared" si="4"/>
        <v>0.70005235601329618</v>
      </c>
      <c r="O12" s="217"/>
      <c r="P12" s="217"/>
    </row>
    <row r="13" spans="1:16" x14ac:dyDescent="0.2">
      <c r="A13" s="265">
        <v>7</v>
      </c>
      <c r="B13" s="232" t="s">
        <v>55</v>
      </c>
      <c r="C13" s="221" t="s">
        <v>1424</v>
      </c>
      <c r="D13" s="225" t="s">
        <v>627</v>
      </c>
      <c r="E13" s="225" t="s">
        <v>1303</v>
      </c>
      <c r="F13" s="223">
        <v>1273643.325</v>
      </c>
      <c r="G13" s="224">
        <v>689</v>
      </c>
      <c r="H13" s="114">
        <v>269</v>
      </c>
      <c r="I13" s="114">
        <v>338310</v>
      </c>
      <c r="J13" s="215">
        <f t="shared" si="0"/>
        <v>2.1120512683564687E-4</v>
      </c>
      <c r="K13" s="215">
        <f t="shared" si="1"/>
        <v>491.01596516690859</v>
      </c>
      <c r="L13" s="215">
        <f t="shared" si="2"/>
        <v>6.3361538050694052E-5</v>
      </c>
      <c r="M13" s="215">
        <f t="shared" si="3"/>
        <v>0.7</v>
      </c>
      <c r="N13" s="216">
        <f t="shared" si="4"/>
        <v>0.7000633615380506</v>
      </c>
      <c r="O13" s="217"/>
      <c r="P13" s="217"/>
    </row>
    <row r="14" spans="1:16" x14ac:dyDescent="0.2">
      <c r="A14" s="265">
        <v>8</v>
      </c>
      <c r="B14" s="232" t="s">
        <v>55</v>
      </c>
      <c r="C14" s="221" t="s">
        <v>1424</v>
      </c>
      <c r="D14" s="225" t="s">
        <v>624</v>
      </c>
      <c r="E14" s="225" t="s">
        <v>1289</v>
      </c>
      <c r="F14" s="223">
        <v>1451084.35</v>
      </c>
      <c r="G14" s="224">
        <v>769</v>
      </c>
      <c r="H14" s="114">
        <v>326</v>
      </c>
      <c r="I14" s="114">
        <v>458220</v>
      </c>
      <c r="J14" s="215">
        <f t="shared" si="0"/>
        <v>2.2465957957578411E-4</v>
      </c>
      <c r="K14" s="215">
        <f t="shared" si="1"/>
        <v>595.8647594278284</v>
      </c>
      <c r="L14" s="215">
        <f t="shared" si="2"/>
        <v>6.7397873872735234E-5</v>
      </c>
      <c r="M14" s="215">
        <f t="shared" si="3"/>
        <v>0.7</v>
      </c>
      <c r="N14" s="216">
        <f t="shared" si="4"/>
        <v>0.70006739787387273</v>
      </c>
      <c r="O14" s="217"/>
      <c r="P14" s="217"/>
    </row>
    <row r="15" spans="1:16" x14ac:dyDescent="0.2">
      <c r="A15" s="265">
        <v>9</v>
      </c>
      <c r="B15" s="232" t="s">
        <v>55</v>
      </c>
      <c r="C15" s="221" t="s">
        <v>1424</v>
      </c>
      <c r="D15" s="225" t="s">
        <v>625</v>
      </c>
      <c r="E15" s="225" t="s">
        <v>626</v>
      </c>
      <c r="F15" s="223">
        <v>769793.57500000007</v>
      </c>
      <c r="G15" s="224">
        <v>438</v>
      </c>
      <c r="H15" s="114">
        <v>96</v>
      </c>
      <c r="I15" s="114">
        <v>166050</v>
      </c>
      <c r="J15" s="215">
        <f t="shared" si="0"/>
        <v>1.2470875714960336E-4</v>
      </c>
      <c r="K15" s="215">
        <f t="shared" si="1"/>
        <v>379.10958904109589</v>
      </c>
      <c r="L15" s="215">
        <f t="shared" si="2"/>
        <v>3.741262714488101E-5</v>
      </c>
      <c r="M15" s="215">
        <f t="shared" si="3"/>
        <v>0.7</v>
      </c>
      <c r="N15" s="216">
        <f t="shared" si="4"/>
        <v>0.70003741262714481</v>
      </c>
      <c r="O15" s="217"/>
      <c r="P15" s="217"/>
    </row>
    <row r="16" spans="1:16" x14ac:dyDescent="0.2">
      <c r="A16" s="265">
        <v>10</v>
      </c>
      <c r="B16" s="232" t="s">
        <v>55</v>
      </c>
      <c r="C16" s="221" t="s">
        <v>1424</v>
      </c>
      <c r="D16" s="225" t="s">
        <v>630</v>
      </c>
      <c r="E16" s="225" t="s">
        <v>1397</v>
      </c>
      <c r="F16" s="223">
        <v>1494316.0250000001</v>
      </c>
      <c r="G16" s="224">
        <v>820</v>
      </c>
      <c r="H16" s="114">
        <v>371</v>
      </c>
      <c r="I16" s="114">
        <v>413035</v>
      </c>
      <c r="J16" s="215">
        <f t="shared" si="0"/>
        <v>2.4827412260401878E-4</v>
      </c>
      <c r="K16" s="215">
        <f t="shared" si="1"/>
        <v>503.70121951219511</v>
      </c>
      <c r="L16" s="215">
        <f t="shared" si="2"/>
        <v>7.4482236781205628E-5</v>
      </c>
      <c r="M16" s="215">
        <f t="shared" si="3"/>
        <v>0.7</v>
      </c>
      <c r="N16" s="216">
        <f t="shared" si="4"/>
        <v>0.70007448223678115</v>
      </c>
      <c r="O16" s="217"/>
      <c r="P16" s="217"/>
    </row>
    <row r="17" spans="1:16" x14ac:dyDescent="0.2">
      <c r="A17" s="265">
        <v>11</v>
      </c>
      <c r="B17" s="226" t="s">
        <v>33</v>
      </c>
      <c r="C17" s="221" t="s">
        <v>1424</v>
      </c>
      <c r="D17" s="222" t="s">
        <v>443</v>
      </c>
      <c r="E17" s="222" t="s">
        <v>1285</v>
      </c>
      <c r="F17" s="223">
        <v>1419065.425</v>
      </c>
      <c r="G17" s="224">
        <v>770</v>
      </c>
      <c r="H17" s="114">
        <v>198</v>
      </c>
      <c r="I17" s="114">
        <v>387930</v>
      </c>
      <c r="J17" s="215">
        <f t="shared" si="0"/>
        <v>1.3952845056456787E-4</v>
      </c>
      <c r="K17" s="215">
        <f t="shared" si="1"/>
        <v>503.80519480519479</v>
      </c>
      <c r="L17" s="215">
        <f t="shared" si="2"/>
        <v>4.1858535169370358E-5</v>
      </c>
      <c r="M17" s="215">
        <f t="shared" si="3"/>
        <v>0.7</v>
      </c>
      <c r="N17" s="216">
        <f t="shared" si="4"/>
        <v>0.70004185853516931</v>
      </c>
      <c r="O17" s="217"/>
      <c r="P17" s="217"/>
    </row>
    <row r="18" spans="1:16" x14ac:dyDescent="0.2">
      <c r="A18" s="265">
        <v>12</v>
      </c>
      <c r="B18" s="226" t="s">
        <v>33</v>
      </c>
      <c r="C18" s="221" t="s">
        <v>1424</v>
      </c>
      <c r="D18" s="222" t="s">
        <v>445</v>
      </c>
      <c r="E18" s="222" t="s">
        <v>1390</v>
      </c>
      <c r="F18" s="223">
        <v>1487689.0250000001</v>
      </c>
      <c r="G18" s="224">
        <v>805</v>
      </c>
      <c r="H18" s="114">
        <v>262</v>
      </c>
      <c r="I18" s="114">
        <v>432675</v>
      </c>
      <c r="J18" s="215">
        <f t="shared" si="0"/>
        <v>1.7611207422868496E-4</v>
      </c>
      <c r="K18" s="215">
        <f t="shared" si="1"/>
        <v>537.48447204968943</v>
      </c>
      <c r="L18" s="215">
        <f t="shared" si="2"/>
        <v>5.2833622268605486E-5</v>
      </c>
      <c r="M18" s="215">
        <f t="shared" si="3"/>
        <v>0.7</v>
      </c>
      <c r="N18" s="216">
        <f t="shared" si="4"/>
        <v>0.70005283362226856</v>
      </c>
      <c r="O18" s="217"/>
      <c r="P18" s="217"/>
    </row>
    <row r="19" spans="1:16" x14ac:dyDescent="0.2">
      <c r="A19" s="265">
        <v>13</v>
      </c>
      <c r="B19" s="232" t="s">
        <v>42</v>
      </c>
      <c r="C19" s="221" t="s">
        <v>1424</v>
      </c>
      <c r="D19" s="225" t="s">
        <v>584</v>
      </c>
      <c r="E19" s="225" t="s">
        <v>1012</v>
      </c>
      <c r="F19" s="223">
        <v>2090398.0249999999</v>
      </c>
      <c r="G19" s="224">
        <v>1133</v>
      </c>
      <c r="H19" s="114">
        <v>173</v>
      </c>
      <c r="I19" s="114">
        <v>340390</v>
      </c>
      <c r="J19" s="215">
        <f t="shared" si="0"/>
        <v>8.2759358711123927E-5</v>
      </c>
      <c r="K19" s="215">
        <f t="shared" si="1"/>
        <v>300.43248014121798</v>
      </c>
      <c r="L19" s="215">
        <f t="shared" si="2"/>
        <v>2.4827807613337176E-5</v>
      </c>
      <c r="M19" s="215">
        <f t="shared" si="3"/>
        <v>0.7</v>
      </c>
      <c r="N19" s="216">
        <f t="shared" si="4"/>
        <v>0.70002482780761333</v>
      </c>
      <c r="O19" s="217"/>
      <c r="P19" s="217"/>
    </row>
    <row r="20" spans="1:16" x14ac:dyDescent="0.2">
      <c r="A20" s="265">
        <v>14</v>
      </c>
      <c r="B20" s="232" t="s">
        <v>42</v>
      </c>
      <c r="C20" s="221" t="s">
        <v>1424</v>
      </c>
      <c r="D20" s="225" t="s">
        <v>586</v>
      </c>
      <c r="E20" s="225" t="s">
        <v>1013</v>
      </c>
      <c r="F20" s="223">
        <v>1910553.625</v>
      </c>
      <c r="G20" s="224">
        <v>1042</v>
      </c>
      <c r="H20" s="114">
        <v>123</v>
      </c>
      <c r="I20" s="114">
        <v>390470</v>
      </c>
      <c r="J20" s="215">
        <f t="shared" si="0"/>
        <v>6.4379245047361595E-5</v>
      </c>
      <c r="K20" s="215">
        <f t="shared" si="1"/>
        <v>374.73128598848371</v>
      </c>
      <c r="L20" s="215">
        <f t="shared" si="2"/>
        <v>1.9313773514208478E-5</v>
      </c>
      <c r="M20" s="215">
        <f t="shared" si="3"/>
        <v>0.7</v>
      </c>
      <c r="N20" s="216">
        <f t="shared" si="4"/>
        <v>0.70001931377351412</v>
      </c>
      <c r="O20" s="217"/>
      <c r="P20" s="217"/>
    </row>
    <row r="21" spans="1:16" x14ac:dyDescent="0.2">
      <c r="A21" s="265">
        <v>15</v>
      </c>
      <c r="B21" s="226" t="s">
        <v>41</v>
      </c>
      <c r="C21" s="221" t="s">
        <v>1424</v>
      </c>
      <c r="D21" s="222" t="s">
        <v>407</v>
      </c>
      <c r="E21" s="222" t="s">
        <v>1105</v>
      </c>
      <c r="F21" s="223">
        <v>1265086.325</v>
      </c>
      <c r="G21" s="224">
        <v>678</v>
      </c>
      <c r="H21" s="114">
        <v>92</v>
      </c>
      <c r="I21" s="114">
        <v>128225</v>
      </c>
      <c r="J21" s="215">
        <f t="shared" si="0"/>
        <v>7.2722310076349931E-5</v>
      </c>
      <c r="K21" s="215">
        <f t="shared" si="1"/>
        <v>189.12241887905606</v>
      </c>
      <c r="L21" s="215">
        <f t="shared" si="2"/>
        <v>2.1816693022904979E-5</v>
      </c>
      <c r="M21" s="215">
        <f t="shared" si="3"/>
        <v>0.7</v>
      </c>
      <c r="N21" s="216">
        <f t="shared" si="4"/>
        <v>0.70002181669302288</v>
      </c>
      <c r="O21" s="217"/>
      <c r="P21" s="217"/>
    </row>
    <row r="22" spans="1:16" x14ac:dyDescent="0.2">
      <c r="A22" s="265">
        <v>16</v>
      </c>
      <c r="B22" s="226" t="s">
        <v>41</v>
      </c>
      <c r="C22" s="221" t="s">
        <v>1424</v>
      </c>
      <c r="D22" s="222" t="s">
        <v>410</v>
      </c>
      <c r="E22" s="222" t="s">
        <v>1106</v>
      </c>
      <c r="F22" s="223">
        <v>2278820.75</v>
      </c>
      <c r="G22" s="224">
        <v>1239</v>
      </c>
      <c r="H22" s="114">
        <v>355</v>
      </c>
      <c r="I22" s="114">
        <v>835645</v>
      </c>
      <c r="J22" s="215">
        <f t="shared" si="0"/>
        <v>1.5578232732872912E-4</v>
      </c>
      <c r="K22" s="215">
        <f t="shared" si="1"/>
        <v>674.45117029862797</v>
      </c>
      <c r="L22" s="215">
        <f t="shared" si="2"/>
        <v>4.6734698198618736E-5</v>
      </c>
      <c r="M22" s="215">
        <f t="shared" si="3"/>
        <v>0.7</v>
      </c>
      <c r="N22" s="216">
        <f t="shared" si="4"/>
        <v>0.70004673469819856</v>
      </c>
      <c r="O22" s="217"/>
      <c r="P22" s="217"/>
    </row>
    <row r="23" spans="1:16" x14ac:dyDescent="0.2">
      <c r="A23" s="265">
        <v>17</v>
      </c>
      <c r="B23" s="226" t="s">
        <v>41</v>
      </c>
      <c r="C23" s="221" t="s">
        <v>1424</v>
      </c>
      <c r="D23" s="222" t="s">
        <v>409</v>
      </c>
      <c r="E23" s="222" t="s">
        <v>1107</v>
      </c>
      <c r="F23" s="223">
        <v>1582364.7750000001</v>
      </c>
      <c r="G23" s="224">
        <v>860</v>
      </c>
      <c r="H23" s="114">
        <v>465</v>
      </c>
      <c r="I23" s="114">
        <v>820910</v>
      </c>
      <c r="J23" s="215">
        <f t="shared" si="0"/>
        <v>2.9386397330539662E-4</v>
      </c>
      <c r="K23" s="215">
        <f t="shared" si="1"/>
        <v>954.54651162790697</v>
      </c>
      <c r="L23" s="215">
        <f t="shared" si="2"/>
        <v>8.8159191991618981E-5</v>
      </c>
      <c r="M23" s="215">
        <f t="shared" si="3"/>
        <v>0.7</v>
      </c>
      <c r="N23" s="216">
        <f t="shared" si="4"/>
        <v>0.70008815919199152</v>
      </c>
      <c r="O23" s="217"/>
      <c r="P23" s="217"/>
    </row>
    <row r="24" spans="1:16" x14ac:dyDescent="0.2">
      <c r="A24" s="265">
        <v>18</v>
      </c>
      <c r="B24" s="226" t="s">
        <v>41</v>
      </c>
      <c r="C24" s="221" t="s">
        <v>1424</v>
      </c>
      <c r="D24" s="222" t="s">
        <v>408</v>
      </c>
      <c r="E24" s="222" t="s">
        <v>1108</v>
      </c>
      <c r="F24" s="223">
        <v>766457.27500000002</v>
      </c>
      <c r="G24" s="224">
        <v>416</v>
      </c>
      <c r="H24" s="114">
        <v>133</v>
      </c>
      <c r="I24" s="114">
        <v>212530</v>
      </c>
      <c r="J24" s="215">
        <f t="shared" si="0"/>
        <v>1.7352565412077274E-4</v>
      </c>
      <c r="K24" s="215">
        <f t="shared" si="1"/>
        <v>510.88942307692309</v>
      </c>
      <c r="L24" s="215">
        <f t="shared" si="2"/>
        <v>5.2057696236231821E-5</v>
      </c>
      <c r="M24" s="215">
        <f t="shared" si="3"/>
        <v>0.7</v>
      </c>
      <c r="N24" s="216">
        <f t="shared" si="4"/>
        <v>0.70005205769623624</v>
      </c>
      <c r="O24" s="217"/>
      <c r="P24" s="217"/>
    </row>
    <row r="25" spans="1:16" x14ac:dyDescent="0.2">
      <c r="A25" s="265">
        <v>19</v>
      </c>
      <c r="B25" s="232" t="s">
        <v>61</v>
      </c>
      <c r="C25" s="221" t="s">
        <v>1424</v>
      </c>
      <c r="D25" s="225" t="s">
        <v>677</v>
      </c>
      <c r="E25" s="225" t="s">
        <v>1054</v>
      </c>
      <c r="F25" s="223">
        <v>1458412.7249999999</v>
      </c>
      <c r="G25" s="224">
        <v>851</v>
      </c>
      <c r="H25" s="114">
        <v>386</v>
      </c>
      <c r="I25" s="114">
        <v>623825</v>
      </c>
      <c r="J25" s="215">
        <f t="shared" si="0"/>
        <v>2.6467130557983852E-4</v>
      </c>
      <c r="K25" s="215">
        <f t="shared" si="1"/>
        <v>733.04935370152759</v>
      </c>
      <c r="L25" s="215">
        <f t="shared" si="2"/>
        <v>7.9401391673951553E-5</v>
      </c>
      <c r="M25" s="215">
        <f t="shared" si="3"/>
        <v>0.7</v>
      </c>
      <c r="N25" s="216">
        <f t="shared" si="4"/>
        <v>0.70007940139167391</v>
      </c>
      <c r="O25" s="217"/>
      <c r="P25" s="217"/>
    </row>
    <row r="26" spans="1:16" x14ac:dyDescent="0.2">
      <c r="A26" s="265">
        <v>20</v>
      </c>
      <c r="B26" s="232" t="s">
        <v>61</v>
      </c>
      <c r="C26" s="221" t="s">
        <v>1424</v>
      </c>
      <c r="D26" s="225" t="s">
        <v>679</v>
      </c>
      <c r="E26" s="225" t="s">
        <v>1398</v>
      </c>
      <c r="F26" s="223">
        <v>1991544.55</v>
      </c>
      <c r="G26" s="224">
        <v>1057</v>
      </c>
      <c r="H26" s="114">
        <v>303</v>
      </c>
      <c r="I26" s="114">
        <v>527035</v>
      </c>
      <c r="J26" s="215">
        <f t="shared" si="0"/>
        <v>1.5214321969347862E-4</v>
      </c>
      <c r="K26" s="215">
        <f t="shared" si="1"/>
        <v>498.6140018921476</v>
      </c>
      <c r="L26" s="215">
        <f t="shared" si="2"/>
        <v>4.5642965908043586E-5</v>
      </c>
      <c r="M26" s="215">
        <f t="shared" si="3"/>
        <v>0.7</v>
      </c>
      <c r="N26" s="216">
        <f t="shared" si="4"/>
        <v>0.70004564296590799</v>
      </c>
      <c r="O26" s="217"/>
      <c r="P26" s="217"/>
    </row>
    <row r="27" spans="1:16" x14ac:dyDescent="0.2">
      <c r="A27" s="265">
        <v>21</v>
      </c>
      <c r="B27" s="232" t="s">
        <v>61</v>
      </c>
      <c r="C27" s="221" t="s">
        <v>1424</v>
      </c>
      <c r="D27" s="225" t="s">
        <v>678</v>
      </c>
      <c r="E27" s="225" t="s">
        <v>1055</v>
      </c>
      <c r="F27" s="223">
        <v>1876194.85</v>
      </c>
      <c r="G27" s="224">
        <v>1035</v>
      </c>
      <c r="H27" s="114">
        <v>412</v>
      </c>
      <c r="I27" s="114">
        <v>565360</v>
      </c>
      <c r="J27" s="215">
        <f t="shared" si="0"/>
        <v>2.1959339670930234E-4</v>
      </c>
      <c r="K27" s="215">
        <f t="shared" si="1"/>
        <v>546.24154589371983</v>
      </c>
      <c r="L27" s="215">
        <f t="shared" si="2"/>
        <v>6.5878019012790699E-5</v>
      </c>
      <c r="M27" s="215">
        <f t="shared" si="3"/>
        <v>0.7</v>
      </c>
      <c r="N27" s="216">
        <f t="shared" si="4"/>
        <v>0.70006587801901277</v>
      </c>
      <c r="O27" s="217"/>
      <c r="P27" s="217"/>
    </row>
    <row r="28" spans="1:16" x14ac:dyDescent="0.2">
      <c r="A28" s="265">
        <v>22</v>
      </c>
      <c r="B28" s="232" t="s">
        <v>61</v>
      </c>
      <c r="C28" s="221" t="s">
        <v>1424</v>
      </c>
      <c r="D28" s="225" t="s">
        <v>675</v>
      </c>
      <c r="E28" s="225" t="s">
        <v>1399</v>
      </c>
      <c r="F28" s="223">
        <v>1607390.5249999999</v>
      </c>
      <c r="G28" s="224">
        <v>839</v>
      </c>
      <c r="H28" s="114">
        <v>206</v>
      </c>
      <c r="I28" s="114">
        <v>379120</v>
      </c>
      <c r="J28" s="215">
        <f t="shared" si="0"/>
        <v>1.281580280560631E-4</v>
      </c>
      <c r="K28" s="215">
        <f t="shared" si="1"/>
        <v>451.87127532777117</v>
      </c>
      <c r="L28" s="215">
        <f t="shared" si="2"/>
        <v>3.8447408416818932E-5</v>
      </c>
      <c r="M28" s="215">
        <f t="shared" si="3"/>
        <v>0.7</v>
      </c>
      <c r="N28" s="216">
        <f t="shared" si="4"/>
        <v>0.70003844740841681</v>
      </c>
      <c r="O28" s="217"/>
      <c r="P28" s="217"/>
    </row>
    <row r="29" spans="1:16" x14ac:dyDescent="0.2">
      <c r="A29" s="265">
        <v>23</v>
      </c>
      <c r="B29" s="232" t="s">
        <v>61</v>
      </c>
      <c r="C29" s="221" t="s">
        <v>1424</v>
      </c>
      <c r="D29" s="225" t="s">
        <v>680</v>
      </c>
      <c r="E29" s="225" t="s">
        <v>1056</v>
      </c>
      <c r="F29" s="223">
        <v>3190786.0750000002</v>
      </c>
      <c r="G29" s="224">
        <v>1706</v>
      </c>
      <c r="H29" s="114">
        <v>747</v>
      </c>
      <c r="I29" s="114">
        <v>1257155</v>
      </c>
      <c r="J29" s="215">
        <f t="shared" si="0"/>
        <v>2.3411158957123128E-4</v>
      </c>
      <c r="K29" s="215">
        <f t="shared" si="1"/>
        <v>736.90211019929654</v>
      </c>
      <c r="L29" s="215">
        <f t="shared" si="2"/>
        <v>7.0233476871369382E-5</v>
      </c>
      <c r="M29" s="215">
        <f t="shared" si="3"/>
        <v>0.7</v>
      </c>
      <c r="N29" s="216">
        <f t="shared" si="4"/>
        <v>0.70007023347687136</v>
      </c>
      <c r="O29" s="217"/>
      <c r="P29" s="217"/>
    </row>
    <row r="30" spans="1:16" x14ac:dyDescent="0.2">
      <c r="A30" s="265">
        <v>24</v>
      </c>
      <c r="B30" s="232" t="s">
        <v>50</v>
      </c>
      <c r="C30" s="221" t="s">
        <v>1424</v>
      </c>
      <c r="D30" s="225" t="s">
        <v>638</v>
      </c>
      <c r="E30" s="225" t="s">
        <v>644</v>
      </c>
      <c r="F30" s="223">
        <v>2635735.0249999999</v>
      </c>
      <c r="G30" s="224">
        <v>1049</v>
      </c>
      <c r="H30" s="114">
        <v>285</v>
      </c>
      <c r="I30" s="114">
        <v>567680</v>
      </c>
      <c r="J30" s="215">
        <f t="shared" si="0"/>
        <v>1.0812923047907671E-4</v>
      </c>
      <c r="K30" s="215">
        <f t="shared" si="1"/>
        <v>541.16301239275504</v>
      </c>
      <c r="L30" s="215">
        <f t="shared" si="2"/>
        <v>3.2438769143723013E-5</v>
      </c>
      <c r="M30" s="215">
        <f t="shared" si="3"/>
        <v>0.7</v>
      </c>
      <c r="N30" s="216">
        <f t="shared" si="4"/>
        <v>0.70003243876914367</v>
      </c>
      <c r="O30" s="217"/>
      <c r="P30" s="217"/>
    </row>
    <row r="31" spans="1:16" x14ac:dyDescent="0.2">
      <c r="A31" s="265">
        <v>25</v>
      </c>
      <c r="B31" s="232" t="s">
        <v>50</v>
      </c>
      <c r="C31" s="221" t="s">
        <v>1424</v>
      </c>
      <c r="D31" s="225" t="s">
        <v>636</v>
      </c>
      <c r="E31" s="225" t="s">
        <v>637</v>
      </c>
      <c r="F31" s="223">
        <v>1211608.2749999999</v>
      </c>
      <c r="G31" s="224">
        <v>592</v>
      </c>
      <c r="H31" s="114">
        <v>162</v>
      </c>
      <c r="I31" s="114">
        <v>232335</v>
      </c>
      <c r="J31" s="215">
        <f t="shared" si="0"/>
        <v>1.3370658103172827E-4</v>
      </c>
      <c r="K31" s="215">
        <f t="shared" si="1"/>
        <v>392.45777027027026</v>
      </c>
      <c r="L31" s="215">
        <f t="shared" si="2"/>
        <v>4.0111974309518484E-5</v>
      </c>
      <c r="M31" s="215">
        <f t="shared" si="3"/>
        <v>0.7</v>
      </c>
      <c r="N31" s="216">
        <f t="shared" si="4"/>
        <v>0.70004011197430949</v>
      </c>
      <c r="O31" s="217"/>
      <c r="P31" s="217"/>
    </row>
    <row r="32" spans="1:16" x14ac:dyDescent="0.2">
      <c r="A32" s="265">
        <v>26</v>
      </c>
      <c r="B32" s="232" t="s">
        <v>50</v>
      </c>
      <c r="C32" s="221" t="s">
        <v>1424</v>
      </c>
      <c r="D32" s="225" t="s">
        <v>632</v>
      </c>
      <c r="E32" s="225" t="s">
        <v>633</v>
      </c>
      <c r="F32" s="223">
        <v>1747532.675</v>
      </c>
      <c r="G32" s="224">
        <v>1165</v>
      </c>
      <c r="H32" s="114">
        <v>321</v>
      </c>
      <c r="I32" s="114">
        <v>510805</v>
      </c>
      <c r="J32" s="215">
        <f t="shared" si="0"/>
        <v>1.8368755250885367E-4</v>
      </c>
      <c r="K32" s="215">
        <f t="shared" si="1"/>
        <v>438.45922746781116</v>
      </c>
      <c r="L32" s="215">
        <f t="shared" si="2"/>
        <v>5.5106265752656098E-5</v>
      </c>
      <c r="M32" s="215">
        <f t="shared" si="3"/>
        <v>0.7</v>
      </c>
      <c r="N32" s="216">
        <f t="shared" si="4"/>
        <v>0.70005510626575262</v>
      </c>
      <c r="O32" s="217"/>
      <c r="P32" s="217"/>
    </row>
    <row r="33" spans="1:16" x14ac:dyDescent="0.2">
      <c r="A33" s="265">
        <v>27</v>
      </c>
      <c r="B33" s="232" t="s">
        <v>50</v>
      </c>
      <c r="C33" s="221" t="s">
        <v>1424</v>
      </c>
      <c r="D33" s="225" t="s">
        <v>643</v>
      </c>
      <c r="E33" s="225" t="s">
        <v>1052</v>
      </c>
      <c r="F33" s="223">
        <v>1624276.4</v>
      </c>
      <c r="G33" s="224">
        <v>964</v>
      </c>
      <c r="H33" s="114">
        <v>116</v>
      </c>
      <c r="I33" s="114">
        <v>150350</v>
      </c>
      <c r="J33" s="215">
        <f t="shared" si="0"/>
        <v>7.1416416565554981E-5</v>
      </c>
      <c r="K33" s="215">
        <f t="shared" si="1"/>
        <v>155.96473029045643</v>
      </c>
      <c r="L33" s="215">
        <f t="shared" si="2"/>
        <v>2.1424924969666494E-5</v>
      </c>
      <c r="M33" s="215">
        <f t="shared" si="3"/>
        <v>0.7</v>
      </c>
      <c r="N33" s="216">
        <f t="shared" si="4"/>
        <v>0.70002142492496966</v>
      </c>
      <c r="O33" s="217"/>
      <c r="P33" s="217"/>
    </row>
    <row r="34" spans="1:16" x14ac:dyDescent="0.2">
      <c r="A34" s="265">
        <v>28</v>
      </c>
      <c r="B34" s="232" t="s">
        <v>50</v>
      </c>
      <c r="C34" s="221" t="s">
        <v>1424</v>
      </c>
      <c r="D34" s="225" t="s">
        <v>639</v>
      </c>
      <c r="E34" s="225" t="s">
        <v>1384</v>
      </c>
      <c r="F34" s="223">
        <v>1286043.7250000001</v>
      </c>
      <c r="G34" s="224">
        <v>1153</v>
      </c>
      <c r="H34" s="114">
        <v>136</v>
      </c>
      <c r="I34" s="114">
        <v>142020</v>
      </c>
      <c r="J34" s="215">
        <f t="shared" si="0"/>
        <v>1.0575068122197788E-4</v>
      </c>
      <c r="K34" s="215">
        <f t="shared" si="1"/>
        <v>123.17432784041631</v>
      </c>
      <c r="L34" s="215">
        <f t="shared" si="2"/>
        <v>3.1725204366593363E-5</v>
      </c>
      <c r="M34" s="215">
        <f t="shared" si="3"/>
        <v>0.7</v>
      </c>
      <c r="N34" s="216">
        <f t="shared" si="4"/>
        <v>0.70003172520436652</v>
      </c>
      <c r="O34" s="217"/>
      <c r="P34" s="217"/>
    </row>
    <row r="35" spans="1:16" x14ac:dyDescent="0.2">
      <c r="A35" s="265">
        <v>29</v>
      </c>
      <c r="B35" s="232" t="s">
        <v>50</v>
      </c>
      <c r="C35" s="221" t="s">
        <v>1424</v>
      </c>
      <c r="D35" s="225" t="s">
        <v>641</v>
      </c>
      <c r="E35" s="225" t="s">
        <v>1304</v>
      </c>
      <c r="F35" s="223">
        <v>2160691.125</v>
      </c>
      <c r="G35" s="224">
        <v>1323</v>
      </c>
      <c r="H35" s="114">
        <v>184</v>
      </c>
      <c r="I35" s="114">
        <v>333990</v>
      </c>
      <c r="J35" s="215">
        <f t="shared" si="0"/>
        <v>8.5157937602025368E-5</v>
      </c>
      <c r="K35" s="215">
        <f t="shared" si="1"/>
        <v>252.44897959183675</v>
      </c>
      <c r="L35" s="215">
        <f t="shared" si="2"/>
        <v>2.5547381280607609E-5</v>
      </c>
      <c r="M35" s="215">
        <f t="shared" si="3"/>
        <v>0.7</v>
      </c>
      <c r="N35" s="216">
        <f t="shared" si="4"/>
        <v>0.70002554738128053</v>
      </c>
      <c r="O35" s="217"/>
      <c r="P35" s="217"/>
    </row>
    <row r="36" spans="1:16" x14ac:dyDescent="0.2">
      <c r="A36" s="265">
        <v>30</v>
      </c>
      <c r="B36" s="232" t="s">
        <v>50</v>
      </c>
      <c r="C36" s="221" t="s">
        <v>1424</v>
      </c>
      <c r="D36" s="225" t="s">
        <v>634</v>
      </c>
      <c r="E36" s="225" t="s">
        <v>635</v>
      </c>
      <c r="F36" s="223">
        <v>2133060.1750000003</v>
      </c>
      <c r="G36" s="224">
        <v>1111</v>
      </c>
      <c r="H36" s="114">
        <v>215</v>
      </c>
      <c r="I36" s="114">
        <v>311060</v>
      </c>
      <c r="J36" s="215">
        <f t="shared" si="0"/>
        <v>1.007941559829647E-4</v>
      </c>
      <c r="K36" s="215">
        <f t="shared" si="1"/>
        <v>279.98199819982</v>
      </c>
      <c r="L36" s="215">
        <f t="shared" si="2"/>
        <v>3.023824679488941E-5</v>
      </c>
      <c r="M36" s="215">
        <f t="shared" si="3"/>
        <v>0.7</v>
      </c>
      <c r="N36" s="216">
        <f t="shared" si="4"/>
        <v>0.70003023824679489</v>
      </c>
      <c r="O36" s="217"/>
      <c r="P36" s="217"/>
    </row>
    <row r="37" spans="1:16" x14ac:dyDescent="0.2">
      <c r="A37" s="265">
        <v>31</v>
      </c>
      <c r="B37" s="232" t="s">
        <v>50</v>
      </c>
      <c r="C37" s="221" t="s">
        <v>1424</v>
      </c>
      <c r="D37" s="225" t="s">
        <v>642</v>
      </c>
      <c r="E37" s="225" t="s">
        <v>1116</v>
      </c>
      <c r="F37" s="223">
        <v>3848895.4750000001</v>
      </c>
      <c r="G37" s="224">
        <v>1708</v>
      </c>
      <c r="H37" s="114">
        <v>83</v>
      </c>
      <c r="I37" s="114">
        <v>249680</v>
      </c>
      <c r="J37" s="215">
        <f t="shared" si="0"/>
        <v>2.1564628226231577E-5</v>
      </c>
      <c r="K37" s="215">
        <f t="shared" si="1"/>
        <v>146.18266978922716</v>
      </c>
      <c r="L37" s="215">
        <f t="shared" si="2"/>
        <v>6.4693884678694726E-6</v>
      </c>
      <c r="M37" s="215">
        <f t="shared" si="3"/>
        <v>0.7</v>
      </c>
      <c r="N37" s="216">
        <f t="shared" si="4"/>
        <v>0.70000646938846778</v>
      </c>
      <c r="O37" s="217"/>
      <c r="P37" s="217"/>
    </row>
    <row r="38" spans="1:16" x14ac:dyDescent="0.2">
      <c r="A38" s="265">
        <v>32</v>
      </c>
      <c r="B38" s="232" t="s">
        <v>50</v>
      </c>
      <c r="C38" s="221" t="s">
        <v>1424</v>
      </c>
      <c r="D38" s="225" t="s">
        <v>1360</v>
      </c>
      <c r="E38" s="225" t="s">
        <v>1072</v>
      </c>
      <c r="F38" s="223">
        <v>561169.52500000002</v>
      </c>
      <c r="G38" s="224">
        <v>273</v>
      </c>
      <c r="H38" s="114">
        <v>87</v>
      </c>
      <c r="I38" s="114">
        <v>102340</v>
      </c>
      <c r="J38" s="215">
        <f t="shared" si="0"/>
        <v>1.5503336536316722E-4</v>
      </c>
      <c r="K38" s="215">
        <f t="shared" si="1"/>
        <v>374.87179487179486</v>
      </c>
      <c r="L38" s="215">
        <f t="shared" si="2"/>
        <v>4.6510009608950165E-5</v>
      </c>
      <c r="M38" s="215">
        <f t="shared" si="3"/>
        <v>0.7</v>
      </c>
      <c r="N38" s="216">
        <f t="shared" si="4"/>
        <v>0.70004651000960894</v>
      </c>
      <c r="O38" s="217"/>
      <c r="P38" s="217"/>
    </row>
    <row r="39" spans="1:16" x14ac:dyDescent="0.2">
      <c r="A39" s="265">
        <v>33</v>
      </c>
      <c r="B39" s="232" t="s">
        <v>60</v>
      </c>
      <c r="C39" s="221" t="s">
        <v>1424</v>
      </c>
      <c r="D39" s="225" t="s">
        <v>667</v>
      </c>
      <c r="E39" s="225" t="s">
        <v>1335</v>
      </c>
      <c r="F39" s="223">
        <v>1853928.55</v>
      </c>
      <c r="G39" s="224">
        <v>1005</v>
      </c>
      <c r="H39" s="114">
        <v>408</v>
      </c>
      <c r="I39" s="114">
        <v>513570</v>
      </c>
      <c r="J39" s="215">
        <f t="shared" si="0"/>
        <v>2.2007320616536166E-4</v>
      </c>
      <c r="K39" s="215">
        <f t="shared" si="1"/>
        <v>511.0149253731343</v>
      </c>
      <c r="L39" s="215">
        <f t="shared" si="2"/>
        <v>6.6021961849608489E-5</v>
      </c>
      <c r="M39" s="215">
        <f t="shared" si="3"/>
        <v>0.7</v>
      </c>
      <c r="N39" s="216">
        <f t="shared" si="4"/>
        <v>0.70006602196184953</v>
      </c>
      <c r="O39" s="217"/>
      <c r="P39" s="217"/>
    </row>
    <row r="40" spans="1:16" x14ac:dyDescent="0.2">
      <c r="A40" s="265">
        <v>34</v>
      </c>
      <c r="B40" s="232" t="s">
        <v>60</v>
      </c>
      <c r="C40" s="221" t="s">
        <v>1424</v>
      </c>
      <c r="D40" s="225" t="s">
        <v>669</v>
      </c>
      <c r="E40" s="225" t="s">
        <v>670</v>
      </c>
      <c r="F40" s="223">
        <v>2072966.0500000003</v>
      </c>
      <c r="G40" s="224">
        <v>1213</v>
      </c>
      <c r="H40" s="114">
        <v>342</v>
      </c>
      <c r="I40" s="114">
        <v>638795</v>
      </c>
      <c r="J40" s="215">
        <f t="shared" si="0"/>
        <v>1.649809942618211E-4</v>
      </c>
      <c r="K40" s="215">
        <f t="shared" si="1"/>
        <v>526.6240725474031</v>
      </c>
      <c r="L40" s="215">
        <f t="shared" si="2"/>
        <v>4.949429827854633E-5</v>
      </c>
      <c r="M40" s="215">
        <f t="shared" si="3"/>
        <v>0.7</v>
      </c>
      <c r="N40" s="216">
        <f t="shared" si="4"/>
        <v>0.70004949429827845</v>
      </c>
      <c r="O40" s="217"/>
      <c r="P40" s="217"/>
    </row>
    <row r="41" spans="1:16" x14ac:dyDescent="0.2">
      <c r="A41" s="265">
        <v>35</v>
      </c>
      <c r="B41" s="232" t="s">
        <v>60</v>
      </c>
      <c r="C41" s="221" t="s">
        <v>1424</v>
      </c>
      <c r="D41" s="225" t="s">
        <v>671</v>
      </c>
      <c r="E41" s="225" t="s">
        <v>1139</v>
      </c>
      <c r="F41" s="223">
        <v>2217246.0749999997</v>
      </c>
      <c r="G41" s="224">
        <v>1122</v>
      </c>
      <c r="H41" s="114">
        <v>255</v>
      </c>
      <c r="I41" s="114">
        <v>490045</v>
      </c>
      <c r="J41" s="215">
        <f t="shared" si="0"/>
        <v>1.1500753248599168E-4</v>
      </c>
      <c r="K41" s="215">
        <f t="shared" si="1"/>
        <v>436.76024955436719</v>
      </c>
      <c r="L41" s="215">
        <f t="shared" si="2"/>
        <v>3.4502259745797505E-5</v>
      </c>
      <c r="M41" s="215">
        <f t="shared" si="3"/>
        <v>0.7</v>
      </c>
      <c r="N41" s="216">
        <f t="shared" si="4"/>
        <v>0.70003450225974573</v>
      </c>
      <c r="O41" s="217"/>
      <c r="P41" s="217"/>
    </row>
    <row r="42" spans="1:16" x14ac:dyDescent="0.2">
      <c r="A42" s="265">
        <v>36</v>
      </c>
      <c r="B42" s="232" t="s">
        <v>60</v>
      </c>
      <c r="C42" s="221" t="s">
        <v>1424</v>
      </c>
      <c r="D42" s="225" t="s">
        <v>665</v>
      </c>
      <c r="E42" s="225" t="s">
        <v>1018</v>
      </c>
      <c r="F42" s="223">
        <v>5164292.9749999996</v>
      </c>
      <c r="G42" s="224">
        <v>2835</v>
      </c>
      <c r="H42" s="114">
        <v>568</v>
      </c>
      <c r="I42" s="114">
        <v>1429085</v>
      </c>
      <c r="J42" s="215">
        <f t="shared" si="0"/>
        <v>1.0998601410680036E-4</v>
      </c>
      <c r="K42" s="215">
        <f t="shared" si="1"/>
        <v>504.08641975308643</v>
      </c>
      <c r="L42" s="215">
        <f t="shared" si="2"/>
        <v>3.2995804232040106E-5</v>
      </c>
      <c r="M42" s="215">
        <f t="shared" si="3"/>
        <v>0.7</v>
      </c>
      <c r="N42" s="216">
        <f t="shared" si="4"/>
        <v>0.70003299580423195</v>
      </c>
      <c r="O42" s="217"/>
      <c r="P42" s="217"/>
    </row>
    <row r="43" spans="1:16" x14ac:dyDescent="0.2">
      <c r="A43" s="265">
        <v>37</v>
      </c>
      <c r="B43" s="232" t="s">
        <v>60</v>
      </c>
      <c r="C43" s="221" t="s">
        <v>1424</v>
      </c>
      <c r="D43" s="225" t="s">
        <v>666</v>
      </c>
      <c r="E43" s="225" t="s">
        <v>1019</v>
      </c>
      <c r="F43" s="223">
        <v>2869121.5500000003</v>
      </c>
      <c r="G43" s="224">
        <v>1518</v>
      </c>
      <c r="H43" s="114">
        <v>438</v>
      </c>
      <c r="I43" s="114">
        <v>650335</v>
      </c>
      <c r="J43" s="215">
        <f t="shared" si="0"/>
        <v>1.5265996660197265E-4</v>
      </c>
      <c r="K43" s="215">
        <f t="shared" si="1"/>
        <v>428.41567852437419</v>
      </c>
      <c r="L43" s="215">
        <f t="shared" si="2"/>
        <v>4.5797989980591795E-5</v>
      </c>
      <c r="M43" s="215">
        <f t="shared" si="3"/>
        <v>0.7</v>
      </c>
      <c r="N43" s="216">
        <f t="shared" si="4"/>
        <v>0.70004579798998057</v>
      </c>
      <c r="O43" s="217"/>
      <c r="P43" s="217"/>
    </row>
    <row r="44" spans="1:16" x14ac:dyDescent="0.2">
      <c r="A44" s="265">
        <v>38</v>
      </c>
      <c r="B44" s="232" t="s">
        <v>60</v>
      </c>
      <c r="C44" s="221" t="s">
        <v>1424</v>
      </c>
      <c r="D44" s="225" t="s">
        <v>672</v>
      </c>
      <c r="E44" s="225" t="s">
        <v>1020</v>
      </c>
      <c r="F44" s="223">
        <v>1234155.0999999999</v>
      </c>
      <c r="G44" s="224">
        <v>668</v>
      </c>
      <c r="H44" s="114">
        <v>157</v>
      </c>
      <c r="I44" s="114">
        <v>229675</v>
      </c>
      <c r="J44" s="215">
        <f t="shared" si="0"/>
        <v>1.2721253592842588E-4</v>
      </c>
      <c r="K44" s="215">
        <f t="shared" si="1"/>
        <v>343.82485029940119</v>
      </c>
      <c r="L44" s="215">
        <f t="shared" si="2"/>
        <v>3.8163760778527761E-5</v>
      </c>
      <c r="M44" s="215">
        <f t="shared" si="3"/>
        <v>0.7</v>
      </c>
      <c r="N44" s="216">
        <f t="shared" si="4"/>
        <v>0.70003816376077843</v>
      </c>
      <c r="O44" s="217"/>
      <c r="P44" s="217"/>
    </row>
    <row r="45" spans="1:16" x14ac:dyDescent="0.2">
      <c r="A45" s="265">
        <v>39</v>
      </c>
      <c r="B45" s="232" t="s">
        <v>52</v>
      </c>
      <c r="C45" s="221" t="s">
        <v>1424</v>
      </c>
      <c r="D45" s="225" t="s">
        <v>647</v>
      </c>
      <c r="E45" s="225" t="s">
        <v>1396</v>
      </c>
      <c r="F45" s="223">
        <v>3789477.7749999999</v>
      </c>
      <c r="G45" s="224">
        <v>2429</v>
      </c>
      <c r="H45" s="114">
        <v>569</v>
      </c>
      <c r="I45" s="114">
        <v>1066510</v>
      </c>
      <c r="J45" s="215">
        <f t="shared" si="0"/>
        <v>1.5015261568594368E-4</v>
      </c>
      <c r="K45" s="215">
        <f t="shared" si="1"/>
        <v>439.07369287772747</v>
      </c>
      <c r="L45" s="215">
        <f t="shared" si="2"/>
        <v>4.5045784705783106E-5</v>
      </c>
      <c r="M45" s="215">
        <f t="shared" si="3"/>
        <v>0.7</v>
      </c>
      <c r="N45" s="216">
        <f t="shared" si="4"/>
        <v>0.70004504578470572</v>
      </c>
      <c r="O45" s="217"/>
      <c r="P45" s="217"/>
    </row>
    <row r="46" spans="1:16" x14ac:dyDescent="0.2">
      <c r="A46" s="265">
        <v>40</v>
      </c>
      <c r="B46" s="232" t="s">
        <v>52</v>
      </c>
      <c r="C46" s="221" t="s">
        <v>1424</v>
      </c>
      <c r="D46" s="225" t="s">
        <v>645</v>
      </c>
      <c r="E46" s="225" t="s">
        <v>646</v>
      </c>
      <c r="F46" s="223">
        <v>2419611.85</v>
      </c>
      <c r="G46" s="224">
        <v>915</v>
      </c>
      <c r="H46" s="114">
        <v>205</v>
      </c>
      <c r="I46" s="114">
        <v>417870</v>
      </c>
      <c r="J46" s="215">
        <f t="shared" si="0"/>
        <v>8.4724332954477801E-5</v>
      </c>
      <c r="K46" s="215">
        <f t="shared" si="1"/>
        <v>456.68852459016392</v>
      </c>
      <c r="L46" s="215">
        <f t="shared" si="2"/>
        <v>2.5417299886343338E-5</v>
      </c>
      <c r="M46" s="215">
        <f t="shared" si="3"/>
        <v>0.7</v>
      </c>
      <c r="N46" s="216">
        <f t="shared" si="4"/>
        <v>0.70002541729988632</v>
      </c>
      <c r="O46" s="217"/>
      <c r="P46" s="217"/>
    </row>
    <row r="47" spans="1:16" x14ac:dyDescent="0.2">
      <c r="A47" s="265">
        <v>41</v>
      </c>
      <c r="B47" s="232" t="s">
        <v>52</v>
      </c>
      <c r="C47" s="221" t="s">
        <v>1424</v>
      </c>
      <c r="D47" s="225" t="s">
        <v>1071</v>
      </c>
      <c r="E47" s="225" t="s">
        <v>1305</v>
      </c>
      <c r="F47" s="223">
        <v>1458803.85</v>
      </c>
      <c r="G47" s="224">
        <v>816</v>
      </c>
      <c r="H47" s="114">
        <v>244</v>
      </c>
      <c r="I47" s="114">
        <v>313855</v>
      </c>
      <c r="J47" s="215">
        <f t="shared" si="0"/>
        <v>1.6726032084436848E-4</v>
      </c>
      <c r="K47" s="215">
        <f t="shared" si="1"/>
        <v>384.62622549019608</v>
      </c>
      <c r="L47" s="215">
        <f t="shared" si="2"/>
        <v>5.0178096253310545E-5</v>
      </c>
      <c r="M47" s="215">
        <f t="shared" si="3"/>
        <v>0.7</v>
      </c>
      <c r="N47" s="216">
        <f t="shared" si="4"/>
        <v>0.70005017809625325</v>
      </c>
      <c r="O47" s="217"/>
      <c r="P47" s="217"/>
    </row>
    <row r="48" spans="1:16" x14ac:dyDescent="0.2">
      <c r="A48" s="265">
        <v>42</v>
      </c>
      <c r="B48" s="232" t="s">
        <v>57</v>
      </c>
      <c r="C48" s="221" t="s">
        <v>1424</v>
      </c>
      <c r="D48" s="225" t="s">
        <v>689</v>
      </c>
      <c r="E48" s="225" t="s">
        <v>1171</v>
      </c>
      <c r="F48" s="223">
        <v>3366043.5</v>
      </c>
      <c r="G48" s="224">
        <v>1824</v>
      </c>
      <c r="H48" s="114">
        <v>547</v>
      </c>
      <c r="I48" s="114">
        <v>1068285</v>
      </c>
      <c r="J48" s="215">
        <f t="shared" si="0"/>
        <v>1.625053270999023E-4</v>
      </c>
      <c r="K48" s="215">
        <f t="shared" si="1"/>
        <v>585.68256578947364</v>
      </c>
      <c r="L48" s="215">
        <f t="shared" si="2"/>
        <v>4.8751598129970691E-5</v>
      </c>
      <c r="M48" s="215">
        <f t="shared" si="3"/>
        <v>0.7</v>
      </c>
      <c r="N48" s="216">
        <f t="shared" si="4"/>
        <v>0.70004875159812996</v>
      </c>
      <c r="O48" s="217"/>
      <c r="P48" s="217"/>
    </row>
    <row r="49" spans="1:16" x14ac:dyDescent="0.2">
      <c r="A49" s="265">
        <v>43</v>
      </c>
      <c r="B49" s="232" t="s">
        <v>57</v>
      </c>
      <c r="C49" s="221" t="s">
        <v>1424</v>
      </c>
      <c r="D49" s="225" t="s">
        <v>688</v>
      </c>
      <c r="E49" s="225" t="s">
        <v>1338</v>
      </c>
      <c r="F49" s="223">
        <v>1603883.825</v>
      </c>
      <c r="G49" s="224">
        <v>876</v>
      </c>
      <c r="H49" s="114">
        <v>384</v>
      </c>
      <c r="I49" s="114">
        <v>533735</v>
      </c>
      <c r="J49" s="215">
        <f t="shared" si="0"/>
        <v>2.3941883695971559E-4</v>
      </c>
      <c r="K49" s="215">
        <f t="shared" si="1"/>
        <v>609.28652968036533</v>
      </c>
      <c r="L49" s="215">
        <f t="shared" si="2"/>
        <v>7.1825651087914673E-5</v>
      </c>
      <c r="M49" s="215">
        <f t="shared" si="3"/>
        <v>0.7</v>
      </c>
      <c r="N49" s="216">
        <f t="shared" si="4"/>
        <v>0.70007182565108783</v>
      </c>
      <c r="O49" s="217"/>
      <c r="P49" s="217"/>
    </row>
    <row r="50" spans="1:16" x14ac:dyDescent="0.2">
      <c r="A50" s="265">
        <v>44</v>
      </c>
      <c r="B50" s="232" t="s">
        <v>44</v>
      </c>
      <c r="C50" s="221" t="s">
        <v>1424</v>
      </c>
      <c r="D50" s="225" t="s">
        <v>674</v>
      </c>
      <c r="E50" s="225" t="s">
        <v>1140</v>
      </c>
      <c r="F50" s="223">
        <v>541247.32500000007</v>
      </c>
      <c r="G50" s="224">
        <v>269</v>
      </c>
      <c r="H50" s="114">
        <v>28</v>
      </c>
      <c r="I50" s="114">
        <v>50820</v>
      </c>
      <c r="J50" s="215">
        <f t="shared" si="0"/>
        <v>5.1732357291557972E-5</v>
      </c>
      <c r="K50" s="215">
        <f t="shared" si="1"/>
        <v>188.92193308550185</v>
      </c>
      <c r="L50" s="215">
        <f t="shared" si="2"/>
        <v>1.5519707187467391E-5</v>
      </c>
      <c r="M50" s="215">
        <f t="shared" si="3"/>
        <v>0.7</v>
      </c>
      <c r="N50" s="216">
        <f t="shared" si="4"/>
        <v>0.70001551970718745</v>
      </c>
      <c r="O50" s="217"/>
      <c r="P50" s="217"/>
    </row>
    <row r="51" spans="1:16" x14ac:dyDescent="0.2">
      <c r="A51" s="265">
        <v>45</v>
      </c>
      <c r="B51" s="226" t="s">
        <v>44</v>
      </c>
      <c r="C51" s="221" t="s">
        <v>1424</v>
      </c>
      <c r="D51" s="222" t="s">
        <v>673</v>
      </c>
      <c r="E51" s="222" t="s">
        <v>1017</v>
      </c>
      <c r="F51" s="223">
        <v>2028732.9750000001</v>
      </c>
      <c r="G51" s="224">
        <v>1131</v>
      </c>
      <c r="H51" s="114">
        <v>157</v>
      </c>
      <c r="I51" s="114">
        <v>411950</v>
      </c>
      <c r="J51" s="215">
        <f t="shared" si="0"/>
        <v>7.7388203344010804E-5</v>
      </c>
      <c r="K51" s="215">
        <f t="shared" si="1"/>
        <v>364.23519009725908</v>
      </c>
      <c r="L51" s="215">
        <f t="shared" si="2"/>
        <v>2.3216461003203242E-5</v>
      </c>
      <c r="M51" s="215">
        <f t="shared" si="3"/>
        <v>0.7</v>
      </c>
      <c r="N51" s="216">
        <f t="shared" si="4"/>
        <v>0.70002321646100318</v>
      </c>
      <c r="O51" s="217"/>
      <c r="P51" s="217"/>
    </row>
    <row r="52" spans="1:16" x14ac:dyDescent="0.2">
      <c r="A52" s="265">
        <v>46</v>
      </c>
      <c r="B52" s="226" t="s">
        <v>34</v>
      </c>
      <c r="C52" s="221" t="s">
        <v>1424</v>
      </c>
      <c r="D52" s="222" t="s">
        <v>439</v>
      </c>
      <c r="E52" s="222" t="s">
        <v>1134</v>
      </c>
      <c r="F52" s="223">
        <v>968098.60000000009</v>
      </c>
      <c r="G52" s="224">
        <v>582</v>
      </c>
      <c r="H52" s="114">
        <v>133</v>
      </c>
      <c r="I52" s="114">
        <v>248875</v>
      </c>
      <c r="J52" s="215">
        <f t="shared" si="0"/>
        <v>1.3738270048112866E-4</v>
      </c>
      <c r="K52" s="215">
        <f t="shared" si="1"/>
        <v>427.62027491408935</v>
      </c>
      <c r="L52" s="215">
        <f t="shared" si="2"/>
        <v>4.12148101443386E-5</v>
      </c>
      <c r="M52" s="215">
        <f t="shared" si="3"/>
        <v>0.7</v>
      </c>
      <c r="N52" s="216">
        <f t="shared" si="4"/>
        <v>0.70004121481014425</v>
      </c>
      <c r="O52" s="217"/>
      <c r="P52" s="217"/>
    </row>
    <row r="53" spans="1:16" x14ac:dyDescent="0.2">
      <c r="A53" s="265">
        <v>47</v>
      </c>
      <c r="B53" s="226" t="s">
        <v>34</v>
      </c>
      <c r="C53" s="221" t="s">
        <v>1424</v>
      </c>
      <c r="D53" s="222" t="s">
        <v>441</v>
      </c>
      <c r="E53" s="222" t="s">
        <v>1133</v>
      </c>
      <c r="F53" s="223">
        <v>3389335.875</v>
      </c>
      <c r="G53" s="224">
        <v>1851</v>
      </c>
      <c r="H53" s="114">
        <v>307</v>
      </c>
      <c r="I53" s="114">
        <v>563860</v>
      </c>
      <c r="J53" s="215">
        <f t="shared" si="0"/>
        <v>9.0578216890351706E-5</v>
      </c>
      <c r="K53" s="215">
        <f t="shared" si="1"/>
        <v>304.62452728254999</v>
      </c>
      <c r="L53" s="215">
        <f t="shared" si="2"/>
        <v>2.7173465067105512E-5</v>
      </c>
      <c r="M53" s="215">
        <f t="shared" si="3"/>
        <v>0.7</v>
      </c>
      <c r="N53" s="216">
        <f t="shared" si="4"/>
        <v>0.70002717346506704</v>
      </c>
      <c r="O53" s="217"/>
      <c r="P53" s="217"/>
    </row>
    <row r="54" spans="1:16" x14ac:dyDescent="0.2">
      <c r="A54" s="265">
        <v>48</v>
      </c>
      <c r="B54" s="226" t="s">
        <v>34</v>
      </c>
      <c r="C54" s="221" t="s">
        <v>1424</v>
      </c>
      <c r="D54" s="222" t="s">
        <v>438</v>
      </c>
      <c r="E54" s="222" t="s">
        <v>442</v>
      </c>
      <c r="F54" s="223">
        <v>663535.57500000007</v>
      </c>
      <c r="G54" s="224">
        <v>409</v>
      </c>
      <c r="H54" s="114">
        <v>123</v>
      </c>
      <c r="I54" s="114">
        <v>185305</v>
      </c>
      <c r="J54" s="215">
        <f t="shared" si="0"/>
        <v>1.8537061859870887E-4</v>
      </c>
      <c r="K54" s="215">
        <f t="shared" si="1"/>
        <v>453.06845965770174</v>
      </c>
      <c r="L54" s="215">
        <f t="shared" si="2"/>
        <v>5.5611185579612658E-5</v>
      </c>
      <c r="M54" s="215">
        <f t="shared" si="3"/>
        <v>0.7</v>
      </c>
      <c r="N54" s="216">
        <f t="shared" si="4"/>
        <v>0.70005561118557957</v>
      </c>
      <c r="O54" s="217"/>
      <c r="P54" s="217"/>
    </row>
    <row r="55" spans="1:16" x14ac:dyDescent="0.2">
      <c r="A55" s="265">
        <v>49</v>
      </c>
      <c r="B55" s="226" t="s">
        <v>34</v>
      </c>
      <c r="C55" s="221" t="s">
        <v>1424</v>
      </c>
      <c r="D55" s="222" t="s">
        <v>1165</v>
      </c>
      <c r="E55" s="222" t="s">
        <v>440</v>
      </c>
      <c r="F55" s="223">
        <v>1726714.8250000002</v>
      </c>
      <c r="G55" s="224">
        <v>1078</v>
      </c>
      <c r="H55" s="114">
        <v>304</v>
      </c>
      <c r="I55" s="114">
        <v>543375</v>
      </c>
      <c r="J55" s="215">
        <f t="shared" si="0"/>
        <v>1.7605686567265092E-4</v>
      </c>
      <c r="K55" s="215">
        <f t="shared" si="1"/>
        <v>504.05844155844159</v>
      </c>
      <c r="L55" s="215">
        <f t="shared" si="2"/>
        <v>5.2817059701795278E-5</v>
      </c>
      <c r="M55" s="215">
        <f t="shared" si="3"/>
        <v>0.7</v>
      </c>
      <c r="N55" s="216">
        <f t="shared" si="4"/>
        <v>0.70005281705970179</v>
      </c>
      <c r="O55" s="217"/>
      <c r="P55" s="217"/>
    </row>
    <row r="56" spans="1:16" x14ac:dyDescent="0.2">
      <c r="A56" s="265">
        <v>50</v>
      </c>
      <c r="B56" s="226" t="s">
        <v>34</v>
      </c>
      <c r="C56" s="221" t="s">
        <v>1424</v>
      </c>
      <c r="D56" s="222" t="s">
        <v>1166</v>
      </c>
      <c r="E56" s="222" t="s">
        <v>1250</v>
      </c>
      <c r="F56" s="223">
        <v>1879656.2999999998</v>
      </c>
      <c r="G56" s="224">
        <v>758</v>
      </c>
      <c r="H56" s="114">
        <v>221</v>
      </c>
      <c r="I56" s="114">
        <v>488920</v>
      </c>
      <c r="J56" s="215">
        <f t="shared" si="0"/>
        <v>1.175746863934646E-4</v>
      </c>
      <c r="K56" s="215">
        <f t="shared" si="1"/>
        <v>645.01319261213723</v>
      </c>
      <c r="L56" s="215">
        <f t="shared" si="2"/>
        <v>3.5272405918039379E-5</v>
      </c>
      <c r="M56" s="215">
        <f t="shared" si="3"/>
        <v>0.7</v>
      </c>
      <c r="N56" s="216">
        <f t="shared" si="4"/>
        <v>0.70003527240591801</v>
      </c>
      <c r="O56" s="217"/>
      <c r="P56" s="217"/>
    </row>
    <row r="57" spans="1:16" x14ac:dyDescent="0.2">
      <c r="A57" s="265">
        <v>51</v>
      </c>
      <c r="B57" s="227" t="s">
        <v>1344</v>
      </c>
      <c r="C57" s="221" t="s">
        <v>1424</v>
      </c>
      <c r="D57" s="228" t="s">
        <v>331</v>
      </c>
      <c r="E57" s="228" t="s">
        <v>1382</v>
      </c>
      <c r="F57" s="229">
        <v>2752797.1749999998</v>
      </c>
      <c r="G57" s="230">
        <v>1643</v>
      </c>
      <c r="H57" s="114">
        <v>558</v>
      </c>
      <c r="I57" s="114">
        <v>861395</v>
      </c>
      <c r="J57" s="215">
        <f t="shared" si="0"/>
        <v>2.0270291072207311E-4</v>
      </c>
      <c r="K57" s="215">
        <f t="shared" si="1"/>
        <v>524.28180158247108</v>
      </c>
      <c r="L57" s="215">
        <f t="shared" si="2"/>
        <v>6.0810873216621931E-5</v>
      </c>
      <c r="M57" s="215">
        <f t="shared" si="3"/>
        <v>0.7</v>
      </c>
      <c r="N57" s="216">
        <f t="shared" si="4"/>
        <v>0.70006081087321659</v>
      </c>
      <c r="O57" s="217"/>
      <c r="P57" s="217"/>
    </row>
    <row r="58" spans="1:16" x14ac:dyDescent="0.2">
      <c r="A58" s="265">
        <v>52</v>
      </c>
      <c r="B58" s="227" t="s">
        <v>1344</v>
      </c>
      <c r="C58" s="221" t="s">
        <v>1424</v>
      </c>
      <c r="D58" s="228" t="s">
        <v>330</v>
      </c>
      <c r="E58" s="228" t="s">
        <v>1102</v>
      </c>
      <c r="F58" s="229">
        <v>2729460.125</v>
      </c>
      <c r="G58" s="230">
        <v>1743</v>
      </c>
      <c r="H58" s="114">
        <v>564</v>
      </c>
      <c r="I58" s="114">
        <v>1144545</v>
      </c>
      <c r="J58" s="215">
        <f t="shared" si="0"/>
        <v>2.0663426984484707E-4</v>
      </c>
      <c r="K58" s="215">
        <f t="shared" si="1"/>
        <v>656.65232358003448</v>
      </c>
      <c r="L58" s="215">
        <f t="shared" si="2"/>
        <v>6.1990280953454113E-5</v>
      </c>
      <c r="M58" s="215">
        <f t="shared" si="3"/>
        <v>0.7</v>
      </c>
      <c r="N58" s="216">
        <f t="shared" si="4"/>
        <v>0.70006199028095339</v>
      </c>
      <c r="O58" s="217"/>
      <c r="P58" s="217"/>
    </row>
    <row r="59" spans="1:16" x14ac:dyDescent="0.2">
      <c r="A59" s="265">
        <v>53</v>
      </c>
      <c r="B59" s="227" t="s">
        <v>1344</v>
      </c>
      <c r="C59" s="221" t="s">
        <v>1424</v>
      </c>
      <c r="D59" s="228" t="s">
        <v>332</v>
      </c>
      <c r="E59" s="228" t="s">
        <v>1103</v>
      </c>
      <c r="F59" s="229">
        <v>5630949.4249999998</v>
      </c>
      <c r="G59" s="230">
        <v>2675</v>
      </c>
      <c r="H59" s="114">
        <v>545</v>
      </c>
      <c r="I59" s="114">
        <v>1277165</v>
      </c>
      <c r="J59" s="215">
        <f t="shared" si="0"/>
        <v>9.6786520152416396E-5</v>
      </c>
      <c r="K59" s="215">
        <f t="shared" si="1"/>
        <v>477.44485981308412</v>
      </c>
      <c r="L59" s="215">
        <f t="shared" si="2"/>
        <v>2.9035956045724916E-5</v>
      </c>
      <c r="M59" s="215">
        <f t="shared" si="3"/>
        <v>0.7</v>
      </c>
      <c r="N59" s="216">
        <f t="shared" si="4"/>
        <v>0.70002903595604571</v>
      </c>
      <c r="O59" s="217"/>
      <c r="P59" s="217"/>
    </row>
    <row r="60" spans="1:16" x14ac:dyDescent="0.2">
      <c r="A60" s="265">
        <v>54</v>
      </c>
      <c r="B60" s="227" t="s">
        <v>1344</v>
      </c>
      <c r="C60" s="221" t="s">
        <v>1424</v>
      </c>
      <c r="D60" s="228" t="s">
        <v>333</v>
      </c>
      <c r="E60" s="228" t="s">
        <v>1104</v>
      </c>
      <c r="F60" s="229">
        <v>2067259.575</v>
      </c>
      <c r="G60" s="230">
        <v>1092</v>
      </c>
      <c r="H60" s="114">
        <v>413</v>
      </c>
      <c r="I60" s="114">
        <v>718535</v>
      </c>
      <c r="J60" s="215">
        <f t="shared" si="0"/>
        <v>1.9978139416768696E-4</v>
      </c>
      <c r="K60" s="215">
        <f t="shared" si="1"/>
        <v>657.99908424908426</v>
      </c>
      <c r="L60" s="215">
        <f t="shared" si="2"/>
        <v>5.9934418250306085E-5</v>
      </c>
      <c r="M60" s="215">
        <f t="shared" si="3"/>
        <v>0.7</v>
      </c>
      <c r="N60" s="216">
        <f t="shared" si="4"/>
        <v>0.70005993441825021</v>
      </c>
      <c r="O60" s="217"/>
      <c r="P60" s="217"/>
    </row>
    <row r="61" spans="1:16" x14ac:dyDescent="0.2">
      <c r="A61" s="265">
        <v>55</v>
      </c>
      <c r="B61" s="231" t="s">
        <v>20</v>
      </c>
      <c r="C61" s="221" t="s">
        <v>1424</v>
      </c>
      <c r="D61" s="228" t="s">
        <v>372</v>
      </c>
      <c r="E61" s="228" t="s">
        <v>1047</v>
      </c>
      <c r="F61" s="229">
        <v>5540065.5250000004</v>
      </c>
      <c r="G61" s="230">
        <v>2395</v>
      </c>
      <c r="H61" s="114">
        <v>322</v>
      </c>
      <c r="I61" s="114">
        <v>1310460</v>
      </c>
      <c r="J61" s="215">
        <f t="shared" si="0"/>
        <v>5.8122056236870951E-5</v>
      </c>
      <c r="K61" s="215">
        <f t="shared" si="1"/>
        <v>547.16492693110649</v>
      </c>
      <c r="L61" s="215">
        <f t="shared" si="2"/>
        <v>1.7436616871061285E-5</v>
      </c>
      <c r="M61" s="215">
        <f t="shared" si="3"/>
        <v>0.7</v>
      </c>
      <c r="N61" s="216">
        <f t="shared" si="4"/>
        <v>0.70001743661687099</v>
      </c>
      <c r="O61" s="217"/>
      <c r="P61" s="217"/>
    </row>
    <row r="62" spans="1:16" x14ac:dyDescent="0.2">
      <c r="A62" s="265">
        <v>56</v>
      </c>
      <c r="B62" s="231" t="s">
        <v>20</v>
      </c>
      <c r="C62" s="221" t="s">
        <v>1424</v>
      </c>
      <c r="D62" s="228" t="s">
        <v>370</v>
      </c>
      <c r="E62" s="228" t="s">
        <v>1049</v>
      </c>
      <c r="F62" s="229">
        <v>6199049.4000000004</v>
      </c>
      <c r="G62" s="230">
        <v>3041</v>
      </c>
      <c r="H62" s="114">
        <v>914</v>
      </c>
      <c r="I62" s="114">
        <v>2393090</v>
      </c>
      <c r="J62" s="215">
        <f t="shared" si="0"/>
        <v>1.4744196102066875E-4</v>
      </c>
      <c r="K62" s="215">
        <f t="shared" si="1"/>
        <v>786.94179546201906</v>
      </c>
      <c r="L62" s="215">
        <f t="shared" si="2"/>
        <v>4.4232588306200623E-5</v>
      </c>
      <c r="M62" s="215">
        <f t="shared" si="3"/>
        <v>0.7</v>
      </c>
      <c r="N62" s="216">
        <f t="shared" si="4"/>
        <v>0.70004423258830617</v>
      </c>
      <c r="O62" s="217"/>
      <c r="P62" s="217"/>
    </row>
    <row r="63" spans="1:16" x14ac:dyDescent="0.2">
      <c r="A63" s="265">
        <v>57</v>
      </c>
      <c r="B63" s="231" t="s">
        <v>20</v>
      </c>
      <c r="C63" s="221" t="s">
        <v>1424</v>
      </c>
      <c r="D63" s="228" t="s">
        <v>374</v>
      </c>
      <c r="E63" s="228" t="s">
        <v>1048</v>
      </c>
      <c r="F63" s="229">
        <v>2839027.8000000003</v>
      </c>
      <c r="G63" s="230">
        <v>1887</v>
      </c>
      <c r="H63" s="114">
        <v>459</v>
      </c>
      <c r="I63" s="114">
        <v>667045</v>
      </c>
      <c r="J63" s="215">
        <f t="shared" si="0"/>
        <v>1.6167506355520714E-4</v>
      </c>
      <c r="K63" s="215">
        <f t="shared" si="1"/>
        <v>353.49496555378909</v>
      </c>
      <c r="L63" s="215">
        <f t="shared" si="2"/>
        <v>4.8502519066562143E-5</v>
      </c>
      <c r="M63" s="215">
        <f t="shared" si="3"/>
        <v>0.7</v>
      </c>
      <c r="N63" s="216">
        <f t="shared" si="4"/>
        <v>0.70004850251906647</v>
      </c>
      <c r="O63" s="217"/>
      <c r="P63" s="217"/>
    </row>
    <row r="64" spans="1:16" x14ac:dyDescent="0.2">
      <c r="A64" s="265">
        <v>58</v>
      </c>
      <c r="B64" s="231" t="s">
        <v>20</v>
      </c>
      <c r="C64" s="221" t="s">
        <v>1424</v>
      </c>
      <c r="D64" s="228" t="s">
        <v>368</v>
      </c>
      <c r="E64" s="228" t="s">
        <v>369</v>
      </c>
      <c r="F64" s="229">
        <v>2502398.1750000003</v>
      </c>
      <c r="G64" s="230">
        <v>1260</v>
      </c>
      <c r="H64" s="114">
        <v>392</v>
      </c>
      <c r="I64" s="114">
        <v>860365</v>
      </c>
      <c r="J64" s="215">
        <f t="shared" si="0"/>
        <v>1.5664973061291492E-4</v>
      </c>
      <c r="K64" s="215">
        <f t="shared" si="1"/>
        <v>682.82936507936506</v>
      </c>
      <c r="L64" s="215">
        <f t="shared" si="2"/>
        <v>4.6994919183874473E-5</v>
      </c>
      <c r="M64" s="215">
        <f t="shared" si="3"/>
        <v>0.7</v>
      </c>
      <c r="N64" s="216">
        <f t="shared" si="4"/>
        <v>0.70004699491918387</v>
      </c>
      <c r="O64" s="217"/>
      <c r="P64" s="217"/>
    </row>
    <row r="65" spans="1:16" x14ac:dyDescent="0.2">
      <c r="A65" s="265">
        <v>59</v>
      </c>
      <c r="B65" s="231" t="s">
        <v>20</v>
      </c>
      <c r="C65" s="221" t="s">
        <v>1424</v>
      </c>
      <c r="D65" s="228" t="s">
        <v>373</v>
      </c>
      <c r="E65" s="228" t="s">
        <v>1246</v>
      </c>
      <c r="F65" s="229">
        <v>2237993.375</v>
      </c>
      <c r="G65" s="230">
        <v>1241</v>
      </c>
      <c r="H65" s="114">
        <v>362</v>
      </c>
      <c r="I65" s="114">
        <v>425065</v>
      </c>
      <c r="J65" s="215">
        <f t="shared" si="0"/>
        <v>1.6175204271996559E-4</v>
      </c>
      <c r="K65" s="215">
        <f t="shared" si="1"/>
        <v>342.51813053988718</v>
      </c>
      <c r="L65" s="215">
        <f t="shared" si="2"/>
        <v>4.8525612815989679E-5</v>
      </c>
      <c r="M65" s="215">
        <f t="shared" si="3"/>
        <v>0.7</v>
      </c>
      <c r="N65" s="216">
        <f t="shared" si="4"/>
        <v>0.70004852561281594</v>
      </c>
      <c r="O65" s="217"/>
      <c r="P65" s="217"/>
    </row>
    <row r="66" spans="1:16" x14ac:dyDescent="0.2">
      <c r="A66" s="265">
        <v>60</v>
      </c>
      <c r="B66" s="231" t="s">
        <v>20</v>
      </c>
      <c r="C66" s="221" t="s">
        <v>1424</v>
      </c>
      <c r="D66" s="228" t="s">
        <v>367</v>
      </c>
      <c r="E66" s="228" t="s">
        <v>1067</v>
      </c>
      <c r="F66" s="229">
        <v>1890030.75</v>
      </c>
      <c r="G66" s="230">
        <v>1192</v>
      </c>
      <c r="H66" s="114">
        <v>683</v>
      </c>
      <c r="I66" s="114">
        <v>884510</v>
      </c>
      <c r="J66" s="215">
        <f t="shared" si="0"/>
        <v>3.6136978194666936E-4</v>
      </c>
      <c r="K66" s="215">
        <f t="shared" si="1"/>
        <v>742.03859060402681</v>
      </c>
      <c r="L66" s="215">
        <f t="shared" si="2"/>
        <v>1.0841093458400081E-4</v>
      </c>
      <c r="M66" s="215">
        <f t="shared" si="3"/>
        <v>0.7</v>
      </c>
      <c r="N66" s="216">
        <f t="shared" si="4"/>
        <v>0.70010841093458398</v>
      </c>
      <c r="O66" s="217"/>
      <c r="P66" s="217"/>
    </row>
    <row r="67" spans="1:16" x14ac:dyDescent="0.2">
      <c r="A67" s="265">
        <v>61</v>
      </c>
      <c r="B67" s="231" t="s">
        <v>20</v>
      </c>
      <c r="C67" s="221" t="s">
        <v>1424</v>
      </c>
      <c r="D67" s="228" t="s">
        <v>377</v>
      </c>
      <c r="E67" s="228" t="s">
        <v>1068</v>
      </c>
      <c r="F67" s="229">
        <v>918028.67500000005</v>
      </c>
      <c r="G67" s="230">
        <v>554</v>
      </c>
      <c r="H67" s="114">
        <v>69</v>
      </c>
      <c r="I67" s="114">
        <v>119665</v>
      </c>
      <c r="J67" s="215">
        <f t="shared" si="0"/>
        <v>7.516105093340358E-5</v>
      </c>
      <c r="K67" s="215">
        <f t="shared" si="1"/>
        <v>216.00180505415162</v>
      </c>
      <c r="L67" s="215">
        <f t="shared" si="2"/>
        <v>2.2548315280021073E-5</v>
      </c>
      <c r="M67" s="215">
        <f t="shared" si="3"/>
        <v>0.7</v>
      </c>
      <c r="N67" s="216">
        <f t="shared" si="4"/>
        <v>0.70002254831527999</v>
      </c>
      <c r="O67" s="217"/>
      <c r="P67" s="217"/>
    </row>
    <row r="68" spans="1:16" x14ac:dyDescent="0.2">
      <c r="A68" s="265">
        <v>62</v>
      </c>
      <c r="B68" s="231" t="s">
        <v>20</v>
      </c>
      <c r="C68" s="221" t="s">
        <v>1424</v>
      </c>
      <c r="D68" s="228" t="s">
        <v>375</v>
      </c>
      <c r="E68" s="228" t="s">
        <v>1324</v>
      </c>
      <c r="F68" s="229">
        <v>1121810.8499999999</v>
      </c>
      <c r="G68" s="230">
        <v>696</v>
      </c>
      <c r="H68" s="114">
        <v>178</v>
      </c>
      <c r="I68" s="114">
        <v>317115</v>
      </c>
      <c r="J68" s="215">
        <f t="shared" si="0"/>
        <v>1.5867202568062167E-4</v>
      </c>
      <c r="K68" s="215">
        <f t="shared" si="1"/>
        <v>455.625</v>
      </c>
      <c r="L68" s="215">
        <f t="shared" si="2"/>
        <v>4.76016077041865E-5</v>
      </c>
      <c r="M68" s="215">
        <f t="shared" si="3"/>
        <v>0.7</v>
      </c>
      <c r="N68" s="216">
        <f t="shared" si="4"/>
        <v>0.70004760160770418</v>
      </c>
      <c r="O68" s="217"/>
      <c r="P68" s="217"/>
    </row>
    <row r="69" spans="1:16" x14ac:dyDescent="0.2">
      <c r="A69" s="265">
        <v>63</v>
      </c>
      <c r="B69" s="231" t="s">
        <v>20</v>
      </c>
      <c r="C69" s="221" t="s">
        <v>1424</v>
      </c>
      <c r="D69" s="228" t="s">
        <v>376</v>
      </c>
      <c r="E69" s="228" t="s">
        <v>1283</v>
      </c>
      <c r="F69" s="229">
        <v>1902341.875</v>
      </c>
      <c r="G69" s="230">
        <v>1173</v>
      </c>
      <c r="H69" s="114">
        <v>218</v>
      </c>
      <c r="I69" s="114">
        <v>372160</v>
      </c>
      <c r="J69" s="215">
        <f t="shared" si="0"/>
        <v>1.145955954946321E-4</v>
      </c>
      <c r="K69" s="215">
        <f t="shared" si="1"/>
        <v>317.27195225916455</v>
      </c>
      <c r="L69" s="215">
        <f t="shared" si="2"/>
        <v>3.437867864838963E-5</v>
      </c>
      <c r="M69" s="215">
        <f t="shared" si="3"/>
        <v>0.7</v>
      </c>
      <c r="N69" s="216">
        <f t="shared" si="4"/>
        <v>0.70003437867864837</v>
      </c>
      <c r="O69" s="217"/>
      <c r="P69" s="217"/>
    </row>
    <row r="70" spans="1:16" x14ac:dyDescent="0.2">
      <c r="A70" s="265">
        <v>64</v>
      </c>
      <c r="B70" s="231" t="s">
        <v>20</v>
      </c>
      <c r="C70" s="221" t="s">
        <v>1424</v>
      </c>
      <c r="D70" s="228" t="s">
        <v>371</v>
      </c>
      <c r="E70" s="228" t="s">
        <v>1051</v>
      </c>
      <c r="F70" s="229">
        <v>1637546.875</v>
      </c>
      <c r="G70" s="230">
        <v>1126</v>
      </c>
      <c r="H70" s="114">
        <v>421</v>
      </c>
      <c r="I70" s="114">
        <v>642695</v>
      </c>
      <c r="J70" s="215">
        <f t="shared" si="0"/>
        <v>2.5709187714092156E-4</v>
      </c>
      <c r="K70" s="215">
        <f t="shared" si="1"/>
        <v>570.77708703374776</v>
      </c>
      <c r="L70" s="215">
        <f t="shared" si="2"/>
        <v>7.7127563142276472E-5</v>
      </c>
      <c r="M70" s="215">
        <f t="shared" si="3"/>
        <v>0.7</v>
      </c>
      <c r="N70" s="216">
        <f t="shared" si="4"/>
        <v>0.70007712756314222</v>
      </c>
      <c r="O70" s="217"/>
      <c r="P70" s="217"/>
    </row>
    <row r="71" spans="1:16" x14ac:dyDescent="0.2">
      <c r="A71" s="265">
        <v>65</v>
      </c>
      <c r="B71" s="232" t="s">
        <v>597</v>
      </c>
      <c r="C71" s="221" t="s">
        <v>1424</v>
      </c>
      <c r="D71" s="225" t="s">
        <v>599</v>
      </c>
      <c r="E71" s="225" t="s">
        <v>600</v>
      </c>
      <c r="F71" s="223">
        <v>3047640.4250000003</v>
      </c>
      <c r="G71" s="224">
        <v>1654</v>
      </c>
      <c r="H71" s="114">
        <v>465</v>
      </c>
      <c r="I71" s="114">
        <v>736315</v>
      </c>
      <c r="J71" s="215">
        <f t="shared" ref="J71:J134" si="5">IFERROR(H71/F71,0)</f>
        <v>1.5257705475540145E-4</v>
      </c>
      <c r="K71" s="215">
        <f t="shared" ref="K71:K134" si="6">IFERROR(I71/G71,0)</f>
        <v>445.17230955259976</v>
      </c>
      <c r="L71" s="215">
        <f t="shared" si="2"/>
        <v>4.5773116426620437E-5</v>
      </c>
      <c r="M71" s="215">
        <f t="shared" si="3"/>
        <v>0.7</v>
      </c>
      <c r="N71" s="216">
        <f t="shared" si="4"/>
        <v>0.70004577311642657</v>
      </c>
      <c r="O71" s="217"/>
      <c r="P71" s="217"/>
    </row>
    <row r="72" spans="1:16" x14ac:dyDescent="0.2">
      <c r="A72" s="265">
        <v>66</v>
      </c>
      <c r="B72" s="232" t="s">
        <v>597</v>
      </c>
      <c r="C72" s="221" t="s">
        <v>1424</v>
      </c>
      <c r="D72" s="225" t="s">
        <v>598</v>
      </c>
      <c r="E72" s="225" t="s">
        <v>1252</v>
      </c>
      <c r="F72" s="223">
        <v>2503727.9249999998</v>
      </c>
      <c r="G72" s="224">
        <v>1354</v>
      </c>
      <c r="H72" s="114">
        <v>335</v>
      </c>
      <c r="I72" s="114">
        <v>570395</v>
      </c>
      <c r="J72" s="215">
        <f t="shared" si="5"/>
        <v>1.338004807371392E-4</v>
      </c>
      <c r="K72" s="215">
        <f t="shared" si="6"/>
        <v>421.26661742983754</v>
      </c>
      <c r="L72" s="215">
        <f t="shared" ref="L72:L135" si="7">IF((J72*0.3)&gt;30%,30%,(J72*0.3))</f>
        <v>4.0140144221141755E-5</v>
      </c>
      <c r="M72" s="215">
        <f t="shared" ref="M72:M135" si="8">IF((K72*0.7)&gt;70%,70%,(K72*0.7))</f>
        <v>0.7</v>
      </c>
      <c r="N72" s="216">
        <f t="shared" ref="N72:N135" si="9">L72+M72</f>
        <v>0.70004014014422111</v>
      </c>
      <c r="O72" s="217"/>
      <c r="P72" s="217"/>
    </row>
    <row r="73" spans="1:16" x14ac:dyDescent="0.2">
      <c r="A73" s="265">
        <v>67</v>
      </c>
      <c r="B73" s="233" t="s">
        <v>19</v>
      </c>
      <c r="C73" s="221" t="s">
        <v>1424</v>
      </c>
      <c r="D73" s="234" t="s">
        <v>359</v>
      </c>
      <c r="E73" s="234" t="s">
        <v>312</v>
      </c>
      <c r="F73" s="229">
        <v>10086680.050000001</v>
      </c>
      <c r="G73" s="230">
        <v>5479</v>
      </c>
      <c r="H73" s="114">
        <v>1988</v>
      </c>
      <c r="I73" s="114">
        <v>3624385</v>
      </c>
      <c r="J73" s="215">
        <f t="shared" si="5"/>
        <v>1.9709160894817911E-4</v>
      </c>
      <c r="K73" s="215">
        <f t="shared" si="6"/>
        <v>661.50483664902356</v>
      </c>
      <c r="L73" s="215">
        <f t="shared" si="7"/>
        <v>5.9127482684453731E-5</v>
      </c>
      <c r="M73" s="215">
        <f t="shared" si="8"/>
        <v>0.7</v>
      </c>
      <c r="N73" s="216">
        <f t="shared" si="9"/>
        <v>0.7000591274826844</v>
      </c>
      <c r="O73" s="217"/>
      <c r="P73" s="217"/>
    </row>
    <row r="74" spans="1:16" x14ac:dyDescent="0.2">
      <c r="A74" s="265">
        <v>68</v>
      </c>
      <c r="B74" s="233" t="s">
        <v>19</v>
      </c>
      <c r="C74" s="221" t="s">
        <v>1424</v>
      </c>
      <c r="D74" s="234" t="s">
        <v>360</v>
      </c>
      <c r="E74" s="234" t="s">
        <v>1312</v>
      </c>
      <c r="F74" s="229">
        <v>2985603.0500000003</v>
      </c>
      <c r="G74" s="230">
        <v>1616</v>
      </c>
      <c r="H74" s="114">
        <v>402</v>
      </c>
      <c r="I74" s="114">
        <v>893460</v>
      </c>
      <c r="J74" s="215">
        <f t="shared" si="5"/>
        <v>1.3464616470029394E-4</v>
      </c>
      <c r="K74" s="215">
        <f t="shared" si="6"/>
        <v>552.88366336633658</v>
      </c>
      <c r="L74" s="215">
        <f t="shared" si="7"/>
        <v>4.0393849410088183E-5</v>
      </c>
      <c r="M74" s="215">
        <f t="shared" si="8"/>
        <v>0.7</v>
      </c>
      <c r="N74" s="216">
        <f t="shared" si="9"/>
        <v>0.70004039384941008</v>
      </c>
      <c r="O74" s="217"/>
      <c r="P74" s="217"/>
    </row>
    <row r="75" spans="1:16" x14ac:dyDescent="0.2">
      <c r="A75" s="265">
        <v>69</v>
      </c>
      <c r="B75" s="233" t="s">
        <v>19</v>
      </c>
      <c r="C75" s="221" t="s">
        <v>1424</v>
      </c>
      <c r="D75" s="234" t="s">
        <v>363</v>
      </c>
      <c r="E75" s="234" t="s">
        <v>364</v>
      </c>
      <c r="F75" s="229">
        <v>3874011.8499999996</v>
      </c>
      <c r="G75" s="230">
        <v>2102</v>
      </c>
      <c r="H75" s="114">
        <v>516</v>
      </c>
      <c r="I75" s="114">
        <v>937585</v>
      </c>
      <c r="J75" s="215">
        <f t="shared" si="5"/>
        <v>1.3319525597217779E-4</v>
      </c>
      <c r="K75" s="215">
        <f t="shared" si="6"/>
        <v>446.04424357754522</v>
      </c>
      <c r="L75" s="215">
        <f t="shared" si="7"/>
        <v>3.9958576791653338E-5</v>
      </c>
      <c r="M75" s="215">
        <f t="shared" si="8"/>
        <v>0.7</v>
      </c>
      <c r="N75" s="216">
        <f t="shared" si="9"/>
        <v>0.70003995857679158</v>
      </c>
      <c r="O75" s="217"/>
      <c r="P75" s="217"/>
    </row>
    <row r="76" spans="1:16" x14ac:dyDescent="0.2">
      <c r="A76" s="265">
        <v>70</v>
      </c>
      <c r="B76" s="233" t="s">
        <v>19</v>
      </c>
      <c r="C76" s="221" t="s">
        <v>1424</v>
      </c>
      <c r="D76" s="234" t="s">
        <v>362</v>
      </c>
      <c r="E76" s="234" t="s">
        <v>326</v>
      </c>
      <c r="F76" s="229">
        <v>2985603.0500000003</v>
      </c>
      <c r="G76" s="230">
        <v>1616</v>
      </c>
      <c r="H76" s="114">
        <v>344</v>
      </c>
      <c r="I76" s="114">
        <v>604155</v>
      </c>
      <c r="J76" s="215">
        <f t="shared" si="5"/>
        <v>1.1521960362413213E-4</v>
      </c>
      <c r="K76" s="215">
        <f t="shared" si="6"/>
        <v>373.8582920792079</v>
      </c>
      <c r="L76" s="215">
        <f t="shared" si="7"/>
        <v>3.4565881087239639E-5</v>
      </c>
      <c r="M76" s="215">
        <f t="shared" si="8"/>
        <v>0.7</v>
      </c>
      <c r="N76" s="216">
        <f t="shared" si="9"/>
        <v>0.70003456588108715</v>
      </c>
      <c r="O76" s="217"/>
      <c r="P76" s="217"/>
    </row>
    <row r="77" spans="1:16" x14ac:dyDescent="0.2">
      <c r="A77" s="265">
        <v>71</v>
      </c>
      <c r="B77" s="233" t="s">
        <v>19</v>
      </c>
      <c r="C77" s="221" t="s">
        <v>1424</v>
      </c>
      <c r="D77" s="234" t="s">
        <v>358</v>
      </c>
      <c r="E77" s="234" t="s">
        <v>1345</v>
      </c>
      <c r="F77" s="229">
        <v>3590539.2</v>
      </c>
      <c r="G77" s="230">
        <v>1943</v>
      </c>
      <c r="H77" s="114">
        <v>460</v>
      </c>
      <c r="I77" s="114">
        <v>932795</v>
      </c>
      <c r="J77" s="215">
        <f t="shared" si="5"/>
        <v>1.2811446258545234E-4</v>
      </c>
      <c r="K77" s="215">
        <f t="shared" si="6"/>
        <v>480.07977354606277</v>
      </c>
      <c r="L77" s="215">
        <f t="shared" si="7"/>
        <v>3.8434338775635703E-5</v>
      </c>
      <c r="M77" s="215">
        <f t="shared" si="8"/>
        <v>0.7</v>
      </c>
      <c r="N77" s="216">
        <f t="shared" si="9"/>
        <v>0.70003843433877555</v>
      </c>
      <c r="O77" s="217"/>
      <c r="P77" s="217"/>
    </row>
    <row r="78" spans="1:16" x14ac:dyDescent="0.2">
      <c r="A78" s="265">
        <v>72</v>
      </c>
      <c r="B78" s="233" t="s">
        <v>19</v>
      </c>
      <c r="C78" s="221" t="s">
        <v>1424</v>
      </c>
      <c r="D78" s="234" t="s">
        <v>365</v>
      </c>
      <c r="E78" s="234" t="s">
        <v>366</v>
      </c>
      <c r="F78" s="229">
        <v>2985603.0500000003</v>
      </c>
      <c r="G78" s="230">
        <v>1616</v>
      </c>
      <c r="H78" s="114">
        <v>635</v>
      </c>
      <c r="I78" s="114">
        <v>1199500</v>
      </c>
      <c r="J78" s="215">
        <f t="shared" si="5"/>
        <v>2.1268734971315089E-4</v>
      </c>
      <c r="K78" s="215">
        <f t="shared" si="6"/>
        <v>742.26485148514848</v>
      </c>
      <c r="L78" s="215">
        <f t="shared" si="7"/>
        <v>6.380620491394526E-5</v>
      </c>
      <c r="M78" s="215">
        <f t="shared" si="8"/>
        <v>0.7</v>
      </c>
      <c r="N78" s="216">
        <f t="shared" si="9"/>
        <v>0.70006380620491393</v>
      </c>
      <c r="O78" s="217"/>
      <c r="P78" s="217"/>
    </row>
    <row r="79" spans="1:16" x14ac:dyDescent="0.2">
      <c r="A79" s="265">
        <v>73</v>
      </c>
      <c r="B79" s="233" t="s">
        <v>19</v>
      </c>
      <c r="C79" s="221" t="s">
        <v>1424</v>
      </c>
      <c r="D79" s="234" t="s">
        <v>356</v>
      </c>
      <c r="E79" s="234" t="s">
        <v>357</v>
      </c>
      <c r="F79" s="229">
        <v>3256621.125</v>
      </c>
      <c r="G79" s="230">
        <v>1773</v>
      </c>
      <c r="H79" s="114">
        <v>982</v>
      </c>
      <c r="I79" s="114">
        <v>1460495</v>
      </c>
      <c r="J79" s="215">
        <f t="shared" si="5"/>
        <v>3.0153952894965635E-4</v>
      </c>
      <c r="K79" s="215">
        <f t="shared" si="6"/>
        <v>823.74224478285396</v>
      </c>
      <c r="L79" s="215">
        <f t="shared" si="7"/>
        <v>9.0461858684896896E-5</v>
      </c>
      <c r="M79" s="215">
        <f t="shared" si="8"/>
        <v>0.7</v>
      </c>
      <c r="N79" s="216">
        <f t="shared" si="9"/>
        <v>0.70009046185868484</v>
      </c>
      <c r="O79" s="217"/>
      <c r="P79" s="217"/>
    </row>
    <row r="80" spans="1:16" x14ac:dyDescent="0.2">
      <c r="A80" s="265">
        <v>74</v>
      </c>
      <c r="B80" s="226" t="s">
        <v>1313</v>
      </c>
      <c r="C80" s="221" t="s">
        <v>1424</v>
      </c>
      <c r="D80" s="222" t="s">
        <v>449</v>
      </c>
      <c r="E80" s="222" t="s">
        <v>322</v>
      </c>
      <c r="F80" s="223">
        <v>2116736.25</v>
      </c>
      <c r="G80" s="224">
        <v>1145</v>
      </c>
      <c r="H80" s="114">
        <v>180</v>
      </c>
      <c r="I80" s="114">
        <v>389485</v>
      </c>
      <c r="J80" s="215">
        <f t="shared" si="5"/>
        <v>8.5036574585048097E-5</v>
      </c>
      <c r="K80" s="215">
        <f t="shared" si="6"/>
        <v>340.16157205240177</v>
      </c>
      <c r="L80" s="215">
        <f t="shared" si="7"/>
        <v>2.5510972375514429E-5</v>
      </c>
      <c r="M80" s="215">
        <f t="shared" si="8"/>
        <v>0.7</v>
      </c>
      <c r="N80" s="216">
        <f t="shared" si="9"/>
        <v>0.70002551097237542</v>
      </c>
      <c r="O80" s="217"/>
      <c r="P80" s="217"/>
    </row>
    <row r="81" spans="1:16" x14ac:dyDescent="0.2">
      <c r="A81" s="265">
        <v>75</v>
      </c>
      <c r="B81" s="226" t="s">
        <v>1313</v>
      </c>
      <c r="C81" s="221" t="s">
        <v>1424</v>
      </c>
      <c r="D81" s="222" t="s">
        <v>447</v>
      </c>
      <c r="E81" s="222" t="s">
        <v>1314</v>
      </c>
      <c r="F81" s="223">
        <v>1660543.2250000001</v>
      </c>
      <c r="G81" s="224">
        <v>906</v>
      </c>
      <c r="H81" s="114">
        <v>308</v>
      </c>
      <c r="I81" s="114">
        <v>499680</v>
      </c>
      <c r="J81" s="215">
        <f t="shared" si="5"/>
        <v>1.8548147098067862E-4</v>
      </c>
      <c r="K81" s="215">
        <f t="shared" si="6"/>
        <v>551.52317880794703</v>
      </c>
      <c r="L81" s="215">
        <f t="shared" si="7"/>
        <v>5.5644441294203583E-5</v>
      </c>
      <c r="M81" s="215">
        <f t="shared" si="8"/>
        <v>0.7</v>
      </c>
      <c r="N81" s="216">
        <f t="shared" si="9"/>
        <v>0.7000556444412942</v>
      </c>
      <c r="O81" s="217"/>
      <c r="P81" s="217"/>
    </row>
    <row r="82" spans="1:16" s="219" customFormat="1" x14ac:dyDescent="0.2">
      <c r="A82" s="265">
        <v>76</v>
      </c>
      <c r="B82" s="226" t="s">
        <v>1313</v>
      </c>
      <c r="C82" s="221" t="s">
        <v>1424</v>
      </c>
      <c r="D82" s="222" t="s">
        <v>450</v>
      </c>
      <c r="E82" s="222" t="s">
        <v>1436</v>
      </c>
      <c r="F82" s="223">
        <v>1235165.0999999999</v>
      </c>
      <c r="G82" s="224">
        <v>669</v>
      </c>
      <c r="H82" s="114">
        <v>120</v>
      </c>
      <c r="I82" s="114">
        <v>220820</v>
      </c>
      <c r="J82" s="215">
        <f t="shared" si="5"/>
        <v>9.7153004080183304E-5</v>
      </c>
      <c r="K82" s="215">
        <f t="shared" si="6"/>
        <v>330.0747384155456</v>
      </c>
      <c r="L82" s="215">
        <f t="shared" si="7"/>
        <v>2.9145901224054991E-5</v>
      </c>
      <c r="M82" s="215">
        <f t="shared" si="8"/>
        <v>0.7</v>
      </c>
      <c r="N82" s="216">
        <f t="shared" si="9"/>
        <v>0.700029145901224</v>
      </c>
      <c r="O82" s="218"/>
      <c r="P82" s="218"/>
    </row>
    <row r="83" spans="1:16" x14ac:dyDescent="0.2">
      <c r="A83" s="265">
        <v>77</v>
      </c>
      <c r="B83" s="226" t="s">
        <v>1313</v>
      </c>
      <c r="C83" s="221" t="s">
        <v>1424</v>
      </c>
      <c r="D83" s="222" t="s">
        <v>451</v>
      </c>
      <c r="E83" s="222" t="s">
        <v>1315</v>
      </c>
      <c r="F83" s="223">
        <v>866005.57500000007</v>
      </c>
      <c r="G83" s="224">
        <v>472</v>
      </c>
      <c r="H83" s="114">
        <v>111</v>
      </c>
      <c r="I83" s="114">
        <v>181535</v>
      </c>
      <c r="J83" s="215">
        <f t="shared" si="5"/>
        <v>1.2817469448738825E-4</v>
      </c>
      <c r="K83" s="215">
        <f t="shared" si="6"/>
        <v>384.6080508474576</v>
      </c>
      <c r="L83" s="215">
        <f t="shared" si="7"/>
        <v>3.845240834621647E-5</v>
      </c>
      <c r="M83" s="215">
        <f t="shared" si="8"/>
        <v>0.7</v>
      </c>
      <c r="N83" s="216">
        <f t="shared" si="9"/>
        <v>0.70003845240834617</v>
      </c>
      <c r="O83" s="217"/>
      <c r="P83" s="217"/>
    </row>
    <row r="84" spans="1:16" x14ac:dyDescent="0.2">
      <c r="A84" s="265">
        <v>78</v>
      </c>
      <c r="B84" s="226" t="s">
        <v>1313</v>
      </c>
      <c r="C84" s="221" t="s">
        <v>1424</v>
      </c>
      <c r="D84" s="222" t="s">
        <v>446</v>
      </c>
      <c r="E84" s="222" t="s">
        <v>1284</v>
      </c>
      <c r="F84" s="223">
        <v>1376092.2000000002</v>
      </c>
      <c r="G84" s="224">
        <v>746</v>
      </c>
      <c r="H84" s="114">
        <v>188</v>
      </c>
      <c r="I84" s="114">
        <v>384485</v>
      </c>
      <c r="J84" s="215">
        <f t="shared" si="5"/>
        <v>1.3661875272601644E-4</v>
      </c>
      <c r="K84" s="215">
        <f t="shared" si="6"/>
        <v>515.39544235924927</v>
      </c>
      <c r="L84" s="215">
        <f t="shared" si="7"/>
        <v>4.0985625817804935E-5</v>
      </c>
      <c r="M84" s="215">
        <f t="shared" si="8"/>
        <v>0.7</v>
      </c>
      <c r="N84" s="216">
        <f t="shared" si="9"/>
        <v>0.70004098562581774</v>
      </c>
      <c r="O84" s="217"/>
      <c r="P84" s="217"/>
    </row>
    <row r="85" spans="1:16" x14ac:dyDescent="0.2">
      <c r="A85" s="265">
        <v>79</v>
      </c>
      <c r="B85" s="226" t="s">
        <v>53</v>
      </c>
      <c r="C85" s="221" t="s">
        <v>1424</v>
      </c>
      <c r="D85" s="222" t="s">
        <v>648</v>
      </c>
      <c r="E85" s="222" t="s">
        <v>1372</v>
      </c>
      <c r="F85" s="223">
        <v>2646141.4750000001</v>
      </c>
      <c r="G85" s="224">
        <v>1428</v>
      </c>
      <c r="H85" s="114">
        <v>307</v>
      </c>
      <c r="I85" s="114">
        <v>574790</v>
      </c>
      <c r="J85" s="215">
        <f t="shared" si="5"/>
        <v>1.1601798426140461E-4</v>
      </c>
      <c r="K85" s="215">
        <f t="shared" si="6"/>
        <v>402.5140056022409</v>
      </c>
      <c r="L85" s="215">
        <f t="shared" si="7"/>
        <v>3.480539527842138E-5</v>
      </c>
      <c r="M85" s="215">
        <f t="shared" si="8"/>
        <v>0.7</v>
      </c>
      <c r="N85" s="216">
        <f t="shared" si="9"/>
        <v>0.7000348053952784</v>
      </c>
      <c r="O85" s="217"/>
      <c r="P85" s="217"/>
    </row>
    <row r="86" spans="1:16" x14ac:dyDescent="0.2">
      <c r="A86" s="265">
        <v>80</v>
      </c>
      <c r="B86" s="226" t="s">
        <v>53</v>
      </c>
      <c r="C86" s="221" t="s">
        <v>1424</v>
      </c>
      <c r="D86" s="222" t="s">
        <v>650</v>
      </c>
      <c r="E86" s="222" t="s">
        <v>651</v>
      </c>
      <c r="F86" s="223">
        <v>959635</v>
      </c>
      <c r="G86" s="224">
        <v>518</v>
      </c>
      <c r="H86" s="114">
        <v>179</v>
      </c>
      <c r="I86" s="114">
        <v>252940</v>
      </c>
      <c r="J86" s="215">
        <f t="shared" si="5"/>
        <v>1.8652925330985218E-4</v>
      </c>
      <c r="K86" s="215">
        <f t="shared" si="6"/>
        <v>488.3011583011583</v>
      </c>
      <c r="L86" s="215">
        <f t="shared" si="7"/>
        <v>5.5958775992955652E-5</v>
      </c>
      <c r="M86" s="215">
        <f t="shared" si="8"/>
        <v>0.7</v>
      </c>
      <c r="N86" s="216">
        <f t="shared" si="9"/>
        <v>0.70005595877599291</v>
      </c>
      <c r="O86" s="217"/>
      <c r="P86" s="217"/>
    </row>
    <row r="87" spans="1:16" x14ac:dyDescent="0.2">
      <c r="A87" s="265">
        <v>81</v>
      </c>
      <c r="B87" s="226" t="s">
        <v>1200</v>
      </c>
      <c r="C87" s="221" t="s">
        <v>1424</v>
      </c>
      <c r="D87" s="222" t="s">
        <v>480</v>
      </c>
      <c r="E87" s="222" t="s">
        <v>481</v>
      </c>
      <c r="F87" s="223">
        <v>5542849.4749999996</v>
      </c>
      <c r="G87" s="224">
        <v>2899</v>
      </c>
      <c r="H87" s="114">
        <v>546</v>
      </c>
      <c r="I87" s="114">
        <v>1035970</v>
      </c>
      <c r="J87" s="215">
        <f t="shared" si="5"/>
        <v>9.8505290909059015E-5</v>
      </c>
      <c r="K87" s="215">
        <f t="shared" si="6"/>
        <v>357.35426008968608</v>
      </c>
      <c r="L87" s="215">
        <f t="shared" si="7"/>
        <v>2.9551587272717702E-5</v>
      </c>
      <c r="M87" s="215">
        <f t="shared" si="8"/>
        <v>0.7</v>
      </c>
      <c r="N87" s="216">
        <f t="shared" si="9"/>
        <v>0.70002955158727265</v>
      </c>
      <c r="O87" s="217"/>
      <c r="P87" s="217"/>
    </row>
    <row r="88" spans="1:16" x14ac:dyDescent="0.2">
      <c r="A88" s="265">
        <v>82</v>
      </c>
      <c r="B88" s="226" t="s">
        <v>1200</v>
      </c>
      <c r="C88" s="221" t="s">
        <v>1424</v>
      </c>
      <c r="D88" s="222" t="s">
        <v>482</v>
      </c>
      <c r="E88" s="222" t="s">
        <v>1270</v>
      </c>
      <c r="F88" s="223">
        <v>865834.1</v>
      </c>
      <c r="G88" s="224">
        <v>405</v>
      </c>
      <c r="H88" s="114">
        <v>160</v>
      </c>
      <c r="I88" s="114">
        <v>371030</v>
      </c>
      <c r="J88" s="215">
        <f t="shared" si="5"/>
        <v>1.847929066318825E-4</v>
      </c>
      <c r="K88" s="215">
        <f t="shared" si="6"/>
        <v>916.12345679012344</v>
      </c>
      <c r="L88" s="215">
        <f t="shared" si="7"/>
        <v>5.5437871989564747E-5</v>
      </c>
      <c r="M88" s="215">
        <f t="shared" si="8"/>
        <v>0.7</v>
      </c>
      <c r="N88" s="216">
        <f t="shared" si="9"/>
        <v>0.70005543787198954</v>
      </c>
      <c r="O88" s="217"/>
      <c r="P88" s="217"/>
    </row>
    <row r="89" spans="1:16" x14ac:dyDescent="0.2">
      <c r="A89" s="265">
        <v>83</v>
      </c>
      <c r="B89" s="226" t="s">
        <v>1200</v>
      </c>
      <c r="C89" s="221" t="s">
        <v>1424</v>
      </c>
      <c r="D89" s="222" t="s">
        <v>476</v>
      </c>
      <c r="E89" s="222" t="s">
        <v>477</v>
      </c>
      <c r="F89" s="223">
        <v>2412297.9249999998</v>
      </c>
      <c r="G89" s="224">
        <v>1337</v>
      </c>
      <c r="H89" s="114">
        <v>198</v>
      </c>
      <c r="I89" s="114">
        <v>542845</v>
      </c>
      <c r="J89" s="215">
        <f t="shared" si="5"/>
        <v>8.2079413967907803E-5</v>
      </c>
      <c r="K89" s="215">
        <f t="shared" si="6"/>
        <v>406.01720269259539</v>
      </c>
      <c r="L89" s="215">
        <f t="shared" si="7"/>
        <v>2.4623824190372341E-5</v>
      </c>
      <c r="M89" s="215">
        <f t="shared" si="8"/>
        <v>0.7</v>
      </c>
      <c r="N89" s="216">
        <f t="shared" si="9"/>
        <v>0.70002462382419028</v>
      </c>
      <c r="O89" s="217"/>
      <c r="P89" s="217"/>
    </row>
    <row r="90" spans="1:16" x14ac:dyDescent="0.2">
      <c r="A90" s="265">
        <v>84</v>
      </c>
      <c r="B90" s="226" t="s">
        <v>1200</v>
      </c>
      <c r="C90" s="221" t="s">
        <v>1424</v>
      </c>
      <c r="D90" s="222" t="s">
        <v>479</v>
      </c>
      <c r="E90" s="222" t="s">
        <v>1293</v>
      </c>
      <c r="F90" s="223">
        <v>1106528.0250000001</v>
      </c>
      <c r="G90" s="224">
        <v>746</v>
      </c>
      <c r="H90" s="114">
        <v>55</v>
      </c>
      <c r="I90" s="114">
        <v>157135</v>
      </c>
      <c r="J90" s="215">
        <f t="shared" si="5"/>
        <v>4.9705022157030313E-5</v>
      </c>
      <c r="K90" s="215">
        <f t="shared" si="6"/>
        <v>210.6367292225201</v>
      </c>
      <c r="L90" s="215">
        <f t="shared" si="7"/>
        <v>1.4911506647109093E-5</v>
      </c>
      <c r="M90" s="215">
        <f t="shared" si="8"/>
        <v>0.7</v>
      </c>
      <c r="N90" s="216">
        <f t="shared" si="9"/>
        <v>0.70001491150664708</v>
      </c>
      <c r="O90" s="217"/>
      <c r="P90" s="217"/>
    </row>
    <row r="91" spans="1:16" x14ac:dyDescent="0.2">
      <c r="A91" s="265">
        <v>85</v>
      </c>
      <c r="B91" s="226" t="s">
        <v>38</v>
      </c>
      <c r="C91" s="221" t="s">
        <v>1424</v>
      </c>
      <c r="D91" s="222" t="s">
        <v>468</v>
      </c>
      <c r="E91" s="222" t="s">
        <v>469</v>
      </c>
      <c r="F91" s="223">
        <v>4315710.95</v>
      </c>
      <c r="G91" s="224">
        <v>2340</v>
      </c>
      <c r="H91" s="114">
        <v>353</v>
      </c>
      <c r="I91" s="114">
        <v>489410</v>
      </c>
      <c r="J91" s="215">
        <f t="shared" si="5"/>
        <v>8.1794171131873412E-5</v>
      </c>
      <c r="K91" s="215">
        <f t="shared" si="6"/>
        <v>209.14957264957266</v>
      </c>
      <c r="L91" s="215">
        <f t="shared" si="7"/>
        <v>2.4538251339562022E-5</v>
      </c>
      <c r="M91" s="215">
        <f t="shared" si="8"/>
        <v>0.7</v>
      </c>
      <c r="N91" s="216">
        <f t="shared" si="9"/>
        <v>0.70002453825133948</v>
      </c>
      <c r="O91" s="217"/>
      <c r="P91" s="217"/>
    </row>
    <row r="92" spans="1:16" x14ac:dyDescent="0.2">
      <c r="A92" s="265">
        <v>86</v>
      </c>
      <c r="B92" s="226" t="s">
        <v>38</v>
      </c>
      <c r="C92" s="221" t="s">
        <v>1424</v>
      </c>
      <c r="D92" s="222" t="s">
        <v>464</v>
      </c>
      <c r="E92" s="222" t="s">
        <v>465</v>
      </c>
      <c r="F92" s="223">
        <v>2793663.85</v>
      </c>
      <c r="G92" s="224">
        <v>1512</v>
      </c>
      <c r="H92" s="114">
        <v>216</v>
      </c>
      <c r="I92" s="114">
        <v>483420</v>
      </c>
      <c r="J92" s="215">
        <f t="shared" si="5"/>
        <v>7.7317820467197578E-5</v>
      </c>
      <c r="K92" s="215">
        <f t="shared" si="6"/>
        <v>319.72222222222223</v>
      </c>
      <c r="L92" s="215">
        <f t="shared" si="7"/>
        <v>2.3195346140159274E-5</v>
      </c>
      <c r="M92" s="215">
        <f t="shared" si="8"/>
        <v>0.7</v>
      </c>
      <c r="N92" s="216">
        <f t="shared" si="9"/>
        <v>0.7000231953461401</v>
      </c>
      <c r="O92" s="217"/>
      <c r="P92" s="217"/>
    </row>
    <row r="93" spans="1:16" x14ac:dyDescent="0.2">
      <c r="A93" s="265">
        <v>87</v>
      </c>
      <c r="B93" s="226" t="s">
        <v>38</v>
      </c>
      <c r="C93" s="221" t="s">
        <v>1424</v>
      </c>
      <c r="D93" s="222" t="s">
        <v>462</v>
      </c>
      <c r="E93" s="222" t="s">
        <v>463</v>
      </c>
      <c r="F93" s="223">
        <v>4197113.1500000004</v>
      </c>
      <c r="G93" s="224">
        <v>2281</v>
      </c>
      <c r="H93" s="114">
        <v>277</v>
      </c>
      <c r="I93" s="114">
        <v>621125</v>
      </c>
      <c r="J93" s="215">
        <f t="shared" si="5"/>
        <v>6.5997744187573298E-5</v>
      </c>
      <c r="K93" s="215">
        <f t="shared" si="6"/>
        <v>272.30381411661551</v>
      </c>
      <c r="L93" s="215">
        <f t="shared" si="7"/>
        <v>1.9799323256271988E-5</v>
      </c>
      <c r="M93" s="215">
        <f t="shared" si="8"/>
        <v>0.7</v>
      </c>
      <c r="N93" s="216">
        <f t="shared" si="9"/>
        <v>0.7000197993232562</v>
      </c>
      <c r="O93" s="217"/>
      <c r="P93" s="217"/>
    </row>
    <row r="94" spans="1:16" x14ac:dyDescent="0.2">
      <c r="A94" s="265">
        <v>88</v>
      </c>
      <c r="B94" s="226" t="s">
        <v>38</v>
      </c>
      <c r="C94" s="221" t="s">
        <v>1424</v>
      </c>
      <c r="D94" s="222" t="s">
        <v>466</v>
      </c>
      <c r="E94" s="222" t="s">
        <v>467</v>
      </c>
      <c r="F94" s="223">
        <v>1146257.7249999999</v>
      </c>
      <c r="G94" s="224">
        <v>627</v>
      </c>
      <c r="H94" s="114">
        <v>211</v>
      </c>
      <c r="I94" s="114">
        <v>323205</v>
      </c>
      <c r="J94" s="215">
        <f t="shared" si="5"/>
        <v>1.8407727633853026E-4</v>
      </c>
      <c r="K94" s="215">
        <f t="shared" si="6"/>
        <v>515.47846889952154</v>
      </c>
      <c r="L94" s="215">
        <f t="shared" si="7"/>
        <v>5.5223182901559075E-5</v>
      </c>
      <c r="M94" s="215">
        <f t="shared" si="8"/>
        <v>0.7</v>
      </c>
      <c r="N94" s="216">
        <f t="shared" si="9"/>
        <v>0.70005522318290148</v>
      </c>
      <c r="O94" s="217"/>
      <c r="P94" s="217"/>
    </row>
    <row r="95" spans="1:16" x14ac:dyDescent="0.2">
      <c r="A95" s="265">
        <v>89</v>
      </c>
      <c r="B95" s="226" t="s">
        <v>38</v>
      </c>
      <c r="C95" s="221" t="s">
        <v>1424</v>
      </c>
      <c r="D95" s="222" t="s">
        <v>470</v>
      </c>
      <c r="E95" s="222" t="s">
        <v>471</v>
      </c>
      <c r="F95" s="223">
        <v>3038355.95</v>
      </c>
      <c r="G95" s="224">
        <v>1652</v>
      </c>
      <c r="H95" s="114">
        <v>456</v>
      </c>
      <c r="I95" s="114">
        <v>595915</v>
      </c>
      <c r="J95" s="215">
        <f t="shared" si="5"/>
        <v>1.5008116478255288E-4</v>
      </c>
      <c r="K95" s="215">
        <f t="shared" si="6"/>
        <v>360.72336561743339</v>
      </c>
      <c r="L95" s="215">
        <f t="shared" si="7"/>
        <v>4.502434943476586E-5</v>
      </c>
      <c r="M95" s="215">
        <f t="shared" si="8"/>
        <v>0.7</v>
      </c>
      <c r="N95" s="216">
        <f t="shared" si="9"/>
        <v>0.70004502434943472</v>
      </c>
      <c r="O95" s="217"/>
      <c r="P95" s="217"/>
    </row>
    <row r="96" spans="1:16" x14ac:dyDescent="0.2">
      <c r="A96" s="265">
        <v>90</v>
      </c>
      <c r="B96" s="226" t="s">
        <v>26</v>
      </c>
      <c r="C96" s="221" t="s">
        <v>1424</v>
      </c>
      <c r="D96" s="222" t="s">
        <v>415</v>
      </c>
      <c r="E96" s="222" t="s">
        <v>1109</v>
      </c>
      <c r="F96" s="223">
        <v>2046145.5</v>
      </c>
      <c r="G96" s="224">
        <v>872</v>
      </c>
      <c r="H96" s="114">
        <v>227</v>
      </c>
      <c r="I96" s="114">
        <v>417270</v>
      </c>
      <c r="J96" s="215">
        <f t="shared" si="5"/>
        <v>1.1094030214371363E-4</v>
      </c>
      <c r="K96" s="215">
        <f t="shared" si="6"/>
        <v>478.52064220183485</v>
      </c>
      <c r="L96" s="215">
        <f t="shared" si="7"/>
        <v>3.3282090643114085E-5</v>
      </c>
      <c r="M96" s="215">
        <f t="shared" si="8"/>
        <v>0.7</v>
      </c>
      <c r="N96" s="216">
        <f t="shared" si="9"/>
        <v>0.70003328209064308</v>
      </c>
      <c r="O96" s="217"/>
      <c r="P96" s="217"/>
    </row>
    <row r="97" spans="1:16" x14ac:dyDescent="0.2">
      <c r="A97" s="265">
        <v>91</v>
      </c>
      <c r="B97" s="226" t="s">
        <v>26</v>
      </c>
      <c r="C97" s="221" t="s">
        <v>1424</v>
      </c>
      <c r="D97" s="222" t="s">
        <v>419</v>
      </c>
      <c r="E97" s="222" t="s">
        <v>993</v>
      </c>
      <c r="F97" s="223">
        <v>2473841.4499999997</v>
      </c>
      <c r="G97" s="224">
        <v>1476</v>
      </c>
      <c r="H97" s="114">
        <v>440</v>
      </c>
      <c r="I97" s="114">
        <v>986200</v>
      </c>
      <c r="J97" s="215">
        <f t="shared" si="5"/>
        <v>1.7786103470778211E-4</v>
      </c>
      <c r="K97" s="215">
        <f t="shared" si="6"/>
        <v>668.15718157181573</v>
      </c>
      <c r="L97" s="215">
        <f t="shared" si="7"/>
        <v>5.335831041233463E-5</v>
      </c>
      <c r="M97" s="215">
        <f t="shared" si="8"/>
        <v>0.7</v>
      </c>
      <c r="N97" s="216">
        <f t="shared" si="9"/>
        <v>0.70005335831041227</v>
      </c>
      <c r="O97" s="217"/>
      <c r="P97" s="217"/>
    </row>
    <row r="98" spans="1:16" x14ac:dyDescent="0.2">
      <c r="A98" s="265">
        <v>92</v>
      </c>
      <c r="B98" s="226" t="s">
        <v>26</v>
      </c>
      <c r="C98" s="221" t="s">
        <v>1424</v>
      </c>
      <c r="D98" s="222" t="s">
        <v>418</v>
      </c>
      <c r="E98" s="222" t="s">
        <v>994</v>
      </c>
      <c r="F98" s="223">
        <v>2462500.5499999998</v>
      </c>
      <c r="G98" s="224">
        <v>1363</v>
      </c>
      <c r="H98" s="114">
        <v>191</v>
      </c>
      <c r="I98" s="114">
        <v>353335</v>
      </c>
      <c r="J98" s="215">
        <f t="shared" si="5"/>
        <v>7.7563434452836976E-5</v>
      </c>
      <c r="K98" s="215">
        <f t="shared" si="6"/>
        <v>259.23330887747613</v>
      </c>
      <c r="L98" s="215">
        <f t="shared" si="7"/>
        <v>2.3269030335851094E-5</v>
      </c>
      <c r="M98" s="215">
        <f t="shared" si="8"/>
        <v>0.7</v>
      </c>
      <c r="N98" s="216">
        <f t="shared" si="9"/>
        <v>0.70002326903033585</v>
      </c>
      <c r="O98" s="217"/>
      <c r="P98" s="217"/>
    </row>
    <row r="99" spans="1:16" x14ac:dyDescent="0.2">
      <c r="A99" s="265">
        <v>93</v>
      </c>
      <c r="B99" s="226" t="s">
        <v>26</v>
      </c>
      <c r="C99" s="221" t="s">
        <v>1424</v>
      </c>
      <c r="D99" s="222" t="s">
        <v>413</v>
      </c>
      <c r="E99" s="222" t="s">
        <v>995</v>
      </c>
      <c r="F99" s="223">
        <v>2972117.45</v>
      </c>
      <c r="G99" s="224">
        <v>1507</v>
      </c>
      <c r="H99" s="114">
        <v>418</v>
      </c>
      <c r="I99" s="114">
        <v>768975</v>
      </c>
      <c r="J99" s="215">
        <f t="shared" si="5"/>
        <v>1.4064047166103747E-4</v>
      </c>
      <c r="K99" s="215">
        <f t="shared" si="6"/>
        <v>510.26874585268746</v>
      </c>
      <c r="L99" s="215">
        <f t="shared" si="7"/>
        <v>4.2192141498311235E-5</v>
      </c>
      <c r="M99" s="215">
        <f t="shared" si="8"/>
        <v>0.7</v>
      </c>
      <c r="N99" s="216">
        <f t="shared" si="9"/>
        <v>0.70004219214149832</v>
      </c>
      <c r="O99" s="217"/>
      <c r="P99" s="217"/>
    </row>
    <row r="100" spans="1:16" x14ac:dyDescent="0.2">
      <c r="A100" s="265">
        <v>94</v>
      </c>
      <c r="B100" s="226" t="s">
        <v>26</v>
      </c>
      <c r="C100" s="221" t="s">
        <v>1424</v>
      </c>
      <c r="D100" s="222" t="s">
        <v>414</v>
      </c>
      <c r="E100" s="222" t="s">
        <v>1110</v>
      </c>
      <c r="F100" s="223">
        <v>1894651.5249999999</v>
      </c>
      <c r="G100" s="224">
        <v>1089</v>
      </c>
      <c r="H100" s="114">
        <v>106</v>
      </c>
      <c r="I100" s="114">
        <v>172390</v>
      </c>
      <c r="J100" s="215">
        <f t="shared" si="5"/>
        <v>5.5946963650743115E-5</v>
      </c>
      <c r="K100" s="215">
        <f t="shared" si="6"/>
        <v>158.30119375573921</v>
      </c>
      <c r="L100" s="215">
        <f t="shared" si="7"/>
        <v>1.6784089095222933E-5</v>
      </c>
      <c r="M100" s="215">
        <f t="shared" si="8"/>
        <v>0.7</v>
      </c>
      <c r="N100" s="216">
        <f t="shared" si="9"/>
        <v>0.70001678408909518</v>
      </c>
      <c r="O100" s="217"/>
      <c r="P100" s="217"/>
    </row>
    <row r="101" spans="1:16" x14ac:dyDescent="0.2">
      <c r="A101" s="265">
        <v>95</v>
      </c>
      <c r="B101" s="226" t="s">
        <v>26</v>
      </c>
      <c r="C101" s="221" t="s">
        <v>1424</v>
      </c>
      <c r="D101" s="222" t="s">
        <v>411</v>
      </c>
      <c r="E101" s="222" t="s">
        <v>412</v>
      </c>
      <c r="F101" s="223">
        <v>1000202.3</v>
      </c>
      <c r="G101" s="224">
        <v>667</v>
      </c>
      <c r="H101" s="114">
        <v>78</v>
      </c>
      <c r="I101" s="114">
        <v>124785</v>
      </c>
      <c r="J101" s="215">
        <f t="shared" si="5"/>
        <v>7.7984223791526967E-5</v>
      </c>
      <c r="K101" s="215">
        <f t="shared" si="6"/>
        <v>187.08395802098951</v>
      </c>
      <c r="L101" s="215">
        <f t="shared" si="7"/>
        <v>2.3395267137458088E-5</v>
      </c>
      <c r="M101" s="215">
        <f t="shared" si="8"/>
        <v>0.7</v>
      </c>
      <c r="N101" s="216">
        <f t="shared" si="9"/>
        <v>0.70002339526713742</v>
      </c>
      <c r="O101" s="217"/>
      <c r="P101" s="217"/>
    </row>
    <row r="102" spans="1:16" x14ac:dyDescent="0.2">
      <c r="A102" s="265">
        <v>96</v>
      </c>
      <c r="B102" s="226" t="s">
        <v>1202</v>
      </c>
      <c r="C102" s="221" t="s">
        <v>1424</v>
      </c>
      <c r="D102" s="222" t="s">
        <v>434</v>
      </c>
      <c r="E102" s="222" t="s">
        <v>435</v>
      </c>
      <c r="F102" s="223">
        <v>1304859.8250000002</v>
      </c>
      <c r="G102" s="224">
        <v>702</v>
      </c>
      <c r="H102" s="114">
        <v>108</v>
      </c>
      <c r="I102" s="114">
        <v>208800</v>
      </c>
      <c r="J102" s="215">
        <f t="shared" si="5"/>
        <v>8.2767511061964058E-5</v>
      </c>
      <c r="K102" s="215">
        <f t="shared" si="6"/>
        <v>297.43589743589746</v>
      </c>
      <c r="L102" s="215">
        <f t="shared" si="7"/>
        <v>2.4830253318589217E-5</v>
      </c>
      <c r="M102" s="215">
        <f t="shared" si="8"/>
        <v>0.7</v>
      </c>
      <c r="N102" s="216">
        <f t="shared" si="9"/>
        <v>0.70002483025331852</v>
      </c>
      <c r="O102" s="217"/>
      <c r="P102" s="217"/>
    </row>
    <row r="103" spans="1:16" x14ac:dyDescent="0.2">
      <c r="A103" s="265">
        <v>97</v>
      </c>
      <c r="B103" s="226" t="s">
        <v>1202</v>
      </c>
      <c r="C103" s="221" t="s">
        <v>1424</v>
      </c>
      <c r="D103" s="222" t="s">
        <v>430</v>
      </c>
      <c r="E103" s="222" t="s">
        <v>996</v>
      </c>
      <c r="F103" s="223">
        <v>2215009.85</v>
      </c>
      <c r="G103" s="224">
        <v>1192</v>
      </c>
      <c r="H103" s="114">
        <v>281</v>
      </c>
      <c r="I103" s="114">
        <v>410335</v>
      </c>
      <c r="J103" s="215">
        <f t="shared" si="5"/>
        <v>1.2686173833493337E-4</v>
      </c>
      <c r="K103" s="215">
        <f t="shared" si="6"/>
        <v>344.24077181208054</v>
      </c>
      <c r="L103" s="215">
        <f t="shared" si="7"/>
        <v>3.8058521500480007E-5</v>
      </c>
      <c r="M103" s="215">
        <f t="shared" si="8"/>
        <v>0.7</v>
      </c>
      <c r="N103" s="216">
        <f t="shared" si="9"/>
        <v>0.70003805852150047</v>
      </c>
      <c r="O103" s="217"/>
      <c r="P103" s="217"/>
    </row>
    <row r="104" spans="1:16" x14ac:dyDescent="0.2">
      <c r="A104" s="265">
        <v>98</v>
      </c>
      <c r="B104" s="226" t="s">
        <v>1202</v>
      </c>
      <c r="C104" s="221" t="s">
        <v>1424</v>
      </c>
      <c r="D104" s="222" t="s">
        <v>433</v>
      </c>
      <c r="E104" s="222" t="s">
        <v>997</v>
      </c>
      <c r="F104" s="223">
        <v>1390219.35</v>
      </c>
      <c r="G104" s="224">
        <v>754</v>
      </c>
      <c r="H104" s="114">
        <v>158</v>
      </c>
      <c r="I104" s="114">
        <v>283890</v>
      </c>
      <c r="J104" s="215">
        <f t="shared" si="5"/>
        <v>1.1365112994578876E-4</v>
      </c>
      <c r="K104" s="215">
        <f t="shared" si="6"/>
        <v>376.51193633952255</v>
      </c>
      <c r="L104" s="215">
        <f t="shared" si="7"/>
        <v>3.4095338983736627E-5</v>
      </c>
      <c r="M104" s="215">
        <f t="shared" si="8"/>
        <v>0.7</v>
      </c>
      <c r="N104" s="216">
        <f t="shared" si="9"/>
        <v>0.70003409533898364</v>
      </c>
      <c r="O104" s="217"/>
      <c r="P104" s="217"/>
    </row>
    <row r="105" spans="1:16" x14ac:dyDescent="0.2">
      <c r="A105" s="265">
        <v>99</v>
      </c>
      <c r="B105" s="226" t="s">
        <v>1202</v>
      </c>
      <c r="C105" s="221" t="s">
        <v>1424</v>
      </c>
      <c r="D105" s="222" t="s">
        <v>431</v>
      </c>
      <c r="E105" s="222" t="s">
        <v>432</v>
      </c>
      <c r="F105" s="223">
        <v>2691785.9</v>
      </c>
      <c r="G105" s="224">
        <v>1458</v>
      </c>
      <c r="H105" s="114">
        <v>490</v>
      </c>
      <c r="I105" s="114">
        <v>970355</v>
      </c>
      <c r="J105" s="215">
        <f t="shared" si="5"/>
        <v>1.8203527999756595E-4</v>
      </c>
      <c r="K105" s="215">
        <f t="shared" si="6"/>
        <v>665.53840877914956</v>
      </c>
      <c r="L105" s="215">
        <f t="shared" si="7"/>
        <v>5.4610583999269781E-5</v>
      </c>
      <c r="M105" s="215">
        <f t="shared" si="8"/>
        <v>0.7</v>
      </c>
      <c r="N105" s="216">
        <f t="shared" si="9"/>
        <v>0.7000546105839992</v>
      </c>
      <c r="O105" s="217"/>
      <c r="P105" s="217"/>
    </row>
    <row r="106" spans="1:16" x14ac:dyDescent="0.2">
      <c r="A106" s="265">
        <v>100</v>
      </c>
      <c r="B106" s="226" t="s">
        <v>1202</v>
      </c>
      <c r="C106" s="221" t="s">
        <v>1424</v>
      </c>
      <c r="D106" s="222" t="s">
        <v>436</v>
      </c>
      <c r="E106" s="222" t="s">
        <v>437</v>
      </c>
      <c r="F106" s="223">
        <v>2383297.8249999997</v>
      </c>
      <c r="G106" s="224">
        <v>1295</v>
      </c>
      <c r="H106" s="114">
        <v>137</v>
      </c>
      <c r="I106" s="114">
        <v>418735</v>
      </c>
      <c r="J106" s="215">
        <f t="shared" si="5"/>
        <v>5.7483373904392337E-5</v>
      </c>
      <c r="K106" s="215">
        <f t="shared" si="6"/>
        <v>323.34749034749035</v>
      </c>
      <c r="L106" s="215">
        <f t="shared" si="7"/>
        <v>1.72450121713177E-5</v>
      </c>
      <c r="M106" s="215">
        <f t="shared" si="8"/>
        <v>0.7</v>
      </c>
      <c r="N106" s="216">
        <f t="shared" si="9"/>
        <v>0.70001724501217122</v>
      </c>
      <c r="O106" s="217"/>
      <c r="P106" s="217"/>
    </row>
    <row r="107" spans="1:16" x14ac:dyDescent="0.2">
      <c r="A107" s="265">
        <v>101</v>
      </c>
      <c r="B107" s="226" t="s">
        <v>1316</v>
      </c>
      <c r="C107" s="221" t="s">
        <v>1424</v>
      </c>
      <c r="D107" s="222" t="s">
        <v>456</v>
      </c>
      <c r="E107" s="222" t="s">
        <v>457</v>
      </c>
      <c r="F107" s="223">
        <v>3371751.6750000003</v>
      </c>
      <c r="G107" s="224">
        <v>1780</v>
      </c>
      <c r="H107" s="114">
        <v>337</v>
      </c>
      <c r="I107" s="114">
        <v>920740</v>
      </c>
      <c r="J107" s="215">
        <f t="shared" si="5"/>
        <v>9.9948048516947783E-5</v>
      </c>
      <c r="K107" s="215">
        <f t="shared" si="6"/>
        <v>517.2696629213483</v>
      </c>
      <c r="L107" s="215">
        <f t="shared" si="7"/>
        <v>2.9984414555084335E-5</v>
      </c>
      <c r="M107" s="215">
        <f t="shared" si="8"/>
        <v>0.7</v>
      </c>
      <c r="N107" s="216">
        <f t="shared" si="9"/>
        <v>0.700029984414555</v>
      </c>
      <c r="O107" s="217"/>
      <c r="P107" s="217"/>
    </row>
    <row r="108" spans="1:16" x14ac:dyDescent="0.2">
      <c r="A108" s="265">
        <v>102</v>
      </c>
      <c r="B108" s="226" t="s">
        <v>1316</v>
      </c>
      <c r="C108" s="221" t="s">
        <v>1424</v>
      </c>
      <c r="D108" s="222" t="s">
        <v>455</v>
      </c>
      <c r="E108" s="222" t="s">
        <v>998</v>
      </c>
      <c r="F108" s="223">
        <v>1919122.7</v>
      </c>
      <c r="G108" s="224">
        <v>1041</v>
      </c>
      <c r="H108" s="114">
        <v>220</v>
      </c>
      <c r="I108" s="114">
        <v>381275</v>
      </c>
      <c r="J108" s="215">
        <f t="shared" si="5"/>
        <v>1.1463571349554669E-4</v>
      </c>
      <c r="K108" s="215">
        <f t="shared" si="6"/>
        <v>366.25840537944282</v>
      </c>
      <c r="L108" s="215">
        <f t="shared" si="7"/>
        <v>3.4390714048664009E-5</v>
      </c>
      <c r="M108" s="215">
        <f t="shared" si="8"/>
        <v>0.7</v>
      </c>
      <c r="N108" s="216">
        <f t="shared" si="9"/>
        <v>0.7000343907140486</v>
      </c>
      <c r="O108" s="217"/>
      <c r="P108" s="217"/>
    </row>
    <row r="109" spans="1:16" x14ac:dyDescent="0.2">
      <c r="A109" s="265">
        <v>103</v>
      </c>
      <c r="B109" s="226" t="s">
        <v>1316</v>
      </c>
      <c r="C109" s="221" t="s">
        <v>1424</v>
      </c>
      <c r="D109" s="222" t="s">
        <v>453</v>
      </c>
      <c r="E109" s="222" t="s">
        <v>999</v>
      </c>
      <c r="F109" s="223">
        <v>1933590.2749999999</v>
      </c>
      <c r="G109" s="224">
        <v>1466</v>
      </c>
      <c r="H109" s="114">
        <v>273</v>
      </c>
      <c r="I109" s="114">
        <v>394200</v>
      </c>
      <c r="J109" s="215">
        <f t="shared" si="5"/>
        <v>1.4118813252719738E-4</v>
      </c>
      <c r="K109" s="215">
        <f t="shared" si="6"/>
        <v>268.8949522510232</v>
      </c>
      <c r="L109" s="215">
        <f t="shared" si="7"/>
        <v>4.2356439758159215E-5</v>
      </c>
      <c r="M109" s="215">
        <f t="shared" si="8"/>
        <v>0.7</v>
      </c>
      <c r="N109" s="216">
        <f t="shared" si="9"/>
        <v>0.7000423564397581</v>
      </c>
      <c r="O109" s="217"/>
      <c r="P109" s="217"/>
    </row>
    <row r="110" spans="1:16" x14ac:dyDescent="0.2">
      <c r="A110" s="265">
        <v>104</v>
      </c>
      <c r="B110" s="226" t="s">
        <v>1316</v>
      </c>
      <c r="C110" s="221" t="s">
        <v>1424</v>
      </c>
      <c r="D110" s="222" t="s">
        <v>454</v>
      </c>
      <c r="E110" s="222" t="s">
        <v>417</v>
      </c>
      <c r="F110" s="223">
        <v>4016416.8000000003</v>
      </c>
      <c r="G110" s="224">
        <v>1820</v>
      </c>
      <c r="H110" s="114">
        <v>434</v>
      </c>
      <c r="I110" s="114">
        <v>1010680</v>
      </c>
      <c r="J110" s="215">
        <f t="shared" si="5"/>
        <v>1.0805651445338043E-4</v>
      </c>
      <c r="K110" s="215">
        <f t="shared" si="6"/>
        <v>555.31868131868134</v>
      </c>
      <c r="L110" s="215">
        <f t="shared" si="7"/>
        <v>3.2416954336014127E-5</v>
      </c>
      <c r="M110" s="215">
        <f t="shared" si="8"/>
        <v>0.7</v>
      </c>
      <c r="N110" s="216">
        <f t="shared" si="9"/>
        <v>0.70003241695433593</v>
      </c>
      <c r="O110" s="217"/>
      <c r="P110" s="217"/>
    </row>
    <row r="111" spans="1:16" x14ac:dyDescent="0.2">
      <c r="A111" s="265">
        <v>105</v>
      </c>
      <c r="B111" s="232" t="s">
        <v>62</v>
      </c>
      <c r="C111" s="221" t="s">
        <v>1424</v>
      </c>
      <c r="D111" s="225" t="s">
        <v>697</v>
      </c>
      <c r="E111" s="225" t="s">
        <v>1437</v>
      </c>
      <c r="F111" s="223">
        <v>2204432.5499999998</v>
      </c>
      <c r="G111" s="224">
        <v>1187</v>
      </c>
      <c r="H111" s="114">
        <v>229</v>
      </c>
      <c r="I111" s="114">
        <v>581140</v>
      </c>
      <c r="J111" s="215">
        <f t="shared" si="5"/>
        <v>1.0388160889749157E-4</v>
      </c>
      <c r="K111" s="215">
        <f t="shared" si="6"/>
        <v>489.58719460825608</v>
      </c>
      <c r="L111" s="215">
        <f t="shared" si="7"/>
        <v>3.1164482669247468E-5</v>
      </c>
      <c r="M111" s="215">
        <f t="shared" si="8"/>
        <v>0.7</v>
      </c>
      <c r="N111" s="216">
        <f t="shared" si="9"/>
        <v>0.70003116448266922</v>
      </c>
      <c r="O111" s="217"/>
      <c r="P111" s="217"/>
    </row>
    <row r="112" spans="1:16" x14ac:dyDescent="0.2">
      <c r="A112" s="265">
        <v>106</v>
      </c>
      <c r="B112" s="232" t="s">
        <v>62</v>
      </c>
      <c r="C112" s="221" t="s">
        <v>1424</v>
      </c>
      <c r="D112" s="225" t="s">
        <v>695</v>
      </c>
      <c r="E112" s="225" t="s">
        <v>696</v>
      </c>
      <c r="F112" s="223">
        <v>3240101.125</v>
      </c>
      <c r="G112" s="224">
        <v>1769</v>
      </c>
      <c r="H112" s="114">
        <v>413</v>
      </c>
      <c r="I112" s="114">
        <v>679070</v>
      </c>
      <c r="J112" s="215">
        <f t="shared" si="5"/>
        <v>1.2746515743393657E-4</v>
      </c>
      <c r="K112" s="215">
        <f t="shared" si="6"/>
        <v>383.87224420576598</v>
      </c>
      <c r="L112" s="215">
        <f t="shared" si="7"/>
        <v>3.8239547230180974E-5</v>
      </c>
      <c r="M112" s="215">
        <f t="shared" si="8"/>
        <v>0.7</v>
      </c>
      <c r="N112" s="216">
        <f t="shared" si="9"/>
        <v>0.7000382395472301</v>
      </c>
      <c r="O112" s="217"/>
      <c r="P112" s="217"/>
    </row>
    <row r="113" spans="1:16" x14ac:dyDescent="0.2">
      <c r="A113" s="265">
        <v>107</v>
      </c>
      <c r="B113" s="232" t="s">
        <v>48</v>
      </c>
      <c r="C113" s="221" t="s">
        <v>1424</v>
      </c>
      <c r="D113" s="225" t="s">
        <v>618</v>
      </c>
      <c r="E113" s="225" t="s">
        <v>1253</v>
      </c>
      <c r="F113" s="223">
        <v>2703237.55</v>
      </c>
      <c r="G113" s="224">
        <v>1514</v>
      </c>
      <c r="H113" s="114">
        <v>356</v>
      </c>
      <c r="I113" s="114">
        <v>619925</v>
      </c>
      <c r="J113" s="215">
        <f t="shared" si="5"/>
        <v>1.3169393862555662E-4</v>
      </c>
      <c r="K113" s="215">
        <f t="shared" si="6"/>
        <v>409.46169088507264</v>
      </c>
      <c r="L113" s="215">
        <f t="shared" si="7"/>
        <v>3.9508181587666983E-5</v>
      </c>
      <c r="M113" s="215">
        <f t="shared" si="8"/>
        <v>0.7</v>
      </c>
      <c r="N113" s="216">
        <f t="shared" si="9"/>
        <v>0.70003950818158767</v>
      </c>
      <c r="O113" s="217"/>
      <c r="P113" s="217"/>
    </row>
    <row r="114" spans="1:16" x14ac:dyDescent="0.2">
      <c r="A114" s="265">
        <v>108</v>
      </c>
      <c r="B114" s="232" t="s">
        <v>48</v>
      </c>
      <c r="C114" s="221" t="s">
        <v>1424</v>
      </c>
      <c r="D114" s="225" t="s">
        <v>615</v>
      </c>
      <c r="E114" s="225" t="s">
        <v>616</v>
      </c>
      <c r="F114" s="223">
        <v>2598084.7250000001</v>
      </c>
      <c r="G114" s="224">
        <v>1511</v>
      </c>
      <c r="H114" s="114">
        <v>159</v>
      </c>
      <c r="I114" s="114">
        <v>415085</v>
      </c>
      <c r="J114" s="215">
        <f t="shared" si="5"/>
        <v>6.1198927991080036E-5</v>
      </c>
      <c r="K114" s="215">
        <f t="shared" si="6"/>
        <v>274.7088021178028</v>
      </c>
      <c r="L114" s="215">
        <f t="shared" si="7"/>
        <v>1.8359678397324009E-5</v>
      </c>
      <c r="M114" s="215">
        <f t="shared" si="8"/>
        <v>0.7</v>
      </c>
      <c r="N114" s="216">
        <f t="shared" si="9"/>
        <v>0.70001835967839732</v>
      </c>
      <c r="O114" s="217"/>
      <c r="P114" s="217"/>
    </row>
    <row r="115" spans="1:16" x14ac:dyDescent="0.2">
      <c r="A115" s="265">
        <v>109</v>
      </c>
      <c r="B115" s="232" t="s">
        <v>48</v>
      </c>
      <c r="C115" s="221" t="s">
        <v>1424</v>
      </c>
      <c r="D115" s="225" t="s">
        <v>605</v>
      </c>
      <c r="E115" s="225" t="s">
        <v>1330</v>
      </c>
      <c r="F115" s="223">
        <v>2739278</v>
      </c>
      <c r="G115" s="224">
        <v>1551</v>
      </c>
      <c r="H115" s="114">
        <v>189</v>
      </c>
      <c r="I115" s="114">
        <v>389625</v>
      </c>
      <c r="J115" s="215">
        <f t="shared" si="5"/>
        <v>6.8996282962152802E-5</v>
      </c>
      <c r="K115" s="215">
        <f t="shared" si="6"/>
        <v>251.20889748549322</v>
      </c>
      <c r="L115" s="215">
        <f t="shared" si="7"/>
        <v>2.0698884888645838E-5</v>
      </c>
      <c r="M115" s="215">
        <f t="shared" si="8"/>
        <v>0.7</v>
      </c>
      <c r="N115" s="216">
        <f t="shared" si="9"/>
        <v>0.7000206988848886</v>
      </c>
      <c r="O115" s="217"/>
      <c r="P115" s="217"/>
    </row>
    <row r="116" spans="1:16" x14ac:dyDescent="0.2">
      <c r="A116" s="265">
        <v>110</v>
      </c>
      <c r="B116" s="232" t="s">
        <v>48</v>
      </c>
      <c r="C116" s="221" t="s">
        <v>1424</v>
      </c>
      <c r="D116" s="225" t="s">
        <v>622</v>
      </c>
      <c r="E116" s="225" t="s">
        <v>623</v>
      </c>
      <c r="F116" s="223">
        <v>2728858</v>
      </c>
      <c r="G116" s="224">
        <v>1539</v>
      </c>
      <c r="H116" s="114">
        <v>406</v>
      </c>
      <c r="I116" s="114">
        <v>794225</v>
      </c>
      <c r="J116" s="215">
        <f t="shared" si="5"/>
        <v>1.4878018570405643E-4</v>
      </c>
      <c r="K116" s="215">
        <f t="shared" si="6"/>
        <v>516.0656270305393</v>
      </c>
      <c r="L116" s="215">
        <f t="shared" si="7"/>
        <v>4.463405571121693E-5</v>
      </c>
      <c r="M116" s="215">
        <f t="shared" si="8"/>
        <v>0.7</v>
      </c>
      <c r="N116" s="216">
        <f t="shared" si="9"/>
        <v>0.70004463405571116</v>
      </c>
      <c r="O116" s="217"/>
      <c r="P116" s="217"/>
    </row>
    <row r="117" spans="1:16" x14ac:dyDescent="0.2">
      <c r="A117" s="265">
        <v>111</v>
      </c>
      <c r="B117" s="232" t="s">
        <v>48</v>
      </c>
      <c r="C117" s="221" t="s">
        <v>1424</v>
      </c>
      <c r="D117" s="225" t="s">
        <v>612</v>
      </c>
      <c r="E117" s="225" t="s">
        <v>613</v>
      </c>
      <c r="F117" s="223">
        <v>1988506.65</v>
      </c>
      <c r="G117" s="224">
        <v>1141</v>
      </c>
      <c r="H117" s="114">
        <v>412</v>
      </c>
      <c r="I117" s="114">
        <v>719785</v>
      </c>
      <c r="J117" s="215">
        <f t="shared" si="5"/>
        <v>2.071906573709472E-4</v>
      </c>
      <c r="K117" s="215">
        <f t="shared" si="6"/>
        <v>630.83698510078875</v>
      </c>
      <c r="L117" s="215">
        <f t="shared" si="7"/>
        <v>6.2157197211284163E-5</v>
      </c>
      <c r="M117" s="215">
        <f t="shared" si="8"/>
        <v>0.7</v>
      </c>
      <c r="N117" s="216">
        <f t="shared" si="9"/>
        <v>0.70006215719721121</v>
      </c>
      <c r="O117" s="217"/>
      <c r="P117" s="217"/>
    </row>
    <row r="118" spans="1:16" x14ac:dyDescent="0.2">
      <c r="A118" s="265">
        <v>112</v>
      </c>
      <c r="B118" s="232" t="s">
        <v>48</v>
      </c>
      <c r="C118" s="221" t="s">
        <v>1424</v>
      </c>
      <c r="D118" s="225" t="s">
        <v>620</v>
      </c>
      <c r="E118" s="225" t="s">
        <v>621</v>
      </c>
      <c r="F118" s="223">
        <v>6547181.5249999994</v>
      </c>
      <c r="G118" s="224">
        <v>3496</v>
      </c>
      <c r="H118" s="114">
        <v>522</v>
      </c>
      <c r="I118" s="114">
        <v>1462295</v>
      </c>
      <c r="J118" s="215">
        <f t="shared" si="5"/>
        <v>7.9728963983475326E-5</v>
      </c>
      <c r="K118" s="215">
        <f t="shared" si="6"/>
        <v>418.27660183066359</v>
      </c>
      <c r="L118" s="215">
        <f t="shared" si="7"/>
        <v>2.3918689195042596E-5</v>
      </c>
      <c r="M118" s="215">
        <f t="shared" si="8"/>
        <v>0.7</v>
      </c>
      <c r="N118" s="216">
        <f t="shared" si="9"/>
        <v>0.700023918689195</v>
      </c>
      <c r="O118" s="217"/>
      <c r="P118" s="217"/>
    </row>
    <row r="119" spans="1:16" x14ac:dyDescent="0.2">
      <c r="A119" s="265">
        <v>113</v>
      </c>
      <c r="B119" s="232" t="s">
        <v>48</v>
      </c>
      <c r="C119" s="221" t="s">
        <v>1424</v>
      </c>
      <c r="D119" s="225" t="s">
        <v>603</v>
      </c>
      <c r="E119" s="225" t="s">
        <v>604</v>
      </c>
      <c r="F119" s="223">
        <v>1883424.4750000001</v>
      </c>
      <c r="G119" s="224">
        <v>1021</v>
      </c>
      <c r="H119" s="114">
        <v>302</v>
      </c>
      <c r="I119" s="114">
        <v>635210</v>
      </c>
      <c r="J119" s="215">
        <f t="shared" si="5"/>
        <v>1.6034622253700934E-4</v>
      </c>
      <c r="K119" s="215">
        <f t="shared" si="6"/>
        <v>622.14495592556318</v>
      </c>
      <c r="L119" s="215">
        <f t="shared" si="7"/>
        <v>4.8103866761102802E-5</v>
      </c>
      <c r="M119" s="215">
        <f t="shared" si="8"/>
        <v>0.7</v>
      </c>
      <c r="N119" s="216">
        <f t="shared" si="9"/>
        <v>0.70004810386676108</v>
      </c>
      <c r="O119" s="217"/>
      <c r="P119" s="217"/>
    </row>
    <row r="120" spans="1:16" x14ac:dyDescent="0.2">
      <c r="A120" s="265">
        <v>114</v>
      </c>
      <c r="B120" s="232" t="s">
        <v>48</v>
      </c>
      <c r="C120" s="221" t="s">
        <v>1424</v>
      </c>
      <c r="D120" s="225" t="s">
        <v>619</v>
      </c>
      <c r="E120" s="225" t="s">
        <v>1254</v>
      </c>
      <c r="F120" s="223">
        <v>2523241.7750000004</v>
      </c>
      <c r="G120" s="224">
        <v>1325</v>
      </c>
      <c r="H120" s="114">
        <v>274</v>
      </c>
      <c r="I120" s="114">
        <v>550735</v>
      </c>
      <c r="J120" s="215">
        <f t="shared" si="5"/>
        <v>1.0859046592948865E-4</v>
      </c>
      <c r="K120" s="215">
        <f t="shared" si="6"/>
        <v>415.6490566037736</v>
      </c>
      <c r="L120" s="215">
        <f t="shared" si="7"/>
        <v>3.2577139778846595E-5</v>
      </c>
      <c r="M120" s="215">
        <f t="shared" si="8"/>
        <v>0.7</v>
      </c>
      <c r="N120" s="216">
        <f t="shared" si="9"/>
        <v>0.70003257713977884</v>
      </c>
      <c r="O120" s="217"/>
      <c r="P120" s="217"/>
    </row>
    <row r="121" spans="1:16" x14ac:dyDescent="0.2">
      <c r="A121" s="265">
        <v>115</v>
      </c>
      <c r="B121" s="232" t="s">
        <v>48</v>
      </c>
      <c r="C121" s="221" t="s">
        <v>1424</v>
      </c>
      <c r="D121" s="225" t="s">
        <v>617</v>
      </c>
      <c r="E121" s="225" t="s">
        <v>1255</v>
      </c>
      <c r="F121" s="223">
        <v>1456684.9500000002</v>
      </c>
      <c r="G121" s="224">
        <v>808</v>
      </c>
      <c r="H121" s="114">
        <v>284</v>
      </c>
      <c r="I121" s="114">
        <v>449825</v>
      </c>
      <c r="J121" s="215">
        <f t="shared" si="5"/>
        <v>1.9496322797870602E-4</v>
      </c>
      <c r="K121" s="215">
        <f t="shared" si="6"/>
        <v>556.71410891089113</v>
      </c>
      <c r="L121" s="215">
        <f t="shared" si="7"/>
        <v>5.84889683936118E-5</v>
      </c>
      <c r="M121" s="215">
        <f t="shared" si="8"/>
        <v>0.7</v>
      </c>
      <c r="N121" s="216">
        <f t="shared" si="9"/>
        <v>0.70005848896839362</v>
      </c>
      <c r="O121" s="217"/>
      <c r="P121" s="217"/>
    </row>
    <row r="122" spans="1:16" x14ac:dyDescent="0.2">
      <c r="A122" s="265">
        <v>116</v>
      </c>
      <c r="B122" s="232" t="s">
        <v>48</v>
      </c>
      <c r="C122" s="221" t="s">
        <v>1424</v>
      </c>
      <c r="D122" s="225" t="s">
        <v>606</v>
      </c>
      <c r="E122" s="225" t="s">
        <v>657</v>
      </c>
      <c r="F122" s="223">
        <v>1603446.2000000002</v>
      </c>
      <c r="G122" s="224">
        <v>937</v>
      </c>
      <c r="H122" s="114">
        <v>264</v>
      </c>
      <c r="I122" s="114">
        <v>525420</v>
      </c>
      <c r="J122" s="215">
        <f t="shared" si="5"/>
        <v>1.6464537444411915E-4</v>
      </c>
      <c r="K122" s="215">
        <f t="shared" si="6"/>
        <v>560.74706510138742</v>
      </c>
      <c r="L122" s="215">
        <f t="shared" si="7"/>
        <v>4.9393612333235745E-5</v>
      </c>
      <c r="M122" s="215">
        <f t="shared" si="8"/>
        <v>0.7</v>
      </c>
      <c r="N122" s="216">
        <f t="shared" si="9"/>
        <v>0.7000493936123332</v>
      </c>
      <c r="O122" s="217"/>
      <c r="P122" s="217"/>
    </row>
    <row r="123" spans="1:16" x14ac:dyDescent="0.2">
      <c r="A123" s="265">
        <v>117</v>
      </c>
      <c r="B123" s="232" t="s">
        <v>48</v>
      </c>
      <c r="C123" s="221" t="s">
        <v>1424</v>
      </c>
      <c r="D123" s="225" t="s">
        <v>614</v>
      </c>
      <c r="E123" s="225" t="s">
        <v>1256</v>
      </c>
      <c r="F123" s="223">
        <v>2475594.625</v>
      </c>
      <c r="G123" s="224">
        <v>920</v>
      </c>
      <c r="H123" s="114">
        <v>241</v>
      </c>
      <c r="I123" s="114">
        <v>733175</v>
      </c>
      <c r="J123" s="215">
        <f t="shared" si="5"/>
        <v>9.7350348706626394E-5</v>
      </c>
      <c r="K123" s="215">
        <f t="shared" si="6"/>
        <v>796.929347826087</v>
      </c>
      <c r="L123" s="215">
        <f t="shared" si="7"/>
        <v>2.9205104611987918E-5</v>
      </c>
      <c r="M123" s="215">
        <f t="shared" si="8"/>
        <v>0.7</v>
      </c>
      <c r="N123" s="216">
        <f t="shared" si="9"/>
        <v>0.70002920510461197</v>
      </c>
      <c r="O123" s="217"/>
      <c r="P123" s="217"/>
    </row>
    <row r="124" spans="1:16" x14ac:dyDescent="0.2">
      <c r="A124" s="265">
        <v>118</v>
      </c>
      <c r="B124" s="232" t="s">
        <v>48</v>
      </c>
      <c r="C124" s="221" t="s">
        <v>1424</v>
      </c>
      <c r="D124" s="225" t="s">
        <v>610</v>
      </c>
      <c r="E124" s="225" t="s">
        <v>463</v>
      </c>
      <c r="F124" s="223">
        <v>1456684.9500000002</v>
      </c>
      <c r="G124" s="224">
        <v>808</v>
      </c>
      <c r="H124" s="114">
        <v>207</v>
      </c>
      <c r="I124" s="114">
        <v>249700</v>
      </c>
      <c r="J124" s="215">
        <f t="shared" si="5"/>
        <v>1.4210347954785965E-4</v>
      </c>
      <c r="K124" s="215">
        <f t="shared" si="6"/>
        <v>309.03465346534654</v>
      </c>
      <c r="L124" s="215">
        <f t="shared" si="7"/>
        <v>4.2631043864357891E-5</v>
      </c>
      <c r="M124" s="215">
        <f t="shared" si="8"/>
        <v>0.7</v>
      </c>
      <c r="N124" s="216">
        <f t="shared" si="9"/>
        <v>0.70004263104386433</v>
      </c>
      <c r="O124" s="217"/>
      <c r="P124" s="217"/>
    </row>
    <row r="125" spans="1:16" x14ac:dyDescent="0.2">
      <c r="A125" s="265">
        <v>119</v>
      </c>
      <c r="B125" s="232" t="s">
        <v>48</v>
      </c>
      <c r="C125" s="221" t="s">
        <v>1424</v>
      </c>
      <c r="D125" s="225" t="s">
        <v>601</v>
      </c>
      <c r="E125" s="225" t="s">
        <v>602</v>
      </c>
      <c r="F125" s="223">
        <v>2467539.4499999997</v>
      </c>
      <c r="G125" s="224">
        <v>1400</v>
      </c>
      <c r="H125" s="114">
        <v>442</v>
      </c>
      <c r="I125" s="114">
        <v>776405</v>
      </c>
      <c r="J125" s="215">
        <f t="shared" si="5"/>
        <v>1.7912580891057286E-4</v>
      </c>
      <c r="K125" s="215">
        <f t="shared" si="6"/>
        <v>554.57500000000005</v>
      </c>
      <c r="L125" s="215">
        <f t="shared" si="7"/>
        <v>5.3737742673171859E-5</v>
      </c>
      <c r="M125" s="215">
        <f t="shared" si="8"/>
        <v>0.7</v>
      </c>
      <c r="N125" s="216">
        <f t="shared" si="9"/>
        <v>0.7000537377426731</v>
      </c>
      <c r="O125" s="217"/>
      <c r="P125" s="217"/>
    </row>
    <row r="126" spans="1:16" x14ac:dyDescent="0.2">
      <c r="A126" s="265">
        <v>120</v>
      </c>
      <c r="B126" s="232" t="s">
        <v>48</v>
      </c>
      <c r="C126" s="221" t="s">
        <v>1424</v>
      </c>
      <c r="D126" s="225" t="s">
        <v>608</v>
      </c>
      <c r="E126" s="225" t="s">
        <v>609</v>
      </c>
      <c r="F126" s="223">
        <v>1402264.9500000002</v>
      </c>
      <c r="G126" s="224">
        <v>799</v>
      </c>
      <c r="H126" s="114">
        <v>251</v>
      </c>
      <c r="I126" s="114">
        <v>309980</v>
      </c>
      <c r="J126" s="215">
        <f t="shared" si="5"/>
        <v>1.7899613051014358E-4</v>
      </c>
      <c r="K126" s="215">
        <f t="shared" si="6"/>
        <v>387.95994993742175</v>
      </c>
      <c r="L126" s="215">
        <f t="shared" si="7"/>
        <v>5.3698839153043073E-5</v>
      </c>
      <c r="M126" s="215">
        <f t="shared" si="8"/>
        <v>0.7</v>
      </c>
      <c r="N126" s="216">
        <f t="shared" si="9"/>
        <v>0.70005369883915303</v>
      </c>
      <c r="O126" s="217"/>
      <c r="P126" s="217"/>
    </row>
    <row r="127" spans="1:16" x14ac:dyDescent="0.2">
      <c r="A127" s="265">
        <v>121</v>
      </c>
      <c r="B127" s="232" t="s">
        <v>48</v>
      </c>
      <c r="C127" s="221" t="s">
        <v>1424</v>
      </c>
      <c r="D127" s="225" t="s">
        <v>1391</v>
      </c>
      <c r="E127" s="225" t="s">
        <v>1392</v>
      </c>
      <c r="F127" s="223">
        <v>745484.97500000009</v>
      </c>
      <c r="G127" s="224">
        <v>407</v>
      </c>
      <c r="H127" s="114">
        <v>157</v>
      </c>
      <c r="I127" s="114">
        <v>217690</v>
      </c>
      <c r="J127" s="215">
        <f t="shared" si="5"/>
        <v>2.1060115933255392E-4</v>
      </c>
      <c r="K127" s="215">
        <f t="shared" si="6"/>
        <v>534.8648648648649</v>
      </c>
      <c r="L127" s="215">
        <f t="shared" si="7"/>
        <v>6.3180347799766175E-5</v>
      </c>
      <c r="M127" s="215">
        <f t="shared" si="8"/>
        <v>0.7</v>
      </c>
      <c r="N127" s="216">
        <f t="shared" si="9"/>
        <v>0.70006318034779969</v>
      </c>
      <c r="O127" s="217"/>
      <c r="P127" s="217"/>
    </row>
    <row r="128" spans="1:16" x14ac:dyDescent="0.2">
      <c r="A128" s="265">
        <v>122</v>
      </c>
      <c r="B128" s="232" t="s">
        <v>48</v>
      </c>
      <c r="C128" s="221" t="s">
        <v>1424</v>
      </c>
      <c r="D128" s="225" t="s">
        <v>596</v>
      </c>
      <c r="E128" s="225" t="s">
        <v>1288</v>
      </c>
      <c r="F128" s="223">
        <v>1478134.9500000002</v>
      </c>
      <c r="G128" s="224">
        <v>811</v>
      </c>
      <c r="H128" s="114">
        <v>230</v>
      </c>
      <c r="I128" s="114">
        <v>360820</v>
      </c>
      <c r="J128" s="215">
        <f t="shared" si="5"/>
        <v>1.5560148956629433E-4</v>
      </c>
      <c r="K128" s="215">
        <f t="shared" si="6"/>
        <v>444.90752157829837</v>
      </c>
      <c r="L128" s="215">
        <f t="shared" si="7"/>
        <v>4.6680446869888295E-5</v>
      </c>
      <c r="M128" s="215">
        <f t="shared" si="8"/>
        <v>0.7</v>
      </c>
      <c r="N128" s="216">
        <f t="shared" si="9"/>
        <v>0.7000466804468698</v>
      </c>
      <c r="O128" s="217"/>
      <c r="P128" s="217"/>
    </row>
    <row r="129" spans="1:16" x14ac:dyDescent="0.2">
      <c r="A129" s="265">
        <v>123</v>
      </c>
      <c r="B129" s="232" t="s">
        <v>48</v>
      </c>
      <c r="C129" s="221" t="s">
        <v>1424</v>
      </c>
      <c r="D129" s="225" t="s">
        <v>594</v>
      </c>
      <c r="E129" s="225" t="s">
        <v>1295</v>
      </c>
      <c r="F129" s="223">
        <v>795344.97500000009</v>
      </c>
      <c r="G129" s="224">
        <v>413</v>
      </c>
      <c r="H129" s="114">
        <v>106</v>
      </c>
      <c r="I129" s="114">
        <v>214615</v>
      </c>
      <c r="J129" s="215">
        <f t="shared" si="5"/>
        <v>1.3327550098622297E-4</v>
      </c>
      <c r="K129" s="215">
        <f t="shared" si="6"/>
        <v>519.6489104116223</v>
      </c>
      <c r="L129" s="215">
        <f t="shared" si="7"/>
        <v>3.998265029586689E-5</v>
      </c>
      <c r="M129" s="215">
        <f t="shared" si="8"/>
        <v>0.7</v>
      </c>
      <c r="N129" s="216">
        <f t="shared" si="9"/>
        <v>0.70003998265029588</v>
      </c>
      <c r="O129" s="217"/>
      <c r="P129" s="217"/>
    </row>
    <row r="130" spans="1:16" x14ac:dyDescent="0.2">
      <c r="A130" s="265">
        <v>124</v>
      </c>
      <c r="B130" s="232" t="s">
        <v>49</v>
      </c>
      <c r="C130" s="221" t="s">
        <v>1424</v>
      </c>
      <c r="D130" s="225" t="s">
        <v>591</v>
      </c>
      <c r="E130" s="225" t="s">
        <v>1334</v>
      </c>
      <c r="F130" s="223">
        <v>2854179.65</v>
      </c>
      <c r="G130" s="224">
        <v>1236</v>
      </c>
      <c r="H130" s="114">
        <v>364</v>
      </c>
      <c r="I130" s="114">
        <v>1162090</v>
      </c>
      <c r="J130" s="215">
        <f t="shared" si="5"/>
        <v>1.2753226658314938E-4</v>
      </c>
      <c r="K130" s="215">
        <f t="shared" si="6"/>
        <v>940.20226537216831</v>
      </c>
      <c r="L130" s="215">
        <f t="shared" si="7"/>
        <v>3.8259679974944814E-5</v>
      </c>
      <c r="M130" s="215">
        <f t="shared" si="8"/>
        <v>0.7</v>
      </c>
      <c r="N130" s="216">
        <f t="shared" si="9"/>
        <v>0.70003825967997491</v>
      </c>
      <c r="O130" s="217"/>
      <c r="P130" s="217"/>
    </row>
    <row r="131" spans="1:16" x14ac:dyDescent="0.2">
      <c r="A131" s="265">
        <v>125</v>
      </c>
      <c r="B131" s="232" t="s">
        <v>49</v>
      </c>
      <c r="C131" s="221" t="s">
        <v>1424</v>
      </c>
      <c r="D131" s="225" t="s">
        <v>592</v>
      </c>
      <c r="E131" s="225" t="s">
        <v>593</v>
      </c>
      <c r="F131" s="223">
        <v>3359786.7250000001</v>
      </c>
      <c r="G131" s="224">
        <v>1831</v>
      </c>
      <c r="H131" s="114">
        <v>556</v>
      </c>
      <c r="I131" s="114">
        <v>1037595</v>
      </c>
      <c r="J131" s="215">
        <f t="shared" si="5"/>
        <v>1.6548669469488423E-4</v>
      </c>
      <c r="K131" s="215">
        <f t="shared" si="6"/>
        <v>566.68214090660842</v>
      </c>
      <c r="L131" s="215">
        <f t="shared" si="7"/>
        <v>4.9646008408465268E-5</v>
      </c>
      <c r="M131" s="215">
        <f t="shared" si="8"/>
        <v>0.7</v>
      </c>
      <c r="N131" s="216">
        <f t="shared" si="9"/>
        <v>0.70004964600840847</v>
      </c>
      <c r="O131" s="217"/>
      <c r="P131" s="217"/>
    </row>
    <row r="132" spans="1:16" x14ac:dyDescent="0.2">
      <c r="A132" s="265">
        <v>126</v>
      </c>
      <c r="B132" s="232" t="s">
        <v>49</v>
      </c>
      <c r="C132" s="221" t="s">
        <v>1424</v>
      </c>
      <c r="D132" s="225" t="s">
        <v>588</v>
      </c>
      <c r="E132" s="225" t="s">
        <v>589</v>
      </c>
      <c r="F132" s="223">
        <v>2084020.25</v>
      </c>
      <c r="G132" s="224">
        <v>1441</v>
      </c>
      <c r="H132" s="114">
        <v>231</v>
      </c>
      <c r="I132" s="114">
        <v>385245</v>
      </c>
      <c r="J132" s="215">
        <f t="shared" si="5"/>
        <v>1.1084345269677682E-4</v>
      </c>
      <c r="K132" s="215">
        <f t="shared" si="6"/>
        <v>267.34559333795977</v>
      </c>
      <c r="L132" s="215">
        <f t="shared" si="7"/>
        <v>3.3253035809033041E-5</v>
      </c>
      <c r="M132" s="215">
        <f t="shared" si="8"/>
        <v>0.7</v>
      </c>
      <c r="N132" s="216">
        <f t="shared" si="9"/>
        <v>0.70003325303580899</v>
      </c>
      <c r="O132" s="217"/>
      <c r="P132" s="217"/>
    </row>
    <row r="133" spans="1:16" x14ac:dyDescent="0.2">
      <c r="A133" s="265">
        <v>127</v>
      </c>
      <c r="B133" s="232" t="s">
        <v>49</v>
      </c>
      <c r="C133" s="221" t="s">
        <v>1424</v>
      </c>
      <c r="D133" s="225" t="s">
        <v>590</v>
      </c>
      <c r="E133" s="225" t="s">
        <v>1015</v>
      </c>
      <c r="F133" s="223">
        <v>1367028.9750000001</v>
      </c>
      <c r="G133" s="224">
        <v>736</v>
      </c>
      <c r="H133" s="114">
        <v>140</v>
      </c>
      <c r="I133" s="114">
        <v>199055</v>
      </c>
      <c r="J133" s="215">
        <f t="shared" si="5"/>
        <v>1.0241187462760253E-4</v>
      </c>
      <c r="K133" s="215">
        <f t="shared" si="6"/>
        <v>270.45516304347825</v>
      </c>
      <c r="L133" s="215">
        <f t="shared" si="7"/>
        <v>3.0723562388280758E-5</v>
      </c>
      <c r="M133" s="215">
        <f t="shared" si="8"/>
        <v>0.7</v>
      </c>
      <c r="N133" s="216">
        <f t="shared" si="9"/>
        <v>0.70003072356238827</v>
      </c>
      <c r="O133" s="217"/>
      <c r="P133" s="217"/>
    </row>
    <row r="134" spans="1:16" x14ac:dyDescent="0.2">
      <c r="A134" s="265">
        <v>128</v>
      </c>
      <c r="B134" s="232" t="s">
        <v>54</v>
      </c>
      <c r="C134" s="221" t="s">
        <v>1424</v>
      </c>
      <c r="D134" s="225" t="s">
        <v>660</v>
      </c>
      <c r="E134" s="225" t="s">
        <v>661</v>
      </c>
      <c r="F134" s="223">
        <v>3887387.7749999999</v>
      </c>
      <c r="G134" s="224">
        <v>2111</v>
      </c>
      <c r="H134" s="114">
        <v>259</v>
      </c>
      <c r="I134" s="114">
        <v>758475</v>
      </c>
      <c r="J134" s="215">
        <f t="shared" si="5"/>
        <v>6.662571757457358E-5</v>
      </c>
      <c r="K134" s="215">
        <f t="shared" si="6"/>
        <v>359.2965419232591</v>
      </c>
      <c r="L134" s="215">
        <f t="shared" si="7"/>
        <v>1.9987715272372073E-5</v>
      </c>
      <c r="M134" s="215">
        <f t="shared" si="8"/>
        <v>0.7</v>
      </c>
      <c r="N134" s="216">
        <f t="shared" si="9"/>
        <v>0.7000199877152723</v>
      </c>
      <c r="O134" s="217"/>
      <c r="P134" s="217"/>
    </row>
    <row r="135" spans="1:16" x14ac:dyDescent="0.2">
      <c r="A135" s="265">
        <v>129</v>
      </c>
      <c r="B135" s="232" t="s">
        <v>54</v>
      </c>
      <c r="C135" s="221" t="s">
        <v>1424</v>
      </c>
      <c r="D135" s="225" t="s">
        <v>658</v>
      </c>
      <c r="E135" s="225" t="s">
        <v>659</v>
      </c>
      <c r="F135" s="223">
        <v>1044868.8999999999</v>
      </c>
      <c r="G135" s="224">
        <v>558</v>
      </c>
      <c r="H135" s="114">
        <v>0</v>
      </c>
      <c r="I135" s="114">
        <v>0</v>
      </c>
      <c r="J135" s="215">
        <f t="shared" ref="J135:J198" si="10">IFERROR(H135/F135,0)</f>
        <v>0</v>
      </c>
      <c r="K135" s="215">
        <f t="shared" ref="K135:K198" si="11">IFERROR(I135/G135,0)</f>
        <v>0</v>
      </c>
      <c r="L135" s="215">
        <f t="shared" si="7"/>
        <v>0</v>
      </c>
      <c r="M135" s="215">
        <f t="shared" si="8"/>
        <v>0</v>
      </c>
      <c r="N135" s="216">
        <f t="shared" si="9"/>
        <v>0</v>
      </c>
      <c r="O135" s="217"/>
      <c r="P135" s="217"/>
    </row>
    <row r="136" spans="1:16" x14ac:dyDescent="0.2">
      <c r="A136" s="265">
        <v>130</v>
      </c>
      <c r="B136" s="232" t="s">
        <v>54</v>
      </c>
      <c r="C136" s="221" t="s">
        <v>1424</v>
      </c>
      <c r="D136" s="225" t="s">
        <v>654</v>
      </c>
      <c r="E136" s="225" t="s">
        <v>655</v>
      </c>
      <c r="F136" s="223">
        <v>2716089.7</v>
      </c>
      <c r="G136" s="224">
        <v>1639</v>
      </c>
      <c r="H136" s="114">
        <v>325</v>
      </c>
      <c r="I136" s="114">
        <v>597040</v>
      </c>
      <c r="J136" s="215">
        <f t="shared" si="10"/>
        <v>1.1965731470503349E-4</v>
      </c>
      <c r="K136" s="215">
        <f t="shared" si="11"/>
        <v>364.27089688834656</v>
      </c>
      <c r="L136" s="215">
        <f t="shared" ref="L136:L199" si="12">IF((J136*0.3)&gt;30%,30%,(J136*0.3))</f>
        <v>3.5897194411510042E-5</v>
      </c>
      <c r="M136" s="215">
        <f t="shared" ref="M136:M199" si="13">IF((K136*0.7)&gt;70%,70%,(K136*0.7))</f>
        <v>0.7</v>
      </c>
      <c r="N136" s="216">
        <f t="shared" ref="N136:N199" si="14">L136+M136</f>
        <v>0.7000358971944115</v>
      </c>
      <c r="O136" s="217"/>
      <c r="P136" s="217"/>
    </row>
    <row r="137" spans="1:16" x14ac:dyDescent="0.2">
      <c r="A137" s="265">
        <v>131</v>
      </c>
      <c r="B137" s="232" t="s">
        <v>54</v>
      </c>
      <c r="C137" s="221" t="s">
        <v>1424</v>
      </c>
      <c r="D137" s="225" t="s">
        <v>652</v>
      </c>
      <c r="E137" s="225" t="s">
        <v>1395</v>
      </c>
      <c r="F137" s="223">
        <v>1792182.1</v>
      </c>
      <c r="G137" s="224">
        <v>971</v>
      </c>
      <c r="H137" s="114">
        <v>233</v>
      </c>
      <c r="I137" s="114">
        <v>403745</v>
      </c>
      <c r="J137" s="215">
        <f t="shared" si="10"/>
        <v>1.3000911012335187E-4</v>
      </c>
      <c r="K137" s="215">
        <f t="shared" si="11"/>
        <v>415.80329557157569</v>
      </c>
      <c r="L137" s="215">
        <f t="shared" si="12"/>
        <v>3.9002733037005557E-5</v>
      </c>
      <c r="M137" s="215">
        <f t="shared" si="13"/>
        <v>0.7</v>
      </c>
      <c r="N137" s="216">
        <f t="shared" si="14"/>
        <v>0.70003900273303699</v>
      </c>
      <c r="O137" s="217"/>
      <c r="P137" s="217"/>
    </row>
    <row r="138" spans="1:16" x14ac:dyDescent="0.2">
      <c r="A138" s="265">
        <v>132</v>
      </c>
      <c r="B138" s="232" t="s">
        <v>54</v>
      </c>
      <c r="C138" s="221" t="s">
        <v>1424</v>
      </c>
      <c r="D138" s="225" t="s">
        <v>662</v>
      </c>
      <c r="E138" s="225" t="s">
        <v>663</v>
      </c>
      <c r="F138" s="223">
        <v>2261648.15</v>
      </c>
      <c r="G138" s="224">
        <v>1237</v>
      </c>
      <c r="H138" s="114">
        <v>302</v>
      </c>
      <c r="I138" s="114">
        <v>496000</v>
      </c>
      <c r="J138" s="215">
        <f t="shared" si="10"/>
        <v>1.3353093848837629E-4</v>
      </c>
      <c r="K138" s="215">
        <f t="shared" si="11"/>
        <v>400.97008892481813</v>
      </c>
      <c r="L138" s="215">
        <f t="shared" si="12"/>
        <v>4.0059281546512887E-5</v>
      </c>
      <c r="M138" s="215">
        <f t="shared" si="13"/>
        <v>0.7</v>
      </c>
      <c r="N138" s="216">
        <f t="shared" si="14"/>
        <v>0.70004005928154645</v>
      </c>
      <c r="O138" s="217"/>
      <c r="P138" s="217"/>
    </row>
    <row r="139" spans="1:16" x14ac:dyDescent="0.2">
      <c r="A139" s="265">
        <v>133</v>
      </c>
      <c r="B139" s="232" t="s">
        <v>54</v>
      </c>
      <c r="C139" s="221" t="s">
        <v>1424</v>
      </c>
      <c r="D139" s="225" t="s">
        <v>656</v>
      </c>
      <c r="E139" s="225" t="s">
        <v>657</v>
      </c>
      <c r="F139" s="223">
        <v>1889007.125</v>
      </c>
      <c r="G139" s="224">
        <v>864</v>
      </c>
      <c r="H139" s="114">
        <v>286</v>
      </c>
      <c r="I139" s="114">
        <v>519655</v>
      </c>
      <c r="J139" s="215">
        <f t="shared" si="10"/>
        <v>1.5140228759063045E-4</v>
      </c>
      <c r="K139" s="215">
        <f t="shared" si="11"/>
        <v>601.4525462962963</v>
      </c>
      <c r="L139" s="215">
        <f t="shared" si="12"/>
        <v>4.5420686277189132E-5</v>
      </c>
      <c r="M139" s="215">
        <f t="shared" si="13"/>
        <v>0.7</v>
      </c>
      <c r="N139" s="216">
        <f t="shared" si="14"/>
        <v>0.70004542068627718</v>
      </c>
      <c r="O139" s="217"/>
      <c r="P139" s="217"/>
    </row>
    <row r="140" spans="1:16" x14ac:dyDescent="0.2">
      <c r="A140" s="265">
        <v>134</v>
      </c>
      <c r="B140" s="232" t="s">
        <v>63</v>
      </c>
      <c r="C140" s="221" t="s">
        <v>1424</v>
      </c>
      <c r="D140" s="225" t="s">
        <v>711</v>
      </c>
      <c r="E140" s="225" t="s">
        <v>1141</v>
      </c>
      <c r="F140" s="223">
        <v>1507062.25</v>
      </c>
      <c r="G140" s="224">
        <v>834</v>
      </c>
      <c r="H140" s="114">
        <v>311</v>
      </c>
      <c r="I140" s="114">
        <v>626765</v>
      </c>
      <c r="J140" s="215">
        <f t="shared" si="10"/>
        <v>2.0636174783092071E-4</v>
      </c>
      <c r="K140" s="215">
        <f t="shared" si="11"/>
        <v>751.51678657074342</v>
      </c>
      <c r="L140" s="215">
        <f t="shared" si="12"/>
        <v>6.1908524349276215E-5</v>
      </c>
      <c r="M140" s="215">
        <f t="shared" si="13"/>
        <v>0.7</v>
      </c>
      <c r="N140" s="216">
        <f t="shared" si="14"/>
        <v>0.70006190852434924</v>
      </c>
      <c r="O140" s="217"/>
      <c r="P140" s="217"/>
    </row>
    <row r="141" spans="1:16" x14ac:dyDescent="0.2">
      <c r="A141" s="265">
        <v>135</v>
      </c>
      <c r="B141" s="232" t="s">
        <v>63</v>
      </c>
      <c r="C141" s="221" t="s">
        <v>1424</v>
      </c>
      <c r="D141" s="225" t="s">
        <v>1142</v>
      </c>
      <c r="E141" s="225" t="s">
        <v>1385</v>
      </c>
      <c r="F141" s="223">
        <v>670624.1</v>
      </c>
      <c r="G141" s="224">
        <v>413</v>
      </c>
      <c r="H141" s="114">
        <v>150</v>
      </c>
      <c r="I141" s="114">
        <v>332495</v>
      </c>
      <c r="J141" s="215">
        <f t="shared" si="10"/>
        <v>2.2367224798512311E-4</v>
      </c>
      <c r="K141" s="215">
        <f t="shared" si="11"/>
        <v>805.07263922518155</v>
      </c>
      <c r="L141" s="215">
        <f t="shared" si="12"/>
        <v>6.7101674395536926E-5</v>
      </c>
      <c r="M141" s="215">
        <f t="shared" si="13"/>
        <v>0.7</v>
      </c>
      <c r="N141" s="216">
        <f t="shared" si="14"/>
        <v>0.70006710167439545</v>
      </c>
      <c r="O141" s="217"/>
      <c r="P141" s="217"/>
    </row>
    <row r="142" spans="1:16" x14ac:dyDescent="0.2">
      <c r="A142" s="265">
        <v>136</v>
      </c>
      <c r="B142" s="232" t="s">
        <v>63</v>
      </c>
      <c r="C142" s="221" t="s">
        <v>1424</v>
      </c>
      <c r="D142" s="225" t="s">
        <v>698</v>
      </c>
      <c r="E142" s="225" t="s">
        <v>1144</v>
      </c>
      <c r="F142" s="223">
        <v>1406642.25</v>
      </c>
      <c r="G142" s="224">
        <v>808</v>
      </c>
      <c r="H142" s="114">
        <v>242</v>
      </c>
      <c r="I142" s="114">
        <v>528060</v>
      </c>
      <c r="J142" s="215">
        <f t="shared" si="10"/>
        <v>1.720409009469181E-4</v>
      </c>
      <c r="K142" s="215">
        <f t="shared" si="11"/>
        <v>653.53960396039599</v>
      </c>
      <c r="L142" s="215">
        <f t="shared" si="12"/>
        <v>5.1612270284075428E-5</v>
      </c>
      <c r="M142" s="215">
        <f t="shared" si="13"/>
        <v>0.7</v>
      </c>
      <c r="N142" s="216">
        <f t="shared" si="14"/>
        <v>0.70005161227028401</v>
      </c>
      <c r="O142" s="217"/>
      <c r="P142" s="217"/>
    </row>
    <row r="143" spans="1:16" x14ac:dyDescent="0.2">
      <c r="A143" s="265">
        <v>137</v>
      </c>
      <c r="B143" s="232" t="s">
        <v>63</v>
      </c>
      <c r="C143" s="221" t="s">
        <v>1424</v>
      </c>
      <c r="D143" s="225" t="s">
        <v>712</v>
      </c>
      <c r="E143" s="225" t="s">
        <v>1320</v>
      </c>
      <c r="F143" s="223">
        <v>1319583.125</v>
      </c>
      <c r="G143" s="224">
        <v>859</v>
      </c>
      <c r="H143" s="114">
        <v>87</v>
      </c>
      <c r="I143" s="114">
        <v>254480</v>
      </c>
      <c r="J143" s="215">
        <f t="shared" si="10"/>
        <v>6.5929912524457295E-5</v>
      </c>
      <c r="K143" s="215">
        <f t="shared" si="11"/>
        <v>296.25145518044235</v>
      </c>
      <c r="L143" s="215">
        <f t="shared" si="12"/>
        <v>1.9778973757337187E-5</v>
      </c>
      <c r="M143" s="215">
        <f t="shared" si="13"/>
        <v>0.7</v>
      </c>
      <c r="N143" s="216">
        <f t="shared" si="14"/>
        <v>0.70001977897375733</v>
      </c>
      <c r="O143" s="217"/>
      <c r="P143" s="217"/>
    </row>
    <row r="144" spans="1:16" x14ac:dyDescent="0.2">
      <c r="A144" s="265">
        <v>138</v>
      </c>
      <c r="B144" s="232" t="s">
        <v>63</v>
      </c>
      <c r="C144" s="221" t="s">
        <v>1424</v>
      </c>
      <c r="D144" s="225" t="s">
        <v>707</v>
      </c>
      <c r="E144" s="225" t="s">
        <v>708</v>
      </c>
      <c r="F144" s="223">
        <v>2176246.85</v>
      </c>
      <c r="G144" s="224">
        <v>1173</v>
      </c>
      <c r="H144" s="114">
        <v>217</v>
      </c>
      <c r="I144" s="114">
        <v>711215</v>
      </c>
      <c r="J144" s="215">
        <f t="shared" si="10"/>
        <v>9.9712953059529987E-5</v>
      </c>
      <c r="K144" s="215">
        <f t="shared" si="11"/>
        <v>606.32139812446712</v>
      </c>
      <c r="L144" s="215">
        <f t="shared" si="12"/>
        <v>2.9913885917858994E-5</v>
      </c>
      <c r="M144" s="215">
        <f t="shared" si="13"/>
        <v>0.7</v>
      </c>
      <c r="N144" s="216">
        <f t="shared" si="14"/>
        <v>0.70002991388591784</v>
      </c>
      <c r="O144" s="217"/>
      <c r="P144" s="217"/>
    </row>
    <row r="145" spans="1:16" x14ac:dyDescent="0.2">
      <c r="A145" s="265">
        <v>139</v>
      </c>
      <c r="B145" s="232" t="s">
        <v>63</v>
      </c>
      <c r="C145" s="221" t="s">
        <v>1424</v>
      </c>
      <c r="D145" s="225" t="s">
        <v>699</v>
      </c>
      <c r="E145" s="225" t="s">
        <v>700</v>
      </c>
      <c r="F145" s="223">
        <v>2195239.85</v>
      </c>
      <c r="G145" s="224">
        <v>1188</v>
      </c>
      <c r="H145" s="114">
        <v>419</v>
      </c>
      <c r="I145" s="114">
        <v>734915</v>
      </c>
      <c r="J145" s="215">
        <f t="shared" si="10"/>
        <v>1.9086752638897294E-4</v>
      </c>
      <c r="K145" s="215">
        <f t="shared" si="11"/>
        <v>618.61531986531986</v>
      </c>
      <c r="L145" s="215">
        <f t="shared" si="12"/>
        <v>5.726025791669188E-5</v>
      </c>
      <c r="M145" s="215">
        <f t="shared" si="13"/>
        <v>0.7</v>
      </c>
      <c r="N145" s="216">
        <f t="shared" si="14"/>
        <v>0.7000572602579167</v>
      </c>
      <c r="O145" s="217"/>
      <c r="P145" s="217"/>
    </row>
    <row r="146" spans="1:16" x14ac:dyDescent="0.2">
      <c r="A146" s="265">
        <v>140</v>
      </c>
      <c r="B146" s="232" t="s">
        <v>63</v>
      </c>
      <c r="C146" s="221" t="s">
        <v>1424</v>
      </c>
      <c r="D146" s="225" t="s">
        <v>710</v>
      </c>
      <c r="E146" s="225" t="s">
        <v>1393</v>
      </c>
      <c r="F146" s="223">
        <v>1947818.55</v>
      </c>
      <c r="G146" s="224">
        <v>1018</v>
      </c>
      <c r="H146" s="114">
        <v>260</v>
      </c>
      <c r="I146" s="114">
        <v>512250</v>
      </c>
      <c r="J146" s="215">
        <f t="shared" si="10"/>
        <v>1.3348265935756695E-4</v>
      </c>
      <c r="K146" s="215">
        <f t="shared" si="11"/>
        <v>503.19253438113947</v>
      </c>
      <c r="L146" s="215">
        <f t="shared" si="12"/>
        <v>4.0044797807270082E-5</v>
      </c>
      <c r="M146" s="215">
        <f t="shared" si="13"/>
        <v>0.7</v>
      </c>
      <c r="N146" s="216">
        <f t="shared" si="14"/>
        <v>0.70004004479780724</v>
      </c>
      <c r="O146" s="217"/>
      <c r="P146" s="217"/>
    </row>
    <row r="147" spans="1:16" x14ac:dyDescent="0.2">
      <c r="A147" s="265">
        <v>141</v>
      </c>
      <c r="B147" s="232" t="s">
        <v>63</v>
      </c>
      <c r="C147" s="221" t="s">
        <v>1424</v>
      </c>
      <c r="D147" s="225" t="s">
        <v>701</v>
      </c>
      <c r="E147" s="225" t="s">
        <v>702</v>
      </c>
      <c r="F147" s="223">
        <v>1594590.2749999999</v>
      </c>
      <c r="G147" s="224">
        <v>906</v>
      </c>
      <c r="H147" s="114">
        <v>208</v>
      </c>
      <c r="I147" s="114">
        <v>448255</v>
      </c>
      <c r="J147" s="215">
        <f t="shared" si="10"/>
        <v>1.3044103131759036E-4</v>
      </c>
      <c r="K147" s="215">
        <f t="shared" si="11"/>
        <v>494.76269315673289</v>
      </c>
      <c r="L147" s="215">
        <f t="shared" si="12"/>
        <v>3.9132309395277109E-5</v>
      </c>
      <c r="M147" s="215">
        <f t="shared" si="13"/>
        <v>0.7</v>
      </c>
      <c r="N147" s="216">
        <f t="shared" si="14"/>
        <v>0.70003913230939518</v>
      </c>
      <c r="O147" s="217"/>
      <c r="P147" s="217"/>
    </row>
    <row r="148" spans="1:16" x14ac:dyDescent="0.2">
      <c r="A148" s="265">
        <v>142</v>
      </c>
      <c r="B148" s="232" t="s">
        <v>63</v>
      </c>
      <c r="C148" s="221" t="s">
        <v>1424</v>
      </c>
      <c r="D148" s="225" t="s">
        <v>709</v>
      </c>
      <c r="E148" s="225" t="s">
        <v>1147</v>
      </c>
      <c r="F148" s="223">
        <v>2376102</v>
      </c>
      <c r="G148" s="224">
        <v>902</v>
      </c>
      <c r="H148" s="114">
        <v>380</v>
      </c>
      <c r="I148" s="114">
        <v>851350</v>
      </c>
      <c r="J148" s="215">
        <f t="shared" si="10"/>
        <v>1.5992579443138385E-4</v>
      </c>
      <c r="K148" s="215">
        <f t="shared" si="11"/>
        <v>943.84700665188473</v>
      </c>
      <c r="L148" s="215">
        <f t="shared" si="12"/>
        <v>4.7977738329415156E-5</v>
      </c>
      <c r="M148" s="215">
        <f t="shared" si="13"/>
        <v>0.7</v>
      </c>
      <c r="N148" s="216">
        <f t="shared" si="14"/>
        <v>0.70004797773832939</v>
      </c>
      <c r="O148" s="217"/>
      <c r="P148" s="217"/>
    </row>
    <row r="149" spans="1:16" x14ac:dyDescent="0.2">
      <c r="A149" s="265">
        <v>143</v>
      </c>
      <c r="B149" s="232" t="s">
        <v>63</v>
      </c>
      <c r="C149" s="221" t="s">
        <v>1424</v>
      </c>
      <c r="D149" s="225" t="s">
        <v>1150</v>
      </c>
      <c r="E149" s="225" t="s">
        <v>1394</v>
      </c>
      <c r="F149" s="223">
        <v>688941.05</v>
      </c>
      <c r="G149" s="224">
        <v>402</v>
      </c>
      <c r="H149" s="114">
        <v>155</v>
      </c>
      <c r="I149" s="114">
        <v>250545</v>
      </c>
      <c r="J149" s="215">
        <f t="shared" si="10"/>
        <v>2.2498296479793152E-4</v>
      </c>
      <c r="K149" s="215">
        <f t="shared" si="11"/>
        <v>623.24626865671644</v>
      </c>
      <c r="L149" s="215">
        <f t="shared" si="12"/>
        <v>6.7494889439379449E-5</v>
      </c>
      <c r="M149" s="215">
        <f t="shared" si="13"/>
        <v>0.7</v>
      </c>
      <c r="N149" s="216">
        <f t="shared" si="14"/>
        <v>0.70006749488943931</v>
      </c>
      <c r="O149" s="217"/>
      <c r="P149" s="217"/>
    </row>
    <row r="150" spans="1:16" x14ac:dyDescent="0.2">
      <c r="A150" s="265">
        <v>144</v>
      </c>
      <c r="B150" s="232" t="s">
        <v>63</v>
      </c>
      <c r="C150" s="221" t="s">
        <v>1424</v>
      </c>
      <c r="D150" s="225" t="s">
        <v>703</v>
      </c>
      <c r="E150" s="225" t="s">
        <v>1331</v>
      </c>
      <c r="F150" s="223">
        <v>985463.65</v>
      </c>
      <c r="G150" s="224">
        <v>646</v>
      </c>
      <c r="H150" s="114">
        <v>130</v>
      </c>
      <c r="I150" s="114">
        <v>271190</v>
      </c>
      <c r="J150" s="215">
        <f t="shared" si="10"/>
        <v>1.3191760041073052E-4</v>
      </c>
      <c r="K150" s="215">
        <f t="shared" si="11"/>
        <v>419.7987616099071</v>
      </c>
      <c r="L150" s="215">
        <f t="shared" si="12"/>
        <v>3.9575280123219156E-5</v>
      </c>
      <c r="M150" s="215">
        <f t="shared" si="13"/>
        <v>0.7</v>
      </c>
      <c r="N150" s="216">
        <f t="shared" si="14"/>
        <v>0.70003957528012317</v>
      </c>
      <c r="O150" s="217"/>
      <c r="P150" s="217"/>
    </row>
    <row r="151" spans="1:16" x14ac:dyDescent="0.2">
      <c r="A151" s="265">
        <v>145</v>
      </c>
      <c r="B151" s="233" t="s">
        <v>17</v>
      </c>
      <c r="C151" s="221" t="s">
        <v>1424</v>
      </c>
      <c r="D151" s="235" t="s">
        <v>343</v>
      </c>
      <c r="E151" s="236" t="s">
        <v>1311</v>
      </c>
      <c r="F151" s="229">
        <v>5630511.0750000002</v>
      </c>
      <c r="G151" s="230">
        <v>2317</v>
      </c>
      <c r="H151" s="114">
        <v>1120</v>
      </c>
      <c r="I151" s="114">
        <v>2079300</v>
      </c>
      <c r="J151" s="215">
        <f t="shared" si="10"/>
        <v>1.9891622360408907E-4</v>
      </c>
      <c r="K151" s="215">
        <f t="shared" si="11"/>
        <v>897.41044454035386</v>
      </c>
      <c r="L151" s="215">
        <f t="shared" si="12"/>
        <v>5.9674867081226716E-5</v>
      </c>
      <c r="M151" s="215">
        <f t="shared" si="13"/>
        <v>0.7</v>
      </c>
      <c r="N151" s="216">
        <f t="shared" si="14"/>
        <v>0.70005967486708121</v>
      </c>
      <c r="O151" s="217"/>
      <c r="P151" s="217"/>
    </row>
    <row r="152" spans="1:16" x14ac:dyDescent="0.2">
      <c r="A152" s="265">
        <v>146</v>
      </c>
      <c r="B152" s="233" t="s">
        <v>17</v>
      </c>
      <c r="C152" s="221" t="s">
        <v>1424</v>
      </c>
      <c r="D152" s="235" t="s">
        <v>1164</v>
      </c>
      <c r="E152" s="236" t="s">
        <v>1065</v>
      </c>
      <c r="F152" s="229">
        <v>4042671.8749999995</v>
      </c>
      <c r="G152" s="230">
        <v>2188</v>
      </c>
      <c r="H152" s="114">
        <v>255</v>
      </c>
      <c r="I152" s="114">
        <v>280660</v>
      </c>
      <c r="J152" s="215">
        <f t="shared" si="10"/>
        <v>6.3077095516192496E-5</v>
      </c>
      <c r="K152" s="215">
        <f t="shared" si="11"/>
        <v>128.27239488117002</v>
      </c>
      <c r="L152" s="215">
        <f t="shared" si="12"/>
        <v>1.8923128654857748E-5</v>
      </c>
      <c r="M152" s="215">
        <f t="shared" si="13"/>
        <v>0.7</v>
      </c>
      <c r="N152" s="216">
        <f t="shared" si="14"/>
        <v>0.70001892312865477</v>
      </c>
      <c r="O152" s="217"/>
      <c r="P152" s="217"/>
    </row>
    <row r="153" spans="1:16" x14ac:dyDescent="0.2">
      <c r="A153" s="265">
        <v>147</v>
      </c>
      <c r="B153" s="233" t="s">
        <v>17</v>
      </c>
      <c r="C153" s="221" t="s">
        <v>1424</v>
      </c>
      <c r="D153" s="235" t="s">
        <v>345</v>
      </c>
      <c r="E153" s="236" t="s">
        <v>1245</v>
      </c>
      <c r="F153" s="229">
        <v>4650768.8</v>
      </c>
      <c r="G153" s="230">
        <v>3260</v>
      </c>
      <c r="H153" s="114">
        <v>340</v>
      </c>
      <c r="I153" s="114">
        <v>474185</v>
      </c>
      <c r="J153" s="215">
        <f t="shared" si="10"/>
        <v>7.310619267936949E-5</v>
      </c>
      <c r="K153" s="215">
        <f t="shared" si="11"/>
        <v>145.45552147239263</v>
      </c>
      <c r="L153" s="215">
        <f t="shared" si="12"/>
        <v>2.1931857803810846E-5</v>
      </c>
      <c r="M153" s="215">
        <f t="shared" si="13"/>
        <v>0.7</v>
      </c>
      <c r="N153" s="216">
        <f t="shared" si="14"/>
        <v>0.70002193185780381</v>
      </c>
      <c r="O153" s="217"/>
      <c r="P153" s="217"/>
    </row>
    <row r="154" spans="1:16" x14ac:dyDescent="0.2">
      <c r="A154" s="265">
        <v>148</v>
      </c>
      <c r="B154" s="226" t="s">
        <v>916</v>
      </c>
      <c r="C154" s="221" t="s">
        <v>1424</v>
      </c>
      <c r="D154" s="222" t="s">
        <v>921</v>
      </c>
      <c r="E154" s="222" t="s">
        <v>1386</v>
      </c>
      <c r="F154" s="223">
        <v>1089622.425</v>
      </c>
      <c r="G154" s="224">
        <v>556</v>
      </c>
      <c r="H154" s="114">
        <v>235</v>
      </c>
      <c r="I154" s="114">
        <v>377390</v>
      </c>
      <c r="J154" s="215">
        <f t="shared" si="10"/>
        <v>2.156710385251111E-4</v>
      </c>
      <c r="K154" s="215">
        <f t="shared" si="11"/>
        <v>678.75899280575538</v>
      </c>
      <c r="L154" s="215">
        <f t="shared" si="12"/>
        <v>6.4701311557533329E-5</v>
      </c>
      <c r="M154" s="215">
        <f t="shared" si="13"/>
        <v>0.7</v>
      </c>
      <c r="N154" s="216">
        <f t="shared" si="14"/>
        <v>0.70006470131155751</v>
      </c>
      <c r="O154" s="217"/>
      <c r="P154" s="217"/>
    </row>
    <row r="155" spans="1:16" x14ac:dyDescent="0.2">
      <c r="A155" s="265">
        <v>149</v>
      </c>
      <c r="B155" s="226" t="s">
        <v>916</v>
      </c>
      <c r="C155" s="221" t="s">
        <v>1424</v>
      </c>
      <c r="D155" s="222" t="s">
        <v>919</v>
      </c>
      <c r="E155" s="222" t="s">
        <v>1369</v>
      </c>
      <c r="F155" s="223">
        <v>1522741.85</v>
      </c>
      <c r="G155" s="224">
        <v>767</v>
      </c>
      <c r="H155" s="114">
        <v>236</v>
      </c>
      <c r="I155" s="114">
        <v>392345</v>
      </c>
      <c r="J155" s="215">
        <f t="shared" si="10"/>
        <v>1.5498359094813082E-4</v>
      </c>
      <c r="K155" s="215">
        <f t="shared" si="11"/>
        <v>511.53194263363753</v>
      </c>
      <c r="L155" s="215">
        <f t="shared" si="12"/>
        <v>4.6495077284439246E-5</v>
      </c>
      <c r="M155" s="215">
        <f t="shared" si="13"/>
        <v>0.7</v>
      </c>
      <c r="N155" s="216">
        <f t="shared" si="14"/>
        <v>0.70004649507728445</v>
      </c>
      <c r="O155" s="217"/>
      <c r="P155" s="217"/>
    </row>
    <row r="156" spans="1:16" x14ac:dyDescent="0.2">
      <c r="A156" s="265">
        <v>150</v>
      </c>
      <c r="B156" s="226" t="s">
        <v>916</v>
      </c>
      <c r="C156" s="221" t="s">
        <v>1424</v>
      </c>
      <c r="D156" s="222" t="s">
        <v>917</v>
      </c>
      <c r="E156" s="222" t="s">
        <v>918</v>
      </c>
      <c r="F156" s="223">
        <v>3465517.7250000001</v>
      </c>
      <c r="G156" s="224">
        <v>1814</v>
      </c>
      <c r="H156" s="114">
        <v>336</v>
      </c>
      <c r="I156" s="114">
        <v>617075</v>
      </c>
      <c r="J156" s="215">
        <f t="shared" si="10"/>
        <v>9.6955210350280349E-5</v>
      </c>
      <c r="K156" s="215">
        <f t="shared" si="11"/>
        <v>340.17364939360527</v>
      </c>
      <c r="L156" s="215">
        <f t="shared" si="12"/>
        <v>2.9086563105084103E-5</v>
      </c>
      <c r="M156" s="215">
        <f t="shared" si="13"/>
        <v>0.7</v>
      </c>
      <c r="N156" s="216">
        <f t="shared" si="14"/>
        <v>0.70002908656310503</v>
      </c>
      <c r="O156" s="217"/>
      <c r="P156" s="217"/>
    </row>
    <row r="157" spans="1:16" x14ac:dyDescent="0.2">
      <c r="A157" s="265">
        <v>151</v>
      </c>
      <c r="B157" s="226" t="s">
        <v>916</v>
      </c>
      <c r="C157" s="221" t="s">
        <v>1424</v>
      </c>
      <c r="D157" s="222" t="s">
        <v>923</v>
      </c>
      <c r="E157" s="222" t="s">
        <v>924</v>
      </c>
      <c r="F157" s="223">
        <v>3080885.7250000001</v>
      </c>
      <c r="G157" s="224">
        <v>1559</v>
      </c>
      <c r="H157" s="114">
        <v>331</v>
      </c>
      <c r="I157" s="114">
        <v>864720</v>
      </c>
      <c r="J157" s="215">
        <f t="shared" si="10"/>
        <v>1.0743663658605838E-4</v>
      </c>
      <c r="K157" s="215">
        <f t="shared" si="11"/>
        <v>554.66324567030142</v>
      </c>
      <c r="L157" s="215">
        <f t="shared" si="12"/>
        <v>3.2230990975817513E-5</v>
      </c>
      <c r="M157" s="215">
        <f t="shared" si="13"/>
        <v>0.7</v>
      </c>
      <c r="N157" s="216">
        <f t="shared" si="14"/>
        <v>0.70003223099097578</v>
      </c>
      <c r="O157" s="217"/>
      <c r="P157" s="217"/>
    </row>
    <row r="158" spans="1:16" x14ac:dyDescent="0.2">
      <c r="A158" s="265">
        <v>152</v>
      </c>
      <c r="B158" s="226" t="s">
        <v>916</v>
      </c>
      <c r="C158" s="221" t="s">
        <v>1424</v>
      </c>
      <c r="D158" s="222" t="s">
        <v>926</v>
      </c>
      <c r="E158" s="222" t="s">
        <v>1370</v>
      </c>
      <c r="F158" s="223">
        <v>1223764.425</v>
      </c>
      <c r="G158" s="224">
        <v>654</v>
      </c>
      <c r="H158" s="114">
        <v>203</v>
      </c>
      <c r="I158" s="114">
        <v>320120</v>
      </c>
      <c r="J158" s="215">
        <f t="shared" si="10"/>
        <v>1.658815993118937E-4</v>
      </c>
      <c r="K158" s="215">
        <f t="shared" si="11"/>
        <v>489.48012232415903</v>
      </c>
      <c r="L158" s="215">
        <f t="shared" si="12"/>
        <v>4.9764479793568109E-5</v>
      </c>
      <c r="M158" s="215">
        <f t="shared" si="13"/>
        <v>0.7</v>
      </c>
      <c r="N158" s="216">
        <f t="shared" si="14"/>
        <v>0.7000497644797935</v>
      </c>
      <c r="O158" s="217"/>
      <c r="P158" s="217"/>
    </row>
    <row r="159" spans="1:16" x14ac:dyDescent="0.2">
      <c r="A159" s="265">
        <v>153</v>
      </c>
      <c r="B159" s="226" t="s">
        <v>916</v>
      </c>
      <c r="C159" s="221" t="s">
        <v>1424</v>
      </c>
      <c r="D159" s="222" t="s">
        <v>925</v>
      </c>
      <c r="E159" s="222" t="s">
        <v>1371</v>
      </c>
      <c r="F159" s="223">
        <v>466933.125</v>
      </c>
      <c r="G159" s="224">
        <v>241</v>
      </c>
      <c r="H159" s="114">
        <v>90</v>
      </c>
      <c r="I159" s="114">
        <v>96005</v>
      </c>
      <c r="J159" s="215">
        <f t="shared" si="10"/>
        <v>1.9274708771197161E-4</v>
      </c>
      <c r="K159" s="215">
        <f t="shared" si="11"/>
        <v>398.36099585062243</v>
      </c>
      <c r="L159" s="215">
        <f t="shared" si="12"/>
        <v>5.7824126313591484E-5</v>
      </c>
      <c r="M159" s="215">
        <f t="shared" si="13"/>
        <v>0.7</v>
      </c>
      <c r="N159" s="216">
        <f t="shared" si="14"/>
        <v>0.70005782412631357</v>
      </c>
      <c r="O159" s="217"/>
      <c r="P159" s="217"/>
    </row>
    <row r="160" spans="1:16" x14ac:dyDescent="0.2">
      <c r="A160" s="265">
        <v>154</v>
      </c>
      <c r="B160" s="226" t="s">
        <v>97</v>
      </c>
      <c r="C160" s="221" t="s">
        <v>1424</v>
      </c>
      <c r="D160" s="222" t="s">
        <v>927</v>
      </c>
      <c r="E160" s="222" t="s">
        <v>1387</v>
      </c>
      <c r="F160" s="223">
        <v>1359959.2749999999</v>
      </c>
      <c r="G160" s="224">
        <v>839</v>
      </c>
      <c r="H160" s="114">
        <v>215</v>
      </c>
      <c r="I160" s="114">
        <v>458750</v>
      </c>
      <c r="J160" s="215">
        <f t="shared" si="10"/>
        <v>1.5809296936483632E-4</v>
      </c>
      <c r="K160" s="215">
        <f t="shared" si="11"/>
        <v>546.78188319427886</v>
      </c>
      <c r="L160" s="215">
        <f t="shared" si="12"/>
        <v>4.7427890809450895E-5</v>
      </c>
      <c r="M160" s="215">
        <f t="shared" si="13"/>
        <v>0.7</v>
      </c>
      <c r="N160" s="216">
        <f t="shared" si="14"/>
        <v>0.70004742789080943</v>
      </c>
      <c r="O160" s="217"/>
      <c r="P160" s="217"/>
    </row>
    <row r="161" spans="1:16" x14ac:dyDescent="0.2">
      <c r="A161" s="265">
        <v>155</v>
      </c>
      <c r="B161" s="226" t="s">
        <v>97</v>
      </c>
      <c r="C161" s="221" t="s">
        <v>1424</v>
      </c>
      <c r="D161" s="222" t="s">
        <v>932</v>
      </c>
      <c r="E161" s="222" t="s">
        <v>933</v>
      </c>
      <c r="F161" s="223">
        <v>1336505.075</v>
      </c>
      <c r="G161" s="224">
        <v>780</v>
      </c>
      <c r="H161" s="114">
        <v>220</v>
      </c>
      <c r="I161" s="114">
        <v>431465</v>
      </c>
      <c r="J161" s="215">
        <f t="shared" si="10"/>
        <v>1.646084284416204E-4</v>
      </c>
      <c r="K161" s="215">
        <f t="shared" si="11"/>
        <v>553.16025641025647</v>
      </c>
      <c r="L161" s="215">
        <f t="shared" si="12"/>
        <v>4.9382528532486117E-5</v>
      </c>
      <c r="M161" s="215">
        <f t="shared" si="13"/>
        <v>0.7</v>
      </c>
      <c r="N161" s="216">
        <f t="shared" si="14"/>
        <v>0.70004938252853244</v>
      </c>
      <c r="O161" s="217"/>
      <c r="P161" s="217"/>
    </row>
    <row r="162" spans="1:16" x14ac:dyDescent="0.2">
      <c r="A162" s="265">
        <v>156</v>
      </c>
      <c r="B162" s="226" t="s">
        <v>97</v>
      </c>
      <c r="C162" s="221" t="s">
        <v>1424</v>
      </c>
      <c r="D162" s="222" t="s">
        <v>930</v>
      </c>
      <c r="E162" s="222" t="s">
        <v>922</v>
      </c>
      <c r="F162" s="223">
        <v>1339861.5249999999</v>
      </c>
      <c r="G162" s="224">
        <v>791</v>
      </c>
      <c r="H162" s="114">
        <v>242</v>
      </c>
      <c r="I162" s="114">
        <v>489010</v>
      </c>
      <c r="J162" s="215">
        <f t="shared" si="10"/>
        <v>1.8061567966883742E-4</v>
      </c>
      <c r="K162" s="215">
        <f t="shared" si="11"/>
        <v>618.21744627054363</v>
      </c>
      <c r="L162" s="215">
        <f t="shared" si="12"/>
        <v>5.4184703900651229E-5</v>
      </c>
      <c r="M162" s="215">
        <f t="shared" si="13"/>
        <v>0.7</v>
      </c>
      <c r="N162" s="216">
        <f t="shared" si="14"/>
        <v>0.70005418470390057</v>
      </c>
      <c r="O162" s="217"/>
      <c r="P162" s="217"/>
    </row>
    <row r="163" spans="1:16" x14ac:dyDescent="0.2">
      <c r="A163" s="265">
        <v>157</v>
      </c>
      <c r="B163" s="226" t="s">
        <v>97</v>
      </c>
      <c r="C163" s="221" t="s">
        <v>1424</v>
      </c>
      <c r="D163" s="222" t="s">
        <v>928</v>
      </c>
      <c r="E163" s="222" t="s">
        <v>929</v>
      </c>
      <c r="F163" s="223">
        <v>1486690.7249999999</v>
      </c>
      <c r="G163" s="224">
        <v>892</v>
      </c>
      <c r="H163" s="114">
        <v>338</v>
      </c>
      <c r="I163" s="114">
        <v>651355</v>
      </c>
      <c r="J163" s="215">
        <f t="shared" si="10"/>
        <v>2.2735058093538589E-4</v>
      </c>
      <c r="K163" s="215">
        <f t="shared" si="11"/>
        <v>730.21860986547085</v>
      </c>
      <c r="L163" s="215">
        <f t="shared" si="12"/>
        <v>6.8205174280615765E-5</v>
      </c>
      <c r="M163" s="215">
        <f t="shared" si="13"/>
        <v>0.7</v>
      </c>
      <c r="N163" s="216">
        <f t="shared" si="14"/>
        <v>0.70006820517428059</v>
      </c>
      <c r="O163" s="217"/>
      <c r="P163" s="217"/>
    </row>
    <row r="164" spans="1:16" x14ac:dyDescent="0.2">
      <c r="A164" s="265">
        <v>158</v>
      </c>
      <c r="B164" s="232" t="s">
        <v>59</v>
      </c>
      <c r="C164" s="221" t="s">
        <v>1424</v>
      </c>
      <c r="D164" s="225" t="s">
        <v>694</v>
      </c>
      <c r="E164" s="225" t="s">
        <v>440</v>
      </c>
      <c r="F164" s="223">
        <v>6273000.0999999996</v>
      </c>
      <c r="G164" s="224">
        <v>3404</v>
      </c>
      <c r="H164" s="114">
        <v>411</v>
      </c>
      <c r="I164" s="114">
        <v>929610</v>
      </c>
      <c r="J164" s="215">
        <f t="shared" si="10"/>
        <v>6.5518889438563862E-5</v>
      </c>
      <c r="K164" s="215">
        <f t="shared" si="11"/>
        <v>273.09341950646296</v>
      </c>
      <c r="L164" s="215">
        <f t="shared" si="12"/>
        <v>1.9655666831569157E-5</v>
      </c>
      <c r="M164" s="215">
        <f t="shared" si="13"/>
        <v>0.7</v>
      </c>
      <c r="N164" s="216">
        <f t="shared" si="14"/>
        <v>0.70001965566683155</v>
      </c>
      <c r="O164" s="217"/>
      <c r="P164" s="217"/>
    </row>
    <row r="165" spans="1:16" x14ac:dyDescent="0.2">
      <c r="A165" s="265">
        <v>159</v>
      </c>
      <c r="B165" s="232" t="s">
        <v>59</v>
      </c>
      <c r="C165" s="221" t="s">
        <v>1424</v>
      </c>
      <c r="D165" s="225" t="s">
        <v>691</v>
      </c>
      <c r="E165" s="225" t="s">
        <v>1337</v>
      </c>
      <c r="F165" s="223">
        <v>2588500.2999999998</v>
      </c>
      <c r="G165" s="224">
        <v>1397</v>
      </c>
      <c r="H165" s="114">
        <v>204</v>
      </c>
      <c r="I165" s="114">
        <v>276515</v>
      </c>
      <c r="J165" s="215">
        <f t="shared" si="10"/>
        <v>7.8810112558225326E-5</v>
      </c>
      <c r="K165" s="215">
        <f t="shared" si="11"/>
        <v>197.93486041517536</v>
      </c>
      <c r="L165" s="215">
        <f t="shared" si="12"/>
        <v>2.3643033767467596E-5</v>
      </c>
      <c r="M165" s="215">
        <f t="shared" si="13"/>
        <v>0.7</v>
      </c>
      <c r="N165" s="216">
        <f t="shared" si="14"/>
        <v>0.70002364303376741</v>
      </c>
      <c r="O165" s="217"/>
      <c r="P165" s="217"/>
    </row>
    <row r="166" spans="1:16" x14ac:dyDescent="0.2">
      <c r="A166" s="265">
        <v>160</v>
      </c>
      <c r="B166" s="232" t="s">
        <v>59</v>
      </c>
      <c r="C166" s="221" t="s">
        <v>1424</v>
      </c>
      <c r="D166" s="225" t="s">
        <v>692</v>
      </c>
      <c r="E166" s="225" t="s">
        <v>1438</v>
      </c>
      <c r="F166" s="223">
        <v>2626566.75</v>
      </c>
      <c r="G166" s="224">
        <v>1431</v>
      </c>
      <c r="H166" s="114">
        <v>350</v>
      </c>
      <c r="I166" s="114">
        <v>535530</v>
      </c>
      <c r="J166" s="215">
        <f t="shared" si="10"/>
        <v>1.3325379985107936E-4</v>
      </c>
      <c r="K166" s="215">
        <f t="shared" si="11"/>
        <v>374.23480083857442</v>
      </c>
      <c r="L166" s="215">
        <f t="shared" si="12"/>
        <v>3.9976139955323811E-5</v>
      </c>
      <c r="M166" s="215">
        <f t="shared" si="13"/>
        <v>0.7</v>
      </c>
      <c r="N166" s="216">
        <f t="shared" si="14"/>
        <v>0.70003997613995528</v>
      </c>
      <c r="O166" s="217"/>
      <c r="P166" s="217"/>
    </row>
    <row r="167" spans="1:16" x14ac:dyDescent="0.2">
      <c r="A167" s="265">
        <v>161</v>
      </c>
      <c r="B167" s="232" t="s">
        <v>59</v>
      </c>
      <c r="C167" s="221" t="s">
        <v>1424</v>
      </c>
      <c r="D167" s="225" t="s">
        <v>690</v>
      </c>
      <c r="E167" s="225" t="s">
        <v>1336</v>
      </c>
      <c r="F167" s="223">
        <v>2835255.1500000004</v>
      </c>
      <c r="G167" s="224">
        <v>1539</v>
      </c>
      <c r="H167" s="114">
        <v>227</v>
      </c>
      <c r="I167" s="114">
        <v>381665</v>
      </c>
      <c r="J167" s="215">
        <f t="shared" si="10"/>
        <v>8.0063341036520105E-5</v>
      </c>
      <c r="K167" s="215">
        <f t="shared" si="11"/>
        <v>247.99545159194281</v>
      </c>
      <c r="L167" s="215">
        <f t="shared" si="12"/>
        <v>2.4019002310956031E-5</v>
      </c>
      <c r="M167" s="215">
        <f t="shared" si="13"/>
        <v>0.7</v>
      </c>
      <c r="N167" s="216">
        <f t="shared" si="14"/>
        <v>0.70002401900231093</v>
      </c>
      <c r="O167" s="217"/>
      <c r="P167" s="217"/>
    </row>
    <row r="168" spans="1:16" x14ac:dyDescent="0.2">
      <c r="A168" s="265">
        <v>162</v>
      </c>
      <c r="B168" s="232" t="s">
        <v>56</v>
      </c>
      <c r="C168" s="221" t="s">
        <v>1424</v>
      </c>
      <c r="D168" s="225" t="s">
        <v>681</v>
      </c>
      <c r="E168" s="225" t="s">
        <v>1053</v>
      </c>
      <c r="F168" s="223">
        <v>2539340.4749999996</v>
      </c>
      <c r="G168" s="224">
        <v>1368</v>
      </c>
      <c r="H168" s="114">
        <v>386</v>
      </c>
      <c r="I168" s="114">
        <v>698275</v>
      </c>
      <c r="J168" s="215">
        <f t="shared" si="10"/>
        <v>1.520079736452041E-4</v>
      </c>
      <c r="K168" s="215">
        <f t="shared" si="11"/>
        <v>510.43494152046782</v>
      </c>
      <c r="L168" s="215">
        <f t="shared" si="12"/>
        <v>4.5602392093561227E-5</v>
      </c>
      <c r="M168" s="215">
        <f t="shared" si="13"/>
        <v>0.7</v>
      </c>
      <c r="N168" s="216">
        <f t="shared" si="14"/>
        <v>0.70004560239209357</v>
      </c>
      <c r="O168" s="217"/>
      <c r="P168" s="217"/>
    </row>
    <row r="169" spans="1:16" x14ac:dyDescent="0.2">
      <c r="A169" s="265">
        <v>163</v>
      </c>
      <c r="B169" s="232" t="s">
        <v>56</v>
      </c>
      <c r="C169" s="221" t="s">
        <v>1424</v>
      </c>
      <c r="D169" s="225" t="s">
        <v>682</v>
      </c>
      <c r="E169" s="225" t="s">
        <v>683</v>
      </c>
      <c r="F169" s="223">
        <v>967880.67499999993</v>
      </c>
      <c r="G169" s="224">
        <v>526</v>
      </c>
      <c r="H169" s="114">
        <v>246</v>
      </c>
      <c r="I169" s="114">
        <v>336795</v>
      </c>
      <c r="J169" s="215">
        <f t="shared" si="10"/>
        <v>2.5416356205272929E-4</v>
      </c>
      <c r="K169" s="215">
        <f t="shared" si="11"/>
        <v>640.29467680608366</v>
      </c>
      <c r="L169" s="215">
        <f t="shared" si="12"/>
        <v>7.6249068615818791E-5</v>
      </c>
      <c r="M169" s="215">
        <f t="shared" si="13"/>
        <v>0.7</v>
      </c>
      <c r="N169" s="216">
        <f t="shared" si="14"/>
        <v>0.70007624906861576</v>
      </c>
      <c r="O169" s="217"/>
      <c r="P169" s="217"/>
    </row>
    <row r="170" spans="1:16" x14ac:dyDescent="0.2">
      <c r="A170" s="265">
        <v>164</v>
      </c>
      <c r="B170" s="232" t="s">
        <v>56</v>
      </c>
      <c r="C170" s="221" t="s">
        <v>1424</v>
      </c>
      <c r="D170" s="225" t="s">
        <v>684</v>
      </c>
      <c r="E170" s="225" t="s">
        <v>685</v>
      </c>
      <c r="F170" s="223">
        <v>391487.75</v>
      </c>
      <c r="G170" s="224">
        <v>217</v>
      </c>
      <c r="H170" s="114">
        <v>52</v>
      </c>
      <c r="I170" s="114">
        <v>67570</v>
      </c>
      <c r="J170" s="215">
        <f t="shared" si="10"/>
        <v>1.3282663378356028E-4</v>
      </c>
      <c r="K170" s="215">
        <f t="shared" si="11"/>
        <v>311.38248847926269</v>
      </c>
      <c r="L170" s="215">
        <f t="shared" si="12"/>
        <v>3.9847990135068085E-5</v>
      </c>
      <c r="M170" s="215">
        <f t="shared" si="13"/>
        <v>0.7</v>
      </c>
      <c r="N170" s="216">
        <f t="shared" si="14"/>
        <v>0.70003984799013508</v>
      </c>
      <c r="O170" s="217"/>
      <c r="P170" s="217"/>
    </row>
    <row r="171" spans="1:16" x14ac:dyDescent="0.2">
      <c r="A171" s="265">
        <v>165</v>
      </c>
      <c r="B171" s="232" t="s">
        <v>56</v>
      </c>
      <c r="C171" s="221" t="s">
        <v>1424</v>
      </c>
      <c r="D171" s="225" t="s">
        <v>686</v>
      </c>
      <c r="E171" s="225" t="s">
        <v>687</v>
      </c>
      <c r="F171" s="223">
        <v>1801140.325</v>
      </c>
      <c r="G171" s="224">
        <v>983</v>
      </c>
      <c r="H171" s="114">
        <v>106</v>
      </c>
      <c r="I171" s="114">
        <v>204950</v>
      </c>
      <c r="J171" s="215">
        <f t="shared" si="10"/>
        <v>5.8851605579370947E-5</v>
      </c>
      <c r="K171" s="215">
        <f t="shared" si="11"/>
        <v>208.49440488301119</v>
      </c>
      <c r="L171" s="215">
        <f t="shared" si="12"/>
        <v>1.7655481673811283E-5</v>
      </c>
      <c r="M171" s="215">
        <f t="shared" si="13"/>
        <v>0.7</v>
      </c>
      <c r="N171" s="216">
        <f t="shared" si="14"/>
        <v>0.70001765548167372</v>
      </c>
      <c r="O171" s="217"/>
      <c r="P171" s="217"/>
    </row>
    <row r="172" spans="1:16" x14ac:dyDescent="0.2">
      <c r="A172" s="265">
        <v>166</v>
      </c>
      <c r="B172" s="233" t="s">
        <v>25</v>
      </c>
      <c r="C172" s="221" t="s">
        <v>1424</v>
      </c>
      <c r="D172" s="237" t="s">
        <v>338</v>
      </c>
      <c r="E172" s="237" t="s">
        <v>339</v>
      </c>
      <c r="F172" s="229">
        <v>3539952.65</v>
      </c>
      <c r="G172" s="230">
        <v>1238</v>
      </c>
      <c r="H172" s="114">
        <v>1100</v>
      </c>
      <c r="I172" s="114">
        <v>2128335</v>
      </c>
      <c r="J172" s="215">
        <f t="shared" si="10"/>
        <v>3.1073861962532183E-4</v>
      </c>
      <c r="K172" s="215">
        <f t="shared" si="11"/>
        <v>1719.1720516962844</v>
      </c>
      <c r="L172" s="215">
        <f t="shared" si="12"/>
        <v>9.3221585887596543E-5</v>
      </c>
      <c r="M172" s="215">
        <f t="shared" si="13"/>
        <v>0.7</v>
      </c>
      <c r="N172" s="216">
        <f t="shared" si="14"/>
        <v>0.7000932215858876</v>
      </c>
      <c r="O172" s="217"/>
      <c r="P172" s="217"/>
    </row>
    <row r="173" spans="1:16" x14ac:dyDescent="0.2">
      <c r="A173" s="265">
        <v>167</v>
      </c>
      <c r="B173" s="233" t="s">
        <v>25</v>
      </c>
      <c r="C173" s="221" t="s">
        <v>1424</v>
      </c>
      <c r="D173" s="237" t="s">
        <v>336</v>
      </c>
      <c r="E173" s="238" t="s">
        <v>337</v>
      </c>
      <c r="F173" s="229">
        <v>1704124.2750000001</v>
      </c>
      <c r="G173" s="230">
        <v>1304</v>
      </c>
      <c r="H173" s="114">
        <v>489</v>
      </c>
      <c r="I173" s="114">
        <v>929040</v>
      </c>
      <c r="J173" s="215">
        <f t="shared" si="10"/>
        <v>2.8695090327259139E-4</v>
      </c>
      <c r="K173" s="215">
        <f t="shared" si="11"/>
        <v>712.45398773006139</v>
      </c>
      <c r="L173" s="215">
        <f t="shared" si="12"/>
        <v>8.6085270981777409E-5</v>
      </c>
      <c r="M173" s="215">
        <f t="shared" si="13"/>
        <v>0.7</v>
      </c>
      <c r="N173" s="216">
        <f t="shared" si="14"/>
        <v>0.70008608527098171</v>
      </c>
      <c r="O173" s="217"/>
      <c r="P173" s="217"/>
    </row>
    <row r="174" spans="1:16" x14ac:dyDescent="0.2">
      <c r="A174" s="265">
        <v>168</v>
      </c>
      <c r="B174" s="233" t="s">
        <v>25</v>
      </c>
      <c r="C174" s="221" t="s">
        <v>1424</v>
      </c>
      <c r="D174" s="237" t="s">
        <v>334</v>
      </c>
      <c r="E174" s="237" t="s">
        <v>335</v>
      </c>
      <c r="F174" s="229">
        <v>4155139.05</v>
      </c>
      <c r="G174" s="230">
        <v>2397</v>
      </c>
      <c r="H174" s="114">
        <v>1248</v>
      </c>
      <c r="I174" s="114">
        <v>2136105</v>
      </c>
      <c r="J174" s="215">
        <f t="shared" si="10"/>
        <v>3.0035095937403107E-4</v>
      </c>
      <c r="K174" s="215">
        <f t="shared" si="11"/>
        <v>891.15769712140172</v>
      </c>
      <c r="L174" s="215">
        <f t="shared" si="12"/>
        <v>9.0105287812209319E-5</v>
      </c>
      <c r="M174" s="215">
        <f t="shared" si="13"/>
        <v>0.7</v>
      </c>
      <c r="N174" s="216">
        <f t="shared" si="14"/>
        <v>0.70009010528781213</v>
      </c>
      <c r="O174" s="217"/>
      <c r="P174" s="217"/>
    </row>
    <row r="175" spans="1:16" x14ac:dyDescent="0.2">
      <c r="A175" s="265">
        <v>169</v>
      </c>
      <c r="B175" s="233" t="s">
        <v>25</v>
      </c>
      <c r="C175" s="221" t="s">
        <v>1424</v>
      </c>
      <c r="D175" s="237" t="s">
        <v>340</v>
      </c>
      <c r="E175" s="237" t="s">
        <v>341</v>
      </c>
      <c r="F175" s="229">
        <v>2949104.2249999996</v>
      </c>
      <c r="G175" s="230">
        <v>1666</v>
      </c>
      <c r="H175" s="114">
        <v>743</v>
      </c>
      <c r="I175" s="114">
        <v>1330060</v>
      </c>
      <c r="J175" s="215">
        <f t="shared" si="10"/>
        <v>2.5194090927729081E-4</v>
      </c>
      <c r="K175" s="215">
        <f t="shared" si="11"/>
        <v>798.35534213685469</v>
      </c>
      <c r="L175" s="215">
        <f t="shared" si="12"/>
        <v>7.5582272783187242E-5</v>
      </c>
      <c r="M175" s="215">
        <f t="shared" si="13"/>
        <v>0.7</v>
      </c>
      <c r="N175" s="216">
        <f t="shared" si="14"/>
        <v>0.7000755822727831</v>
      </c>
      <c r="O175" s="217"/>
      <c r="P175" s="217"/>
    </row>
    <row r="176" spans="1:16" x14ac:dyDescent="0.2">
      <c r="A176" s="265">
        <v>170</v>
      </c>
      <c r="B176" s="233" t="s">
        <v>24</v>
      </c>
      <c r="C176" s="221" t="s">
        <v>1424</v>
      </c>
      <c r="D176" s="236" t="s">
        <v>382</v>
      </c>
      <c r="E176" s="239" t="s">
        <v>383</v>
      </c>
      <c r="F176" s="229">
        <v>2781886.5</v>
      </c>
      <c r="G176" s="230">
        <v>1517</v>
      </c>
      <c r="H176" s="114">
        <v>438</v>
      </c>
      <c r="I176" s="114">
        <v>727370</v>
      </c>
      <c r="J176" s="215">
        <f t="shared" si="10"/>
        <v>1.5744711367627687E-4</v>
      </c>
      <c r="K176" s="215">
        <f t="shared" si="11"/>
        <v>479.47923533289389</v>
      </c>
      <c r="L176" s="215">
        <f t="shared" si="12"/>
        <v>4.7234134102883063E-5</v>
      </c>
      <c r="M176" s="215">
        <f t="shared" si="13"/>
        <v>0.7</v>
      </c>
      <c r="N176" s="216">
        <f t="shared" si="14"/>
        <v>0.70004723413410286</v>
      </c>
      <c r="O176" s="217"/>
      <c r="P176" s="217"/>
    </row>
    <row r="177" spans="1:16" x14ac:dyDescent="0.2">
      <c r="A177" s="265">
        <v>171</v>
      </c>
      <c r="B177" s="233" t="s">
        <v>24</v>
      </c>
      <c r="C177" s="221" t="s">
        <v>1424</v>
      </c>
      <c r="D177" s="236" t="s">
        <v>380</v>
      </c>
      <c r="E177" s="239" t="s">
        <v>381</v>
      </c>
      <c r="F177" s="229">
        <v>2495387.9249999998</v>
      </c>
      <c r="G177" s="230">
        <v>1351</v>
      </c>
      <c r="H177" s="114">
        <v>349</v>
      </c>
      <c r="I177" s="114">
        <v>710880</v>
      </c>
      <c r="J177" s="215">
        <f t="shared" si="10"/>
        <v>1.398580142604481E-4</v>
      </c>
      <c r="K177" s="215">
        <f t="shared" si="11"/>
        <v>526.18800888230942</v>
      </c>
      <c r="L177" s="215">
        <f t="shared" si="12"/>
        <v>4.1957404278134432E-5</v>
      </c>
      <c r="M177" s="215">
        <f t="shared" si="13"/>
        <v>0.7</v>
      </c>
      <c r="N177" s="216">
        <f t="shared" si="14"/>
        <v>0.7000419574042781</v>
      </c>
      <c r="O177" s="217"/>
      <c r="P177" s="217"/>
    </row>
    <row r="178" spans="1:16" x14ac:dyDescent="0.2">
      <c r="A178" s="265">
        <v>172</v>
      </c>
      <c r="B178" s="233" t="s">
        <v>24</v>
      </c>
      <c r="C178" s="221" t="s">
        <v>1424</v>
      </c>
      <c r="D178" s="236" t="s">
        <v>378</v>
      </c>
      <c r="E178" s="239" t="s">
        <v>379</v>
      </c>
      <c r="F178" s="229">
        <v>1814883.0249999999</v>
      </c>
      <c r="G178" s="230">
        <v>983</v>
      </c>
      <c r="H178" s="114">
        <v>390</v>
      </c>
      <c r="I178" s="114">
        <v>508960</v>
      </c>
      <c r="J178" s="215">
        <f t="shared" si="10"/>
        <v>2.1488988250358451E-4</v>
      </c>
      <c r="K178" s="215">
        <f t="shared" si="11"/>
        <v>517.76195320447607</v>
      </c>
      <c r="L178" s="215">
        <f t="shared" si="12"/>
        <v>6.4466964751075349E-5</v>
      </c>
      <c r="M178" s="215">
        <f t="shared" si="13"/>
        <v>0.7</v>
      </c>
      <c r="N178" s="216">
        <f t="shared" si="14"/>
        <v>0.700064466964751</v>
      </c>
      <c r="O178" s="217"/>
      <c r="P178" s="217"/>
    </row>
    <row r="179" spans="1:16" x14ac:dyDescent="0.2">
      <c r="A179" s="265">
        <v>173</v>
      </c>
      <c r="B179" s="226" t="s">
        <v>143</v>
      </c>
      <c r="C179" s="221" t="s">
        <v>1424</v>
      </c>
      <c r="D179" s="222" t="s">
        <v>459</v>
      </c>
      <c r="E179" s="222" t="s">
        <v>1001</v>
      </c>
      <c r="F179" s="223">
        <v>1719391.5</v>
      </c>
      <c r="G179" s="224">
        <v>915</v>
      </c>
      <c r="H179" s="114">
        <v>290</v>
      </c>
      <c r="I179" s="114">
        <v>447090</v>
      </c>
      <c r="J179" s="215">
        <f t="shared" si="10"/>
        <v>1.686643210694016E-4</v>
      </c>
      <c r="K179" s="215">
        <f t="shared" si="11"/>
        <v>488.62295081967216</v>
      </c>
      <c r="L179" s="215">
        <f t="shared" si="12"/>
        <v>5.0599296320820475E-5</v>
      </c>
      <c r="M179" s="215">
        <f t="shared" si="13"/>
        <v>0.7</v>
      </c>
      <c r="N179" s="216">
        <f t="shared" si="14"/>
        <v>0.70005059929632074</v>
      </c>
      <c r="O179" s="217"/>
      <c r="P179" s="217"/>
    </row>
    <row r="180" spans="1:16" x14ac:dyDescent="0.2">
      <c r="A180" s="265">
        <v>174</v>
      </c>
      <c r="B180" s="226" t="s">
        <v>143</v>
      </c>
      <c r="C180" s="221" t="s">
        <v>1424</v>
      </c>
      <c r="D180" s="222" t="s">
        <v>458</v>
      </c>
      <c r="E180" s="222" t="s">
        <v>1203</v>
      </c>
      <c r="F180" s="223">
        <v>2062493.675</v>
      </c>
      <c r="G180" s="224">
        <v>1123</v>
      </c>
      <c r="H180" s="114">
        <v>342</v>
      </c>
      <c r="I180" s="114">
        <v>629025</v>
      </c>
      <c r="J180" s="215">
        <f t="shared" si="10"/>
        <v>1.6581869032883216E-4</v>
      </c>
      <c r="K180" s="215">
        <f t="shared" si="11"/>
        <v>560.12911843276936</v>
      </c>
      <c r="L180" s="215">
        <f t="shared" si="12"/>
        <v>4.9745607098649644E-5</v>
      </c>
      <c r="M180" s="215">
        <f t="shared" si="13"/>
        <v>0.7</v>
      </c>
      <c r="N180" s="216">
        <f t="shared" si="14"/>
        <v>0.70004974560709865</v>
      </c>
      <c r="O180" s="217"/>
      <c r="P180" s="217"/>
    </row>
    <row r="181" spans="1:16" x14ac:dyDescent="0.2">
      <c r="A181" s="265">
        <v>175</v>
      </c>
      <c r="B181" s="226" t="s">
        <v>143</v>
      </c>
      <c r="C181" s="221" t="s">
        <v>1424</v>
      </c>
      <c r="D181" s="222" t="s">
        <v>460</v>
      </c>
      <c r="E181" s="222" t="s">
        <v>1002</v>
      </c>
      <c r="F181" s="223">
        <v>2011376.5249999999</v>
      </c>
      <c r="G181" s="224">
        <v>1103</v>
      </c>
      <c r="H181" s="114">
        <v>383</v>
      </c>
      <c r="I181" s="114">
        <v>750170</v>
      </c>
      <c r="J181" s="215">
        <f t="shared" si="10"/>
        <v>1.9041685892202606E-4</v>
      </c>
      <c r="K181" s="215">
        <f t="shared" si="11"/>
        <v>680.11786038077969</v>
      </c>
      <c r="L181" s="215">
        <f t="shared" si="12"/>
        <v>5.7125057676607813E-5</v>
      </c>
      <c r="M181" s="215">
        <f t="shared" si="13"/>
        <v>0.7</v>
      </c>
      <c r="N181" s="216">
        <f t="shared" si="14"/>
        <v>0.70005712505767659</v>
      </c>
      <c r="O181" s="217"/>
      <c r="P181" s="217"/>
    </row>
    <row r="182" spans="1:16" x14ac:dyDescent="0.2">
      <c r="A182" s="265">
        <v>176</v>
      </c>
      <c r="B182" s="226" t="s">
        <v>143</v>
      </c>
      <c r="C182" s="221" t="s">
        <v>1424</v>
      </c>
      <c r="D182" s="222" t="s">
        <v>461</v>
      </c>
      <c r="E182" s="222" t="s">
        <v>1055</v>
      </c>
      <c r="F182" s="223">
        <v>2162106.625</v>
      </c>
      <c r="G182" s="224">
        <v>1169</v>
      </c>
      <c r="H182" s="114">
        <v>450</v>
      </c>
      <c r="I182" s="114">
        <v>970505</v>
      </c>
      <c r="J182" s="215">
        <f t="shared" si="10"/>
        <v>2.0813034602305979E-4</v>
      </c>
      <c r="K182" s="215">
        <f t="shared" si="11"/>
        <v>830.20102651839181</v>
      </c>
      <c r="L182" s="215">
        <f t="shared" si="12"/>
        <v>6.2439103806917939E-5</v>
      </c>
      <c r="M182" s="215">
        <f t="shared" si="13"/>
        <v>0.7</v>
      </c>
      <c r="N182" s="216">
        <f t="shared" si="14"/>
        <v>0.70006243910380683</v>
      </c>
      <c r="O182" s="217"/>
      <c r="P182" s="217"/>
    </row>
    <row r="183" spans="1:16" x14ac:dyDescent="0.2">
      <c r="A183" s="265">
        <v>177</v>
      </c>
      <c r="B183" s="226" t="s">
        <v>28</v>
      </c>
      <c r="C183" s="221" t="s">
        <v>1424</v>
      </c>
      <c r="D183" s="222" t="s">
        <v>420</v>
      </c>
      <c r="E183" s="222" t="s">
        <v>421</v>
      </c>
      <c r="F183" s="223">
        <v>3443940.1749999998</v>
      </c>
      <c r="G183" s="224">
        <v>1533</v>
      </c>
      <c r="H183" s="114">
        <v>95</v>
      </c>
      <c r="I183" s="114">
        <v>355900</v>
      </c>
      <c r="J183" s="215">
        <f t="shared" si="10"/>
        <v>2.7584683581212325E-5</v>
      </c>
      <c r="K183" s="215">
        <f t="shared" si="11"/>
        <v>232.15916503587735</v>
      </c>
      <c r="L183" s="215">
        <f t="shared" si="12"/>
        <v>8.2754050743636964E-6</v>
      </c>
      <c r="M183" s="215">
        <f t="shared" si="13"/>
        <v>0.7</v>
      </c>
      <c r="N183" s="216">
        <f t="shared" si="14"/>
        <v>0.70000827540507427</v>
      </c>
      <c r="O183" s="217"/>
      <c r="P183" s="217"/>
    </row>
    <row r="184" spans="1:16" x14ac:dyDescent="0.2">
      <c r="A184" s="265">
        <v>178</v>
      </c>
      <c r="B184" s="226" t="s">
        <v>28</v>
      </c>
      <c r="C184" s="221" t="s">
        <v>1424</v>
      </c>
      <c r="D184" s="222" t="s">
        <v>422</v>
      </c>
      <c r="E184" s="222" t="s">
        <v>423</v>
      </c>
      <c r="F184" s="223">
        <v>1647583.9749999999</v>
      </c>
      <c r="G184" s="224">
        <v>1233</v>
      </c>
      <c r="H184" s="114">
        <v>5</v>
      </c>
      <c r="I184" s="114">
        <v>4650</v>
      </c>
      <c r="J184" s="215">
        <f t="shared" si="10"/>
        <v>3.0347466811213677E-6</v>
      </c>
      <c r="K184" s="215">
        <f t="shared" si="11"/>
        <v>3.7712895377128954</v>
      </c>
      <c r="L184" s="215">
        <f t="shared" si="12"/>
        <v>9.1042400433641029E-7</v>
      </c>
      <c r="M184" s="215">
        <f t="shared" si="13"/>
        <v>0.7</v>
      </c>
      <c r="N184" s="216">
        <f t="shared" si="14"/>
        <v>0.70000091042400425</v>
      </c>
      <c r="O184" s="217"/>
      <c r="P184" s="217"/>
    </row>
    <row r="185" spans="1:16" x14ac:dyDescent="0.2">
      <c r="A185" s="265">
        <v>179</v>
      </c>
      <c r="B185" s="233" t="s">
        <v>23</v>
      </c>
      <c r="C185" s="221" t="s">
        <v>1424</v>
      </c>
      <c r="D185" s="228" t="s">
        <v>396</v>
      </c>
      <c r="E185" s="228" t="s">
        <v>1346</v>
      </c>
      <c r="F185" s="229">
        <v>1741784.45</v>
      </c>
      <c r="G185" s="230">
        <v>1211</v>
      </c>
      <c r="H185" s="114">
        <v>256</v>
      </c>
      <c r="I185" s="114">
        <v>408225</v>
      </c>
      <c r="J185" s="215">
        <f t="shared" si="10"/>
        <v>1.4697570643715414E-4</v>
      </c>
      <c r="K185" s="215">
        <f t="shared" si="11"/>
        <v>337.09744013212219</v>
      </c>
      <c r="L185" s="215">
        <f t="shared" si="12"/>
        <v>4.4092711931146242E-5</v>
      </c>
      <c r="M185" s="215">
        <f t="shared" si="13"/>
        <v>0.7</v>
      </c>
      <c r="N185" s="216">
        <f t="shared" si="14"/>
        <v>0.70004409271193113</v>
      </c>
      <c r="O185" s="217"/>
      <c r="P185" s="217"/>
    </row>
    <row r="186" spans="1:16" x14ac:dyDescent="0.2">
      <c r="A186" s="265">
        <v>180</v>
      </c>
      <c r="B186" s="233" t="s">
        <v>23</v>
      </c>
      <c r="C186" s="221" t="s">
        <v>1424</v>
      </c>
      <c r="D186" s="228" t="s">
        <v>402</v>
      </c>
      <c r="E186" s="228" t="s">
        <v>403</v>
      </c>
      <c r="F186" s="229">
        <v>1129145.675</v>
      </c>
      <c r="G186" s="230">
        <v>555</v>
      </c>
      <c r="H186" s="114">
        <v>28</v>
      </c>
      <c r="I186" s="114">
        <v>52830</v>
      </c>
      <c r="J186" s="215">
        <f t="shared" si="10"/>
        <v>2.4797508966236795E-5</v>
      </c>
      <c r="K186" s="215">
        <f t="shared" si="11"/>
        <v>95.189189189189193</v>
      </c>
      <c r="L186" s="215">
        <f t="shared" si="12"/>
        <v>7.4392526898710377E-6</v>
      </c>
      <c r="M186" s="215">
        <f t="shared" si="13"/>
        <v>0.7</v>
      </c>
      <c r="N186" s="216">
        <f t="shared" si="14"/>
        <v>0.70000743925268982</v>
      </c>
      <c r="O186" s="217"/>
      <c r="P186" s="217"/>
    </row>
    <row r="187" spans="1:16" x14ac:dyDescent="0.2">
      <c r="A187" s="265">
        <v>181</v>
      </c>
      <c r="B187" s="233" t="s">
        <v>23</v>
      </c>
      <c r="C187" s="221" t="s">
        <v>1424</v>
      </c>
      <c r="D187" s="228" t="s">
        <v>406</v>
      </c>
      <c r="E187" s="228" t="s">
        <v>1101</v>
      </c>
      <c r="F187" s="229">
        <v>3753055.6</v>
      </c>
      <c r="G187" s="230">
        <v>1179</v>
      </c>
      <c r="H187" s="114">
        <v>291</v>
      </c>
      <c r="I187" s="114">
        <v>1222440</v>
      </c>
      <c r="J187" s="215">
        <f t="shared" si="10"/>
        <v>7.7536820930657136E-5</v>
      </c>
      <c r="K187" s="215">
        <f t="shared" si="11"/>
        <v>1036.8447837150127</v>
      </c>
      <c r="L187" s="215">
        <f t="shared" si="12"/>
        <v>2.3261046279197139E-5</v>
      </c>
      <c r="M187" s="215">
        <f t="shared" si="13"/>
        <v>0.7</v>
      </c>
      <c r="N187" s="216">
        <f t="shared" si="14"/>
        <v>0.7000232610462791</v>
      </c>
      <c r="O187" s="217"/>
      <c r="P187" s="217"/>
    </row>
    <row r="188" spans="1:16" x14ac:dyDescent="0.2">
      <c r="A188" s="265">
        <v>182</v>
      </c>
      <c r="B188" s="233" t="s">
        <v>23</v>
      </c>
      <c r="C188" s="221" t="s">
        <v>1424</v>
      </c>
      <c r="D188" s="228" t="s">
        <v>397</v>
      </c>
      <c r="E188" s="228" t="s">
        <v>991</v>
      </c>
      <c r="F188" s="229">
        <v>3672783.7</v>
      </c>
      <c r="G188" s="230">
        <v>2145</v>
      </c>
      <c r="H188" s="114">
        <v>802</v>
      </c>
      <c r="I188" s="114">
        <v>1157740</v>
      </c>
      <c r="J188" s="215">
        <f t="shared" si="10"/>
        <v>2.1836298173508011E-4</v>
      </c>
      <c r="K188" s="215">
        <f t="shared" si="11"/>
        <v>539.73892773892771</v>
      </c>
      <c r="L188" s="215">
        <f t="shared" si="12"/>
        <v>6.5508894520524029E-5</v>
      </c>
      <c r="M188" s="215">
        <f t="shared" si="13"/>
        <v>0.7</v>
      </c>
      <c r="N188" s="216">
        <f t="shared" si="14"/>
        <v>0.70006550889452046</v>
      </c>
      <c r="O188" s="217"/>
      <c r="P188" s="217"/>
    </row>
    <row r="189" spans="1:16" x14ac:dyDescent="0.2">
      <c r="A189" s="265">
        <v>183</v>
      </c>
      <c r="B189" s="233" t="s">
        <v>23</v>
      </c>
      <c r="C189" s="221" t="s">
        <v>1424</v>
      </c>
      <c r="D189" s="228" t="s">
        <v>400</v>
      </c>
      <c r="E189" s="228" t="s">
        <v>401</v>
      </c>
      <c r="F189" s="229">
        <v>3431457.7750000004</v>
      </c>
      <c r="G189" s="230">
        <v>2164</v>
      </c>
      <c r="H189" s="114">
        <v>609</v>
      </c>
      <c r="I189" s="114">
        <v>823020</v>
      </c>
      <c r="J189" s="215">
        <f t="shared" si="10"/>
        <v>1.7747559198801445E-4</v>
      </c>
      <c r="K189" s="215">
        <f t="shared" si="11"/>
        <v>380.32347504621072</v>
      </c>
      <c r="L189" s="215">
        <f t="shared" si="12"/>
        <v>5.3242677596404336E-5</v>
      </c>
      <c r="M189" s="215">
        <f t="shared" si="13"/>
        <v>0.7</v>
      </c>
      <c r="N189" s="216">
        <f t="shared" si="14"/>
        <v>0.70005324267759639</v>
      </c>
      <c r="O189" s="217"/>
      <c r="P189" s="217"/>
    </row>
    <row r="190" spans="1:16" x14ac:dyDescent="0.2">
      <c r="A190" s="265">
        <v>184</v>
      </c>
      <c r="B190" s="233" t="s">
        <v>23</v>
      </c>
      <c r="C190" s="221" t="s">
        <v>1424</v>
      </c>
      <c r="D190" s="228" t="s">
        <v>404</v>
      </c>
      <c r="E190" s="228" t="s">
        <v>405</v>
      </c>
      <c r="F190" s="229">
        <v>1243641</v>
      </c>
      <c r="G190" s="230">
        <v>637</v>
      </c>
      <c r="H190" s="114">
        <v>122</v>
      </c>
      <c r="I190" s="114">
        <v>244100</v>
      </c>
      <c r="J190" s="215">
        <f t="shared" si="10"/>
        <v>9.8099049484537735E-5</v>
      </c>
      <c r="K190" s="215">
        <f t="shared" si="11"/>
        <v>383.20251177394033</v>
      </c>
      <c r="L190" s="215">
        <f t="shared" si="12"/>
        <v>2.942971484536132E-5</v>
      </c>
      <c r="M190" s="215">
        <f t="shared" si="13"/>
        <v>0.7</v>
      </c>
      <c r="N190" s="216">
        <f t="shared" si="14"/>
        <v>0.70002942971484527</v>
      </c>
      <c r="O190" s="217"/>
      <c r="P190" s="217"/>
    </row>
    <row r="191" spans="1:16" x14ac:dyDescent="0.2">
      <c r="A191" s="265">
        <v>185</v>
      </c>
      <c r="B191" s="233" t="s">
        <v>23</v>
      </c>
      <c r="C191" s="221" t="s">
        <v>1424</v>
      </c>
      <c r="D191" s="228" t="s">
        <v>398</v>
      </c>
      <c r="E191" s="228" t="s">
        <v>399</v>
      </c>
      <c r="F191" s="229">
        <v>1319042.0250000001</v>
      </c>
      <c r="G191" s="230">
        <v>952</v>
      </c>
      <c r="H191" s="114">
        <v>287</v>
      </c>
      <c r="I191" s="114">
        <v>299140</v>
      </c>
      <c r="J191" s="215">
        <f t="shared" si="10"/>
        <v>2.175821501972236E-4</v>
      </c>
      <c r="K191" s="215">
        <f t="shared" si="11"/>
        <v>314.22268907563023</v>
      </c>
      <c r="L191" s="215">
        <f t="shared" si="12"/>
        <v>6.5274645059167077E-5</v>
      </c>
      <c r="M191" s="215">
        <f t="shared" si="13"/>
        <v>0.7</v>
      </c>
      <c r="N191" s="216">
        <f t="shared" si="14"/>
        <v>0.70006527464505908</v>
      </c>
      <c r="O191" s="217"/>
      <c r="P191" s="217"/>
    </row>
    <row r="192" spans="1:16" x14ac:dyDescent="0.2">
      <c r="A192" s="265">
        <v>186</v>
      </c>
      <c r="B192" s="232" t="s">
        <v>1066</v>
      </c>
      <c r="C192" s="221" t="s">
        <v>1424</v>
      </c>
      <c r="D192" s="236" t="s">
        <v>346</v>
      </c>
      <c r="E192" s="239" t="s">
        <v>347</v>
      </c>
      <c r="F192" s="229">
        <v>1945714.375</v>
      </c>
      <c r="G192" s="230">
        <v>1168</v>
      </c>
      <c r="H192" s="114">
        <v>380</v>
      </c>
      <c r="I192" s="114">
        <v>636255</v>
      </c>
      <c r="J192" s="215">
        <f t="shared" si="10"/>
        <v>1.9530101893809569E-4</v>
      </c>
      <c r="K192" s="215">
        <f t="shared" si="11"/>
        <v>544.73886986301375</v>
      </c>
      <c r="L192" s="215">
        <f t="shared" si="12"/>
        <v>5.8590305681428703E-5</v>
      </c>
      <c r="M192" s="215">
        <f t="shared" si="13"/>
        <v>0.7</v>
      </c>
      <c r="N192" s="216">
        <f t="shared" si="14"/>
        <v>0.70005859030568141</v>
      </c>
      <c r="O192" s="217"/>
      <c r="P192" s="217"/>
    </row>
    <row r="193" spans="1:16" x14ac:dyDescent="0.2">
      <c r="A193" s="265">
        <v>187</v>
      </c>
      <c r="B193" s="232" t="s">
        <v>1066</v>
      </c>
      <c r="C193" s="221" t="s">
        <v>1424</v>
      </c>
      <c r="D193" s="236" t="s">
        <v>351</v>
      </c>
      <c r="E193" s="239" t="s">
        <v>352</v>
      </c>
      <c r="F193" s="229">
        <v>1619832.925</v>
      </c>
      <c r="G193" s="230">
        <v>838</v>
      </c>
      <c r="H193" s="114">
        <v>339</v>
      </c>
      <c r="I193" s="114">
        <v>529845</v>
      </c>
      <c r="J193" s="215">
        <f t="shared" si="10"/>
        <v>2.0928084296101092E-4</v>
      </c>
      <c r="K193" s="215">
        <f t="shared" si="11"/>
        <v>632.2732696897375</v>
      </c>
      <c r="L193" s="215">
        <f t="shared" si="12"/>
        <v>6.2784252888303276E-5</v>
      </c>
      <c r="M193" s="215">
        <f t="shared" si="13"/>
        <v>0.7</v>
      </c>
      <c r="N193" s="216">
        <f t="shared" si="14"/>
        <v>0.70006278425288826</v>
      </c>
      <c r="O193" s="217"/>
      <c r="P193" s="217"/>
    </row>
    <row r="194" spans="1:16" x14ac:dyDescent="0.2">
      <c r="A194" s="265">
        <v>188</v>
      </c>
      <c r="B194" s="232" t="s">
        <v>1066</v>
      </c>
      <c r="C194" s="221" t="s">
        <v>1424</v>
      </c>
      <c r="D194" s="236" t="s">
        <v>353</v>
      </c>
      <c r="E194" s="239" t="s">
        <v>477</v>
      </c>
      <c r="F194" s="229">
        <v>1784156.625</v>
      </c>
      <c r="G194" s="230">
        <v>842</v>
      </c>
      <c r="H194" s="114">
        <v>143</v>
      </c>
      <c r="I194" s="114">
        <v>254335</v>
      </c>
      <c r="J194" s="215">
        <f t="shared" si="10"/>
        <v>8.0149913968455546E-5</v>
      </c>
      <c r="K194" s="215">
        <f t="shared" si="11"/>
        <v>302.06057007125889</v>
      </c>
      <c r="L194" s="215">
        <f t="shared" si="12"/>
        <v>2.4044974190536663E-5</v>
      </c>
      <c r="M194" s="215">
        <f t="shared" si="13"/>
        <v>0.7</v>
      </c>
      <c r="N194" s="216">
        <f t="shared" si="14"/>
        <v>0.70002404497419046</v>
      </c>
      <c r="O194" s="217"/>
      <c r="P194" s="217"/>
    </row>
    <row r="195" spans="1:16" x14ac:dyDescent="0.2">
      <c r="A195" s="265">
        <v>189</v>
      </c>
      <c r="B195" s="232" t="s">
        <v>1066</v>
      </c>
      <c r="C195" s="221" t="s">
        <v>1424</v>
      </c>
      <c r="D195" s="236" t="s">
        <v>350</v>
      </c>
      <c r="E195" s="239" t="s">
        <v>990</v>
      </c>
      <c r="F195" s="229">
        <v>1796187.4750000001</v>
      </c>
      <c r="G195" s="230">
        <v>1005</v>
      </c>
      <c r="H195" s="114">
        <v>162</v>
      </c>
      <c r="I195" s="114">
        <v>205215</v>
      </c>
      <c r="J195" s="215">
        <f t="shared" si="10"/>
        <v>9.0191030866641577E-5</v>
      </c>
      <c r="K195" s="215">
        <f t="shared" si="11"/>
        <v>204.19402985074626</v>
      </c>
      <c r="L195" s="215">
        <f t="shared" si="12"/>
        <v>2.7057309259992471E-5</v>
      </c>
      <c r="M195" s="215">
        <f t="shared" si="13"/>
        <v>0.7</v>
      </c>
      <c r="N195" s="216">
        <f t="shared" si="14"/>
        <v>0.70002705730925996</v>
      </c>
      <c r="O195" s="217"/>
      <c r="P195" s="217"/>
    </row>
    <row r="196" spans="1:16" x14ac:dyDescent="0.2">
      <c r="A196" s="265">
        <v>190</v>
      </c>
      <c r="B196" s="232" t="s">
        <v>21</v>
      </c>
      <c r="C196" s="221" t="s">
        <v>1424</v>
      </c>
      <c r="D196" s="236" t="s">
        <v>386</v>
      </c>
      <c r="E196" s="239" t="s">
        <v>387</v>
      </c>
      <c r="F196" s="229">
        <v>1951250.675</v>
      </c>
      <c r="G196" s="230">
        <v>953</v>
      </c>
      <c r="H196" s="114">
        <v>1041</v>
      </c>
      <c r="I196" s="114">
        <v>2268085</v>
      </c>
      <c r="J196" s="215">
        <f t="shared" si="10"/>
        <v>5.3350397944128833E-4</v>
      </c>
      <c r="K196" s="215">
        <f t="shared" si="11"/>
        <v>2379.9422875131163</v>
      </c>
      <c r="L196" s="215">
        <f t="shared" si="12"/>
        <v>1.6005119383238651E-4</v>
      </c>
      <c r="M196" s="215">
        <f t="shared" si="13"/>
        <v>0.7</v>
      </c>
      <c r="N196" s="216">
        <f t="shared" si="14"/>
        <v>0.70016005119383229</v>
      </c>
      <c r="O196" s="217"/>
      <c r="P196" s="217"/>
    </row>
    <row r="197" spans="1:16" x14ac:dyDescent="0.2">
      <c r="A197" s="265">
        <v>191</v>
      </c>
      <c r="B197" s="232" t="s">
        <v>21</v>
      </c>
      <c r="C197" s="221" t="s">
        <v>1424</v>
      </c>
      <c r="D197" s="236" t="s">
        <v>392</v>
      </c>
      <c r="E197" s="239" t="s">
        <v>393</v>
      </c>
      <c r="F197" s="229">
        <v>2743776.125</v>
      </c>
      <c r="G197" s="230">
        <v>1340</v>
      </c>
      <c r="H197" s="114">
        <v>206</v>
      </c>
      <c r="I197" s="114">
        <v>449775</v>
      </c>
      <c r="J197" s="215">
        <f t="shared" si="10"/>
        <v>7.5079011776152106E-5</v>
      </c>
      <c r="K197" s="215">
        <f t="shared" si="11"/>
        <v>335.65298507462688</v>
      </c>
      <c r="L197" s="215">
        <f t="shared" si="12"/>
        <v>2.2523703532845633E-5</v>
      </c>
      <c r="M197" s="215">
        <f t="shared" si="13"/>
        <v>0.7</v>
      </c>
      <c r="N197" s="216">
        <f t="shared" si="14"/>
        <v>0.7000225237035328</v>
      </c>
      <c r="O197" s="217"/>
      <c r="P197" s="217"/>
    </row>
    <row r="198" spans="1:16" x14ac:dyDescent="0.2">
      <c r="A198" s="265">
        <v>192</v>
      </c>
      <c r="B198" s="232" t="s">
        <v>21</v>
      </c>
      <c r="C198" s="221" t="s">
        <v>1424</v>
      </c>
      <c r="D198" s="236" t="s">
        <v>384</v>
      </c>
      <c r="E198" s="239" t="s">
        <v>385</v>
      </c>
      <c r="F198" s="229">
        <v>2610373.7250000001</v>
      </c>
      <c r="G198" s="230">
        <v>1537</v>
      </c>
      <c r="H198" s="114">
        <v>485</v>
      </c>
      <c r="I198" s="114">
        <v>825215</v>
      </c>
      <c r="J198" s="215">
        <f t="shared" si="10"/>
        <v>1.8579715055935141E-4</v>
      </c>
      <c r="K198" s="215">
        <f t="shared" si="11"/>
        <v>536.89980481457383</v>
      </c>
      <c r="L198" s="215">
        <f t="shared" si="12"/>
        <v>5.5739145167805419E-5</v>
      </c>
      <c r="M198" s="215">
        <f t="shared" si="13"/>
        <v>0.7</v>
      </c>
      <c r="N198" s="216">
        <f t="shared" si="14"/>
        <v>0.70005573914516772</v>
      </c>
      <c r="O198" s="217"/>
      <c r="P198" s="217"/>
    </row>
    <row r="199" spans="1:16" x14ac:dyDescent="0.2">
      <c r="A199" s="265">
        <v>193</v>
      </c>
      <c r="B199" s="232" t="s">
        <v>21</v>
      </c>
      <c r="C199" s="221" t="s">
        <v>1424</v>
      </c>
      <c r="D199" s="236" t="s">
        <v>388</v>
      </c>
      <c r="E199" s="239" t="s">
        <v>389</v>
      </c>
      <c r="F199" s="229">
        <v>1862156.7749999999</v>
      </c>
      <c r="G199" s="230">
        <v>1084</v>
      </c>
      <c r="H199" s="114">
        <v>372</v>
      </c>
      <c r="I199" s="114">
        <v>918845</v>
      </c>
      <c r="J199" s="215">
        <f t="shared" ref="J199:J262" si="15">IFERROR(H199/F199,0)</f>
        <v>1.9976835731245026E-4</v>
      </c>
      <c r="K199" s="215">
        <f t="shared" ref="K199:K262" si="16">IFERROR(I199/G199,0)</f>
        <v>847.64298892988927</v>
      </c>
      <c r="L199" s="215">
        <f t="shared" si="12"/>
        <v>5.9930507193735074E-5</v>
      </c>
      <c r="M199" s="215">
        <f t="shared" si="13"/>
        <v>0.7</v>
      </c>
      <c r="N199" s="216">
        <f t="shared" si="14"/>
        <v>0.70005993050719373</v>
      </c>
      <c r="O199" s="217"/>
      <c r="P199" s="217"/>
    </row>
    <row r="200" spans="1:16" x14ac:dyDescent="0.2">
      <c r="A200" s="265">
        <v>194</v>
      </c>
      <c r="B200" s="232" t="s">
        <v>21</v>
      </c>
      <c r="C200" s="221" t="s">
        <v>1424</v>
      </c>
      <c r="D200" s="236" t="s">
        <v>394</v>
      </c>
      <c r="E200" s="239" t="s">
        <v>395</v>
      </c>
      <c r="F200" s="229">
        <v>1823827.9</v>
      </c>
      <c r="G200" s="230">
        <v>1045</v>
      </c>
      <c r="H200" s="114">
        <v>317</v>
      </c>
      <c r="I200" s="114">
        <v>580920</v>
      </c>
      <c r="J200" s="215">
        <f t="shared" si="15"/>
        <v>1.738102591807045E-4</v>
      </c>
      <c r="K200" s="215">
        <f t="shared" si="16"/>
        <v>555.90430622009569</v>
      </c>
      <c r="L200" s="215">
        <f t="shared" ref="L200:L263" si="17">IF((J200*0.3)&gt;30%,30%,(J200*0.3))</f>
        <v>5.2143077754211353E-5</v>
      </c>
      <c r="M200" s="215">
        <f t="shared" ref="M200:M263" si="18">IF((K200*0.7)&gt;70%,70%,(K200*0.7))</f>
        <v>0.7</v>
      </c>
      <c r="N200" s="216">
        <f t="shared" ref="N200:N263" si="19">L200+M200</f>
        <v>0.70005214307775421</v>
      </c>
      <c r="O200" s="217"/>
      <c r="P200" s="217"/>
    </row>
    <row r="201" spans="1:16" x14ac:dyDescent="0.2">
      <c r="A201" s="265">
        <v>195</v>
      </c>
      <c r="B201" s="232" t="s">
        <v>21</v>
      </c>
      <c r="C201" s="221" t="s">
        <v>1424</v>
      </c>
      <c r="D201" s="236" t="s">
        <v>390</v>
      </c>
      <c r="E201" s="239" t="s">
        <v>1347</v>
      </c>
      <c r="F201" s="229">
        <v>1798680.625</v>
      </c>
      <c r="G201" s="230">
        <v>998</v>
      </c>
      <c r="H201" s="114">
        <v>248</v>
      </c>
      <c r="I201" s="114">
        <v>428480</v>
      </c>
      <c r="J201" s="215">
        <f t="shared" si="15"/>
        <v>1.3787884105328593E-4</v>
      </c>
      <c r="K201" s="215">
        <f t="shared" si="16"/>
        <v>429.33867735470943</v>
      </c>
      <c r="L201" s="215">
        <f t="shared" si="17"/>
        <v>4.1363652315985777E-5</v>
      </c>
      <c r="M201" s="215">
        <f t="shared" si="18"/>
        <v>0.7</v>
      </c>
      <c r="N201" s="216">
        <f t="shared" si="19"/>
        <v>0.70004136365231595</v>
      </c>
      <c r="O201" s="217"/>
      <c r="P201" s="217"/>
    </row>
    <row r="202" spans="1:16" x14ac:dyDescent="0.2">
      <c r="A202" s="265">
        <v>196</v>
      </c>
      <c r="B202" s="240" t="s">
        <v>21</v>
      </c>
      <c r="C202" s="221" t="s">
        <v>1424</v>
      </c>
      <c r="D202" s="236" t="s">
        <v>1439</v>
      </c>
      <c r="E202" s="239" t="s">
        <v>1440</v>
      </c>
      <c r="F202" s="223">
        <v>3012093.5749999997</v>
      </c>
      <c r="G202" s="224">
        <v>1708</v>
      </c>
      <c r="H202" s="114">
        <v>367</v>
      </c>
      <c r="I202" s="114">
        <v>664980</v>
      </c>
      <c r="J202" s="215">
        <f t="shared" si="15"/>
        <v>1.2184216421629599E-4</v>
      </c>
      <c r="K202" s="215">
        <f t="shared" si="16"/>
        <v>389.33255269320841</v>
      </c>
      <c r="L202" s="215">
        <f t="shared" si="17"/>
        <v>3.6552649264888792E-5</v>
      </c>
      <c r="M202" s="215">
        <f t="shared" si="18"/>
        <v>0.7</v>
      </c>
      <c r="N202" s="216">
        <f t="shared" si="19"/>
        <v>0.7000365526492649</v>
      </c>
      <c r="O202" s="217"/>
      <c r="P202" s="217"/>
    </row>
    <row r="203" spans="1:16" x14ac:dyDescent="0.2">
      <c r="A203" s="265">
        <v>197</v>
      </c>
      <c r="B203" s="241" t="s">
        <v>107</v>
      </c>
      <c r="C203" s="241" t="s">
        <v>1419</v>
      </c>
      <c r="D203" s="242" t="s">
        <v>264</v>
      </c>
      <c r="E203" s="243" t="s">
        <v>265</v>
      </c>
      <c r="F203" s="223">
        <v>1159138.8999999999</v>
      </c>
      <c r="G203" s="224">
        <v>579</v>
      </c>
      <c r="H203" s="114">
        <v>249</v>
      </c>
      <c r="I203" s="114">
        <v>252015</v>
      </c>
      <c r="J203" s="215">
        <f t="shared" si="15"/>
        <v>2.148146352434553E-4</v>
      </c>
      <c r="K203" s="215">
        <f t="shared" si="16"/>
        <v>435.25906735751295</v>
      </c>
      <c r="L203" s="215">
        <f t="shared" si="17"/>
        <v>6.4444390573036581E-5</v>
      </c>
      <c r="M203" s="215">
        <f t="shared" si="18"/>
        <v>0.7</v>
      </c>
      <c r="N203" s="216">
        <f t="shared" si="19"/>
        <v>0.70006444439057303</v>
      </c>
      <c r="O203" s="217"/>
      <c r="P203" s="217"/>
    </row>
    <row r="204" spans="1:16" x14ac:dyDescent="0.2">
      <c r="A204" s="265">
        <v>198</v>
      </c>
      <c r="B204" s="241" t="s">
        <v>107</v>
      </c>
      <c r="C204" s="241" t="s">
        <v>1419</v>
      </c>
      <c r="D204" s="241" t="s">
        <v>268</v>
      </c>
      <c r="E204" s="243" t="s">
        <v>269</v>
      </c>
      <c r="F204" s="223">
        <v>1566746.4000000001</v>
      </c>
      <c r="G204" s="224">
        <v>853</v>
      </c>
      <c r="H204" s="114">
        <v>320</v>
      </c>
      <c r="I204" s="114">
        <v>442200</v>
      </c>
      <c r="J204" s="215">
        <f t="shared" si="15"/>
        <v>2.042449243859759E-4</v>
      </c>
      <c r="K204" s="215">
        <f t="shared" si="16"/>
        <v>518.40562719812431</v>
      </c>
      <c r="L204" s="215">
        <f t="shared" si="17"/>
        <v>6.1273477315792774E-5</v>
      </c>
      <c r="M204" s="215">
        <f t="shared" si="18"/>
        <v>0.7</v>
      </c>
      <c r="N204" s="216">
        <f t="shared" si="19"/>
        <v>0.70006127347731573</v>
      </c>
      <c r="O204" s="217"/>
      <c r="P204" s="217"/>
    </row>
    <row r="205" spans="1:16" x14ac:dyDescent="0.2">
      <c r="A205" s="265">
        <v>199</v>
      </c>
      <c r="B205" s="241" t="s">
        <v>107</v>
      </c>
      <c r="C205" s="241" t="s">
        <v>1419</v>
      </c>
      <c r="D205" s="242" t="s">
        <v>262</v>
      </c>
      <c r="E205" s="243" t="s">
        <v>263</v>
      </c>
      <c r="F205" s="223">
        <v>796276.42500000005</v>
      </c>
      <c r="G205" s="224">
        <v>438</v>
      </c>
      <c r="H205" s="114">
        <v>356</v>
      </c>
      <c r="I205" s="114">
        <v>384945</v>
      </c>
      <c r="J205" s="215">
        <f t="shared" si="15"/>
        <v>4.4708092419036517E-4</v>
      </c>
      <c r="K205" s="215">
        <f t="shared" si="16"/>
        <v>878.86986301369859</v>
      </c>
      <c r="L205" s="215">
        <f t="shared" si="17"/>
        <v>1.3412427725710956E-4</v>
      </c>
      <c r="M205" s="215">
        <f t="shared" si="18"/>
        <v>0.7</v>
      </c>
      <c r="N205" s="216">
        <f t="shared" si="19"/>
        <v>0.70013412427725707</v>
      </c>
      <c r="O205" s="217"/>
      <c r="P205" s="217"/>
    </row>
    <row r="206" spans="1:16" x14ac:dyDescent="0.2">
      <c r="A206" s="265">
        <v>200</v>
      </c>
      <c r="B206" s="241" t="s">
        <v>107</v>
      </c>
      <c r="C206" s="241" t="s">
        <v>1419</v>
      </c>
      <c r="D206" s="242" t="s">
        <v>266</v>
      </c>
      <c r="E206" s="243" t="s">
        <v>267</v>
      </c>
      <c r="F206" s="223">
        <v>1096858.575</v>
      </c>
      <c r="G206" s="224">
        <v>600</v>
      </c>
      <c r="H206" s="114">
        <v>314</v>
      </c>
      <c r="I206" s="114">
        <v>307130</v>
      </c>
      <c r="J206" s="215">
        <f t="shared" si="15"/>
        <v>2.8627209300889135E-4</v>
      </c>
      <c r="K206" s="215">
        <f t="shared" si="16"/>
        <v>511.88333333333333</v>
      </c>
      <c r="L206" s="215">
        <f t="shared" si="17"/>
        <v>8.5881627902667401E-5</v>
      </c>
      <c r="M206" s="215">
        <f t="shared" si="18"/>
        <v>0.7</v>
      </c>
      <c r="N206" s="216">
        <f t="shared" si="19"/>
        <v>0.70008588162790264</v>
      </c>
      <c r="O206" s="217"/>
      <c r="P206" s="217"/>
    </row>
    <row r="207" spans="1:16" x14ac:dyDescent="0.2">
      <c r="A207" s="265">
        <v>201</v>
      </c>
      <c r="B207" s="241" t="s">
        <v>114</v>
      </c>
      <c r="C207" s="241" t="s">
        <v>1419</v>
      </c>
      <c r="D207" s="244" t="s">
        <v>1300</v>
      </c>
      <c r="E207" s="243" t="s">
        <v>1301</v>
      </c>
      <c r="F207" s="223">
        <v>3177409.25</v>
      </c>
      <c r="G207" s="224">
        <v>1717</v>
      </c>
      <c r="H207" s="114">
        <v>390</v>
      </c>
      <c r="I207" s="114">
        <v>758190</v>
      </c>
      <c r="J207" s="215">
        <f t="shared" si="15"/>
        <v>1.2274150709418372E-4</v>
      </c>
      <c r="K207" s="215">
        <f t="shared" si="16"/>
        <v>441.57833430401865</v>
      </c>
      <c r="L207" s="215">
        <f t="shared" si="17"/>
        <v>3.6822452128255117E-5</v>
      </c>
      <c r="M207" s="215">
        <f t="shared" si="18"/>
        <v>0.7</v>
      </c>
      <c r="N207" s="216">
        <f t="shared" si="19"/>
        <v>0.70003682245212817</v>
      </c>
      <c r="O207" s="217"/>
      <c r="P207" s="217"/>
    </row>
    <row r="208" spans="1:16" x14ac:dyDescent="0.2">
      <c r="A208" s="265">
        <v>202</v>
      </c>
      <c r="B208" s="241" t="s">
        <v>114</v>
      </c>
      <c r="C208" s="241" t="s">
        <v>1419</v>
      </c>
      <c r="D208" s="244" t="s">
        <v>1044</v>
      </c>
      <c r="E208" s="243" t="s">
        <v>312</v>
      </c>
      <c r="F208" s="223">
        <v>1567674.9500000002</v>
      </c>
      <c r="G208" s="224">
        <v>843</v>
      </c>
      <c r="H208" s="114">
        <v>194</v>
      </c>
      <c r="I208" s="114">
        <v>281685</v>
      </c>
      <c r="J208" s="215">
        <f t="shared" si="15"/>
        <v>1.2375014348478297E-4</v>
      </c>
      <c r="K208" s="215">
        <f t="shared" si="16"/>
        <v>334.14590747330959</v>
      </c>
      <c r="L208" s="215">
        <f t="shared" si="17"/>
        <v>3.7125043045434893E-5</v>
      </c>
      <c r="M208" s="215">
        <f t="shared" si="18"/>
        <v>0.7</v>
      </c>
      <c r="N208" s="216">
        <f t="shared" si="19"/>
        <v>0.70003712504304538</v>
      </c>
      <c r="O208" s="217"/>
      <c r="P208" s="217"/>
    </row>
    <row r="209" spans="1:16" x14ac:dyDescent="0.2">
      <c r="A209" s="265">
        <v>203</v>
      </c>
      <c r="B209" s="241" t="s">
        <v>114</v>
      </c>
      <c r="C209" s="241" t="s">
        <v>1419</v>
      </c>
      <c r="D209" s="244" t="s">
        <v>1043</v>
      </c>
      <c r="E209" s="243" t="s">
        <v>1280</v>
      </c>
      <c r="F209" s="223">
        <v>1916979.1</v>
      </c>
      <c r="G209" s="224">
        <v>1023</v>
      </c>
      <c r="H209" s="114">
        <v>164</v>
      </c>
      <c r="I209" s="114">
        <v>454610</v>
      </c>
      <c r="J209" s="215">
        <f t="shared" si="15"/>
        <v>8.5551271790078461E-5</v>
      </c>
      <c r="K209" s="215">
        <f t="shared" si="16"/>
        <v>444.38905180840663</v>
      </c>
      <c r="L209" s="215">
        <f t="shared" si="17"/>
        <v>2.5665381537023538E-5</v>
      </c>
      <c r="M209" s="215">
        <f t="shared" si="18"/>
        <v>0.7</v>
      </c>
      <c r="N209" s="216">
        <f t="shared" si="19"/>
        <v>0.70002566538153699</v>
      </c>
      <c r="O209" s="217"/>
      <c r="P209" s="217"/>
    </row>
    <row r="210" spans="1:16" x14ac:dyDescent="0.2">
      <c r="A210" s="265">
        <v>204</v>
      </c>
      <c r="B210" s="241" t="s">
        <v>109</v>
      </c>
      <c r="C210" s="241" t="s">
        <v>1419</v>
      </c>
      <c r="D210" s="244" t="s">
        <v>285</v>
      </c>
      <c r="E210" s="243" t="s">
        <v>286</v>
      </c>
      <c r="F210" s="223">
        <v>2531330.0749999997</v>
      </c>
      <c r="G210" s="224">
        <v>1362</v>
      </c>
      <c r="H210" s="114">
        <v>437</v>
      </c>
      <c r="I210" s="114">
        <v>859365</v>
      </c>
      <c r="J210" s="215">
        <f t="shared" si="15"/>
        <v>1.7263651402711676E-4</v>
      </c>
      <c r="K210" s="215">
        <f t="shared" si="16"/>
        <v>630.95814977973566</v>
      </c>
      <c r="L210" s="215">
        <f t="shared" si="17"/>
        <v>5.179095420813503E-5</v>
      </c>
      <c r="M210" s="215">
        <f t="shared" si="18"/>
        <v>0.7</v>
      </c>
      <c r="N210" s="216">
        <f t="shared" si="19"/>
        <v>0.70005179095420811</v>
      </c>
      <c r="O210" s="217"/>
      <c r="P210" s="217"/>
    </row>
    <row r="211" spans="1:16" x14ac:dyDescent="0.2">
      <c r="A211" s="265">
        <v>205</v>
      </c>
      <c r="B211" s="241" t="s">
        <v>109</v>
      </c>
      <c r="C211" s="241" t="s">
        <v>1419</v>
      </c>
      <c r="D211" s="244" t="s">
        <v>284</v>
      </c>
      <c r="E211" s="243" t="s">
        <v>971</v>
      </c>
      <c r="F211" s="223">
        <v>2087804.5</v>
      </c>
      <c r="G211" s="224">
        <v>1131</v>
      </c>
      <c r="H211" s="114">
        <v>194</v>
      </c>
      <c r="I211" s="114">
        <v>261585</v>
      </c>
      <c r="J211" s="215">
        <f t="shared" si="15"/>
        <v>9.2920577573235425E-5</v>
      </c>
      <c r="K211" s="215">
        <f t="shared" si="16"/>
        <v>231.28647214854112</v>
      </c>
      <c r="L211" s="215">
        <f t="shared" si="17"/>
        <v>2.7876173271970626E-5</v>
      </c>
      <c r="M211" s="215">
        <f t="shared" si="18"/>
        <v>0.7</v>
      </c>
      <c r="N211" s="216">
        <f t="shared" si="19"/>
        <v>0.70002787617327189</v>
      </c>
      <c r="O211" s="217"/>
      <c r="P211" s="217"/>
    </row>
    <row r="212" spans="1:16" x14ac:dyDescent="0.2">
      <c r="A212" s="265">
        <v>206</v>
      </c>
      <c r="B212" s="245" t="s">
        <v>101</v>
      </c>
      <c r="C212" s="241" t="s">
        <v>1419</v>
      </c>
      <c r="D212" s="245" t="s">
        <v>937</v>
      </c>
      <c r="E212" s="243" t="s">
        <v>938</v>
      </c>
      <c r="F212" s="223">
        <v>2231851.0500000003</v>
      </c>
      <c r="G212" s="224">
        <v>1568</v>
      </c>
      <c r="H212" s="114">
        <v>640</v>
      </c>
      <c r="I212" s="114">
        <v>1084875</v>
      </c>
      <c r="J212" s="215">
        <f t="shared" si="15"/>
        <v>2.8675748769166288E-4</v>
      </c>
      <c r="K212" s="215">
        <f t="shared" si="16"/>
        <v>691.8845663265306</v>
      </c>
      <c r="L212" s="215">
        <f t="shared" si="17"/>
        <v>8.602724630749886E-5</v>
      </c>
      <c r="M212" s="215">
        <f t="shared" si="18"/>
        <v>0.7</v>
      </c>
      <c r="N212" s="216">
        <f t="shared" si="19"/>
        <v>0.70008602724630742</v>
      </c>
      <c r="O212" s="217"/>
      <c r="P212" s="217"/>
    </row>
    <row r="213" spans="1:16" x14ac:dyDescent="0.2">
      <c r="A213" s="265">
        <v>207</v>
      </c>
      <c r="B213" s="245" t="s">
        <v>101</v>
      </c>
      <c r="C213" s="241" t="s">
        <v>1419</v>
      </c>
      <c r="D213" s="245" t="s">
        <v>934</v>
      </c>
      <c r="E213" s="243" t="s">
        <v>1080</v>
      </c>
      <c r="F213" s="223">
        <v>1479530.4000000001</v>
      </c>
      <c r="G213" s="224">
        <v>1169</v>
      </c>
      <c r="H213" s="114">
        <v>481</v>
      </c>
      <c r="I213" s="114">
        <v>614730</v>
      </c>
      <c r="J213" s="215">
        <f t="shared" si="15"/>
        <v>3.2510315435221876E-4</v>
      </c>
      <c r="K213" s="215">
        <f t="shared" si="16"/>
        <v>525.85970915312237</v>
      </c>
      <c r="L213" s="215">
        <f t="shared" si="17"/>
        <v>9.7530946305665619E-5</v>
      </c>
      <c r="M213" s="215">
        <f t="shared" si="18"/>
        <v>0.7</v>
      </c>
      <c r="N213" s="216">
        <f t="shared" si="19"/>
        <v>0.70009753094630567</v>
      </c>
      <c r="O213" s="217"/>
      <c r="P213" s="217"/>
    </row>
    <row r="214" spans="1:16" x14ac:dyDescent="0.2">
      <c r="A214" s="265">
        <v>208</v>
      </c>
      <c r="B214" s="245" t="s">
        <v>101</v>
      </c>
      <c r="C214" s="241" t="s">
        <v>1419</v>
      </c>
      <c r="D214" s="245" t="s">
        <v>935</v>
      </c>
      <c r="E214" s="243" t="s">
        <v>936</v>
      </c>
      <c r="F214" s="223">
        <v>2633848.375</v>
      </c>
      <c r="G214" s="224">
        <v>1214</v>
      </c>
      <c r="H214" s="114">
        <v>594</v>
      </c>
      <c r="I214" s="114">
        <v>1383195</v>
      </c>
      <c r="J214" s="215">
        <f t="shared" si="15"/>
        <v>2.2552551074622889E-4</v>
      </c>
      <c r="K214" s="215">
        <f t="shared" si="16"/>
        <v>1139.3698517298187</v>
      </c>
      <c r="L214" s="215">
        <f t="shared" si="17"/>
        <v>6.7657653223868666E-5</v>
      </c>
      <c r="M214" s="215">
        <f t="shared" si="18"/>
        <v>0.7</v>
      </c>
      <c r="N214" s="216">
        <f t="shared" si="19"/>
        <v>0.70006765765322387</v>
      </c>
      <c r="O214" s="217"/>
      <c r="P214" s="217"/>
    </row>
    <row r="215" spans="1:16" x14ac:dyDescent="0.2">
      <c r="A215" s="265">
        <v>209</v>
      </c>
      <c r="B215" s="245" t="s">
        <v>101</v>
      </c>
      <c r="C215" s="241" t="s">
        <v>1419</v>
      </c>
      <c r="D215" s="245" t="s">
        <v>1125</v>
      </c>
      <c r="E215" s="243" t="s">
        <v>1374</v>
      </c>
      <c r="F215" s="223">
        <v>848610.07499999995</v>
      </c>
      <c r="G215" s="224">
        <v>603</v>
      </c>
      <c r="H215" s="114">
        <v>117</v>
      </c>
      <c r="I215" s="114">
        <v>163545</v>
      </c>
      <c r="J215" s="215">
        <f t="shared" si="15"/>
        <v>1.3787250876086995E-4</v>
      </c>
      <c r="K215" s="215">
        <f t="shared" si="16"/>
        <v>271.21890547263683</v>
      </c>
      <c r="L215" s="215">
        <f t="shared" si="17"/>
        <v>4.1361752628260983E-5</v>
      </c>
      <c r="M215" s="215">
        <f t="shared" si="18"/>
        <v>0.7</v>
      </c>
      <c r="N215" s="216">
        <f t="shared" si="19"/>
        <v>0.70004136175262821</v>
      </c>
      <c r="O215" s="217"/>
      <c r="P215" s="217"/>
    </row>
    <row r="216" spans="1:16" x14ac:dyDescent="0.2">
      <c r="A216" s="265">
        <v>210</v>
      </c>
      <c r="B216" s="241" t="s">
        <v>1046</v>
      </c>
      <c r="C216" s="241" t="s">
        <v>1419</v>
      </c>
      <c r="D216" s="244" t="s">
        <v>1156</v>
      </c>
      <c r="E216" s="243" t="s">
        <v>1302</v>
      </c>
      <c r="F216" s="223">
        <v>1460132.0250000001</v>
      </c>
      <c r="G216" s="224">
        <v>787</v>
      </c>
      <c r="H216" s="114">
        <v>201</v>
      </c>
      <c r="I216" s="114">
        <v>244605</v>
      </c>
      <c r="J216" s="215">
        <f t="shared" si="15"/>
        <v>1.3765878465681896E-4</v>
      </c>
      <c r="K216" s="215">
        <f t="shared" si="16"/>
        <v>310.80686149936469</v>
      </c>
      <c r="L216" s="215">
        <f t="shared" si="17"/>
        <v>4.1297635397045689E-5</v>
      </c>
      <c r="M216" s="215">
        <f t="shared" si="18"/>
        <v>0.7</v>
      </c>
      <c r="N216" s="216">
        <f t="shared" si="19"/>
        <v>0.70004129763539702</v>
      </c>
      <c r="O216" s="217"/>
      <c r="P216" s="217"/>
    </row>
    <row r="217" spans="1:16" x14ac:dyDescent="0.2">
      <c r="A217" s="265">
        <v>211</v>
      </c>
      <c r="B217" s="241" t="s">
        <v>1046</v>
      </c>
      <c r="C217" s="241" t="s">
        <v>1419</v>
      </c>
      <c r="D217" s="244" t="s">
        <v>1157</v>
      </c>
      <c r="E217" s="243" t="s">
        <v>1281</v>
      </c>
      <c r="F217" s="223">
        <v>1537311.0250000001</v>
      </c>
      <c r="G217" s="224">
        <v>834</v>
      </c>
      <c r="H217" s="114">
        <v>224</v>
      </c>
      <c r="I217" s="114">
        <v>432040</v>
      </c>
      <c r="J217" s="215">
        <f t="shared" si="15"/>
        <v>1.457089660825141E-4</v>
      </c>
      <c r="K217" s="215">
        <f t="shared" si="16"/>
        <v>518.03357314148684</v>
      </c>
      <c r="L217" s="215">
        <f t="shared" si="17"/>
        <v>4.3712689824754228E-5</v>
      </c>
      <c r="M217" s="215">
        <f t="shared" si="18"/>
        <v>0.7</v>
      </c>
      <c r="N217" s="216">
        <f t="shared" si="19"/>
        <v>0.70004371268982468</v>
      </c>
      <c r="O217" s="217"/>
      <c r="P217" s="217"/>
    </row>
    <row r="218" spans="1:16" x14ac:dyDescent="0.2">
      <c r="A218" s="265">
        <v>212</v>
      </c>
      <c r="B218" s="245" t="s">
        <v>106</v>
      </c>
      <c r="C218" s="241" t="s">
        <v>1419</v>
      </c>
      <c r="D218" s="245" t="s">
        <v>232</v>
      </c>
      <c r="E218" s="243" t="s">
        <v>1365</v>
      </c>
      <c r="F218" s="223">
        <v>1358909</v>
      </c>
      <c r="G218" s="224">
        <v>708</v>
      </c>
      <c r="H218" s="114">
        <v>145</v>
      </c>
      <c r="I218" s="114">
        <v>283055</v>
      </c>
      <c r="J218" s="215">
        <f t="shared" si="15"/>
        <v>1.0670324502965246E-4</v>
      </c>
      <c r="K218" s="215">
        <f t="shared" si="16"/>
        <v>399.795197740113</v>
      </c>
      <c r="L218" s="215">
        <f t="shared" si="17"/>
        <v>3.2010973508895736E-5</v>
      </c>
      <c r="M218" s="215">
        <f t="shared" si="18"/>
        <v>0.7</v>
      </c>
      <c r="N218" s="216">
        <f t="shared" si="19"/>
        <v>0.70003201097350887</v>
      </c>
      <c r="O218" s="217"/>
      <c r="P218" s="217"/>
    </row>
    <row r="219" spans="1:16" x14ac:dyDescent="0.2">
      <c r="A219" s="265">
        <v>213</v>
      </c>
      <c r="B219" s="245" t="s">
        <v>106</v>
      </c>
      <c r="C219" s="241" t="s">
        <v>1419</v>
      </c>
      <c r="D219" s="245" t="s">
        <v>234</v>
      </c>
      <c r="E219" s="243" t="s">
        <v>1366</v>
      </c>
      <c r="F219" s="223">
        <v>1027814.075</v>
      </c>
      <c r="G219" s="224">
        <v>526</v>
      </c>
      <c r="H219" s="114">
        <v>314</v>
      </c>
      <c r="I219" s="114">
        <v>607760</v>
      </c>
      <c r="J219" s="215">
        <f t="shared" si="15"/>
        <v>3.0550272431324705E-4</v>
      </c>
      <c r="K219" s="215">
        <f t="shared" si="16"/>
        <v>1155.4372623574145</v>
      </c>
      <c r="L219" s="215">
        <f t="shared" si="17"/>
        <v>9.1650817293974107E-5</v>
      </c>
      <c r="M219" s="215">
        <f t="shared" si="18"/>
        <v>0.7</v>
      </c>
      <c r="N219" s="216">
        <f t="shared" si="19"/>
        <v>0.70009165081729396</v>
      </c>
      <c r="O219" s="217"/>
      <c r="P219" s="217"/>
    </row>
    <row r="220" spans="1:16" x14ac:dyDescent="0.2">
      <c r="A220" s="265">
        <v>214</v>
      </c>
      <c r="B220" s="245" t="s">
        <v>106</v>
      </c>
      <c r="C220" s="241" t="s">
        <v>1419</v>
      </c>
      <c r="D220" s="245" t="s">
        <v>233</v>
      </c>
      <c r="E220" s="243" t="s">
        <v>1367</v>
      </c>
      <c r="F220" s="223">
        <v>1137948.2</v>
      </c>
      <c r="G220" s="224">
        <v>589</v>
      </c>
      <c r="H220" s="114">
        <v>230</v>
      </c>
      <c r="I220" s="114">
        <v>563905</v>
      </c>
      <c r="J220" s="215">
        <f t="shared" si="15"/>
        <v>2.0211816319934422E-4</v>
      </c>
      <c r="K220" s="215">
        <f t="shared" si="16"/>
        <v>957.3938879456706</v>
      </c>
      <c r="L220" s="215">
        <f t="shared" si="17"/>
        <v>6.0635448959803265E-5</v>
      </c>
      <c r="M220" s="215">
        <f t="shared" si="18"/>
        <v>0.7</v>
      </c>
      <c r="N220" s="216">
        <f t="shared" si="19"/>
        <v>0.7000606354489598</v>
      </c>
      <c r="O220" s="217"/>
      <c r="P220" s="217"/>
    </row>
    <row r="221" spans="1:16" x14ac:dyDescent="0.2">
      <c r="A221" s="265">
        <v>215</v>
      </c>
      <c r="B221" s="245" t="s">
        <v>106</v>
      </c>
      <c r="C221" s="241" t="s">
        <v>1419</v>
      </c>
      <c r="D221" s="245" t="s">
        <v>231</v>
      </c>
      <c r="E221" s="243" t="s">
        <v>1368</v>
      </c>
      <c r="F221" s="223">
        <v>2154092.2749999999</v>
      </c>
      <c r="G221" s="224">
        <v>1117</v>
      </c>
      <c r="H221" s="114">
        <v>395</v>
      </c>
      <c r="I221" s="114">
        <v>631855</v>
      </c>
      <c r="J221" s="215">
        <f t="shared" si="15"/>
        <v>1.8337190313725071E-4</v>
      </c>
      <c r="K221" s="215">
        <f t="shared" si="16"/>
        <v>565.67144136078787</v>
      </c>
      <c r="L221" s="215">
        <f t="shared" si="17"/>
        <v>5.5011570941175209E-5</v>
      </c>
      <c r="M221" s="215">
        <f t="shared" si="18"/>
        <v>0.7</v>
      </c>
      <c r="N221" s="216">
        <f t="shared" si="19"/>
        <v>0.70005501157094108</v>
      </c>
      <c r="O221" s="217"/>
      <c r="P221" s="217"/>
    </row>
    <row r="222" spans="1:16" x14ac:dyDescent="0.2">
      <c r="A222" s="265">
        <v>216</v>
      </c>
      <c r="B222" s="241" t="s">
        <v>123</v>
      </c>
      <c r="C222" s="241" t="s">
        <v>1419</v>
      </c>
      <c r="D222" s="244" t="s">
        <v>252</v>
      </c>
      <c r="E222" s="243" t="s">
        <v>1129</v>
      </c>
      <c r="F222" s="223">
        <v>6887548.3249999993</v>
      </c>
      <c r="G222" s="224">
        <v>3704</v>
      </c>
      <c r="H222" s="114">
        <v>3694</v>
      </c>
      <c r="I222" s="114">
        <v>4374390</v>
      </c>
      <c r="J222" s="215">
        <f t="shared" si="15"/>
        <v>5.363301752224004E-4</v>
      </c>
      <c r="K222" s="215">
        <f t="shared" si="16"/>
        <v>1180.9908207343412</v>
      </c>
      <c r="L222" s="215">
        <f t="shared" si="17"/>
        <v>1.6089905256672012E-4</v>
      </c>
      <c r="M222" s="215">
        <f t="shared" si="18"/>
        <v>0.7</v>
      </c>
      <c r="N222" s="216">
        <f t="shared" si="19"/>
        <v>0.70016089905256662</v>
      </c>
      <c r="O222" s="217"/>
      <c r="P222" s="217"/>
    </row>
    <row r="223" spans="1:16" x14ac:dyDescent="0.2">
      <c r="A223" s="265">
        <v>217</v>
      </c>
      <c r="B223" s="241" t="s">
        <v>123</v>
      </c>
      <c r="C223" s="241" t="s">
        <v>1419</v>
      </c>
      <c r="D223" s="244" t="s">
        <v>253</v>
      </c>
      <c r="E223" s="243" t="s">
        <v>254</v>
      </c>
      <c r="F223" s="223">
        <v>7340185.2249999996</v>
      </c>
      <c r="G223" s="224">
        <v>3948</v>
      </c>
      <c r="H223" s="114">
        <v>2994</v>
      </c>
      <c r="I223" s="114">
        <v>4249775</v>
      </c>
      <c r="J223" s="215">
        <f t="shared" si="15"/>
        <v>4.0789161420650663E-4</v>
      </c>
      <c r="K223" s="215">
        <f t="shared" si="16"/>
        <v>1076.4374366767984</v>
      </c>
      <c r="L223" s="215">
        <f t="shared" si="17"/>
        <v>1.2236748426195198E-4</v>
      </c>
      <c r="M223" s="215">
        <f t="shared" si="18"/>
        <v>0.7</v>
      </c>
      <c r="N223" s="216">
        <f t="shared" si="19"/>
        <v>0.70012236748426193</v>
      </c>
      <c r="O223" s="217"/>
      <c r="P223" s="217"/>
    </row>
    <row r="224" spans="1:16" x14ac:dyDescent="0.2">
      <c r="A224" s="265">
        <v>218</v>
      </c>
      <c r="B224" s="241" t="s">
        <v>123</v>
      </c>
      <c r="C224" s="241" t="s">
        <v>1419</v>
      </c>
      <c r="D224" s="244" t="s">
        <v>255</v>
      </c>
      <c r="E224" s="243" t="s">
        <v>1307</v>
      </c>
      <c r="F224" s="223">
        <v>1086818.05</v>
      </c>
      <c r="G224" s="224">
        <v>579</v>
      </c>
      <c r="H224" s="114">
        <v>108</v>
      </c>
      <c r="I224" s="114">
        <v>205070</v>
      </c>
      <c r="J224" s="215">
        <f t="shared" si="15"/>
        <v>9.9372659480581862E-5</v>
      </c>
      <c r="K224" s="215">
        <f t="shared" si="16"/>
        <v>354.17962003454232</v>
      </c>
      <c r="L224" s="215">
        <f t="shared" si="17"/>
        <v>2.9811797844174557E-5</v>
      </c>
      <c r="M224" s="215">
        <f t="shared" si="18"/>
        <v>0.7</v>
      </c>
      <c r="N224" s="216">
        <f t="shared" si="19"/>
        <v>0.70002981179784418</v>
      </c>
      <c r="O224" s="217"/>
      <c r="P224" s="217"/>
    </row>
    <row r="225" spans="1:16" x14ac:dyDescent="0.2">
      <c r="A225" s="265">
        <v>219</v>
      </c>
      <c r="B225" s="241" t="s">
        <v>121</v>
      </c>
      <c r="C225" s="241" t="s">
        <v>1419</v>
      </c>
      <c r="D225" s="244" t="s">
        <v>235</v>
      </c>
      <c r="E225" s="243" t="s">
        <v>1274</v>
      </c>
      <c r="F225" s="223">
        <v>4155826.3249999997</v>
      </c>
      <c r="G225" s="224">
        <v>2234</v>
      </c>
      <c r="H225" s="114">
        <v>368</v>
      </c>
      <c r="I225" s="114">
        <v>823055</v>
      </c>
      <c r="J225" s="215">
        <f t="shared" si="15"/>
        <v>8.8550379929555899E-5</v>
      </c>
      <c r="K225" s="215">
        <f t="shared" si="16"/>
        <v>368.4221128021486</v>
      </c>
      <c r="L225" s="215">
        <f t="shared" si="17"/>
        <v>2.6565113978866768E-5</v>
      </c>
      <c r="M225" s="215">
        <f t="shared" si="18"/>
        <v>0.7</v>
      </c>
      <c r="N225" s="216">
        <f t="shared" si="19"/>
        <v>0.70002656511397887</v>
      </c>
      <c r="O225" s="217"/>
      <c r="P225" s="217"/>
    </row>
    <row r="226" spans="1:16" x14ac:dyDescent="0.2">
      <c r="A226" s="265">
        <v>220</v>
      </c>
      <c r="B226" s="241" t="s">
        <v>121</v>
      </c>
      <c r="C226" s="241" t="s">
        <v>1419</v>
      </c>
      <c r="D226" s="244" t="s">
        <v>238</v>
      </c>
      <c r="E226" s="243" t="s">
        <v>1296</v>
      </c>
      <c r="F226" s="223">
        <v>1774191.7250000001</v>
      </c>
      <c r="G226" s="224">
        <v>953</v>
      </c>
      <c r="H226" s="114">
        <v>160</v>
      </c>
      <c r="I226" s="114">
        <v>379245</v>
      </c>
      <c r="J226" s="215">
        <f t="shared" si="15"/>
        <v>9.0181910864227478E-5</v>
      </c>
      <c r="K226" s="215">
        <f t="shared" si="16"/>
        <v>397.94858342077652</v>
      </c>
      <c r="L226" s="215">
        <f t="shared" si="17"/>
        <v>2.7054573259268243E-5</v>
      </c>
      <c r="M226" s="215">
        <f t="shared" si="18"/>
        <v>0.7</v>
      </c>
      <c r="N226" s="216">
        <f t="shared" si="19"/>
        <v>0.7000270545732592</v>
      </c>
      <c r="O226" s="217"/>
      <c r="P226" s="217"/>
    </row>
    <row r="227" spans="1:16" x14ac:dyDescent="0.2">
      <c r="A227" s="265">
        <v>221</v>
      </c>
      <c r="B227" s="241" t="s">
        <v>121</v>
      </c>
      <c r="C227" s="241" t="s">
        <v>1419</v>
      </c>
      <c r="D227" s="244" t="s">
        <v>240</v>
      </c>
      <c r="E227" s="243" t="s">
        <v>1328</v>
      </c>
      <c r="F227" s="223">
        <v>1734099.7250000001</v>
      </c>
      <c r="G227" s="224">
        <v>931</v>
      </c>
      <c r="H227" s="114">
        <v>141</v>
      </c>
      <c r="I227" s="114">
        <v>347555</v>
      </c>
      <c r="J227" s="215">
        <f t="shared" si="15"/>
        <v>8.1310202618249075E-5</v>
      </c>
      <c r="K227" s="215">
        <f t="shared" si="16"/>
        <v>373.31364124597206</v>
      </c>
      <c r="L227" s="215">
        <f t="shared" si="17"/>
        <v>2.4393060785474722E-5</v>
      </c>
      <c r="M227" s="215">
        <f t="shared" si="18"/>
        <v>0.7</v>
      </c>
      <c r="N227" s="216">
        <f t="shared" si="19"/>
        <v>0.70002439306078545</v>
      </c>
      <c r="O227" s="217"/>
      <c r="P227" s="217"/>
    </row>
    <row r="228" spans="1:16" x14ac:dyDescent="0.2">
      <c r="A228" s="265">
        <v>222</v>
      </c>
      <c r="B228" s="241" t="s">
        <v>121</v>
      </c>
      <c r="C228" s="241" t="s">
        <v>1419</v>
      </c>
      <c r="D228" s="244" t="s">
        <v>237</v>
      </c>
      <c r="E228" s="243" t="s">
        <v>982</v>
      </c>
      <c r="F228" s="223">
        <v>1686477.05</v>
      </c>
      <c r="G228" s="224">
        <v>906</v>
      </c>
      <c r="H228" s="114">
        <v>218</v>
      </c>
      <c r="I228" s="114">
        <v>377055</v>
      </c>
      <c r="J228" s="215">
        <f t="shared" si="15"/>
        <v>1.2926354378792169E-4</v>
      </c>
      <c r="K228" s="215">
        <f t="shared" si="16"/>
        <v>416.1754966887417</v>
      </c>
      <c r="L228" s="215">
        <f t="shared" si="17"/>
        <v>3.8779063136376507E-5</v>
      </c>
      <c r="M228" s="215">
        <f t="shared" si="18"/>
        <v>0.7</v>
      </c>
      <c r="N228" s="216">
        <f t="shared" si="19"/>
        <v>0.70003877906313638</v>
      </c>
      <c r="O228" s="217"/>
      <c r="P228" s="217"/>
    </row>
    <row r="229" spans="1:16" x14ac:dyDescent="0.2">
      <c r="A229" s="265">
        <v>223</v>
      </c>
      <c r="B229" s="241" t="s">
        <v>1126</v>
      </c>
      <c r="C229" s="241" t="s">
        <v>1419</v>
      </c>
      <c r="D229" s="244" t="s">
        <v>242</v>
      </c>
      <c r="E229" s="243" t="s">
        <v>978</v>
      </c>
      <c r="F229" s="223">
        <v>2081460.7249999999</v>
      </c>
      <c r="G229" s="224">
        <v>1122</v>
      </c>
      <c r="H229" s="114">
        <v>184</v>
      </c>
      <c r="I229" s="114">
        <v>454745</v>
      </c>
      <c r="J229" s="215">
        <f t="shared" si="15"/>
        <v>8.8399458029648868E-5</v>
      </c>
      <c r="K229" s="215">
        <f t="shared" si="16"/>
        <v>405.29857397504458</v>
      </c>
      <c r="L229" s="215">
        <f t="shared" si="17"/>
        <v>2.651983740889466E-5</v>
      </c>
      <c r="M229" s="215">
        <f t="shared" si="18"/>
        <v>0.7</v>
      </c>
      <c r="N229" s="216">
        <f t="shared" si="19"/>
        <v>0.70002651983740882</v>
      </c>
      <c r="O229" s="217"/>
      <c r="P229" s="217"/>
    </row>
    <row r="230" spans="1:16" x14ac:dyDescent="0.2">
      <c r="A230" s="265">
        <v>224</v>
      </c>
      <c r="B230" s="241" t="s">
        <v>1126</v>
      </c>
      <c r="C230" s="241" t="s">
        <v>1419</v>
      </c>
      <c r="D230" s="244" t="s">
        <v>243</v>
      </c>
      <c r="E230" s="243" t="s">
        <v>1275</v>
      </c>
      <c r="F230" s="223">
        <v>1712317.425</v>
      </c>
      <c r="G230" s="224">
        <v>923</v>
      </c>
      <c r="H230" s="114">
        <v>309</v>
      </c>
      <c r="I230" s="114">
        <v>614435</v>
      </c>
      <c r="J230" s="215">
        <f t="shared" si="15"/>
        <v>1.804571953123703E-4</v>
      </c>
      <c r="K230" s="215">
        <f t="shared" si="16"/>
        <v>665.69339111592637</v>
      </c>
      <c r="L230" s="215">
        <f t="shared" si="17"/>
        <v>5.4137158593711087E-5</v>
      </c>
      <c r="M230" s="215">
        <f t="shared" si="18"/>
        <v>0.7</v>
      </c>
      <c r="N230" s="216">
        <f t="shared" si="19"/>
        <v>0.70005413715859366</v>
      </c>
      <c r="O230" s="217"/>
      <c r="P230" s="217"/>
    </row>
    <row r="231" spans="1:16" x14ac:dyDescent="0.2">
      <c r="A231" s="265">
        <v>225</v>
      </c>
      <c r="B231" s="241" t="s">
        <v>1126</v>
      </c>
      <c r="C231" s="241" t="s">
        <v>1419</v>
      </c>
      <c r="D231" s="244" t="s">
        <v>241</v>
      </c>
      <c r="E231" s="243" t="s">
        <v>1276</v>
      </c>
      <c r="F231" s="223">
        <v>822756.42500000005</v>
      </c>
      <c r="G231" s="224">
        <v>445</v>
      </c>
      <c r="H231" s="114">
        <v>97</v>
      </c>
      <c r="I231" s="114">
        <v>190990</v>
      </c>
      <c r="J231" s="215">
        <f t="shared" si="15"/>
        <v>1.1789637498121026E-4</v>
      </c>
      <c r="K231" s="215">
        <f t="shared" si="16"/>
        <v>429.19101123595505</v>
      </c>
      <c r="L231" s="215">
        <f t="shared" si="17"/>
        <v>3.5368912494363081E-5</v>
      </c>
      <c r="M231" s="215">
        <f t="shared" si="18"/>
        <v>0.7</v>
      </c>
      <c r="N231" s="216">
        <f t="shared" si="19"/>
        <v>0.70003536891249429</v>
      </c>
      <c r="O231" s="217"/>
      <c r="P231" s="217"/>
    </row>
    <row r="232" spans="1:16" x14ac:dyDescent="0.2">
      <c r="A232" s="265">
        <v>226</v>
      </c>
      <c r="B232" s="245" t="s">
        <v>95</v>
      </c>
      <c r="C232" s="241" t="s">
        <v>1419</v>
      </c>
      <c r="D232" s="245" t="s">
        <v>880</v>
      </c>
      <c r="E232" s="243" t="s">
        <v>806</v>
      </c>
      <c r="F232" s="223">
        <v>2418236.875</v>
      </c>
      <c r="G232" s="224">
        <v>1093</v>
      </c>
      <c r="H232" s="114">
        <v>231</v>
      </c>
      <c r="I232" s="114">
        <v>411875</v>
      </c>
      <c r="J232" s="215">
        <f t="shared" si="15"/>
        <v>9.5524140909479765E-5</v>
      </c>
      <c r="K232" s="215">
        <f t="shared" si="16"/>
        <v>376.82982616651418</v>
      </c>
      <c r="L232" s="215">
        <f t="shared" si="17"/>
        <v>2.8657242272843928E-5</v>
      </c>
      <c r="M232" s="215">
        <f t="shared" si="18"/>
        <v>0.7</v>
      </c>
      <c r="N232" s="216">
        <f t="shared" si="19"/>
        <v>0.70002865724227281</v>
      </c>
      <c r="O232" s="217"/>
      <c r="P232" s="217"/>
    </row>
    <row r="233" spans="1:16" x14ac:dyDescent="0.2">
      <c r="A233" s="265">
        <v>227</v>
      </c>
      <c r="B233" s="245" t="s">
        <v>95</v>
      </c>
      <c r="C233" s="241" t="s">
        <v>1419</v>
      </c>
      <c r="D233" s="245" t="s">
        <v>878</v>
      </c>
      <c r="E233" s="243" t="s">
        <v>879</v>
      </c>
      <c r="F233" s="223">
        <v>986541.47499999998</v>
      </c>
      <c r="G233" s="224">
        <v>459</v>
      </c>
      <c r="H233" s="114">
        <v>222</v>
      </c>
      <c r="I233" s="114">
        <v>444910</v>
      </c>
      <c r="J233" s="215">
        <f t="shared" si="15"/>
        <v>2.2502855239816451E-4</v>
      </c>
      <c r="K233" s="215">
        <f t="shared" si="16"/>
        <v>969.30283224400875</v>
      </c>
      <c r="L233" s="215">
        <f t="shared" si="17"/>
        <v>6.7508565719449345E-5</v>
      </c>
      <c r="M233" s="215">
        <f t="shared" si="18"/>
        <v>0.7</v>
      </c>
      <c r="N233" s="216">
        <f t="shared" si="19"/>
        <v>0.70006750856571942</v>
      </c>
      <c r="O233" s="217"/>
      <c r="P233" s="217"/>
    </row>
    <row r="234" spans="1:16" x14ac:dyDescent="0.2">
      <c r="A234" s="265">
        <v>228</v>
      </c>
      <c r="B234" s="241" t="s">
        <v>120</v>
      </c>
      <c r="C234" s="241" t="s">
        <v>1419</v>
      </c>
      <c r="D234" s="241" t="s">
        <v>278</v>
      </c>
      <c r="E234" s="243" t="s">
        <v>279</v>
      </c>
      <c r="F234" s="223">
        <v>1432762.5250000001</v>
      </c>
      <c r="G234" s="224">
        <v>716</v>
      </c>
      <c r="H234" s="114">
        <v>195</v>
      </c>
      <c r="I234" s="114">
        <v>244050</v>
      </c>
      <c r="J234" s="215">
        <f t="shared" si="15"/>
        <v>1.3610071215395584E-4</v>
      </c>
      <c r="K234" s="215">
        <f t="shared" si="16"/>
        <v>340.85195530726259</v>
      </c>
      <c r="L234" s="215">
        <f t="shared" si="17"/>
        <v>4.0830213646186754E-5</v>
      </c>
      <c r="M234" s="215">
        <f t="shared" si="18"/>
        <v>0.7</v>
      </c>
      <c r="N234" s="216">
        <f t="shared" si="19"/>
        <v>0.70004083021364616</v>
      </c>
      <c r="O234" s="217"/>
      <c r="P234" s="217"/>
    </row>
    <row r="235" spans="1:16" x14ac:dyDescent="0.2">
      <c r="A235" s="265">
        <v>229</v>
      </c>
      <c r="B235" s="241" t="s">
        <v>120</v>
      </c>
      <c r="C235" s="241" t="s">
        <v>1419</v>
      </c>
      <c r="D235" s="242" t="s">
        <v>282</v>
      </c>
      <c r="E235" s="243" t="s">
        <v>283</v>
      </c>
      <c r="F235" s="223">
        <v>858240.25</v>
      </c>
      <c r="G235" s="224">
        <v>507</v>
      </c>
      <c r="H235" s="114">
        <v>95</v>
      </c>
      <c r="I235" s="114">
        <v>121695</v>
      </c>
      <c r="J235" s="215">
        <f t="shared" si="15"/>
        <v>1.1069161578008023E-4</v>
      </c>
      <c r="K235" s="215">
        <f t="shared" si="16"/>
        <v>240.02958579881656</v>
      </c>
      <c r="L235" s="215">
        <f t="shared" si="17"/>
        <v>3.3207484734024068E-5</v>
      </c>
      <c r="M235" s="215">
        <f t="shared" si="18"/>
        <v>0.7</v>
      </c>
      <c r="N235" s="216">
        <f t="shared" si="19"/>
        <v>0.70003320748473397</v>
      </c>
      <c r="O235" s="217"/>
      <c r="P235" s="217"/>
    </row>
    <row r="236" spans="1:16" x14ac:dyDescent="0.2">
      <c r="A236" s="265">
        <v>230</v>
      </c>
      <c r="B236" s="241" t="s">
        <v>120</v>
      </c>
      <c r="C236" s="241" t="s">
        <v>1419</v>
      </c>
      <c r="D236" s="242" t="s">
        <v>280</v>
      </c>
      <c r="E236" s="243" t="s">
        <v>281</v>
      </c>
      <c r="F236" s="223">
        <v>1000178.5249999999</v>
      </c>
      <c r="G236" s="224">
        <v>536</v>
      </c>
      <c r="H236" s="114">
        <v>158</v>
      </c>
      <c r="I236" s="114">
        <v>155285</v>
      </c>
      <c r="J236" s="215">
        <f t="shared" si="15"/>
        <v>1.5797179808474694E-4</v>
      </c>
      <c r="K236" s="215">
        <f t="shared" si="16"/>
        <v>289.71082089552237</v>
      </c>
      <c r="L236" s="215">
        <f t="shared" si="17"/>
        <v>4.7391539425424082E-5</v>
      </c>
      <c r="M236" s="215">
        <f t="shared" si="18"/>
        <v>0.7</v>
      </c>
      <c r="N236" s="216">
        <f t="shared" si="19"/>
        <v>0.70004739153942541</v>
      </c>
      <c r="O236" s="217"/>
      <c r="P236" s="217"/>
    </row>
    <row r="237" spans="1:16" ht="16.5" customHeight="1" x14ac:dyDescent="0.2">
      <c r="A237" s="265">
        <v>231</v>
      </c>
      <c r="B237" s="241" t="s">
        <v>110</v>
      </c>
      <c r="C237" s="241" t="s">
        <v>1419</v>
      </c>
      <c r="D237" s="246" t="s">
        <v>287</v>
      </c>
      <c r="E237" s="243" t="s">
        <v>288</v>
      </c>
      <c r="F237" s="223">
        <v>1975014.4750000001</v>
      </c>
      <c r="G237" s="224">
        <v>1043</v>
      </c>
      <c r="H237" s="114">
        <v>167</v>
      </c>
      <c r="I237" s="114">
        <v>353230</v>
      </c>
      <c r="J237" s="215">
        <f t="shared" si="15"/>
        <v>8.4556342302250721E-5</v>
      </c>
      <c r="K237" s="215">
        <f t="shared" si="16"/>
        <v>338.66730584851388</v>
      </c>
      <c r="L237" s="215">
        <f t="shared" si="17"/>
        <v>2.5366902690675217E-5</v>
      </c>
      <c r="M237" s="215">
        <f t="shared" si="18"/>
        <v>0.7</v>
      </c>
      <c r="N237" s="216">
        <f t="shared" si="19"/>
        <v>0.70002536690269068</v>
      </c>
      <c r="O237" s="217"/>
      <c r="P237" s="217"/>
    </row>
    <row r="238" spans="1:16" ht="12.75" customHeight="1" x14ac:dyDescent="0.2">
      <c r="A238" s="265">
        <v>232</v>
      </c>
      <c r="B238" s="241" t="s">
        <v>110</v>
      </c>
      <c r="C238" s="241" t="s">
        <v>1419</v>
      </c>
      <c r="D238" s="246" t="s">
        <v>291</v>
      </c>
      <c r="E238" s="243" t="s">
        <v>1282</v>
      </c>
      <c r="F238" s="223">
        <v>2596607.0749999997</v>
      </c>
      <c r="G238" s="224">
        <v>1396</v>
      </c>
      <c r="H238" s="114">
        <v>207</v>
      </c>
      <c r="I238" s="114">
        <v>469135</v>
      </c>
      <c r="J238" s="215">
        <f t="shared" si="15"/>
        <v>7.9719416153866874E-5</v>
      </c>
      <c r="K238" s="215">
        <f t="shared" si="16"/>
        <v>336.05659025787963</v>
      </c>
      <c r="L238" s="215">
        <f t="shared" si="17"/>
        <v>2.3915824846160061E-5</v>
      </c>
      <c r="M238" s="215">
        <f t="shared" si="18"/>
        <v>0.7</v>
      </c>
      <c r="N238" s="216">
        <f t="shared" si="19"/>
        <v>0.70002391582484613</v>
      </c>
      <c r="O238" s="217"/>
      <c r="P238" s="217"/>
    </row>
    <row r="239" spans="1:16" x14ac:dyDescent="0.2">
      <c r="A239" s="265">
        <v>233</v>
      </c>
      <c r="B239" s="241" t="s">
        <v>110</v>
      </c>
      <c r="C239" s="241" t="s">
        <v>1419</v>
      </c>
      <c r="D239" s="242" t="s">
        <v>295</v>
      </c>
      <c r="E239" s="243" t="s">
        <v>296</v>
      </c>
      <c r="F239" s="223">
        <v>1251081.325</v>
      </c>
      <c r="G239" s="224">
        <v>674</v>
      </c>
      <c r="H239" s="114">
        <v>106</v>
      </c>
      <c r="I239" s="114">
        <v>231370</v>
      </c>
      <c r="J239" s="215">
        <f t="shared" si="15"/>
        <v>8.4726706315434771E-5</v>
      </c>
      <c r="K239" s="215">
        <f t="shared" si="16"/>
        <v>343.27893175074183</v>
      </c>
      <c r="L239" s="215">
        <f t="shared" si="17"/>
        <v>2.5418011894630432E-5</v>
      </c>
      <c r="M239" s="215">
        <f t="shared" si="18"/>
        <v>0.7</v>
      </c>
      <c r="N239" s="216">
        <f t="shared" si="19"/>
        <v>0.70002541801189455</v>
      </c>
      <c r="O239" s="217"/>
      <c r="P239" s="217"/>
    </row>
    <row r="240" spans="1:16" x14ac:dyDescent="0.2">
      <c r="A240" s="265">
        <v>234</v>
      </c>
      <c r="B240" s="241" t="s">
        <v>110</v>
      </c>
      <c r="C240" s="241" t="s">
        <v>1419</v>
      </c>
      <c r="D240" s="242" t="s">
        <v>297</v>
      </c>
      <c r="E240" s="243" t="s">
        <v>1131</v>
      </c>
      <c r="F240" s="223">
        <v>1310772.4749999999</v>
      </c>
      <c r="G240" s="224">
        <v>705</v>
      </c>
      <c r="H240" s="114">
        <v>203</v>
      </c>
      <c r="I240" s="114">
        <v>368950</v>
      </c>
      <c r="J240" s="215">
        <f t="shared" si="15"/>
        <v>1.5487050870518167E-4</v>
      </c>
      <c r="K240" s="215">
        <f t="shared" si="16"/>
        <v>523.33333333333337</v>
      </c>
      <c r="L240" s="215">
        <f t="shared" si="17"/>
        <v>4.6461152611554498E-5</v>
      </c>
      <c r="M240" s="215">
        <f t="shared" si="18"/>
        <v>0.7</v>
      </c>
      <c r="N240" s="216">
        <f t="shared" si="19"/>
        <v>0.70004646115261149</v>
      </c>
      <c r="O240" s="217"/>
      <c r="P240" s="217"/>
    </row>
    <row r="241" spans="1:16" x14ac:dyDescent="0.2">
      <c r="A241" s="265">
        <v>235</v>
      </c>
      <c r="B241" s="241" t="s">
        <v>110</v>
      </c>
      <c r="C241" s="241" t="s">
        <v>1419</v>
      </c>
      <c r="D241" s="242" t="s">
        <v>289</v>
      </c>
      <c r="E241" s="243" t="s">
        <v>1323</v>
      </c>
      <c r="F241" s="223">
        <v>1236641.325</v>
      </c>
      <c r="G241" s="224">
        <v>665</v>
      </c>
      <c r="H241" s="114">
        <v>139</v>
      </c>
      <c r="I241" s="114">
        <v>238900</v>
      </c>
      <c r="J241" s="215">
        <f t="shared" si="15"/>
        <v>1.1240122514909487E-4</v>
      </c>
      <c r="K241" s="215">
        <f t="shared" si="16"/>
        <v>359.24812030075191</v>
      </c>
      <c r="L241" s="215">
        <f t="shared" si="17"/>
        <v>3.372036754472846E-5</v>
      </c>
      <c r="M241" s="215">
        <f t="shared" si="18"/>
        <v>0.7</v>
      </c>
      <c r="N241" s="216">
        <f t="shared" si="19"/>
        <v>0.70003372036754463</v>
      </c>
      <c r="O241" s="217"/>
      <c r="P241" s="217"/>
    </row>
    <row r="242" spans="1:16" x14ac:dyDescent="0.2">
      <c r="A242" s="265">
        <v>236</v>
      </c>
      <c r="B242" s="241" t="s">
        <v>110</v>
      </c>
      <c r="C242" s="241" t="s">
        <v>1419</v>
      </c>
      <c r="D242" s="242" t="s">
        <v>293</v>
      </c>
      <c r="E242" s="243" t="s">
        <v>1381</v>
      </c>
      <c r="F242" s="223">
        <v>1181141.325</v>
      </c>
      <c r="G242" s="224">
        <v>652</v>
      </c>
      <c r="H242" s="114">
        <v>148</v>
      </c>
      <c r="I242" s="114">
        <v>266455</v>
      </c>
      <c r="J242" s="215">
        <f t="shared" si="15"/>
        <v>1.253025331240527E-4</v>
      </c>
      <c r="K242" s="215">
        <f t="shared" si="16"/>
        <v>408.67331288343559</v>
      </c>
      <c r="L242" s="215">
        <f t="shared" si="17"/>
        <v>3.7590759937215807E-5</v>
      </c>
      <c r="M242" s="215">
        <f t="shared" si="18"/>
        <v>0.7</v>
      </c>
      <c r="N242" s="216">
        <f t="shared" si="19"/>
        <v>0.70003759075993721</v>
      </c>
      <c r="O242" s="217"/>
      <c r="P242" s="217"/>
    </row>
    <row r="243" spans="1:16" x14ac:dyDescent="0.2">
      <c r="A243" s="265">
        <v>237</v>
      </c>
      <c r="B243" s="241" t="s">
        <v>111</v>
      </c>
      <c r="C243" s="241" t="s">
        <v>1419</v>
      </c>
      <c r="D243" s="241" t="s">
        <v>298</v>
      </c>
      <c r="E243" s="243" t="s">
        <v>1297</v>
      </c>
      <c r="F243" s="223">
        <v>1959936.675</v>
      </c>
      <c r="G243" s="224">
        <v>1091</v>
      </c>
      <c r="H243" s="114">
        <v>493</v>
      </c>
      <c r="I243" s="114">
        <v>742585</v>
      </c>
      <c r="J243" s="215">
        <f t="shared" si="15"/>
        <v>2.5153873912788535E-4</v>
      </c>
      <c r="K243" s="215">
        <f t="shared" si="16"/>
        <v>680.64619615032086</v>
      </c>
      <c r="L243" s="215">
        <f t="shared" si="17"/>
        <v>7.54616217383656E-5</v>
      </c>
      <c r="M243" s="215">
        <f t="shared" si="18"/>
        <v>0.7</v>
      </c>
      <c r="N243" s="216">
        <f t="shared" si="19"/>
        <v>0.70007546162173828</v>
      </c>
      <c r="O243" s="217"/>
      <c r="P243" s="217"/>
    </row>
    <row r="244" spans="1:16" x14ac:dyDescent="0.2">
      <c r="A244" s="265">
        <v>238</v>
      </c>
      <c r="B244" s="241" t="s">
        <v>112</v>
      </c>
      <c r="C244" s="241" t="s">
        <v>1419</v>
      </c>
      <c r="D244" s="244" t="s">
        <v>301</v>
      </c>
      <c r="E244" s="243" t="s">
        <v>1308</v>
      </c>
      <c r="F244" s="223">
        <v>2013833.9249999998</v>
      </c>
      <c r="G244" s="224">
        <v>1002</v>
      </c>
      <c r="H244" s="114">
        <v>323</v>
      </c>
      <c r="I244" s="114">
        <v>603040</v>
      </c>
      <c r="J244" s="215">
        <f t="shared" si="15"/>
        <v>1.6039058434274813E-4</v>
      </c>
      <c r="K244" s="215">
        <f t="shared" si="16"/>
        <v>601.83632734530943</v>
      </c>
      <c r="L244" s="215">
        <f t="shared" si="17"/>
        <v>4.8117175302824435E-5</v>
      </c>
      <c r="M244" s="215">
        <f t="shared" si="18"/>
        <v>0.7</v>
      </c>
      <c r="N244" s="216">
        <f t="shared" si="19"/>
        <v>0.7000481171753028</v>
      </c>
      <c r="O244" s="217"/>
      <c r="P244" s="217"/>
    </row>
    <row r="245" spans="1:16" x14ac:dyDescent="0.2">
      <c r="A245" s="265">
        <v>239</v>
      </c>
      <c r="B245" s="241" t="s">
        <v>112</v>
      </c>
      <c r="C245" s="241" t="s">
        <v>1419</v>
      </c>
      <c r="D245" s="244" t="s">
        <v>303</v>
      </c>
      <c r="E245" s="243" t="s">
        <v>304</v>
      </c>
      <c r="F245" s="223">
        <v>1607836.2000000002</v>
      </c>
      <c r="G245" s="224">
        <v>958</v>
      </c>
      <c r="H245" s="114">
        <v>307</v>
      </c>
      <c r="I245" s="114">
        <v>384580</v>
      </c>
      <c r="J245" s="215">
        <f t="shared" si="15"/>
        <v>1.9093984822583294E-4</v>
      </c>
      <c r="K245" s="215">
        <f t="shared" si="16"/>
        <v>401.44050104384132</v>
      </c>
      <c r="L245" s="215">
        <f t="shared" si="17"/>
        <v>5.7281954467749882E-5</v>
      </c>
      <c r="M245" s="215">
        <f t="shared" si="18"/>
        <v>0.7</v>
      </c>
      <c r="N245" s="216">
        <f t="shared" si="19"/>
        <v>0.7000572819544677</v>
      </c>
      <c r="O245" s="217"/>
      <c r="P245" s="217"/>
    </row>
    <row r="246" spans="1:16" x14ac:dyDescent="0.2">
      <c r="A246" s="265">
        <v>240</v>
      </c>
      <c r="B246" s="245" t="s">
        <v>96</v>
      </c>
      <c r="C246" s="241" t="s">
        <v>1419</v>
      </c>
      <c r="D246" s="245" t="s">
        <v>889</v>
      </c>
      <c r="E246" s="243" t="s">
        <v>1441</v>
      </c>
      <c r="F246" s="223">
        <v>1776078.3</v>
      </c>
      <c r="G246" s="224">
        <v>900</v>
      </c>
      <c r="H246" s="114">
        <v>121</v>
      </c>
      <c r="I246" s="114">
        <v>171340</v>
      </c>
      <c r="J246" s="215">
        <f t="shared" si="15"/>
        <v>6.8127627030857812E-5</v>
      </c>
      <c r="K246" s="215">
        <f t="shared" si="16"/>
        <v>190.37777777777777</v>
      </c>
      <c r="L246" s="215">
        <f t="shared" si="17"/>
        <v>2.0438288109257344E-5</v>
      </c>
      <c r="M246" s="215">
        <f t="shared" si="18"/>
        <v>0.7</v>
      </c>
      <c r="N246" s="216">
        <f t="shared" si="19"/>
        <v>0.70002043828810923</v>
      </c>
      <c r="O246" s="217"/>
      <c r="P246" s="217"/>
    </row>
    <row r="247" spans="1:16" x14ac:dyDescent="0.2">
      <c r="A247" s="265">
        <v>241</v>
      </c>
      <c r="B247" s="245" t="s">
        <v>96</v>
      </c>
      <c r="C247" s="241" t="s">
        <v>1419</v>
      </c>
      <c r="D247" s="245" t="s">
        <v>886</v>
      </c>
      <c r="E247" s="243" t="s">
        <v>1362</v>
      </c>
      <c r="F247" s="223">
        <v>1917234.7</v>
      </c>
      <c r="G247" s="224">
        <v>871</v>
      </c>
      <c r="H247" s="114">
        <v>172</v>
      </c>
      <c r="I247" s="114">
        <v>452500</v>
      </c>
      <c r="J247" s="215">
        <f t="shared" si="15"/>
        <v>8.9712542757545543E-5</v>
      </c>
      <c r="K247" s="215">
        <f t="shared" si="16"/>
        <v>519.51779563719867</v>
      </c>
      <c r="L247" s="215">
        <f t="shared" si="17"/>
        <v>2.6913762827263662E-5</v>
      </c>
      <c r="M247" s="215">
        <f t="shared" si="18"/>
        <v>0.7</v>
      </c>
      <c r="N247" s="216">
        <f t="shared" si="19"/>
        <v>0.70002691376282722</v>
      </c>
      <c r="O247" s="217"/>
      <c r="P247" s="217"/>
    </row>
    <row r="248" spans="1:16" x14ac:dyDescent="0.2">
      <c r="A248" s="265">
        <v>242</v>
      </c>
      <c r="B248" s="245" t="s">
        <v>96</v>
      </c>
      <c r="C248" s="241" t="s">
        <v>1419</v>
      </c>
      <c r="D248" s="245" t="s">
        <v>887</v>
      </c>
      <c r="E248" s="243" t="s">
        <v>1194</v>
      </c>
      <c r="F248" s="223">
        <v>1745240.125</v>
      </c>
      <c r="G248" s="224">
        <v>937</v>
      </c>
      <c r="H248" s="114">
        <v>191</v>
      </c>
      <c r="I248" s="114">
        <v>333220</v>
      </c>
      <c r="J248" s="215">
        <f t="shared" si="15"/>
        <v>1.0944052756064154E-4</v>
      </c>
      <c r="K248" s="215">
        <f t="shared" si="16"/>
        <v>355.62433297758804</v>
      </c>
      <c r="L248" s="215">
        <f t="shared" si="17"/>
        <v>3.2832158268192463E-5</v>
      </c>
      <c r="M248" s="215">
        <f t="shared" si="18"/>
        <v>0.7</v>
      </c>
      <c r="N248" s="216">
        <f t="shared" si="19"/>
        <v>0.70003283215826817</v>
      </c>
      <c r="O248" s="217"/>
      <c r="P248" s="217"/>
    </row>
    <row r="249" spans="1:16" x14ac:dyDescent="0.2">
      <c r="A249" s="265">
        <v>243</v>
      </c>
      <c r="B249" s="245" t="s">
        <v>96</v>
      </c>
      <c r="C249" s="241" t="s">
        <v>1419</v>
      </c>
      <c r="D249" s="245" t="s">
        <v>888</v>
      </c>
      <c r="E249" s="243" t="s">
        <v>1363</v>
      </c>
      <c r="F249" s="223">
        <v>2225652.2749999999</v>
      </c>
      <c r="G249" s="224">
        <v>1053</v>
      </c>
      <c r="H249" s="114">
        <v>293</v>
      </c>
      <c r="I249" s="114">
        <v>405665</v>
      </c>
      <c r="J249" s="215">
        <f t="shared" si="15"/>
        <v>1.3164680003753057E-4</v>
      </c>
      <c r="K249" s="215">
        <f t="shared" si="16"/>
        <v>385.24691358024694</v>
      </c>
      <c r="L249" s="215">
        <f t="shared" si="17"/>
        <v>3.949404001125917E-5</v>
      </c>
      <c r="M249" s="215">
        <f t="shared" si="18"/>
        <v>0.7</v>
      </c>
      <c r="N249" s="216">
        <f t="shared" si="19"/>
        <v>0.7000394940400112</v>
      </c>
      <c r="O249" s="217"/>
      <c r="P249" s="217"/>
    </row>
    <row r="250" spans="1:16" x14ac:dyDescent="0.2">
      <c r="A250" s="265">
        <v>244</v>
      </c>
      <c r="B250" s="245" t="s">
        <v>96</v>
      </c>
      <c r="C250" s="241" t="s">
        <v>1419</v>
      </c>
      <c r="D250" s="245" t="s">
        <v>1123</v>
      </c>
      <c r="E250" s="243" t="s">
        <v>1364</v>
      </c>
      <c r="F250" s="223">
        <v>1890219.425</v>
      </c>
      <c r="G250" s="224">
        <v>1114</v>
      </c>
      <c r="H250" s="114">
        <v>279</v>
      </c>
      <c r="I250" s="114">
        <v>489725</v>
      </c>
      <c r="J250" s="215">
        <f t="shared" si="15"/>
        <v>1.4760191134952492E-4</v>
      </c>
      <c r="K250" s="215">
        <f t="shared" si="16"/>
        <v>439.60951526032318</v>
      </c>
      <c r="L250" s="215">
        <f t="shared" si="17"/>
        <v>4.4280573404857473E-5</v>
      </c>
      <c r="M250" s="215">
        <f t="shared" si="18"/>
        <v>0.7</v>
      </c>
      <c r="N250" s="216">
        <f t="shared" si="19"/>
        <v>0.70004428057340484</v>
      </c>
      <c r="O250" s="217"/>
      <c r="P250" s="217"/>
    </row>
    <row r="251" spans="1:16" x14ac:dyDescent="0.2">
      <c r="A251" s="265">
        <v>245</v>
      </c>
      <c r="B251" s="245" t="s">
        <v>96</v>
      </c>
      <c r="C251" s="241" t="s">
        <v>1419</v>
      </c>
      <c r="D251" s="245" t="s">
        <v>891</v>
      </c>
      <c r="E251" s="243" t="s">
        <v>770</v>
      </c>
      <c r="F251" s="223">
        <v>1863724.7</v>
      </c>
      <c r="G251" s="224">
        <v>848</v>
      </c>
      <c r="H251" s="114">
        <v>386</v>
      </c>
      <c r="I251" s="114">
        <v>580095</v>
      </c>
      <c r="J251" s="215">
        <f t="shared" si="15"/>
        <v>2.0711213410435565E-4</v>
      </c>
      <c r="K251" s="215">
        <f t="shared" si="16"/>
        <v>684.07429245283015</v>
      </c>
      <c r="L251" s="215">
        <f t="shared" si="17"/>
        <v>6.2133640231306687E-5</v>
      </c>
      <c r="M251" s="215">
        <f t="shared" si="18"/>
        <v>0.7</v>
      </c>
      <c r="N251" s="216">
        <f t="shared" si="19"/>
        <v>0.70006213364023129</v>
      </c>
      <c r="O251" s="217"/>
      <c r="P251" s="217"/>
    </row>
    <row r="252" spans="1:16" x14ac:dyDescent="0.2">
      <c r="A252" s="265">
        <v>246</v>
      </c>
      <c r="B252" s="245" t="s">
        <v>96</v>
      </c>
      <c r="C252" s="241" t="s">
        <v>1419</v>
      </c>
      <c r="D252" s="245" t="s">
        <v>892</v>
      </c>
      <c r="E252" s="243" t="s">
        <v>1193</v>
      </c>
      <c r="F252" s="223">
        <v>913001.60000000009</v>
      </c>
      <c r="G252" s="224">
        <v>639</v>
      </c>
      <c r="H252" s="114">
        <v>371</v>
      </c>
      <c r="I252" s="114">
        <v>574280</v>
      </c>
      <c r="J252" s="215">
        <f t="shared" si="15"/>
        <v>4.0635197134375228E-4</v>
      </c>
      <c r="K252" s="215">
        <f t="shared" si="16"/>
        <v>898.71674491392798</v>
      </c>
      <c r="L252" s="215">
        <f t="shared" si="17"/>
        <v>1.2190559140312568E-4</v>
      </c>
      <c r="M252" s="215">
        <f t="shared" si="18"/>
        <v>0.7</v>
      </c>
      <c r="N252" s="216">
        <f t="shared" si="19"/>
        <v>0.70012190559140308</v>
      </c>
      <c r="O252" s="217"/>
      <c r="P252" s="217"/>
    </row>
    <row r="253" spans="1:16" x14ac:dyDescent="0.2">
      <c r="A253" s="265">
        <v>247</v>
      </c>
      <c r="B253" s="245" t="s">
        <v>100</v>
      </c>
      <c r="C253" s="241" t="s">
        <v>1419</v>
      </c>
      <c r="D253" s="245" t="s">
        <v>904</v>
      </c>
      <c r="E253" s="243" t="s">
        <v>905</v>
      </c>
      <c r="F253" s="223">
        <v>1644124.5</v>
      </c>
      <c r="G253" s="224">
        <v>1015</v>
      </c>
      <c r="H253" s="114">
        <v>140</v>
      </c>
      <c r="I253" s="114">
        <v>217820</v>
      </c>
      <c r="J253" s="215">
        <f t="shared" si="15"/>
        <v>8.5151702319380317E-5</v>
      </c>
      <c r="K253" s="215">
        <f t="shared" si="16"/>
        <v>214.60098522167488</v>
      </c>
      <c r="L253" s="215">
        <f t="shared" si="17"/>
        <v>2.5545510695814095E-5</v>
      </c>
      <c r="M253" s="215">
        <f t="shared" si="18"/>
        <v>0.7</v>
      </c>
      <c r="N253" s="216">
        <f t="shared" si="19"/>
        <v>0.70002554551069573</v>
      </c>
      <c r="O253" s="217"/>
      <c r="P253" s="217"/>
    </row>
    <row r="254" spans="1:16" x14ac:dyDescent="0.2">
      <c r="A254" s="265">
        <v>248</v>
      </c>
      <c r="B254" s="245" t="s">
        <v>100</v>
      </c>
      <c r="C254" s="241" t="s">
        <v>1419</v>
      </c>
      <c r="D254" s="245" t="s">
        <v>900</v>
      </c>
      <c r="E254" s="243" t="s">
        <v>901</v>
      </c>
      <c r="F254" s="223">
        <v>1796969.1</v>
      </c>
      <c r="G254" s="224">
        <v>1116</v>
      </c>
      <c r="H254" s="114">
        <v>374</v>
      </c>
      <c r="I254" s="114">
        <v>618355</v>
      </c>
      <c r="J254" s="215">
        <f t="shared" si="15"/>
        <v>2.0812823103079513E-4</v>
      </c>
      <c r="K254" s="215">
        <f t="shared" si="16"/>
        <v>554.08154121863799</v>
      </c>
      <c r="L254" s="215">
        <f t="shared" si="17"/>
        <v>6.243846930923854E-5</v>
      </c>
      <c r="M254" s="215">
        <f t="shared" si="18"/>
        <v>0.7</v>
      </c>
      <c r="N254" s="216">
        <f t="shared" si="19"/>
        <v>0.70006243846930916</v>
      </c>
      <c r="O254" s="217"/>
      <c r="P254" s="217"/>
    </row>
    <row r="255" spans="1:16" x14ac:dyDescent="0.2">
      <c r="A255" s="265">
        <v>249</v>
      </c>
      <c r="B255" s="245" t="s">
        <v>100</v>
      </c>
      <c r="C255" s="241" t="s">
        <v>1419</v>
      </c>
      <c r="D255" s="245" t="s">
        <v>907</v>
      </c>
      <c r="E255" s="243" t="s">
        <v>908</v>
      </c>
      <c r="F255" s="223">
        <v>1547768.2249999999</v>
      </c>
      <c r="G255" s="224">
        <v>1017</v>
      </c>
      <c r="H255" s="114">
        <v>316</v>
      </c>
      <c r="I255" s="114">
        <v>493330</v>
      </c>
      <c r="J255" s="215">
        <f t="shared" si="15"/>
        <v>2.0416493561237182E-4</v>
      </c>
      <c r="K255" s="215">
        <f t="shared" si="16"/>
        <v>485.08357915437563</v>
      </c>
      <c r="L255" s="215">
        <f t="shared" si="17"/>
        <v>6.124948068371154E-5</v>
      </c>
      <c r="M255" s="215">
        <f t="shared" si="18"/>
        <v>0.7</v>
      </c>
      <c r="N255" s="216">
        <f t="shared" si="19"/>
        <v>0.70006124948068371</v>
      </c>
      <c r="O255" s="217"/>
      <c r="P255" s="217"/>
    </row>
    <row r="256" spans="1:16" x14ac:dyDescent="0.2">
      <c r="A256" s="265">
        <v>250</v>
      </c>
      <c r="B256" s="245" t="s">
        <v>100</v>
      </c>
      <c r="C256" s="241" t="s">
        <v>1419</v>
      </c>
      <c r="D256" s="245" t="s">
        <v>906</v>
      </c>
      <c r="E256" s="243" t="s">
        <v>1389</v>
      </c>
      <c r="F256" s="223">
        <v>1670652.125</v>
      </c>
      <c r="G256" s="224">
        <v>991</v>
      </c>
      <c r="H256" s="114">
        <v>183</v>
      </c>
      <c r="I256" s="114">
        <v>348950</v>
      </c>
      <c r="J256" s="215">
        <f t="shared" si="15"/>
        <v>1.0953806436513526E-4</v>
      </c>
      <c r="K256" s="215">
        <f t="shared" si="16"/>
        <v>352.11907164480323</v>
      </c>
      <c r="L256" s="215">
        <f t="shared" si="17"/>
        <v>3.2861419309540576E-5</v>
      </c>
      <c r="M256" s="215">
        <f t="shared" si="18"/>
        <v>0.7</v>
      </c>
      <c r="N256" s="216">
        <f t="shared" si="19"/>
        <v>0.70003286141930954</v>
      </c>
      <c r="O256" s="217"/>
      <c r="P256" s="217"/>
    </row>
    <row r="257" spans="1:16" x14ac:dyDescent="0.2">
      <c r="A257" s="265">
        <v>251</v>
      </c>
      <c r="B257" s="247" t="s">
        <v>117</v>
      </c>
      <c r="C257" s="241" t="s">
        <v>1419</v>
      </c>
      <c r="D257" s="248" t="s">
        <v>314</v>
      </c>
      <c r="E257" s="243" t="s">
        <v>315</v>
      </c>
      <c r="F257" s="223">
        <v>1159757.7249999999</v>
      </c>
      <c r="G257" s="224">
        <v>629</v>
      </c>
      <c r="H257" s="114">
        <v>246</v>
      </c>
      <c r="I257" s="114">
        <v>290830</v>
      </c>
      <c r="J257" s="215">
        <f t="shared" si="15"/>
        <v>2.1211326701876465E-4</v>
      </c>
      <c r="K257" s="215">
        <f t="shared" si="16"/>
        <v>462.36883942766298</v>
      </c>
      <c r="L257" s="215">
        <f t="shared" si="17"/>
        <v>6.3633980105629392E-5</v>
      </c>
      <c r="M257" s="215">
        <f t="shared" si="18"/>
        <v>0.7</v>
      </c>
      <c r="N257" s="216">
        <f t="shared" si="19"/>
        <v>0.70006363398010563</v>
      </c>
      <c r="O257" s="217"/>
      <c r="P257" s="217"/>
    </row>
    <row r="258" spans="1:16" x14ac:dyDescent="0.2">
      <c r="A258" s="265">
        <v>252</v>
      </c>
      <c r="B258" s="247" t="s">
        <v>117</v>
      </c>
      <c r="C258" s="241" t="s">
        <v>1419</v>
      </c>
      <c r="D258" s="248" t="s">
        <v>318</v>
      </c>
      <c r="E258" s="243" t="s">
        <v>317</v>
      </c>
      <c r="F258" s="223">
        <v>1130374.5</v>
      </c>
      <c r="G258" s="224">
        <v>609</v>
      </c>
      <c r="H258" s="114">
        <v>163</v>
      </c>
      <c r="I258" s="114">
        <v>204670</v>
      </c>
      <c r="J258" s="215">
        <f t="shared" si="15"/>
        <v>1.4419999743447856E-4</v>
      </c>
      <c r="K258" s="215">
        <f t="shared" si="16"/>
        <v>336.07553366174056</v>
      </c>
      <c r="L258" s="215">
        <f t="shared" si="17"/>
        <v>4.3259999230343569E-5</v>
      </c>
      <c r="M258" s="215">
        <f t="shared" si="18"/>
        <v>0.7</v>
      </c>
      <c r="N258" s="216">
        <f t="shared" si="19"/>
        <v>0.70004325999923034</v>
      </c>
      <c r="O258" s="217"/>
      <c r="P258" s="217"/>
    </row>
    <row r="259" spans="1:16" x14ac:dyDescent="0.2">
      <c r="A259" s="265">
        <v>253</v>
      </c>
      <c r="B259" s="247" t="s">
        <v>117</v>
      </c>
      <c r="C259" s="241" t="s">
        <v>1419</v>
      </c>
      <c r="D259" s="248" t="s">
        <v>316</v>
      </c>
      <c r="E259" s="243" t="s">
        <v>1342</v>
      </c>
      <c r="F259" s="223">
        <v>1598166.4000000001</v>
      </c>
      <c r="G259" s="224">
        <v>860</v>
      </c>
      <c r="H259" s="114">
        <v>372</v>
      </c>
      <c r="I259" s="114">
        <v>591255</v>
      </c>
      <c r="J259" s="215">
        <f t="shared" si="15"/>
        <v>2.3276675069629793E-4</v>
      </c>
      <c r="K259" s="215">
        <f t="shared" si="16"/>
        <v>687.50581395348843</v>
      </c>
      <c r="L259" s="215">
        <f t="shared" si="17"/>
        <v>6.9830025208889379E-5</v>
      </c>
      <c r="M259" s="215">
        <f t="shared" si="18"/>
        <v>0.7</v>
      </c>
      <c r="N259" s="216">
        <f t="shared" si="19"/>
        <v>0.70006983002520884</v>
      </c>
      <c r="O259" s="217"/>
      <c r="P259" s="217"/>
    </row>
    <row r="260" spans="1:16" x14ac:dyDescent="0.2">
      <c r="A260" s="265">
        <v>254</v>
      </c>
      <c r="B260" s="241" t="s">
        <v>113</v>
      </c>
      <c r="C260" s="241" t="s">
        <v>1419</v>
      </c>
      <c r="D260" s="244" t="s">
        <v>309</v>
      </c>
      <c r="E260" s="243" t="s">
        <v>1298</v>
      </c>
      <c r="F260" s="223">
        <v>1092295.95</v>
      </c>
      <c r="G260" s="224">
        <v>627</v>
      </c>
      <c r="H260" s="114">
        <v>124</v>
      </c>
      <c r="I260" s="114">
        <v>165445</v>
      </c>
      <c r="J260" s="215">
        <f t="shared" si="15"/>
        <v>1.1352234712579499E-4</v>
      </c>
      <c r="K260" s="215">
        <f t="shared" si="16"/>
        <v>263.86762360446573</v>
      </c>
      <c r="L260" s="215">
        <f t="shared" si="17"/>
        <v>3.4056704137738494E-5</v>
      </c>
      <c r="M260" s="215">
        <f t="shared" si="18"/>
        <v>0.7</v>
      </c>
      <c r="N260" s="216">
        <f t="shared" si="19"/>
        <v>0.70003405670413765</v>
      </c>
      <c r="O260" s="217"/>
      <c r="P260" s="217"/>
    </row>
    <row r="261" spans="1:16" x14ac:dyDescent="0.2">
      <c r="A261" s="265">
        <v>255</v>
      </c>
      <c r="B261" s="241" t="s">
        <v>113</v>
      </c>
      <c r="C261" s="241" t="s">
        <v>1419</v>
      </c>
      <c r="D261" s="244" t="s">
        <v>310</v>
      </c>
      <c r="E261" s="243" t="s">
        <v>311</v>
      </c>
      <c r="F261" s="223">
        <v>2191832.1999999997</v>
      </c>
      <c r="G261" s="224">
        <v>1010</v>
      </c>
      <c r="H261" s="114">
        <v>146</v>
      </c>
      <c r="I261" s="114">
        <v>212730</v>
      </c>
      <c r="J261" s="215">
        <f t="shared" si="15"/>
        <v>6.6610938556336573E-5</v>
      </c>
      <c r="K261" s="215">
        <f t="shared" si="16"/>
        <v>210.62376237623764</v>
      </c>
      <c r="L261" s="215">
        <f t="shared" si="17"/>
        <v>1.9983281566900971E-5</v>
      </c>
      <c r="M261" s="215">
        <f t="shared" si="18"/>
        <v>0.7</v>
      </c>
      <c r="N261" s="216">
        <f t="shared" si="19"/>
        <v>0.70001998328156689</v>
      </c>
      <c r="O261" s="217"/>
      <c r="P261" s="217"/>
    </row>
    <row r="262" spans="1:16" x14ac:dyDescent="0.2">
      <c r="A262" s="265">
        <v>256</v>
      </c>
      <c r="B262" s="241" t="s">
        <v>113</v>
      </c>
      <c r="C262" s="241" t="s">
        <v>1419</v>
      </c>
      <c r="D262" s="244" t="s">
        <v>307</v>
      </c>
      <c r="E262" s="243" t="s">
        <v>308</v>
      </c>
      <c r="F262" s="223">
        <v>640009.97499999998</v>
      </c>
      <c r="G262" s="224">
        <v>451</v>
      </c>
      <c r="H262" s="114">
        <v>44</v>
      </c>
      <c r="I262" s="114">
        <v>39700</v>
      </c>
      <c r="J262" s="215">
        <f t="shared" si="15"/>
        <v>6.874892848349747E-5</v>
      </c>
      <c r="K262" s="215">
        <f t="shared" si="16"/>
        <v>88.026607538802665</v>
      </c>
      <c r="L262" s="215">
        <f t="shared" si="17"/>
        <v>2.0624678545049241E-5</v>
      </c>
      <c r="M262" s="215">
        <f t="shared" si="18"/>
        <v>0.7</v>
      </c>
      <c r="N262" s="216">
        <f t="shared" si="19"/>
        <v>0.70002062467854498</v>
      </c>
      <c r="O262" s="217"/>
      <c r="P262" s="217"/>
    </row>
    <row r="263" spans="1:16" ht="16.5" customHeight="1" x14ac:dyDescent="0.2">
      <c r="A263" s="265">
        <v>257</v>
      </c>
      <c r="B263" s="249" t="s">
        <v>1401</v>
      </c>
      <c r="C263" s="241" t="s">
        <v>1419</v>
      </c>
      <c r="D263" s="250" t="s">
        <v>1159</v>
      </c>
      <c r="E263" s="243" t="s">
        <v>361</v>
      </c>
      <c r="F263" s="223">
        <v>2911412.5250000004</v>
      </c>
      <c r="G263" s="224">
        <v>1590</v>
      </c>
      <c r="H263" s="114">
        <v>442</v>
      </c>
      <c r="I263" s="114">
        <v>738880</v>
      </c>
      <c r="J263" s="215">
        <f t="shared" ref="J263:J326" si="20">IFERROR(H263/F263,0)</f>
        <v>1.5181634213791119E-4</v>
      </c>
      <c r="K263" s="215">
        <f t="shared" ref="K263:K326" si="21">IFERROR(I263/G263,0)</f>
        <v>464.70440251572325</v>
      </c>
      <c r="L263" s="215">
        <f t="shared" si="17"/>
        <v>4.5544902641373358E-5</v>
      </c>
      <c r="M263" s="215">
        <f t="shared" si="18"/>
        <v>0.7</v>
      </c>
      <c r="N263" s="216">
        <f t="shared" si="19"/>
        <v>0.70004554490264137</v>
      </c>
      <c r="O263" s="217"/>
      <c r="P263" s="217"/>
    </row>
    <row r="264" spans="1:16" ht="13.5" customHeight="1" x14ac:dyDescent="0.2">
      <c r="A264" s="265">
        <v>258</v>
      </c>
      <c r="B264" s="249" t="s">
        <v>1401</v>
      </c>
      <c r="C264" s="241" t="s">
        <v>1419</v>
      </c>
      <c r="D264" s="250" t="s">
        <v>1160</v>
      </c>
      <c r="E264" s="243" t="s">
        <v>985</v>
      </c>
      <c r="F264" s="223">
        <v>2537567.0749999997</v>
      </c>
      <c r="G264" s="224">
        <v>1384</v>
      </c>
      <c r="H264" s="114">
        <v>338</v>
      </c>
      <c r="I264" s="114">
        <v>735905</v>
      </c>
      <c r="J264" s="215">
        <f t="shared" si="20"/>
        <v>1.3319844954246186E-4</v>
      </c>
      <c r="K264" s="215">
        <f t="shared" si="21"/>
        <v>531.72326589595377</v>
      </c>
      <c r="L264" s="215">
        <f t="shared" ref="L264:L327" si="22">IF((J264*0.3)&gt;30%,30%,(J264*0.3))</f>
        <v>3.9959534862738553E-5</v>
      </c>
      <c r="M264" s="215">
        <f t="shared" ref="M264:M327" si="23">IF((K264*0.7)&gt;70%,70%,(K264*0.7))</f>
        <v>0.7</v>
      </c>
      <c r="N264" s="216">
        <f t="shared" ref="N264:N327" si="24">L264+M264</f>
        <v>0.70003995953486264</v>
      </c>
      <c r="O264" s="217"/>
      <c r="P264" s="217"/>
    </row>
    <row r="265" spans="1:16" x14ac:dyDescent="0.2">
      <c r="A265" s="265">
        <v>259</v>
      </c>
      <c r="B265" s="249" t="s">
        <v>1401</v>
      </c>
      <c r="C265" s="241" t="s">
        <v>1419</v>
      </c>
      <c r="D265" s="250" t="s">
        <v>1158</v>
      </c>
      <c r="E265" s="243" t="s">
        <v>1238</v>
      </c>
      <c r="F265" s="223">
        <v>4101649.65</v>
      </c>
      <c r="G265" s="224">
        <v>2188</v>
      </c>
      <c r="H265" s="114">
        <v>475</v>
      </c>
      <c r="I265" s="114">
        <v>1024925</v>
      </c>
      <c r="J265" s="215">
        <f t="shared" si="20"/>
        <v>1.158070631410462E-4</v>
      </c>
      <c r="K265" s="215">
        <f t="shared" si="21"/>
        <v>468.43007312614259</v>
      </c>
      <c r="L265" s="215">
        <f t="shared" si="22"/>
        <v>3.4742118942313857E-5</v>
      </c>
      <c r="M265" s="215">
        <f t="shared" si="23"/>
        <v>0.7</v>
      </c>
      <c r="N265" s="216">
        <f t="shared" si="24"/>
        <v>0.70003474211894223</v>
      </c>
      <c r="O265" s="217"/>
      <c r="P265" s="217"/>
    </row>
    <row r="266" spans="1:16" x14ac:dyDescent="0.2">
      <c r="A266" s="265">
        <v>260</v>
      </c>
      <c r="B266" s="241" t="s">
        <v>116</v>
      </c>
      <c r="C266" s="241" t="s">
        <v>1419</v>
      </c>
      <c r="D266" s="244" t="s">
        <v>1161</v>
      </c>
      <c r="E266" s="243" t="s">
        <v>1277</v>
      </c>
      <c r="F266" s="223">
        <v>1977166.85</v>
      </c>
      <c r="G266" s="224">
        <v>1061</v>
      </c>
      <c r="H266" s="114">
        <v>155</v>
      </c>
      <c r="I266" s="114">
        <v>411530</v>
      </c>
      <c r="J266" s="215">
        <f t="shared" si="20"/>
        <v>7.8395002424808005E-5</v>
      </c>
      <c r="K266" s="215">
        <f t="shared" si="21"/>
        <v>387.8699340245052</v>
      </c>
      <c r="L266" s="215">
        <f t="shared" si="22"/>
        <v>2.35185007274424E-5</v>
      </c>
      <c r="M266" s="215">
        <f t="shared" si="23"/>
        <v>0.7</v>
      </c>
      <c r="N266" s="216">
        <f t="shared" si="24"/>
        <v>0.70002351850072742</v>
      </c>
      <c r="O266" s="217"/>
      <c r="P266" s="217"/>
    </row>
    <row r="267" spans="1:16" x14ac:dyDescent="0.2">
      <c r="A267" s="265">
        <v>261</v>
      </c>
      <c r="B267" s="241" t="s">
        <v>116</v>
      </c>
      <c r="C267" s="241" t="s">
        <v>1419</v>
      </c>
      <c r="D267" s="244" t="s">
        <v>1162</v>
      </c>
      <c r="E267" s="243" t="s">
        <v>1278</v>
      </c>
      <c r="F267" s="223">
        <v>3432202.2749999999</v>
      </c>
      <c r="G267" s="224">
        <v>1837</v>
      </c>
      <c r="H267" s="114">
        <v>424</v>
      </c>
      <c r="I267" s="114">
        <v>875805</v>
      </c>
      <c r="J267" s="215">
        <f t="shared" si="20"/>
        <v>1.2353584259540765E-4</v>
      </c>
      <c r="K267" s="215">
        <f t="shared" si="21"/>
        <v>476.75830157866085</v>
      </c>
      <c r="L267" s="215">
        <f t="shared" si="22"/>
        <v>3.7060752778622295E-5</v>
      </c>
      <c r="M267" s="215">
        <f t="shared" si="23"/>
        <v>0.7</v>
      </c>
      <c r="N267" s="216">
        <f t="shared" si="24"/>
        <v>0.70003706075277861</v>
      </c>
      <c r="O267" s="217"/>
      <c r="P267" s="217"/>
    </row>
    <row r="268" spans="1:16" x14ac:dyDescent="0.2">
      <c r="A268" s="265">
        <v>262</v>
      </c>
      <c r="B268" s="241" t="s">
        <v>116</v>
      </c>
      <c r="C268" s="241" t="s">
        <v>1419</v>
      </c>
      <c r="D268" s="244" t="s">
        <v>1163</v>
      </c>
      <c r="E268" s="243" t="s">
        <v>1279</v>
      </c>
      <c r="F268" s="223">
        <v>3621312.6</v>
      </c>
      <c r="G268" s="224">
        <v>1937</v>
      </c>
      <c r="H268" s="114">
        <v>590</v>
      </c>
      <c r="I268" s="114">
        <v>1105390</v>
      </c>
      <c r="J268" s="215">
        <f t="shared" si="20"/>
        <v>1.6292434958528574E-4</v>
      </c>
      <c r="K268" s="215">
        <f t="shared" si="21"/>
        <v>570.67114093959731</v>
      </c>
      <c r="L268" s="215">
        <f t="shared" si="22"/>
        <v>4.8877304875585721E-5</v>
      </c>
      <c r="M268" s="215">
        <f t="shared" si="23"/>
        <v>0.7</v>
      </c>
      <c r="N268" s="216">
        <f t="shared" si="24"/>
        <v>0.70004887730487553</v>
      </c>
      <c r="O268" s="217"/>
      <c r="P268" s="217"/>
    </row>
    <row r="269" spans="1:16" x14ac:dyDescent="0.2">
      <c r="A269" s="265">
        <v>263</v>
      </c>
      <c r="B269" s="245" t="s">
        <v>93</v>
      </c>
      <c r="C269" s="241" t="s">
        <v>1419</v>
      </c>
      <c r="D269" s="245" t="s">
        <v>894</v>
      </c>
      <c r="E269" s="243" t="s">
        <v>895</v>
      </c>
      <c r="F269" s="223">
        <v>1277062.45</v>
      </c>
      <c r="G269" s="224">
        <v>516</v>
      </c>
      <c r="H269" s="114">
        <v>88</v>
      </c>
      <c r="I269" s="114">
        <v>107745</v>
      </c>
      <c r="J269" s="215">
        <f t="shared" si="20"/>
        <v>6.8908141493002168E-5</v>
      </c>
      <c r="K269" s="215">
        <f t="shared" si="21"/>
        <v>208.80813953488371</v>
      </c>
      <c r="L269" s="215">
        <f t="shared" si="22"/>
        <v>2.0672442447900648E-5</v>
      </c>
      <c r="M269" s="215">
        <f t="shared" si="23"/>
        <v>0.7</v>
      </c>
      <c r="N269" s="216">
        <f t="shared" si="24"/>
        <v>0.70002067244244781</v>
      </c>
      <c r="O269" s="217"/>
      <c r="P269" s="217"/>
    </row>
    <row r="270" spans="1:16" x14ac:dyDescent="0.2">
      <c r="A270" s="265">
        <v>264</v>
      </c>
      <c r="B270" s="245" t="s">
        <v>93</v>
      </c>
      <c r="C270" s="241" t="s">
        <v>1419</v>
      </c>
      <c r="D270" s="245" t="s">
        <v>898</v>
      </c>
      <c r="E270" s="243" t="s">
        <v>899</v>
      </c>
      <c r="F270" s="223">
        <v>2281477.1749999998</v>
      </c>
      <c r="G270" s="224">
        <v>902</v>
      </c>
      <c r="H270" s="114">
        <v>344</v>
      </c>
      <c r="I270" s="114">
        <v>596865</v>
      </c>
      <c r="J270" s="215">
        <f t="shared" si="20"/>
        <v>1.5077950538777582E-4</v>
      </c>
      <c r="K270" s="215">
        <f t="shared" si="21"/>
        <v>661.71286031042132</v>
      </c>
      <c r="L270" s="215">
        <f t="shared" si="22"/>
        <v>4.5233851616332743E-5</v>
      </c>
      <c r="M270" s="215">
        <f t="shared" si="23"/>
        <v>0.7</v>
      </c>
      <c r="N270" s="216">
        <f t="shared" si="24"/>
        <v>0.70004523385161632</v>
      </c>
      <c r="O270" s="217"/>
      <c r="P270" s="217"/>
    </row>
    <row r="271" spans="1:16" x14ac:dyDescent="0.2">
      <c r="A271" s="265">
        <v>265</v>
      </c>
      <c r="B271" s="245" t="s">
        <v>93</v>
      </c>
      <c r="C271" s="241" t="s">
        <v>1419</v>
      </c>
      <c r="D271" s="245" t="s">
        <v>896</v>
      </c>
      <c r="E271" s="243" t="s">
        <v>1077</v>
      </c>
      <c r="F271" s="223">
        <v>1764977.5</v>
      </c>
      <c r="G271" s="224">
        <v>736</v>
      </c>
      <c r="H271" s="114">
        <v>91</v>
      </c>
      <c r="I271" s="114">
        <v>112260</v>
      </c>
      <c r="J271" s="215">
        <f t="shared" si="20"/>
        <v>5.1558730918666104E-5</v>
      </c>
      <c r="K271" s="215">
        <f t="shared" si="21"/>
        <v>152.52717391304347</v>
      </c>
      <c r="L271" s="215">
        <f t="shared" si="22"/>
        <v>1.5467619275599831E-5</v>
      </c>
      <c r="M271" s="215">
        <f t="shared" si="23"/>
        <v>0.7</v>
      </c>
      <c r="N271" s="216">
        <f t="shared" si="24"/>
        <v>0.70001546761927558</v>
      </c>
      <c r="O271" s="217"/>
      <c r="P271" s="217"/>
    </row>
    <row r="272" spans="1:16" x14ac:dyDescent="0.2">
      <c r="A272" s="265">
        <v>266</v>
      </c>
      <c r="B272" s="245" t="s">
        <v>93</v>
      </c>
      <c r="C272" s="241" t="s">
        <v>1419</v>
      </c>
      <c r="D272" s="245" t="s">
        <v>893</v>
      </c>
      <c r="E272" s="243" t="s">
        <v>1361</v>
      </c>
      <c r="F272" s="223">
        <v>1195308.3</v>
      </c>
      <c r="G272" s="224">
        <v>484</v>
      </c>
      <c r="H272" s="114">
        <v>180</v>
      </c>
      <c r="I272" s="114">
        <v>311105</v>
      </c>
      <c r="J272" s="215">
        <f t="shared" si="20"/>
        <v>1.5058876442169774E-4</v>
      </c>
      <c r="K272" s="215">
        <f t="shared" si="21"/>
        <v>642.77892561983469</v>
      </c>
      <c r="L272" s="215">
        <f t="shared" si="22"/>
        <v>4.5176629326509317E-5</v>
      </c>
      <c r="M272" s="215">
        <f t="shared" si="23"/>
        <v>0.7</v>
      </c>
      <c r="N272" s="216">
        <f t="shared" si="24"/>
        <v>0.70004517662932642</v>
      </c>
      <c r="O272" s="217"/>
      <c r="P272" s="217"/>
    </row>
    <row r="273" spans="1:16" x14ac:dyDescent="0.2">
      <c r="A273" s="265">
        <v>267</v>
      </c>
      <c r="B273" s="245" t="s">
        <v>93</v>
      </c>
      <c r="C273" s="241" t="s">
        <v>1419</v>
      </c>
      <c r="D273" s="245" t="s">
        <v>897</v>
      </c>
      <c r="E273" s="243" t="s">
        <v>463</v>
      </c>
      <c r="F273" s="223">
        <v>1203950.05</v>
      </c>
      <c r="G273" s="224">
        <v>564</v>
      </c>
      <c r="H273" s="114">
        <v>143</v>
      </c>
      <c r="I273" s="114">
        <v>224585</v>
      </c>
      <c r="J273" s="215">
        <f t="shared" si="20"/>
        <v>1.1877569173239371E-4</v>
      </c>
      <c r="K273" s="215">
        <f t="shared" si="21"/>
        <v>398.20035460992909</v>
      </c>
      <c r="L273" s="215">
        <f t="shared" si="22"/>
        <v>3.5632707519718113E-5</v>
      </c>
      <c r="M273" s="215">
        <f t="shared" si="23"/>
        <v>0.7</v>
      </c>
      <c r="N273" s="216">
        <f t="shared" si="24"/>
        <v>0.70003563270751967</v>
      </c>
      <c r="O273" s="217"/>
      <c r="P273" s="217"/>
    </row>
    <row r="274" spans="1:16" x14ac:dyDescent="0.2">
      <c r="A274" s="265">
        <v>268</v>
      </c>
      <c r="B274" s="245" t="s">
        <v>98</v>
      </c>
      <c r="C274" s="241" t="s">
        <v>1419</v>
      </c>
      <c r="D274" s="245" t="s">
        <v>882</v>
      </c>
      <c r="E274" s="243" t="s">
        <v>751</v>
      </c>
      <c r="F274" s="223">
        <v>1668489.8</v>
      </c>
      <c r="G274" s="224">
        <v>1087</v>
      </c>
      <c r="H274" s="114">
        <v>215</v>
      </c>
      <c r="I274" s="114">
        <v>324110</v>
      </c>
      <c r="J274" s="215">
        <f t="shared" si="20"/>
        <v>1.28859043669311E-4</v>
      </c>
      <c r="K274" s="215">
        <f t="shared" si="21"/>
        <v>298.16927322907082</v>
      </c>
      <c r="L274" s="215">
        <f t="shared" si="22"/>
        <v>3.8657713100793299E-5</v>
      </c>
      <c r="M274" s="215">
        <f t="shared" si="23"/>
        <v>0.7</v>
      </c>
      <c r="N274" s="216">
        <f t="shared" si="24"/>
        <v>0.7000386577131007</v>
      </c>
      <c r="O274" s="217"/>
      <c r="P274" s="217"/>
    </row>
    <row r="275" spans="1:16" x14ac:dyDescent="0.2">
      <c r="A275" s="265">
        <v>269</v>
      </c>
      <c r="B275" s="245" t="s">
        <v>98</v>
      </c>
      <c r="C275" s="241" t="s">
        <v>1419</v>
      </c>
      <c r="D275" s="245" t="s">
        <v>884</v>
      </c>
      <c r="E275" s="243" t="s">
        <v>1220</v>
      </c>
      <c r="F275" s="223">
        <v>1379273.5</v>
      </c>
      <c r="G275" s="224">
        <v>594</v>
      </c>
      <c r="H275" s="114">
        <v>171</v>
      </c>
      <c r="I275" s="114">
        <v>300835</v>
      </c>
      <c r="J275" s="215">
        <f t="shared" si="20"/>
        <v>1.2397831177065317E-4</v>
      </c>
      <c r="K275" s="215">
        <f t="shared" si="21"/>
        <v>506.45622895622898</v>
      </c>
      <c r="L275" s="215">
        <f t="shared" si="22"/>
        <v>3.7193493531195947E-5</v>
      </c>
      <c r="M275" s="215">
        <f t="shared" si="23"/>
        <v>0.7</v>
      </c>
      <c r="N275" s="216">
        <f t="shared" si="24"/>
        <v>0.70003719349353111</v>
      </c>
      <c r="O275" s="217"/>
      <c r="P275" s="217"/>
    </row>
    <row r="276" spans="1:16" x14ac:dyDescent="0.2">
      <c r="A276" s="265">
        <v>270</v>
      </c>
      <c r="B276" s="245" t="s">
        <v>98</v>
      </c>
      <c r="C276" s="241" t="s">
        <v>1419</v>
      </c>
      <c r="D276" s="245" t="s">
        <v>881</v>
      </c>
      <c r="E276" s="243" t="s">
        <v>1134</v>
      </c>
      <c r="F276" s="223">
        <v>1926212.85</v>
      </c>
      <c r="G276" s="224">
        <v>1158</v>
      </c>
      <c r="H276" s="114">
        <v>304</v>
      </c>
      <c r="I276" s="114">
        <v>443200</v>
      </c>
      <c r="J276" s="215">
        <f t="shared" si="20"/>
        <v>1.5782264145937973E-4</v>
      </c>
      <c r="K276" s="215">
        <f t="shared" si="21"/>
        <v>382.72884283246975</v>
      </c>
      <c r="L276" s="215">
        <f t="shared" si="22"/>
        <v>4.7346792437813919E-5</v>
      </c>
      <c r="M276" s="215">
        <f t="shared" si="23"/>
        <v>0.7</v>
      </c>
      <c r="N276" s="216">
        <f t="shared" si="24"/>
        <v>0.70004734679243774</v>
      </c>
      <c r="O276" s="217"/>
      <c r="P276" s="217"/>
    </row>
    <row r="277" spans="1:16" x14ac:dyDescent="0.2">
      <c r="A277" s="265">
        <v>271</v>
      </c>
      <c r="B277" s="245" t="s">
        <v>98</v>
      </c>
      <c r="C277" s="241" t="s">
        <v>1419</v>
      </c>
      <c r="D277" s="245" t="s">
        <v>883</v>
      </c>
      <c r="E277" s="243" t="s">
        <v>1388</v>
      </c>
      <c r="F277" s="223">
        <v>1427832.7750000001</v>
      </c>
      <c r="G277" s="224">
        <v>992</v>
      </c>
      <c r="H277" s="114">
        <v>268</v>
      </c>
      <c r="I277" s="114">
        <v>435530</v>
      </c>
      <c r="J277" s="215">
        <f t="shared" si="20"/>
        <v>1.8769705016751697E-4</v>
      </c>
      <c r="K277" s="215">
        <f t="shared" si="21"/>
        <v>439.04233870967744</v>
      </c>
      <c r="L277" s="215">
        <f t="shared" si="22"/>
        <v>5.6309115050255089E-5</v>
      </c>
      <c r="M277" s="215">
        <f t="shared" si="23"/>
        <v>0.7</v>
      </c>
      <c r="N277" s="216">
        <f t="shared" si="24"/>
        <v>0.70005630911505023</v>
      </c>
      <c r="O277" s="217"/>
      <c r="P277" s="217"/>
    </row>
    <row r="278" spans="1:16" x14ac:dyDescent="0.2">
      <c r="A278" s="265">
        <v>272</v>
      </c>
      <c r="B278" s="245" t="s">
        <v>98</v>
      </c>
      <c r="C278" s="241" t="s">
        <v>1419</v>
      </c>
      <c r="D278" s="245" t="s">
        <v>885</v>
      </c>
      <c r="E278" s="243" t="s">
        <v>1222</v>
      </c>
      <c r="F278" s="223">
        <v>1008665.225</v>
      </c>
      <c r="G278" s="224">
        <v>498</v>
      </c>
      <c r="H278" s="114">
        <v>177</v>
      </c>
      <c r="I278" s="114">
        <v>256760</v>
      </c>
      <c r="J278" s="215">
        <f t="shared" si="20"/>
        <v>1.7547943124538671E-4</v>
      </c>
      <c r="K278" s="215">
        <f t="shared" si="21"/>
        <v>515.58232931726911</v>
      </c>
      <c r="L278" s="215">
        <f t="shared" si="22"/>
        <v>5.2643829373616013E-5</v>
      </c>
      <c r="M278" s="215">
        <f t="shared" si="23"/>
        <v>0.7</v>
      </c>
      <c r="N278" s="216">
        <f t="shared" si="24"/>
        <v>0.7000526438293736</v>
      </c>
      <c r="O278" s="217"/>
      <c r="P278" s="217"/>
    </row>
    <row r="279" spans="1:16" x14ac:dyDescent="0.2">
      <c r="A279" s="265">
        <v>273</v>
      </c>
      <c r="B279" s="247" t="s">
        <v>118</v>
      </c>
      <c r="C279" s="241" t="s">
        <v>1419</v>
      </c>
      <c r="D279" s="248" t="s">
        <v>319</v>
      </c>
      <c r="E279" s="243" t="s">
        <v>320</v>
      </c>
      <c r="F279" s="223">
        <v>1753250.65</v>
      </c>
      <c r="G279" s="224">
        <v>941</v>
      </c>
      <c r="H279" s="114">
        <v>347</v>
      </c>
      <c r="I279" s="114">
        <v>568780</v>
      </c>
      <c r="J279" s="215">
        <f t="shared" si="20"/>
        <v>1.9791807862726304E-4</v>
      </c>
      <c r="K279" s="215">
        <f t="shared" si="21"/>
        <v>604.442082890542</v>
      </c>
      <c r="L279" s="215">
        <f t="shared" si="22"/>
        <v>5.937542358817891E-5</v>
      </c>
      <c r="M279" s="215">
        <f t="shared" si="23"/>
        <v>0.7</v>
      </c>
      <c r="N279" s="216">
        <f t="shared" si="24"/>
        <v>0.70005937542358809</v>
      </c>
      <c r="O279" s="217"/>
      <c r="P279" s="217"/>
    </row>
    <row r="280" spans="1:16" x14ac:dyDescent="0.2">
      <c r="A280" s="265">
        <v>274</v>
      </c>
      <c r="B280" s="247" t="s">
        <v>118</v>
      </c>
      <c r="C280" s="241" t="s">
        <v>1419</v>
      </c>
      <c r="D280" s="248" t="s">
        <v>321</v>
      </c>
      <c r="E280" s="243" t="s">
        <v>1343</v>
      </c>
      <c r="F280" s="223">
        <v>2582760.2999999998</v>
      </c>
      <c r="G280" s="224">
        <v>1395</v>
      </c>
      <c r="H280" s="114">
        <v>695</v>
      </c>
      <c r="I280" s="114">
        <v>965855</v>
      </c>
      <c r="J280" s="215">
        <f t="shared" si="20"/>
        <v>2.6909194786678425E-4</v>
      </c>
      <c r="K280" s="215">
        <f t="shared" si="21"/>
        <v>692.36917562724011</v>
      </c>
      <c r="L280" s="215">
        <f t="shared" si="22"/>
        <v>8.072758436003527E-5</v>
      </c>
      <c r="M280" s="215">
        <f t="shared" si="23"/>
        <v>0.7</v>
      </c>
      <c r="N280" s="216">
        <f t="shared" si="24"/>
        <v>0.70008072758436002</v>
      </c>
      <c r="O280" s="217"/>
      <c r="P280" s="217"/>
    </row>
    <row r="281" spans="1:16" x14ac:dyDescent="0.2">
      <c r="A281" s="265">
        <v>275</v>
      </c>
      <c r="B281" s="241" t="s">
        <v>118</v>
      </c>
      <c r="C281" s="241" t="s">
        <v>1419</v>
      </c>
      <c r="D281" s="244" t="s">
        <v>323</v>
      </c>
      <c r="E281" s="243" t="s">
        <v>324</v>
      </c>
      <c r="F281" s="223">
        <v>2659926.75</v>
      </c>
      <c r="G281" s="224">
        <v>1433</v>
      </c>
      <c r="H281" s="114">
        <v>1538</v>
      </c>
      <c r="I281" s="114">
        <v>2097570</v>
      </c>
      <c r="J281" s="215">
        <f t="shared" si="20"/>
        <v>5.7821141127288556E-4</v>
      </c>
      <c r="K281" s="215">
        <f t="shared" si="21"/>
        <v>1463.7613398464759</v>
      </c>
      <c r="L281" s="215">
        <f t="shared" si="22"/>
        <v>1.7346342338186567E-4</v>
      </c>
      <c r="M281" s="215">
        <f t="shared" si="23"/>
        <v>0.7</v>
      </c>
      <c r="N281" s="216">
        <f t="shared" si="24"/>
        <v>0.70017346342338183</v>
      </c>
      <c r="O281" s="217"/>
      <c r="P281" s="217"/>
    </row>
    <row r="282" spans="1:16" x14ac:dyDescent="0.2">
      <c r="A282" s="265">
        <v>276</v>
      </c>
      <c r="B282" s="241" t="s">
        <v>1291</v>
      </c>
      <c r="C282" s="241" t="s">
        <v>1419</v>
      </c>
      <c r="D282" s="244" t="s">
        <v>1309</v>
      </c>
      <c r="E282" s="243" t="s">
        <v>1310</v>
      </c>
      <c r="F282" s="223">
        <v>1703139.05</v>
      </c>
      <c r="G282" s="224">
        <v>1074</v>
      </c>
      <c r="H282" s="114">
        <v>313</v>
      </c>
      <c r="I282" s="114">
        <v>393845</v>
      </c>
      <c r="J282" s="215">
        <f t="shared" si="20"/>
        <v>1.837783004270849E-4</v>
      </c>
      <c r="K282" s="215">
        <f t="shared" si="21"/>
        <v>366.70856610800746</v>
      </c>
      <c r="L282" s="215">
        <f t="shared" si="22"/>
        <v>5.5133490128125466E-5</v>
      </c>
      <c r="M282" s="215">
        <f t="shared" si="23"/>
        <v>0.7</v>
      </c>
      <c r="N282" s="216">
        <f t="shared" si="24"/>
        <v>0.70005513349012805</v>
      </c>
      <c r="O282" s="217"/>
      <c r="P282" s="217"/>
    </row>
    <row r="283" spans="1:16" x14ac:dyDescent="0.2">
      <c r="A283" s="265">
        <v>277</v>
      </c>
      <c r="B283" s="241" t="s">
        <v>1291</v>
      </c>
      <c r="C283" s="241" t="s">
        <v>1419</v>
      </c>
      <c r="D283" s="244" t="s">
        <v>271</v>
      </c>
      <c r="E283" s="243" t="s">
        <v>1299</v>
      </c>
      <c r="F283" s="223">
        <v>1976258.5</v>
      </c>
      <c r="G283" s="224">
        <v>1281</v>
      </c>
      <c r="H283" s="114">
        <v>434</v>
      </c>
      <c r="I283" s="114">
        <v>558840</v>
      </c>
      <c r="J283" s="215">
        <f t="shared" si="20"/>
        <v>2.1960689859145451E-4</v>
      </c>
      <c r="K283" s="215">
        <f t="shared" si="21"/>
        <v>436.25292740046837</v>
      </c>
      <c r="L283" s="215">
        <f t="shared" si="22"/>
        <v>6.5882069577436346E-5</v>
      </c>
      <c r="M283" s="215">
        <f t="shared" si="23"/>
        <v>0.7</v>
      </c>
      <c r="N283" s="216">
        <f t="shared" si="24"/>
        <v>0.70006588206957743</v>
      </c>
      <c r="O283" s="217"/>
      <c r="P283" s="217"/>
    </row>
    <row r="284" spans="1:16" x14ac:dyDescent="0.2">
      <c r="A284" s="265">
        <v>278</v>
      </c>
      <c r="B284" s="241" t="s">
        <v>1291</v>
      </c>
      <c r="C284" s="241" t="s">
        <v>1419</v>
      </c>
      <c r="D284" s="244" t="s">
        <v>276</v>
      </c>
      <c r="E284" s="243" t="s">
        <v>277</v>
      </c>
      <c r="F284" s="223">
        <v>1097246.175</v>
      </c>
      <c r="G284" s="224">
        <v>654</v>
      </c>
      <c r="H284" s="114">
        <v>103</v>
      </c>
      <c r="I284" s="114">
        <v>178185</v>
      </c>
      <c r="J284" s="215">
        <f t="shared" si="20"/>
        <v>9.3871368473897847E-5</v>
      </c>
      <c r="K284" s="215">
        <f t="shared" si="21"/>
        <v>272.45412844036696</v>
      </c>
      <c r="L284" s="215">
        <f t="shared" si="22"/>
        <v>2.8161410542169352E-5</v>
      </c>
      <c r="M284" s="215">
        <f t="shared" si="23"/>
        <v>0.7</v>
      </c>
      <c r="N284" s="216">
        <f t="shared" si="24"/>
        <v>0.70002816141054214</v>
      </c>
      <c r="O284" s="217"/>
      <c r="P284" s="217"/>
    </row>
    <row r="285" spans="1:16" x14ac:dyDescent="0.2">
      <c r="A285" s="265">
        <v>279</v>
      </c>
      <c r="B285" s="241" t="s">
        <v>1291</v>
      </c>
      <c r="C285" s="241" t="s">
        <v>1419</v>
      </c>
      <c r="D285" s="244" t="s">
        <v>272</v>
      </c>
      <c r="E285" s="243" t="s">
        <v>273</v>
      </c>
      <c r="F285" s="223">
        <v>2604603.3249999997</v>
      </c>
      <c r="G285" s="224">
        <v>1382</v>
      </c>
      <c r="H285" s="114">
        <v>783</v>
      </c>
      <c r="I285" s="114">
        <v>1152770</v>
      </c>
      <c r="J285" s="215">
        <f t="shared" si="20"/>
        <v>3.0062159273331961E-4</v>
      </c>
      <c r="K285" s="215">
        <f t="shared" si="21"/>
        <v>834.13169319826341</v>
      </c>
      <c r="L285" s="215">
        <f t="shared" si="22"/>
        <v>9.0186477819995884E-5</v>
      </c>
      <c r="M285" s="215">
        <f t="shared" si="23"/>
        <v>0.7</v>
      </c>
      <c r="N285" s="216">
        <f t="shared" si="24"/>
        <v>0.70009018647781995</v>
      </c>
      <c r="O285" s="217"/>
      <c r="P285" s="217"/>
    </row>
    <row r="286" spans="1:16" x14ac:dyDescent="0.2">
      <c r="A286" s="265">
        <v>280</v>
      </c>
      <c r="B286" s="241" t="s">
        <v>124</v>
      </c>
      <c r="C286" s="241" t="s">
        <v>1419</v>
      </c>
      <c r="D286" s="244" t="s">
        <v>250</v>
      </c>
      <c r="E286" s="243" t="s">
        <v>251</v>
      </c>
      <c r="F286" s="223">
        <v>4312930.0250000004</v>
      </c>
      <c r="G286" s="224">
        <v>2298</v>
      </c>
      <c r="H286" s="114">
        <v>1366</v>
      </c>
      <c r="I286" s="114">
        <v>2325080</v>
      </c>
      <c r="J286" s="215">
        <f t="shared" si="20"/>
        <v>3.1672204095173091E-4</v>
      </c>
      <c r="K286" s="215">
        <f t="shared" si="21"/>
        <v>1011.7841601392515</v>
      </c>
      <c r="L286" s="215">
        <f t="shared" si="22"/>
        <v>9.5016612285519269E-5</v>
      </c>
      <c r="M286" s="215">
        <f t="shared" si="23"/>
        <v>0.7</v>
      </c>
      <c r="N286" s="216">
        <f t="shared" si="24"/>
        <v>0.70009501661228546</v>
      </c>
      <c r="O286" s="217"/>
      <c r="P286" s="217"/>
    </row>
    <row r="287" spans="1:16" x14ac:dyDescent="0.2">
      <c r="A287" s="265">
        <v>281</v>
      </c>
      <c r="B287" s="241" t="s">
        <v>124</v>
      </c>
      <c r="C287" s="241" t="s">
        <v>1419</v>
      </c>
      <c r="D287" s="244" t="s">
        <v>248</v>
      </c>
      <c r="E287" s="243" t="s">
        <v>249</v>
      </c>
      <c r="F287" s="223">
        <v>1869925.7</v>
      </c>
      <c r="G287" s="224">
        <v>997</v>
      </c>
      <c r="H287" s="114">
        <v>388</v>
      </c>
      <c r="I287" s="114">
        <v>732065</v>
      </c>
      <c r="J287" s="215">
        <f t="shared" si="20"/>
        <v>2.0749487533114284E-4</v>
      </c>
      <c r="K287" s="215">
        <f t="shared" si="21"/>
        <v>734.26780341023073</v>
      </c>
      <c r="L287" s="215">
        <f t="shared" si="22"/>
        <v>6.2248462599342856E-5</v>
      </c>
      <c r="M287" s="215">
        <f t="shared" si="23"/>
        <v>0.7</v>
      </c>
      <c r="N287" s="216">
        <f t="shared" si="24"/>
        <v>0.70006224846259935</v>
      </c>
      <c r="O287" s="217"/>
      <c r="P287" s="217"/>
    </row>
    <row r="288" spans="1:16" x14ac:dyDescent="0.2">
      <c r="A288" s="265">
        <v>282</v>
      </c>
      <c r="B288" s="241" t="s">
        <v>124</v>
      </c>
      <c r="C288" s="241" t="s">
        <v>1419</v>
      </c>
      <c r="D288" s="244" t="s">
        <v>246</v>
      </c>
      <c r="E288" s="243" t="s">
        <v>247</v>
      </c>
      <c r="F288" s="223">
        <v>4247033.5750000002</v>
      </c>
      <c r="G288" s="224">
        <v>2262</v>
      </c>
      <c r="H288" s="114">
        <v>2017</v>
      </c>
      <c r="I288" s="114">
        <v>2781205</v>
      </c>
      <c r="J288" s="215">
        <f t="shared" si="20"/>
        <v>4.7491972087835448E-4</v>
      </c>
      <c r="K288" s="215">
        <f t="shared" si="21"/>
        <v>1229.5335985853228</v>
      </c>
      <c r="L288" s="215">
        <f t="shared" si="22"/>
        <v>1.4247591626350635E-4</v>
      </c>
      <c r="M288" s="215">
        <f t="shared" si="23"/>
        <v>0.7</v>
      </c>
      <c r="N288" s="216">
        <f t="shared" si="24"/>
        <v>0.70014247591626344</v>
      </c>
      <c r="O288" s="217"/>
      <c r="P288" s="217"/>
    </row>
    <row r="289" spans="1:16" x14ac:dyDescent="0.2">
      <c r="A289" s="265">
        <v>283</v>
      </c>
      <c r="B289" s="241" t="s">
        <v>124</v>
      </c>
      <c r="C289" s="241" t="s">
        <v>1419</v>
      </c>
      <c r="D289" s="244" t="s">
        <v>972</v>
      </c>
      <c r="E289" s="243" t="s">
        <v>973</v>
      </c>
      <c r="F289" s="223">
        <v>1802842.1</v>
      </c>
      <c r="G289" s="224">
        <v>961</v>
      </c>
      <c r="H289" s="114">
        <v>410</v>
      </c>
      <c r="I289" s="114">
        <v>620575</v>
      </c>
      <c r="J289" s="215">
        <f t="shared" si="20"/>
        <v>2.2741869629070674E-4</v>
      </c>
      <c r="K289" s="215">
        <f t="shared" si="21"/>
        <v>645.7596253902185</v>
      </c>
      <c r="L289" s="215">
        <f t="shared" si="22"/>
        <v>6.8225608887212017E-5</v>
      </c>
      <c r="M289" s="215">
        <f t="shared" si="23"/>
        <v>0.7</v>
      </c>
      <c r="N289" s="216">
        <f t="shared" si="24"/>
        <v>0.70006822560888715</v>
      </c>
      <c r="O289" s="217"/>
      <c r="P289" s="217"/>
    </row>
    <row r="290" spans="1:16" x14ac:dyDescent="0.2">
      <c r="A290" s="265">
        <v>284</v>
      </c>
      <c r="B290" s="241" t="s">
        <v>124</v>
      </c>
      <c r="C290" s="241" t="s">
        <v>1419</v>
      </c>
      <c r="D290" s="244" t="s">
        <v>245</v>
      </c>
      <c r="E290" s="243" t="s">
        <v>1098</v>
      </c>
      <c r="F290" s="223">
        <v>655919.375</v>
      </c>
      <c r="G290" s="224">
        <v>349</v>
      </c>
      <c r="H290" s="114">
        <v>62</v>
      </c>
      <c r="I290" s="114">
        <v>142000</v>
      </c>
      <c r="J290" s="215">
        <f t="shared" si="20"/>
        <v>9.4523812473141231E-5</v>
      </c>
      <c r="K290" s="215">
        <f t="shared" si="21"/>
        <v>406.87679083094554</v>
      </c>
      <c r="L290" s="215">
        <f t="shared" si="22"/>
        <v>2.8357143741942367E-5</v>
      </c>
      <c r="M290" s="215">
        <f t="shared" si="23"/>
        <v>0.7</v>
      </c>
      <c r="N290" s="216">
        <f t="shared" si="24"/>
        <v>0.7000283571437419</v>
      </c>
      <c r="O290" s="217"/>
      <c r="P290" s="217"/>
    </row>
    <row r="291" spans="1:16" x14ac:dyDescent="0.2">
      <c r="A291" s="265">
        <v>285</v>
      </c>
      <c r="B291" s="241" t="s">
        <v>124</v>
      </c>
      <c r="C291" s="241" t="s">
        <v>1419</v>
      </c>
      <c r="D291" s="244" t="s">
        <v>244</v>
      </c>
      <c r="E291" s="243" t="s">
        <v>1099</v>
      </c>
      <c r="F291" s="223">
        <v>1512311.175</v>
      </c>
      <c r="G291" s="224">
        <v>806</v>
      </c>
      <c r="H291" s="114">
        <v>338</v>
      </c>
      <c r="I291" s="114">
        <v>543790</v>
      </c>
      <c r="J291" s="215">
        <f t="shared" si="20"/>
        <v>2.2349897665736683E-4</v>
      </c>
      <c r="K291" s="215">
        <f t="shared" si="21"/>
        <v>674.67741935483866</v>
      </c>
      <c r="L291" s="215">
        <f t="shared" si="22"/>
        <v>6.7049692997210047E-5</v>
      </c>
      <c r="M291" s="215">
        <f t="shared" si="23"/>
        <v>0.7</v>
      </c>
      <c r="N291" s="216">
        <f t="shared" si="24"/>
        <v>0.70006704969299716</v>
      </c>
      <c r="O291" s="217"/>
      <c r="P291" s="217"/>
    </row>
    <row r="292" spans="1:16" x14ac:dyDescent="0.2">
      <c r="A292" s="265">
        <v>286</v>
      </c>
      <c r="B292" s="245" t="s">
        <v>102</v>
      </c>
      <c r="C292" s="241" t="s">
        <v>1419</v>
      </c>
      <c r="D292" s="245" t="s">
        <v>943</v>
      </c>
      <c r="E292" s="243" t="s">
        <v>944</v>
      </c>
      <c r="F292" s="223">
        <v>2603714.1500000004</v>
      </c>
      <c r="G292" s="224">
        <v>1445</v>
      </c>
      <c r="H292" s="114">
        <v>431</v>
      </c>
      <c r="I292" s="114">
        <v>819480</v>
      </c>
      <c r="J292" s="215">
        <f t="shared" si="20"/>
        <v>1.6553276403248794E-4</v>
      </c>
      <c r="K292" s="215">
        <f t="shared" si="21"/>
        <v>567.11418685121112</v>
      </c>
      <c r="L292" s="215">
        <f t="shared" si="22"/>
        <v>4.9659829209746379E-5</v>
      </c>
      <c r="M292" s="215">
        <f t="shared" si="23"/>
        <v>0.7</v>
      </c>
      <c r="N292" s="216">
        <f t="shared" si="24"/>
        <v>0.70004965982920975</v>
      </c>
      <c r="O292" s="217"/>
      <c r="P292" s="217"/>
    </row>
    <row r="293" spans="1:16" x14ac:dyDescent="0.2">
      <c r="A293" s="265">
        <v>287</v>
      </c>
      <c r="B293" s="245" t="s">
        <v>102</v>
      </c>
      <c r="C293" s="241" t="s">
        <v>1419</v>
      </c>
      <c r="D293" s="245" t="s">
        <v>949</v>
      </c>
      <c r="E293" s="243" t="s">
        <v>950</v>
      </c>
      <c r="F293" s="223">
        <v>979472.32500000007</v>
      </c>
      <c r="G293" s="224">
        <v>581</v>
      </c>
      <c r="H293" s="114">
        <v>285</v>
      </c>
      <c r="I293" s="114">
        <v>407080</v>
      </c>
      <c r="J293" s="215">
        <f t="shared" si="20"/>
        <v>2.909729991605429E-4</v>
      </c>
      <c r="K293" s="215">
        <f t="shared" si="21"/>
        <v>700.65404475043033</v>
      </c>
      <c r="L293" s="215">
        <f t="shared" si="22"/>
        <v>8.7291899748162871E-5</v>
      </c>
      <c r="M293" s="215">
        <f t="shared" si="23"/>
        <v>0.7</v>
      </c>
      <c r="N293" s="216">
        <f t="shared" si="24"/>
        <v>0.70008729189974817</v>
      </c>
      <c r="O293" s="217"/>
      <c r="P293" s="217"/>
    </row>
    <row r="294" spans="1:16" x14ac:dyDescent="0.2">
      <c r="A294" s="265">
        <v>288</v>
      </c>
      <c r="B294" s="245" t="s">
        <v>102</v>
      </c>
      <c r="C294" s="241" t="s">
        <v>1419</v>
      </c>
      <c r="D294" s="245" t="s">
        <v>954</v>
      </c>
      <c r="E294" s="243" t="s">
        <v>1373</v>
      </c>
      <c r="F294" s="223">
        <v>1403389.65</v>
      </c>
      <c r="G294" s="224">
        <v>529</v>
      </c>
      <c r="H294" s="114">
        <v>171</v>
      </c>
      <c r="I294" s="114">
        <v>257735</v>
      </c>
      <c r="J294" s="215">
        <f t="shared" si="20"/>
        <v>1.2184784175941444E-4</v>
      </c>
      <c r="K294" s="215">
        <f t="shared" si="21"/>
        <v>487.21172022684311</v>
      </c>
      <c r="L294" s="215">
        <f t="shared" si="22"/>
        <v>3.6554352527824331E-5</v>
      </c>
      <c r="M294" s="215">
        <f t="shared" si="23"/>
        <v>0.7</v>
      </c>
      <c r="N294" s="216">
        <f t="shared" si="24"/>
        <v>0.70003655435252776</v>
      </c>
      <c r="O294" s="217"/>
      <c r="P294" s="217"/>
    </row>
    <row r="295" spans="1:16" x14ac:dyDescent="0.2">
      <c r="A295" s="265">
        <v>289</v>
      </c>
      <c r="B295" s="245" t="s">
        <v>102</v>
      </c>
      <c r="C295" s="241" t="s">
        <v>1419</v>
      </c>
      <c r="D295" s="245" t="s">
        <v>946</v>
      </c>
      <c r="E295" s="243" t="s">
        <v>1195</v>
      </c>
      <c r="F295" s="223">
        <v>891772.22500000009</v>
      </c>
      <c r="G295" s="224">
        <v>463</v>
      </c>
      <c r="H295" s="114">
        <v>321</v>
      </c>
      <c r="I295" s="114">
        <v>582350</v>
      </c>
      <c r="J295" s="215">
        <f t="shared" si="20"/>
        <v>3.5995738710072517E-4</v>
      </c>
      <c r="K295" s="215">
        <f t="shared" si="21"/>
        <v>1257.7753779697625</v>
      </c>
      <c r="L295" s="215">
        <f t="shared" si="22"/>
        <v>1.0798721613021755E-4</v>
      </c>
      <c r="M295" s="215">
        <f t="shared" si="23"/>
        <v>0.7</v>
      </c>
      <c r="N295" s="216">
        <f t="shared" si="24"/>
        <v>0.70010798721613021</v>
      </c>
      <c r="O295" s="217"/>
      <c r="P295" s="217"/>
    </row>
    <row r="296" spans="1:16" x14ac:dyDescent="0.2">
      <c r="A296" s="265">
        <v>290</v>
      </c>
      <c r="B296" s="245" t="s">
        <v>102</v>
      </c>
      <c r="C296" s="241" t="s">
        <v>1419</v>
      </c>
      <c r="D296" s="245" t="s">
        <v>951</v>
      </c>
      <c r="E296" s="243" t="s">
        <v>952</v>
      </c>
      <c r="F296" s="223">
        <v>1383980.45</v>
      </c>
      <c r="G296" s="224">
        <v>407</v>
      </c>
      <c r="H296" s="114">
        <v>316</v>
      </c>
      <c r="I296" s="114">
        <v>839085</v>
      </c>
      <c r="J296" s="215">
        <f t="shared" si="20"/>
        <v>2.2832692470475287E-4</v>
      </c>
      <c r="K296" s="215">
        <f t="shared" si="21"/>
        <v>2061.6339066339065</v>
      </c>
      <c r="L296" s="215">
        <f t="shared" si="22"/>
        <v>6.8498077411425855E-5</v>
      </c>
      <c r="M296" s="215">
        <f t="shared" si="23"/>
        <v>0.7</v>
      </c>
      <c r="N296" s="216">
        <f t="shared" si="24"/>
        <v>0.70006849807741134</v>
      </c>
      <c r="O296" s="217"/>
      <c r="P296" s="217"/>
    </row>
    <row r="297" spans="1:16" x14ac:dyDescent="0.2">
      <c r="A297" s="265">
        <v>291</v>
      </c>
      <c r="B297" s="245" t="s">
        <v>102</v>
      </c>
      <c r="C297" s="241" t="s">
        <v>1419</v>
      </c>
      <c r="D297" s="245" t="s">
        <v>945</v>
      </c>
      <c r="E297" s="243" t="s">
        <v>1262</v>
      </c>
      <c r="F297" s="223">
        <v>1601927.575</v>
      </c>
      <c r="G297" s="224">
        <v>595</v>
      </c>
      <c r="H297" s="114">
        <v>347</v>
      </c>
      <c r="I297" s="114">
        <v>624725</v>
      </c>
      <c r="J297" s="215">
        <f t="shared" si="20"/>
        <v>2.166140376227683E-4</v>
      </c>
      <c r="K297" s="215">
        <f t="shared" si="21"/>
        <v>1049.9579831932774</v>
      </c>
      <c r="L297" s="215">
        <f t="shared" si="22"/>
        <v>6.4984211286830493E-5</v>
      </c>
      <c r="M297" s="215">
        <f t="shared" si="23"/>
        <v>0.7</v>
      </c>
      <c r="N297" s="216">
        <f t="shared" si="24"/>
        <v>0.70006498421128682</v>
      </c>
      <c r="O297" s="217"/>
      <c r="P297" s="217"/>
    </row>
    <row r="298" spans="1:16" x14ac:dyDescent="0.2">
      <c r="A298" s="265">
        <v>292</v>
      </c>
      <c r="B298" s="245" t="s">
        <v>102</v>
      </c>
      <c r="C298" s="241" t="s">
        <v>1419</v>
      </c>
      <c r="D298" s="245" t="s">
        <v>953</v>
      </c>
      <c r="E298" s="243" t="s">
        <v>1442</v>
      </c>
      <c r="F298" s="223">
        <v>868798.9</v>
      </c>
      <c r="G298" s="224">
        <v>503</v>
      </c>
      <c r="H298" s="114">
        <v>201</v>
      </c>
      <c r="I298" s="114">
        <v>419400</v>
      </c>
      <c r="J298" s="215">
        <f t="shared" si="20"/>
        <v>2.3135388408065434E-4</v>
      </c>
      <c r="K298" s="215">
        <f t="shared" si="21"/>
        <v>833.7972166998012</v>
      </c>
      <c r="L298" s="215">
        <f t="shared" si="22"/>
        <v>6.9406165224196296E-5</v>
      </c>
      <c r="M298" s="215">
        <f t="shared" si="23"/>
        <v>0.7</v>
      </c>
      <c r="N298" s="216">
        <f t="shared" si="24"/>
        <v>0.70006940616522417</v>
      </c>
      <c r="O298" s="217"/>
      <c r="P298" s="217"/>
    </row>
    <row r="299" spans="1:16" x14ac:dyDescent="0.2">
      <c r="A299" s="265">
        <v>293</v>
      </c>
      <c r="B299" s="245" t="s">
        <v>102</v>
      </c>
      <c r="C299" s="241" t="s">
        <v>1419</v>
      </c>
      <c r="D299" s="245" t="s">
        <v>947</v>
      </c>
      <c r="E299" s="243" t="s">
        <v>948</v>
      </c>
      <c r="F299" s="223">
        <v>1284954.7249999999</v>
      </c>
      <c r="G299" s="224">
        <v>799</v>
      </c>
      <c r="H299" s="114">
        <v>495</v>
      </c>
      <c r="I299" s="114">
        <v>810410</v>
      </c>
      <c r="J299" s="215">
        <f t="shared" si="20"/>
        <v>3.8522758068382533E-4</v>
      </c>
      <c r="K299" s="215">
        <f t="shared" si="21"/>
        <v>1014.2803504380475</v>
      </c>
      <c r="L299" s="215">
        <f t="shared" si="22"/>
        <v>1.1556827420514759E-4</v>
      </c>
      <c r="M299" s="215">
        <f t="shared" si="23"/>
        <v>0.7</v>
      </c>
      <c r="N299" s="216">
        <f t="shared" si="24"/>
        <v>0.70011556827420507</v>
      </c>
      <c r="O299" s="217"/>
      <c r="P299" s="217"/>
    </row>
    <row r="300" spans="1:16" x14ac:dyDescent="0.2">
      <c r="A300" s="265">
        <v>294</v>
      </c>
      <c r="B300" s="245" t="s">
        <v>105</v>
      </c>
      <c r="C300" s="241" t="s">
        <v>1419</v>
      </c>
      <c r="D300" s="245" t="s">
        <v>939</v>
      </c>
      <c r="E300" s="243" t="s">
        <v>940</v>
      </c>
      <c r="F300" s="223">
        <v>1369579.95</v>
      </c>
      <c r="G300" s="224">
        <v>1131</v>
      </c>
      <c r="H300" s="114">
        <v>432</v>
      </c>
      <c r="I300" s="114">
        <v>569190</v>
      </c>
      <c r="J300" s="215">
        <f t="shared" si="20"/>
        <v>3.1542517835486715E-4</v>
      </c>
      <c r="K300" s="215">
        <f t="shared" si="21"/>
        <v>503.26259946949602</v>
      </c>
      <c r="L300" s="215">
        <f t="shared" si="22"/>
        <v>9.4627553506460149E-5</v>
      </c>
      <c r="M300" s="215">
        <f t="shared" si="23"/>
        <v>0.7</v>
      </c>
      <c r="N300" s="216">
        <f t="shared" si="24"/>
        <v>0.70009462755350638</v>
      </c>
      <c r="O300" s="217"/>
      <c r="P300" s="217"/>
    </row>
    <row r="301" spans="1:16" x14ac:dyDescent="0.2">
      <c r="A301" s="265">
        <v>295</v>
      </c>
      <c r="B301" s="245" t="s">
        <v>105</v>
      </c>
      <c r="C301" s="241" t="s">
        <v>1419</v>
      </c>
      <c r="D301" s="245" t="s">
        <v>942</v>
      </c>
      <c r="E301" s="243" t="s">
        <v>1224</v>
      </c>
      <c r="F301" s="223">
        <v>724963.47500000009</v>
      </c>
      <c r="G301" s="224">
        <v>603</v>
      </c>
      <c r="H301" s="114">
        <v>248</v>
      </c>
      <c r="I301" s="114">
        <v>298090</v>
      </c>
      <c r="J301" s="215">
        <f t="shared" si="20"/>
        <v>3.4208619958405487E-4</v>
      </c>
      <c r="K301" s="215">
        <f t="shared" si="21"/>
        <v>494.34494195688228</v>
      </c>
      <c r="L301" s="215">
        <f t="shared" si="22"/>
        <v>1.0262585987521645E-4</v>
      </c>
      <c r="M301" s="215">
        <f t="shared" si="23"/>
        <v>0.7</v>
      </c>
      <c r="N301" s="216">
        <f t="shared" si="24"/>
        <v>0.70010262585987515</v>
      </c>
      <c r="O301" s="217"/>
      <c r="P301" s="217"/>
    </row>
    <row r="302" spans="1:16" x14ac:dyDescent="0.2">
      <c r="A302" s="265">
        <v>296</v>
      </c>
      <c r="B302" s="245" t="s">
        <v>105</v>
      </c>
      <c r="C302" s="241" t="s">
        <v>1419</v>
      </c>
      <c r="D302" s="245" t="s">
        <v>941</v>
      </c>
      <c r="E302" s="243" t="s">
        <v>1079</v>
      </c>
      <c r="F302" s="223">
        <v>1480575.4999999998</v>
      </c>
      <c r="G302" s="224">
        <v>936</v>
      </c>
      <c r="H302" s="114">
        <v>445</v>
      </c>
      <c r="I302" s="114">
        <v>687145</v>
      </c>
      <c r="J302" s="215">
        <f t="shared" si="20"/>
        <v>3.005588029789768E-4</v>
      </c>
      <c r="K302" s="215">
        <f t="shared" si="21"/>
        <v>734.12927350427356</v>
      </c>
      <c r="L302" s="215">
        <f t="shared" si="22"/>
        <v>9.0167640893693034E-5</v>
      </c>
      <c r="M302" s="215">
        <f t="shared" si="23"/>
        <v>0.7</v>
      </c>
      <c r="N302" s="216">
        <f t="shared" si="24"/>
        <v>0.7000901676408936</v>
      </c>
      <c r="O302" s="217"/>
      <c r="P302" s="217"/>
    </row>
    <row r="303" spans="1:16" x14ac:dyDescent="0.2">
      <c r="A303" s="265">
        <v>297</v>
      </c>
      <c r="B303" s="251" t="s">
        <v>122</v>
      </c>
      <c r="C303" s="241" t="s">
        <v>1419</v>
      </c>
      <c r="D303" s="242" t="s">
        <v>259</v>
      </c>
      <c r="E303" s="243" t="s">
        <v>1130</v>
      </c>
      <c r="F303" s="223">
        <v>3341323.7</v>
      </c>
      <c r="G303" s="224">
        <v>1731</v>
      </c>
      <c r="H303" s="114">
        <v>250</v>
      </c>
      <c r="I303" s="114">
        <v>575435</v>
      </c>
      <c r="J303" s="215">
        <f t="shared" si="20"/>
        <v>7.4820646679637769E-5</v>
      </c>
      <c r="K303" s="215">
        <f t="shared" si="21"/>
        <v>332.42923165800113</v>
      </c>
      <c r="L303" s="215">
        <f t="shared" si="22"/>
        <v>2.2446194003891329E-5</v>
      </c>
      <c r="M303" s="215">
        <f t="shared" si="23"/>
        <v>0.7</v>
      </c>
      <c r="N303" s="216">
        <f t="shared" si="24"/>
        <v>0.70002244619400389</v>
      </c>
      <c r="O303" s="217"/>
      <c r="P303" s="217"/>
    </row>
    <row r="304" spans="1:16" x14ac:dyDescent="0.2">
      <c r="A304" s="265">
        <v>298</v>
      </c>
      <c r="B304" s="251" t="s">
        <v>122</v>
      </c>
      <c r="C304" s="241" t="s">
        <v>1419</v>
      </c>
      <c r="D304" s="242" t="s">
        <v>257</v>
      </c>
      <c r="E304" s="243" t="s">
        <v>258</v>
      </c>
      <c r="F304" s="223">
        <v>2848516.5500000003</v>
      </c>
      <c r="G304" s="224">
        <v>1531</v>
      </c>
      <c r="H304" s="114">
        <v>326</v>
      </c>
      <c r="I304" s="114">
        <v>590620</v>
      </c>
      <c r="J304" s="215">
        <f t="shared" si="20"/>
        <v>1.1444553481706117E-4</v>
      </c>
      <c r="K304" s="215">
        <f t="shared" si="21"/>
        <v>385.77400391900716</v>
      </c>
      <c r="L304" s="215">
        <f t="shared" si="22"/>
        <v>3.4333660445118352E-5</v>
      </c>
      <c r="M304" s="215">
        <f t="shared" si="23"/>
        <v>0.7</v>
      </c>
      <c r="N304" s="216">
        <f t="shared" si="24"/>
        <v>0.7000343336604451</v>
      </c>
      <c r="O304" s="217"/>
      <c r="P304" s="217"/>
    </row>
    <row r="305" spans="1:16" x14ac:dyDescent="0.2">
      <c r="A305" s="265">
        <v>299</v>
      </c>
      <c r="B305" s="241" t="s">
        <v>122</v>
      </c>
      <c r="C305" s="241" t="s">
        <v>1419</v>
      </c>
      <c r="D305" s="242" t="s">
        <v>260</v>
      </c>
      <c r="E305" s="243" t="s">
        <v>261</v>
      </c>
      <c r="F305" s="223">
        <v>3260281.6750000003</v>
      </c>
      <c r="G305" s="224">
        <v>1837</v>
      </c>
      <c r="H305" s="114">
        <v>680</v>
      </c>
      <c r="I305" s="114">
        <v>1271435</v>
      </c>
      <c r="J305" s="215">
        <f t="shared" si="20"/>
        <v>2.0857093582259267E-4</v>
      </c>
      <c r="K305" s="215">
        <f t="shared" si="21"/>
        <v>692.12574850299404</v>
      </c>
      <c r="L305" s="215">
        <f t="shared" si="22"/>
        <v>6.2571280746777803E-5</v>
      </c>
      <c r="M305" s="215">
        <f t="shared" si="23"/>
        <v>0.7</v>
      </c>
      <c r="N305" s="216">
        <f t="shared" si="24"/>
        <v>0.70006257128074678</v>
      </c>
      <c r="O305" s="217"/>
      <c r="P305" s="217"/>
    </row>
    <row r="306" spans="1:16" x14ac:dyDescent="0.2">
      <c r="A306" s="265">
        <v>300</v>
      </c>
      <c r="B306" s="241" t="s">
        <v>119</v>
      </c>
      <c r="C306" s="241" t="s">
        <v>1419</v>
      </c>
      <c r="D306" s="244" t="s">
        <v>325</v>
      </c>
      <c r="E306" s="243" t="s">
        <v>1231</v>
      </c>
      <c r="F306" s="223">
        <v>3336288.6750000003</v>
      </c>
      <c r="G306" s="224">
        <v>1796</v>
      </c>
      <c r="H306" s="114">
        <v>518</v>
      </c>
      <c r="I306" s="114">
        <v>898895</v>
      </c>
      <c r="J306" s="215">
        <f t="shared" si="20"/>
        <v>1.5526234401763809E-4</v>
      </c>
      <c r="K306" s="215">
        <f t="shared" si="21"/>
        <v>500.49832962138083</v>
      </c>
      <c r="L306" s="215">
        <f t="shared" si="22"/>
        <v>4.6578703205291421E-5</v>
      </c>
      <c r="M306" s="215">
        <f t="shared" si="23"/>
        <v>0.7</v>
      </c>
      <c r="N306" s="216">
        <f t="shared" si="24"/>
        <v>0.7000465787032053</v>
      </c>
      <c r="O306" s="217"/>
      <c r="P306" s="217"/>
    </row>
    <row r="307" spans="1:16" x14ac:dyDescent="0.2">
      <c r="A307" s="265">
        <v>301</v>
      </c>
      <c r="B307" s="241" t="s">
        <v>119</v>
      </c>
      <c r="C307" s="241" t="s">
        <v>1419</v>
      </c>
      <c r="D307" s="244" t="s">
        <v>327</v>
      </c>
      <c r="E307" s="243" t="s">
        <v>1329</v>
      </c>
      <c r="F307" s="223">
        <v>1018737.6749999999</v>
      </c>
      <c r="G307" s="224">
        <v>552</v>
      </c>
      <c r="H307" s="114">
        <v>73</v>
      </c>
      <c r="I307" s="114">
        <v>98030</v>
      </c>
      <c r="J307" s="215">
        <f t="shared" si="20"/>
        <v>7.1657308639341334E-5</v>
      </c>
      <c r="K307" s="215">
        <f t="shared" si="21"/>
        <v>177.59057971014494</v>
      </c>
      <c r="L307" s="215">
        <f t="shared" si="22"/>
        <v>2.1497192591802401E-5</v>
      </c>
      <c r="M307" s="215">
        <f t="shared" si="23"/>
        <v>0.7</v>
      </c>
      <c r="N307" s="216">
        <f t="shared" si="24"/>
        <v>0.70002149719259177</v>
      </c>
      <c r="O307" s="217"/>
      <c r="P307" s="217"/>
    </row>
    <row r="308" spans="1:16" x14ac:dyDescent="0.2">
      <c r="A308" s="265">
        <v>302</v>
      </c>
      <c r="B308" s="241" t="s">
        <v>119</v>
      </c>
      <c r="C308" s="241" t="s">
        <v>1419</v>
      </c>
      <c r="D308" s="244" t="s">
        <v>328</v>
      </c>
      <c r="E308" s="243" t="s">
        <v>1232</v>
      </c>
      <c r="F308" s="223">
        <v>761499.97500000009</v>
      </c>
      <c r="G308" s="224">
        <v>413</v>
      </c>
      <c r="H308" s="114">
        <v>137</v>
      </c>
      <c r="I308" s="114">
        <v>161000</v>
      </c>
      <c r="J308" s="215">
        <f t="shared" si="20"/>
        <v>1.7990808207183457E-4</v>
      </c>
      <c r="K308" s="215">
        <f t="shared" si="21"/>
        <v>389.83050847457628</v>
      </c>
      <c r="L308" s="215">
        <f t="shared" si="22"/>
        <v>5.3972424621550369E-5</v>
      </c>
      <c r="M308" s="215">
        <f t="shared" si="23"/>
        <v>0.7</v>
      </c>
      <c r="N308" s="216">
        <f t="shared" si="24"/>
        <v>0.70005397242462153</v>
      </c>
      <c r="O308" s="217"/>
      <c r="P308" s="217"/>
    </row>
    <row r="309" spans="1:16" x14ac:dyDescent="0.2">
      <c r="A309" s="265">
        <v>303</v>
      </c>
      <c r="B309" s="245" t="s">
        <v>99</v>
      </c>
      <c r="C309" s="241" t="s">
        <v>1419</v>
      </c>
      <c r="D309" s="245" t="s">
        <v>909</v>
      </c>
      <c r="E309" s="243" t="s">
        <v>910</v>
      </c>
      <c r="F309" s="223">
        <v>942107.875</v>
      </c>
      <c r="G309" s="224">
        <v>642</v>
      </c>
      <c r="H309" s="114">
        <v>231</v>
      </c>
      <c r="I309" s="114">
        <v>303880</v>
      </c>
      <c r="J309" s="215">
        <f t="shared" si="20"/>
        <v>2.4519485096120228E-4</v>
      </c>
      <c r="K309" s="215">
        <f t="shared" si="21"/>
        <v>473.33333333333331</v>
      </c>
      <c r="L309" s="215">
        <f t="shared" si="22"/>
        <v>7.3558455288360685E-5</v>
      </c>
      <c r="M309" s="215">
        <f t="shared" si="23"/>
        <v>0.7</v>
      </c>
      <c r="N309" s="216">
        <f t="shared" si="24"/>
        <v>0.70007355845528829</v>
      </c>
      <c r="O309" s="217"/>
      <c r="P309" s="217"/>
    </row>
    <row r="310" spans="1:16" x14ac:dyDescent="0.2">
      <c r="A310" s="265">
        <v>304</v>
      </c>
      <c r="B310" s="245" t="s">
        <v>99</v>
      </c>
      <c r="C310" s="241" t="s">
        <v>1419</v>
      </c>
      <c r="D310" s="245" t="s">
        <v>911</v>
      </c>
      <c r="E310" s="243" t="s">
        <v>1375</v>
      </c>
      <c r="F310" s="223">
        <v>1808065.375</v>
      </c>
      <c r="G310" s="224">
        <v>1107</v>
      </c>
      <c r="H310" s="114">
        <v>779</v>
      </c>
      <c r="I310" s="114">
        <v>1079245</v>
      </c>
      <c r="J310" s="215">
        <f t="shared" si="20"/>
        <v>4.3084725296506496E-4</v>
      </c>
      <c r="K310" s="215">
        <f t="shared" si="21"/>
        <v>974.9277326106594</v>
      </c>
      <c r="L310" s="215">
        <f t="shared" si="22"/>
        <v>1.2925417588951948E-4</v>
      </c>
      <c r="M310" s="215">
        <f t="shared" si="23"/>
        <v>0.7</v>
      </c>
      <c r="N310" s="216">
        <f t="shared" si="24"/>
        <v>0.70012925417588945</v>
      </c>
      <c r="O310" s="217"/>
      <c r="P310" s="217"/>
    </row>
    <row r="311" spans="1:16" x14ac:dyDescent="0.2">
      <c r="A311" s="265">
        <v>305</v>
      </c>
      <c r="B311" s="245" t="s">
        <v>99</v>
      </c>
      <c r="C311" s="241" t="s">
        <v>1419</v>
      </c>
      <c r="D311" s="245" t="s">
        <v>913</v>
      </c>
      <c r="E311" s="243" t="s">
        <v>914</v>
      </c>
      <c r="F311" s="223">
        <v>1242124.1499999999</v>
      </c>
      <c r="G311" s="224">
        <v>674</v>
      </c>
      <c r="H311" s="114">
        <v>278</v>
      </c>
      <c r="I311" s="114">
        <v>451615</v>
      </c>
      <c r="J311" s="215">
        <f t="shared" si="20"/>
        <v>2.238101561748075E-4</v>
      </c>
      <c r="K311" s="215">
        <f t="shared" si="21"/>
        <v>670.05192878338278</v>
      </c>
      <c r="L311" s="215">
        <f t="shared" si="22"/>
        <v>6.7143046852442245E-5</v>
      </c>
      <c r="M311" s="215">
        <f t="shared" si="23"/>
        <v>0.7</v>
      </c>
      <c r="N311" s="216">
        <f t="shared" si="24"/>
        <v>0.70006714304685236</v>
      </c>
      <c r="O311" s="217"/>
      <c r="P311" s="217"/>
    </row>
    <row r="312" spans="1:16" x14ac:dyDescent="0.2">
      <c r="A312" s="265">
        <v>306</v>
      </c>
      <c r="B312" s="245" t="s">
        <v>99</v>
      </c>
      <c r="C312" s="241" t="s">
        <v>1419</v>
      </c>
      <c r="D312" s="245" t="s">
        <v>915</v>
      </c>
      <c r="E312" s="243" t="s">
        <v>1376</v>
      </c>
      <c r="F312" s="223">
        <v>1216032.425</v>
      </c>
      <c r="G312" s="224">
        <v>665</v>
      </c>
      <c r="H312" s="114">
        <v>274</v>
      </c>
      <c r="I312" s="114">
        <v>496060</v>
      </c>
      <c r="J312" s="215">
        <f t="shared" si="20"/>
        <v>2.2532293906554342E-4</v>
      </c>
      <c r="K312" s="215">
        <f t="shared" si="21"/>
        <v>745.95488721804509</v>
      </c>
      <c r="L312" s="215">
        <f t="shared" si="22"/>
        <v>6.7596881719663029E-5</v>
      </c>
      <c r="M312" s="215">
        <f t="shared" si="23"/>
        <v>0.7</v>
      </c>
      <c r="N312" s="216">
        <f t="shared" si="24"/>
        <v>0.7000675968817196</v>
      </c>
      <c r="O312" s="217"/>
      <c r="P312" s="217"/>
    </row>
    <row r="313" spans="1:16" x14ac:dyDescent="0.2">
      <c r="A313" s="265">
        <v>307</v>
      </c>
      <c r="B313" s="245" t="s">
        <v>99</v>
      </c>
      <c r="C313" s="241" t="s">
        <v>1419</v>
      </c>
      <c r="D313" s="245" t="s">
        <v>902</v>
      </c>
      <c r="E313" s="243" t="s">
        <v>1377</v>
      </c>
      <c r="F313" s="223">
        <v>1593688.9000000001</v>
      </c>
      <c r="G313" s="224">
        <v>965</v>
      </c>
      <c r="H313" s="114">
        <v>224</v>
      </c>
      <c r="I313" s="114">
        <v>350315</v>
      </c>
      <c r="J313" s="215">
        <f t="shared" si="20"/>
        <v>1.405544080780132E-4</v>
      </c>
      <c r="K313" s="215">
        <f t="shared" si="21"/>
        <v>363.02072538860102</v>
      </c>
      <c r="L313" s="215">
        <f t="shared" si="22"/>
        <v>4.2166322423403957E-5</v>
      </c>
      <c r="M313" s="215">
        <f t="shared" si="23"/>
        <v>0.7</v>
      </c>
      <c r="N313" s="216">
        <f t="shared" si="24"/>
        <v>0.70004216632242333</v>
      </c>
      <c r="O313" s="217"/>
      <c r="P313" s="217"/>
    </row>
    <row r="314" spans="1:16" x14ac:dyDescent="0.2">
      <c r="A314" s="265">
        <v>308</v>
      </c>
      <c r="B314" s="252" t="s">
        <v>82</v>
      </c>
      <c r="C314" s="253" t="s">
        <v>1429</v>
      </c>
      <c r="D314" s="244" t="s">
        <v>831</v>
      </c>
      <c r="E314" s="248" t="s">
        <v>832</v>
      </c>
      <c r="F314" s="223">
        <v>1448651.7250000001</v>
      </c>
      <c r="G314" s="224">
        <v>806</v>
      </c>
      <c r="H314" s="114">
        <v>298</v>
      </c>
      <c r="I314" s="114">
        <v>447100</v>
      </c>
      <c r="J314" s="215">
        <f t="shared" si="20"/>
        <v>2.0570851838111744E-4</v>
      </c>
      <c r="K314" s="215">
        <f t="shared" si="21"/>
        <v>554.71464019851112</v>
      </c>
      <c r="L314" s="215">
        <f t="shared" si="22"/>
        <v>6.1712555514335224E-5</v>
      </c>
      <c r="M314" s="215">
        <f t="shared" si="23"/>
        <v>0.7</v>
      </c>
      <c r="N314" s="216">
        <f t="shared" si="24"/>
        <v>0.7000617125555143</v>
      </c>
      <c r="O314" s="217"/>
      <c r="P314" s="217"/>
    </row>
    <row r="315" spans="1:16" x14ac:dyDescent="0.2">
      <c r="A315" s="265">
        <v>309</v>
      </c>
      <c r="B315" s="252" t="s">
        <v>82</v>
      </c>
      <c r="C315" s="253" t="s">
        <v>1429</v>
      </c>
      <c r="D315" s="244" t="s">
        <v>825</v>
      </c>
      <c r="E315" s="248" t="s">
        <v>826</v>
      </c>
      <c r="F315" s="223">
        <v>1312631.925</v>
      </c>
      <c r="G315" s="224">
        <v>731</v>
      </c>
      <c r="H315" s="114">
        <v>158</v>
      </c>
      <c r="I315" s="114">
        <v>284105</v>
      </c>
      <c r="J315" s="215">
        <f t="shared" si="20"/>
        <v>1.2036885359161137E-4</v>
      </c>
      <c r="K315" s="215">
        <f t="shared" si="21"/>
        <v>388.65253077975376</v>
      </c>
      <c r="L315" s="215">
        <f t="shared" si="22"/>
        <v>3.6110656077483409E-5</v>
      </c>
      <c r="M315" s="215">
        <f t="shared" si="23"/>
        <v>0.7</v>
      </c>
      <c r="N315" s="216">
        <f t="shared" si="24"/>
        <v>0.7000361106560774</v>
      </c>
      <c r="O315" s="217"/>
      <c r="P315" s="217"/>
    </row>
    <row r="316" spans="1:16" x14ac:dyDescent="0.2">
      <c r="A316" s="265">
        <v>310</v>
      </c>
      <c r="B316" s="252" t="s">
        <v>82</v>
      </c>
      <c r="C316" s="253" t="s">
        <v>1429</v>
      </c>
      <c r="D316" s="244" t="s">
        <v>829</v>
      </c>
      <c r="E316" s="248" t="s">
        <v>830</v>
      </c>
      <c r="F316" s="223">
        <v>1110586.875</v>
      </c>
      <c r="G316" s="224">
        <v>644</v>
      </c>
      <c r="H316" s="114">
        <v>162</v>
      </c>
      <c r="I316" s="114">
        <v>247075</v>
      </c>
      <c r="J316" s="215">
        <f t="shared" si="20"/>
        <v>1.4586882273392616E-4</v>
      </c>
      <c r="K316" s="215">
        <f t="shared" si="21"/>
        <v>383.65683229813664</v>
      </c>
      <c r="L316" s="215">
        <f t="shared" si="22"/>
        <v>4.3760646820177844E-5</v>
      </c>
      <c r="M316" s="215">
        <f t="shared" si="23"/>
        <v>0.7</v>
      </c>
      <c r="N316" s="216">
        <f t="shared" si="24"/>
        <v>0.70004376064682017</v>
      </c>
      <c r="O316" s="217"/>
      <c r="P316" s="217"/>
    </row>
    <row r="317" spans="1:16" x14ac:dyDescent="0.2">
      <c r="A317" s="265">
        <v>311</v>
      </c>
      <c r="B317" s="252" t="s">
        <v>82</v>
      </c>
      <c r="C317" s="253" t="s">
        <v>1429</v>
      </c>
      <c r="D317" s="244" t="s">
        <v>827</v>
      </c>
      <c r="E317" s="248" t="s">
        <v>828</v>
      </c>
      <c r="F317" s="223">
        <v>1969417.625</v>
      </c>
      <c r="G317" s="224">
        <v>986</v>
      </c>
      <c r="H317" s="114">
        <v>159</v>
      </c>
      <c r="I317" s="114">
        <v>421815</v>
      </c>
      <c r="J317" s="215">
        <f t="shared" si="20"/>
        <v>8.073452678682105E-5</v>
      </c>
      <c r="K317" s="215">
        <f t="shared" si="21"/>
        <v>427.80425963488841</v>
      </c>
      <c r="L317" s="215">
        <f t="shared" si="22"/>
        <v>2.4220358036046315E-5</v>
      </c>
      <c r="M317" s="215">
        <f t="shared" si="23"/>
        <v>0.7</v>
      </c>
      <c r="N317" s="216">
        <f t="shared" si="24"/>
        <v>0.70002422035803602</v>
      </c>
      <c r="O317" s="217"/>
      <c r="P317" s="217"/>
    </row>
    <row r="318" spans="1:16" x14ac:dyDescent="0.2">
      <c r="A318" s="265">
        <v>312</v>
      </c>
      <c r="B318" s="252" t="s">
        <v>82</v>
      </c>
      <c r="C318" s="253" t="s">
        <v>1429</v>
      </c>
      <c r="D318" s="244" t="s">
        <v>833</v>
      </c>
      <c r="E318" s="248" t="s">
        <v>834</v>
      </c>
      <c r="F318" s="223">
        <v>745887.35</v>
      </c>
      <c r="G318" s="224">
        <v>500</v>
      </c>
      <c r="H318" s="114">
        <v>156</v>
      </c>
      <c r="I318" s="114">
        <v>221010</v>
      </c>
      <c r="J318" s="215">
        <f t="shared" si="20"/>
        <v>2.0914686379920508E-4</v>
      </c>
      <c r="K318" s="215">
        <f t="shared" si="21"/>
        <v>442.02</v>
      </c>
      <c r="L318" s="215">
        <f t="shared" si="22"/>
        <v>6.2744059139761523E-5</v>
      </c>
      <c r="M318" s="215">
        <f t="shared" si="23"/>
        <v>0.7</v>
      </c>
      <c r="N318" s="216">
        <f t="shared" si="24"/>
        <v>0.70006274405913971</v>
      </c>
      <c r="O318" s="217"/>
      <c r="P318" s="217"/>
    </row>
    <row r="319" spans="1:16" x14ac:dyDescent="0.2">
      <c r="A319" s="265">
        <v>313</v>
      </c>
      <c r="B319" s="252" t="s">
        <v>83</v>
      </c>
      <c r="C319" s="253" t="s">
        <v>1429</v>
      </c>
      <c r="D319" s="244" t="s">
        <v>836</v>
      </c>
      <c r="E319" s="247" t="s">
        <v>837</v>
      </c>
      <c r="F319" s="223">
        <v>2272383.9500000002</v>
      </c>
      <c r="G319" s="224">
        <v>1260</v>
      </c>
      <c r="H319" s="114">
        <v>312</v>
      </c>
      <c r="I319" s="114">
        <v>540580</v>
      </c>
      <c r="J319" s="215">
        <f t="shared" si="20"/>
        <v>1.3730074092452554E-4</v>
      </c>
      <c r="K319" s="215">
        <f t="shared" si="21"/>
        <v>429.03174603174602</v>
      </c>
      <c r="L319" s="215">
        <f t="shared" si="22"/>
        <v>4.1190222277357663E-5</v>
      </c>
      <c r="M319" s="215">
        <f t="shared" si="23"/>
        <v>0.7</v>
      </c>
      <c r="N319" s="216">
        <f t="shared" si="24"/>
        <v>0.70004119022227729</v>
      </c>
      <c r="O319" s="217"/>
      <c r="P319" s="217"/>
    </row>
    <row r="320" spans="1:16" x14ac:dyDescent="0.2">
      <c r="A320" s="265">
        <v>314</v>
      </c>
      <c r="B320" s="252" t="s">
        <v>83</v>
      </c>
      <c r="C320" s="253" t="s">
        <v>1429</v>
      </c>
      <c r="D320" s="244" t="s">
        <v>835</v>
      </c>
      <c r="E320" s="248" t="s">
        <v>1443</v>
      </c>
      <c r="F320" s="223">
        <v>1768982.9750000001</v>
      </c>
      <c r="G320" s="224">
        <v>1008</v>
      </c>
      <c r="H320" s="114">
        <v>253</v>
      </c>
      <c r="I320" s="114">
        <v>429555</v>
      </c>
      <c r="J320" s="215">
        <f t="shared" si="20"/>
        <v>1.4302003104354352E-4</v>
      </c>
      <c r="K320" s="215">
        <f t="shared" si="21"/>
        <v>426.14583333333331</v>
      </c>
      <c r="L320" s="215">
        <f t="shared" si="22"/>
        <v>4.2906009313063056E-5</v>
      </c>
      <c r="M320" s="215">
        <f t="shared" si="23"/>
        <v>0.7</v>
      </c>
      <c r="N320" s="216">
        <f t="shared" si="24"/>
        <v>0.70004290600931307</v>
      </c>
      <c r="O320" s="217"/>
      <c r="P320" s="217"/>
    </row>
    <row r="321" spans="1:16" x14ac:dyDescent="0.2">
      <c r="A321" s="265">
        <v>315</v>
      </c>
      <c r="B321" s="252" t="s">
        <v>83</v>
      </c>
      <c r="C321" s="253" t="s">
        <v>1429</v>
      </c>
      <c r="D321" s="244" t="s">
        <v>838</v>
      </c>
      <c r="E321" s="248" t="s">
        <v>839</v>
      </c>
      <c r="F321" s="223">
        <v>2022570.9249999998</v>
      </c>
      <c r="G321" s="224">
        <v>1089</v>
      </c>
      <c r="H321" s="114">
        <v>210</v>
      </c>
      <c r="I321" s="114">
        <v>330815</v>
      </c>
      <c r="J321" s="215">
        <f t="shared" si="20"/>
        <v>1.0382825017619593E-4</v>
      </c>
      <c r="K321" s="215">
        <f t="shared" si="21"/>
        <v>303.77869605142331</v>
      </c>
      <c r="L321" s="215">
        <f t="shared" si="22"/>
        <v>3.1148475052858779E-5</v>
      </c>
      <c r="M321" s="215">
        <f t="shared" si="23"/>
        <v>0.7</v>
      </c>
      <c r="N321" s="216">
        <f t="shared" si="24"/>
        <v>0.70003114847505277</v>
      </c>
      <c r="O321" s="217"/>
      <c r="P321" s="217"/>
    </row>
    <row r="322" spans="1:16" x14ac:dyDescent="0.2">
      <c r="A322" s="265">
        <v>316</v>
      </c>
      <c r="B322" s="252" t="s">
        <v>83</v>
      </c>
      <c r="C322" s="253" t="s">
        <v>1429</v>
      </c>
      <c r="D322" s="244" t="s">
        <v>840</v>
      </c>
      <c r="E322" s="253" t="s">
        <v>1321</v>
      </c>
      <c r="F322" s="223">
        <v>2369861.375</v>
      </c>
      <c r="G322" s="224">
        <v>1302</v>
      </c>
      <c r="H322" s="114">
        <v>551</v>
      </c>
      <c r="I322" s="114">
        <v>881760</v>
      </c>
      <c r="J322" s="215">
        <f t="shared" si="20"/>
        <v>2.3250305094322236E-4</v>
      </c>
      <c r="K322" s="215">
        <f t="shared" si="21"/>
        <v>677.23502304147462</v>
      </c>
      <c r="L322" s="215">
        <f t="shared" si="22"/>
        <v>6.9750915282966702E-5</v>
      </c>
      <c r="M322" s="215">
        <f t="shared" si="23"/>
        <v>0.7</v>
      </c>
      <c r="N322" s="216">
        <f t="shared" si="24"/>
        <v>0.7000697509152829</v>
      </c>
      <c r="O322" s="217"/>
      <c r="P322" s="217"/>
    </row>
    <row r="323" spans="1:16" x14ac:dyDescent="0.2">
      <c r="A323" s="265">
        <v>317</v>
      </c>
      <c r="B323" s="253" t="s">
        <v>72</v>
      </c>
      <c r="C323" s="253" t="s">
        <v>1429</v>
      </c>
      <c r="D323" s="254" t="s">
        <v>773</v>
      </c>
      <c r="E323" s="254" t="s">
        <v>1210</v>
      </c>
      <c r="F323" s="223">
        <v>1252719.075</v>
      </c>
      <c r="G323" s="224">
        <v>864</v>
      </c>
      <c r="H323" s="114">
        <v>271</v>
      </c>
      <c r="I323" s="114">
        <v>277065</v>
      </c>
      <c r="J323" s="215">
        <f t="shared" si="20"/>
        <v>2.1632942725008001E-4</v>
      </c>
      <c r="K323" s="215">
        <f t="shared" si="21"/>
        <v>320.67708333333331</v>
      </c>
      <c r="L323" s="215">
        <f t="shared" si="22"/>
        <v>6.4898828175024003E-5</v>
      </c>
      <c r="M323" s="215">
        <f t="shared" si="23"/>
        <v>0.7</v>
      </c>
      <c r="N323" s="216">
        <f t="shared" si="24"/>
        <v>0.70006489882817502</v>
      </c>
      <c r="O323" s="217"/>
      <c r="P323" s="217"/>
    </row>
    <row r="324" spans="1:16" x14ac:dyDescent="0.2">
      <c r="A324" s="265">
        <v>318</v>
      </c>
      <c r="B324" s="253" t="s">
        <v>72</v>
      </c>
      <c r="C324" s="253" t="s">
        <v>1429</v>
      </c>
      <c r="D324" s="254" t="s">
        <v>780</v>
      </c>
      <c r="E324" s="254" t="s">
        <v>1211</v>
      </c>
      <c r="F324" s="223">
        <v>1627399.5</v>
      </c>
      <c r="G324" s="224">
        <v>1126</v>
      </c>
      <c r="H324" s="114">
        <v>234</v>
      </c>
      <c r="I324" s="114">
        <v>327065</v>
      </c>
      <c r="J324" s="215">
        <f t="shared" si="20"/>
        <v>1.4378768089826744E-4</v>
      </c>
      <c r="K324" s="215">
        <f t="shared" si="21"/>
        <v>290.46625222024869</v>
      </c>
      <c r="L324" s="215">
        <f t="shared" si="22"/>
        <v>4.3136304269480232E-5</v>
      </c>
      <c r="M324" s="215">
        <f t="shared" si="23"/>
        <v>0.7</v>
      </c>
      <c r="N324" s="216">
        <f t="shared" si="24"/>
        <v>0.7000431363042694</v>
      </c>
      <c r="O324" s="217"/>
      <c r="P324" s="217"/>
    </row>
    <row r="325" spans="1:16" x14ac:dyDescent="0.2">
      <c r="A325" s="265">
        <v>319</v>
      </c>
      <c r="B325" s="253" t="s">
        <v>72</v>
      </c>
      <c r="C325" s="253" t="s">
        <v>1429</v>
      </c>
      <c r="D325" s="254" t="s">
        <v>778</v>
      </c>
      <c r="E325" s="254" t="s">
        <v>779</v>
      </c>
      <c r="F325" s="223">
        <v>1116101.6749999998</v>
      </c>
      <c r="G325" s="224">
        <v>802</v>
      </c>
      <c r="H325" s="114">
        <v>170</v>
      </c>
      <c r="I325" s="114">
        <v>203595</v>
      </c>
      <c r="J325" s="215">
        <f t="shared" si="20"/>
        <v>1.5231587211801293E-4</v>
      </c>
      <c r="K325" s="215">
        <f t="shared" si="21"/>
        <v>253.85910224438902</v>
      </c>
      <c r="L325" s="215">
        <f t="shared" si="22"/>
        <v>4.5694761635403881E-5</v>
      </c>
      <c r="M325" s="215">
        <f t="shared" si="23"/>
        <v>0.7</v>
      </c>
      <c r="N325" s="216">
        <f t="shared" si="24"/>
        <v>0.70004569476163536</v>
      </c>
      <c r="O325" s="217"/>
      <c r="P325" s="217"/>
    </row>
    <row r="326" spans="1:16" x14ac:dyDescent="0.2">
      <c r="A326" s="265">
        <v>320</v>
      </c>
      <c r="B326" s="253" t="s">
        <v>72</v>
      </c>
      <c r="C326" s="253" t="s">
        <v>1429</v>
      </c>
      <c r="D326" s="254" t="s">
        <v>776</v>
      </c>
      <c r="E326" s="254" t="s">
        <v>1212</v>
      </c>
      <c r="F326" s="223">
        <v>1637643.625</v>
      </c>
      <c r="G326" s="224">
        <v>1162</v>
      </c>
      <c r="H326" s="114">
        <v>294</v>
      </c>
      <c r="I326" s="114">
        <v>287055</v>
      </c>
      <c r="J326" s="215">
        <f t="shared" si="20"/>
        <v>1.7952623850014986E-4</v>
      </c>
      <c r="K326" s="215">
        <f t="shared" si="21"/>
        <v>247.03528399311531</v>
      </c>
      <c r="L326" s="215">
        <f t="shared" si="22"/>
        <v>5.385787155004496E-5</v>
      </c>
      <c r="M326" s="215">
        <f t="shared" si="23"/>
        <v>0.7</v>
      </c>
      <c r="N326" s="216">
        <f t="shared" si="24"/>
        <v>0.70005385787155006</v>
      </c>
      <c r="O326" s="217"/>
      <c r="P326" s="217"/>
    </row>
    <row r="327" spans="1:16" x14ac:dyDescent="0.2">
      <c r="A327" s="265">
        <v>321</v>
      </c>
      <c r="B327" s="253" t="s">
        <v>72</v>
      </c>
      <c r="C327" s="253" t="s">
        <v>1429</v>
      </c>
      <c r="D327" s="254" t="s">
        <v>777</v>
      </c>
      <c r="E327" s="254" t="s">
        <v>1213</v>
      </c>
      <c r="F327" s="223">
        <v>841057.97499999998</v>
      </c>
      <c r="G327" s="224">
        <v>642</v>
      </c>
      <c r="H327" s="114">
        <v>152</v>
      </c>
      <c r="I327" s="114">
        <v>156710</v>
      </c>
      <c r="J327" s="215">
        <f t="shared" ref="J327:J390" si="25">IFERROR(H327/F327,0)</f>
        <v>1.8072475919391883E-4</v>
      </c>
      <c r="K327" s="215">
        <f t="shared" ref="K327:K390" si="26">IFERROR(I327/G327,0)</f>
        <v>244.09657320872273</v>
      </c>
      <c r="L327" s="215">
        <f t="shared" si="22"/>
        <v>5.4217427758175648E-5</v>
      </c>
      <c r="M327" s="215">
        <f t="shared" si="23"/>
        <v>0.7</v>
      </c>
      <c r="N327" s="216">
        <f t="shared" si="24"/>
        <v>0.70005421742775809</v>
      </c>
      <c r="O327" s="217"/>
      <c r="P327" s="217"/>
    </row>
    <row r="328" spans="1:16" x14ac:dyDescent="0.2">
      <c r="A328" s="265">
        <v>322</v>
      </c>
      <c r="B328" s="253" t="s">
        <v>72</v>
      </c>
      <c r="C328" s="253" t="s">
        <v>1429</v>
      </c>
      <c r="D328" s="254" t="s">
        <v>774</v>
      </c>
      <c r="E328" s="254" t="s">
        <v>775</v>
      </c>
      <c r="F328" s="223">
        <v>513478.25</v>
      </c>
      <c r="G328" s="224">
        <v>433</v>
      </c>
      <c r="H328" s="114">
        <v>139</v>
      </c>
      <c r="I328" s="114">
        <v>136765</v>
      </c>
      <c r="J328" s="215">
        <f t="shared" si="25"/>
        <v>2.7070279997254019E-4</v>
      </c>
      <c r="K328" s="215">
        <f t="shared" si="26"/>
        <v>315.85450346420322</v>
      </c>
      <c r="L328" s="215">
        <f t="shared" ref="L328:L391" si="27">IF((J328*0.3)&gt;30%,30%,(J328*0.3))</f>
        <v>8.121083999176205E-5</v>
      </c>
      <c r="M328" s="215">
        <f t="shared" ref="M328:M391" si="28">IF((K328*0.7)&gt;70%,70%,(K328*0.7))</f>
        <v>0.7</v>
      </c>
      <c r="N328" s="216">
        <f t="shared" ref="N328:N391" si="29">L328+M328</f>
        <v>0.70008121083999175</v>
      </c>
      <c r="O328" s="217"/>
      <c r="P328" s="217"/>
    </row>
    <row r="329" spans="1:16" x14ac:dyDescent="0.2">
      <c r="A329" s="265">
        <v>323</v>
      </c>
      <c r="B329" s="253" t="s">
        <v>64</v>
      </c>
      <c r="C329" s="253" t="s">
        <v>1429</v>
      </c>
      <c r="D329" s="254" t="s">
        <v>740</v>
      </c>
      <c r="E329" s="254" t="s">
        <v>1444</v>
      </c>
      <c r="F329" s="223">
        <v>1822690.625</v>
      </c>
      <c r="G329" s="224">
        <v>1073</v>
      </c>
      <c r="H329" s="114">
        <v>318</v>
      </c>
      <c r="I329" s="114">
        <v>542680</v>
      </c>
      <c r="J329" s="215">
        <f t="shared" si="25"/>
        <v>1.7446734823689565E-4</v>
      </c>
      <c r="K329" s="215">
        <f t="shared" si="26"/>
        <v>505.7595526561044</v>
      </c>
      <c r="L329" s="215">
        <f t="shared" si="27"/>
        <v>5.2340204471068695E-5</v>
      </c>
      <c r="M329" s="215">
        <f t="shared" si="28"/>
        <v>0.7</v>
      </c>
      <c r="N329" s="216">
        <f t="shared" si="29"/>
        <v>0.70005234020447105</v>
      </c>
      <c r="O329" s="217"/>
      <c r="P329" s="217"/>
    </row>
    <row r="330" spans="1:16" x14ac:dyDescent="0.2">
      <c r="A330" s="265">
        <v>324</v>
      </c>
      <c r="B330" s="253" t="s">
        <v>64</v>
      </c>
      <c r="C330" s="253" t="s">
        <v>1429</v>
      </c>
      <c r="D330" s="254" t="s">
        <v>734</v>
      </c>
      <c r="E330" s="254" t="s">
        <v>1022</v>
      </c>
      <c r="F330" s="223">
        <v>1548697.325</v>
      </c>
      <c r="G330" s="224">
        <v>916</v>
      </c>
      <c r="H330" s="114">
        <v>412</v>
      </c>
      <c r="I330" s="114">
        <v>437970</v>
      </c>
      <c r="J330" s="215">
        <f t="shared" si="25"/>
        <v>2.6603003269215307E-4</v>
      </c>
      <c r="K330" s="215">
        <f t="shared" si="26"/>
        <v>478.13318777292574</v>
      </c>
      <c r="L330" s="215">
        <f t="shared" si="27"/>
        <v>7.9809009807645914E-5</v>
      </c>
      <c r="M330" s="215">
        <f t="shared" si="28"/>
        <v>0.7</v>
      </c>
      <c r="N330" s="216">
        <f t="shared" si="29"/>
        <v>0.7000798090098076</v>
      </c>
      <c r="O330" s="217"/>
      <c r="P330" s="217"/>
    </row>
    <row r="331" spans="1:16" x14ac:dyDescent="0.2">
      <c r="A331" s="265">
        <v>325</v>
      </c>
      <c r="B331" s="253" t="s">
        <v>64</v>
      </c>
      <c r="C331" s="253" t="s">
        <v>1429</v>
      </c>
      <c r="D331" s="254" t="s">
        <v>742</v>
      </c>
      <c r="E331" s="254" t="s">
        <v>743</v>
      </c>
      <c r="F331" s="223">
        <v>1415544.4749999999</v>
      </c>
      <c r="G331" s="224">
        <v>811</v>
      </c>
      <c r="H331" s="114">
        <v>279</v>
      </c>
      <c r="I331" s="114">
        <v>457435</v>
      </c>
      <c r="J331" s="215">
        <f t="shared" si="25"/>
        <v>1.9709730420162179E-4</v>
      </c>
      <c r="K331" s="215">
        <f t="shared" si="26"/>
        <v>564.03822441430339</v>
      </c>
      <c r="L331" s="215">
        <f t="shared" si="27"/>
        <v>5.9129191260486536E-5</v>
      </c>
      <c r="M331" s="215">
        <f t="shared" si="28"/>
        <v>0.7</v>
      </c>
      <c r="N331" s="216">
        <f t="shared" si="29"/>
        <v>0.70005912919126045</v>
      </c>
      <c r="O331" s="217"/>
      <c r="P331" s="217"/>
    </row>
    <row r="332" spans="1:16" x14ac:dyDescent="0.2">
      <c r="A332" s="265">
        <v>326</v>
      </c>
      <c r="B332" s="253" t="s">
        <v>64</v>
      </c>
      <c r="C332" s="253" t="s">
        <v>1429</v>
      </c>
      <c r="D332" s="254" t="s">
        <v>738</v>
      </c>
      <c r="E332" s="254" t="s">
        <v>739</v>
      </c>
      <c r="F332" s="223">
        <v>1263259.675</v>
      </c>
      <c r="G332" s="224">
        <v>797</v>
      </c>
      <c r="H332" s="114">
        <v>346</v>
      </c>
      <c r="I332" s="114">
        <v>422845</v>
      </c>
      <c r="J332" s="215">
        <f t="shared" si="25"/>
        <v>2.7389459732418041E-4</v>
      </c>
      <c r="K332" s="215">
        <f t="shared" si="26"/>
        <v>530.54579673776664</v>
      </c>
      <c r="L332" s="215">
        <f t="shared" si="27"/>
        <v>8.2168379197254126E-5</v>
      </c>
      <c r="M332" s="215">
        <f t="shared" si="28"/>
        <v>0.7</v>
      </c>
      <c r="N332" s="216">
        <f t="shared" si="29"/>
        <v>0.70008216837919723</v>
      </c>
      <c r="O332" s="217"/>
      <c r="P332" s="217"/>
    </row>
    <row r="333" spans="1:16" x14ac:dyDescent="0.2">
      <c r="A333" s="265">
        <v>327</v>
      </c>
      <c r="B333" s="253" t="s">
        <v>64</v>
      </c>
      <c r="C333" s="253" t="s">
        <v>1429</v>
      </c>
      <c r="D333" s="254" t="s">
        <v>735</v>
      </c>
      <c r="E333" s="254" t="s">
        <v>736</v>
      </c>
      <c r="F333" s="223">
        <v>1219730.8499999999</v>
      </c>
      <c r="G333" s="224">
        <v>732</v>
      </c>
      <c r="H333" s="114">
        <v>208</v>
      </c>
      <c r="I333" s="114">
        <v>305325</v>
      </c>
      <c r="J333" s="215">
        <f t="shared" si="25"/>
        <v>1.7052942458576007E-4</v>
      </c>
      <c r="K333" s="215">
        <f t="shared" si="26"/>
        <v>417.11065573770492</v>
      </c>
      <c r="L333" s="215">
        <f t="shared" si="27"/>
        <v>5.1158827375728023E-5</v>
      </c>
      <c r="M333" s="215">
        <f t="shared" si="28"/>
        <v>0.7</v>
      </c>
      <c r="N333" s="216">
        <f t="shared" si="29"/>
        <v>0.70005115882737567</v>
      </c>
      <c r="O333" s="217"/>
      <c r="P333" s="217"/>
    </row>
    <row r="334" spans="1:16" x14ac:dyDescent="0.2">
      <c r="A334" s="265">
        <v>328</v>
      </c>
      <c r="B334" s="253" t="s">
        <v>64</v>
      </c>
      <c r="C334" s="253" t="s">
        <v>1429</v>
      </c>
      <c r="D334" s="254" t="s">
        <v>744</v>
      </c>
      <c r="E334" s="254" t="s">
        <v>1445</v>
      </c>
      <c r="F334" s="223">
        <v>1198863.8500000001</v>
      </c>
      <c r="G334" s="224">
        <v>767</v>
      </c>
      <c r="H334" s="114">
        <v>169</v>
      </c>
      <c r="I334" s="114">
        <v>222890</v>
      </c>
      <c r="J334" s="215">
        <f t="shared" si="25"/>
        <v>1.4096679952439969E-4</v>
      </c>
      <c r="K334" s="215">
        <f t="shared" si="26"/>
        <v>290.59973924380705</v>
      </c>
      <c r="L334" s="215">
        <f t="shared" si="27"/>
        <v>4.2290039857319908E-5</v>
      </c>
      <c r="M334" s="215">
        <f t="shared" si="28"/>
        <v>0.7</v>
      </c>
      <c r="N334" s="216">
        <f t="shared" si="29"/>
        <v>0.7000422900398573</v>
      </c>
      <c r="P334" s="217"/>
    </row>
    <row r="335" spans="1:16" x14ac:dyDescent="0.2">
      <c r="A335" s="265">
        <v>329</v>
      </c>
      <c r="B335" s="253" t="s">
        <v>64</v>
      </c>
      <c r="C335" s="253" t="s">
        <v>1429</v>
      </c>
      <c r="D335" s="254" t="s">
        <v>741</v>
      </c>
      <c r="E335" s="254" t="s">
        <v>1259</v>
      </c>
      <c r="F335" s="223">
        <v>996770.20000000007</v>
      </c>
      <c r="G335" s="224">
        <v>635</v>
      </c>
      <c r="H335" s="114">
        <v>103</v>
      </c>
      <c r="I335" s="114">
        <v>155325</v>
      </c>
      <c r="J335" s="215">
        <f t="shared" si="25"/>
        <v>1.0333374733714952E-4</v>
      </c>
      <c r="K335" s="215">
        <f t="shared" si="26"/>
        <v>244.60629921259843</v>
      </c>
      <c r="L335" s="215">
        <f t="shared" si="27"/>
        <v>3.1000124201144854E-5</v>
      </c>
      <c r="M335" s="215">
        <f t="shared" si="28"/>
        <v>0.7</v>
      </c>
      <c r="N335" s="216">
        <f t="shared" si="29"/>
        <v>0.70003100012420105</v>
      </c>
      <c r="O335" s="217"/>
      <c r="P335" s="217"/>
    </row>
    <row r="336" spans="1:16" x14ac:dyDescent="0.2">
      <c r="A336" s="265">
        <v>330</v>
      </c>
      <c r="B336" s="253" t="s">
        <v>64</v>
      </c>
      <c r="C336" s="253" t="s">
        <v>1429</v>
      </c>
      <c r="D336" s="254" t="s">
        <v>737</v>
      </c>
      <c r="E336" s="254" t="s">
        <v>1446</v>
      </c>
      <c r="F336" s="223">
        <v>949156.125</v>
      </c>
      <c r="G336" s="224">
        <v>563</v>
      </c>
      <c r="H336" s="114">
        <v>190</v>
      </c>
      <c r="I336" s="114">
        <v>270645</v>
      </c>
      <c r="J336" s="215">
        <f t="shared" si="25"/>
        <v>2.0017781584668169E-4</v>
      </c>
      <c r="K336" s="215">
        <f t="shared" si="26"/>
        <v>480.71936056838365</v>
      </c>
      <c r="L336" s="215">
        <f t="shared" si="27"/>
        <v>6.0053344754004508E-5</v>
      </c>
      <c r="M336" s="215">
        <f t="shared" si="28"/>
        <v>0.7</v>
      </c>
      <c r="N336" s="216">
        <f t="shared" si="29"/>
        <v>0.70006005334475396</v>
      </c>
      <c r="O336" s="217"/>
      <c r="P336" s="217"/>
    </row>
    <row r="337" spans="1:16" x14ac:dyDescent="0.2">
      <c r="A337" s="265">
        <v>331</v>
      </c>
      <c r="B337" s="253" t="s">
        <v>73</v>
      </c>
      <c r="C337" s="253" t="s">
        <v>1429</v>
      </c>
      <c r="D337" s="254" t="s">
        <v>785</v>
      </c>
      <c r="E337" s="254" t="s">
        <v>290</v>
      </c>
      <c r="F337" s="223">
        <v>1174531.6000000001</v>
      </c>
      <c r="G337" s="224">
        <v>652</v>
      </c>
      <c r="H337" s="114">
        <v>205</v>
      </c>
      <c r="I337" s="114">
        <v>253685</v>
      </c>
      <c r="J337" s="215">
        <f t="shared" si="25"/>
        <v>1.7453766250307781E-4</v>
      </c>
      <c r="K337" s="215">
        <f t="shared" si="26"/>
        <v>389.08742331288346</v>
      </c>
      <c r="L337" s="215">
        <f t="shared" si="27"/>
        <v>5.2361298750923342E-5</v>
      </c>
      <c r="M337" s="215">
        <f t="shared" si="28"/>
        <v>0.7</v>
      </c>
      <c r="N337" s="216">
        <f t="shared" si="29"/>
        <v>0.70005236129875092</v>
      </c>
      <c r="O337" s="217"/>
      <c r="P337" s="217"/>
    </row>
    <row r="338" spans="1:16" x14ac:dyDescent="0.2">
      <c r="A338" s="265">
        <v>332</v>
      </c>
      <c r="B338" s="253" t="s">
        <v>73</v>
      </c>
      <c r="C338" s="253" t="s">
        <v>1429</v>
      </c>
      <c r="D338" s="254" t="s">
        <v>786</v>
      </c>
      <c r="E338" s="254" t="s">
        <v>1182</v>
      </c>
      <c r="F338" s="223">
        <v>1457128.2250000001</v>
      </c>
      <c r="G338" s="224">
        <v>785</v>
      </c>
      <c r="H338" s="114">
        <v>243</v>
      </c>
      <c r="I338" s="114">
        <v>285200</v>
      </c>
      <c r="J338" s="215">
        <f t="shared" si="25"/>
        <v>1.6676638049475706E-4</v>
      </c>
      <c r="K338" s="215">
        <f t="shared" si="26"/>
        <v>363.31210191082801</v>
      </c>
      <c r="L338" s="215">
        <f t="shared" si="27"/>
        <v>5.002991414842712E-5</v>
      </c>
      <c r="M338" s="215">
        <f t="shared" si="28"/>
        <v>0.7</v>
      </c>
      <c r="N338" s="216">
        <f t="shared" si="29"/>
        <v>0.70005002991414833</v>
      </c>
      <c r="O338" s="217"/>
      <c r="P338" s="217"/>
    </row>
    <row r="339" spans="1:16" x14ac:dyDescent="0.2">
      <c r="A339" s="265">
        <v>333</v>
      </c>
      <c r="B339" s="253" t="s">
        <v>73</v>
      </c>
      <c r="C339" s="253" t="s">
        <v>1429</v>
      </c>
      <c r="D339" s="254" t="s">
        <v>781</v>
      </c>
      <c r="E339" s="254" t="s">
        <v>782</v>
      </c>
      <c r="F339" s="223">
        <v>1930056.875</v>
      </c>
      <c r="G339" s="224">
        <v>976</v>
      </c>
      <c r="H339" s="114">
        <v>180</v>
      </c>
      <c r="I339" s="114">
        <v>314260</v>
      </c>
      <c r="J339" s="215">
        <f t="shared" si="25"/>
        <v>9.3261500389722971E-5</v>
      </c>
      <c r="K339" s="215">
        <f t="shared" si="26"/>
        <v>321.98770491803276</v>
      </c>
      <c r="L339" s="215">
        <f t="shared" si="27"/>
        <v>2.7978450116916889E-5</v>
      </c>
      <c r="M339" s="215">
        <f t="shared" si="28"/>
        <v>0.7</v>
      </c>
      <c r="N339" s="216">
        <f t="shared" si="29"/>
        <v>0.70002797845011688</v>
      </c>
      <c r="O339" s="217"/>
      <c r="P339" s="217"/>
    </row>
    <row r="340" spans="1:16" x14ac:dyDescent="0.2">
      <c r="A340" s="265">
        <v>334</v>
      </c>
      <c r="B340" s="253" t="s">
        <v>73</v>
      </c>
      <c r="C340" s="253" t="s">
        <v>1429</v>
      </c>
      <c r="D340" s="254" t="s">
        <v>788</v>
      </c>
      <c r="E340" s="254" t="s">
        <v>789</v>
      </c>
      <c r="F340" s="223">
        <v>1381242.5</v>
      </c>
      <c r="G340" s="224">
        <v>658</v>
      </c>
      <c r="H340" s="114">
        <v>133</v>
      </c>
      <c r="I340" s="114">
        <v>206210</v>
      </c>
      <c r="J340" s="215">
        <f t="shared" si="25"/>
        <v>9.6290115602437658E-5</v>
      </c>
      <c r="K340" s="215">
        <f t="shared" si="26"/>
        <v>313.38905775075989</v>
      </c>
      <c r="L340" s="215">
        <f t="shared" si="27"/>
        <v>2.8887034680731295E-5</v>
      </c>
      <c r="M340" s="215">
        <f t="shared" si="28"/>
        <v>0.7</v>
      </c>
      <c r="N340" s="216">
        <f t="shared" si="29"/>
        <v>0.70002888703468069</v>
      </c>
      <c r="O340" s="217"/>
      <c r="P340" s="217"/>
    </row>
    <row r="341" spans="1:16" x14ac:dyDescent="0.2">
      <c r="A341" s="265">
        <v>335</v>
      </c>
      <c r="B341" s="253" t="s">
        <v>73</v>
      </c>
      <c r="C341" s="253" t="s">
        <v>1429</v>
      </c>
      <c r="D341" s="254" t="s">
        <v>783</v>
      </c>
      <c r="E341" s="254" t="s">
        <v>784</v>
      </c>
      <c r="F341" s="223">
        <v>1747088.825</v>
      </c>
      <c r="G341" s="224">
        <v>631</v>
      </c>
      <c r="H341" s="114">
        <v>169</v>
      </c>
      <c r="I341" s="114">
        <v>311275</v>
      </c>
      <c r="J341" s="215">
        <f t="shared" si="25"/>
        <v>9.6732345592102334E-5</v>
      </c>
      <c r="K341" s="215">
        <f t="shared" si="26"/>
        <v>493.30427892234547</v>
      </c>
      <c r="L341" s="215">
        <f t="shared" si="27"/>
        <v>2.9019703677630699E-5</v>
      </c>
      <c r="M341" s="215">
        <f t="shared" si="28"/>
        <v>0.7</v>
      </c>
      <c r="N341" s="216">
        <f t="shared" si="29"/>
        <v>0.70002901970367759</v>
      </c>
      <c r="O341" s="217"/>
      <c r="P341" s="217"/>
    </row>
    <row r="342" spans="1:16" x14ac:dyDescent="0.2">
      <c r="A342" s="265">
        <v>336</v>
      </c>
      <c r="B342" s="253" t="s">
        <v>73</v>
      </c>
      <c r="C342" s="253" t="s">
        <v>1429</v>
      </c>
      <c r="D342" s="254" t="s">
        <v>787</v>
      </c>
      <c r="E342" s="254" t="s">
        <v>501</v>
      </c>
      <c r="F342" s="223">
        <v>1504330.7749999999</v>
      </c>
      <c r="G342" s="224">
        <v>678</v>
      </c>
      <c r="H342" s="114">
        <v>171</v>
      </c>
      <c r="I342" s="114">
        <v>254465</v>
      </c>
      <c r="J342" s="215">
        <f t="shared" si="25"/>
        <v>1.1367180864859991E-4</v>
      </c>
      <c r="K342" s="215">
        <f t="shared" si="26"/>
        <v>375.31710914454277</v>
      </c>
      <c r="L342" s="215">
        <f t="shared" si="27"/>
        <v>3.4101542594579968E-5</v>
      </c>
      <c r="M342" s="215">
        <f t="shared" si="28"/>
        <v>0.7</v>
      </c>
      <c r="N342" s="216">
        <f t="shared" si="29"/>
        <v>0.70003410154259449</v>
      </c>
      <c r="O342" s="217"/>
      <c r="P342" s="217"/>
    </row>
    <row r="343" spans="1:16" x14ac:dyDescent="0.2">
      <c r="A343" s="265">
        <v>337</v>
      </c>
      <c r="B343" s="253" t="s">
        <v>66</v>
      </c>
      <c r="C343" s="253" t="s">
        <v>1429</v>
      </c>
      <c r="D343" s="254" t="s">
        <v>745</v>
      </c>
      <c r="E343" s="254" t="s">
        <v>746</v>
      </c>
      <c r="F343" s="223">
        <v>2798949.5750000002</v>
      </c>
      <c r="G343" s="224">
        <v>1515</v>
      </c>
      <c r="H343" s="114">
        <v>488</v>
      </c>
      <c r="I343" s="114">
        <v>1176060</v>
      </c>
      <c r="J343" s="215">
        <f t="shared" si="25"/>
        <v>1.7435112242063165E-4</v>
      </c>
      <c r="K343" s="215">
        <f t="shared" si="26"/>
        <v>776.2772277227723</v>
      </c>
      <c r="L343" s="215">
        <f t="shared" si="27"/>
        <v>5.2305336726189495E-5</v>
      </c>
      <c r="M343" s="215">
        <f t="shared" si="28"/>
        <v>0.7</v>
      </c>
      <c r="N343" s="216">
        <f t="shared" si="29"/>
        <v>0.70005230533672613</v>
      </c>
      <c r="O343" s="217"/>
      <c r="P343" s="217"/>
    </row>
    <row r="344" spans="1:16" x14ac:dyDescent="0.2">
      <c r="A344" s="265">
        <v>338</v>
      </c>
      <c r="B344" s="253" t="s">
        <v>66</v>
      </c>
      <c r="C344" s="253" t="s">
        <v>1429</v>
      </c>
      <c r="D344" s="254" t="s">
        <v>747</v>
      </c>
      <c r="E344" s="254" t="s">
        <v>317</v>
      </c>
      <c r="F344" s="223">
        <v>1416327.075</v>
      </c>
      <c r="G344" s="224">
        <v>940</v>
      </c>
      <c r="H344" s="114">
        <v>289</v>
      </c>
      <c r="I344" s="114">
        <v>548555</v>
      </c>
      <c r="J344" s="215">
        <f t="shared" si="25"/>
        <v>2.0404891292500357E-4</v>
      </c>
      <c r="K344" s="215">
        <f t="shared" si="26"/>
        <v>583.56914893617022</v>
      </c>
      <c r="L344" s="215">
        <f t="shared" si="27"/>
        <v>6.1214673877501069E-5</v>
      </c>
      <c r="M344" s="215">
        <f t="shared" si="28"/>
        <v>0.7</v>
      </c>
      <c r="N344" s="216">
        <f t="shared" si="29"/>
        <v>0.7000612146738775</v>
      </c>
      <c r="O344" s="217"/>
      <c r="P344" s="217"/>
    </row>
    <row r="345" spans="1:16" x14ac:dyDescent="0.2">
      <c r="A345" s="265">
        <v>339</v>
      </c>
      <c r="B345" s="253" t="s">
        <v>66</v>
      </c>
      <c r="C345" s="253" t="s">
        <v>1429</v>
      </c>
      <c r="D345" s="254" t="s">
        <v>750</v>
      </c>
      <c r="E345" s="254" t="s">
        <v>751</v>
      </c>
      <c r="F345" s="223">
        <v>1096859.05</v>
      </c>
      <c r="G345" s="224">
        <v>766</v>
      </c>
      <c r="H345" s="114">
        <v>274</v>
      </c>
      <c r="I345" s="114">
        <v>434560</v>
      </c>
      <c r="J345" s="215">
        <f t="shared" si="25"/>
        <v>2.4980420228104967E-4</v>
      </c>
      <c r="K345" s="215">
        <f t="shared" si="26"/>
        <v>567.31070496083555</v>
      </c>
      <c r="L345" s="215">
        <f t="shared" si="27"/>
        <v>7.49412606843149E-5</v>
      </c>
      <c r="M345" s="215">
        <f t="shared" si="28"/>
        <v>0.7</v>
      </c>
      <c r="N345" s="216">
        <f t="shared" si="29"/>
        <v>0.70007494126068426</v>
      </c>
      <c r="O345" s="217"/>
      <c r="P345" s="217"/>
    </row>
    <row r="346" spans="1:16" x14ac:dyDescent="0.2">
      <c r="A346" s="265">
        <v>340</v>
      </c>
      <c r="B346" s="253" t="s">
        <v>66</v>
      </c>
      <c r="C346" s="253" t="s">
        <v>1429</v>
      </c>
      <c r="D346" s="254" t="s">
        <v>748</v>
      </c>
      <c r="E346" s="254" t="s">
        <v>749</v>
      </c>
      <c r="F346" s="223">
        <v>1189019.05</v>
      </c>
      <c r="G346" s="224">
        <v>786</v>
      </c>
      <c r="H346" s="114">
        <v>351</v>
      </c>
      <c r="I346" s="114">
        <v>549430</v>
      </c>
      <c r="J346" s="215">
        <f t="shared" si="25"/>
        <v>2.9520132583241621E-4</v>
      </c>
      <c r="K346" s="215">
        <f t="shared" si="26"/>
        <v>699.02035623409665</v>
      </c>
      <c r="L346" s="215">
        <f t="shared" si="27"/>
        <v>8.8560397749724859E-5</v>
      </c>
      <c r="M346" s="215">
        <f t="shared" si="28"/>
        <v>0.7</v>
      </c>
      <c r="N346" s="216">
        <f t="shared" si="29"/>
        <v>0.70008856039774969</v>
      </c>
      <c r="O346" s="217"/>
      <c r="P346" s="217"/>
    </row>
    <row r="347" spans="1:16" x14ac:dyDescent="0.2">
      <c r="A347" s="265">
        <v>341</v>
      </c>
      <c r="B347" s="252" t="s">
        <v>90</v>
      </c>
      <c r="C347" s="253" t="s">
        <v>1429</v>
      </c>
      <c r="D347" s="242" t="s">
        <v>805</v>
      </c>
      <c r="E347" s="243" t="s">
        <v>1400</v>
      </c>
      <c r="F347" s="223">
        <v>1255649.2</v>
      </c>
      <c r="G347" s="224">
        <v>704</v>
      </c>
      <c r="H347" s="114">
        <v>292</v>
      </c>
      <c r="I347" s="114">
        <v>437650</v>
      </c>
      <c r="J347" s="215">
        <f t="shared" si="25"/>
        <v>2.3254902722830549E-4</v>
      </c>
      <c r="K347" s="215">
        <f t="shared" si="26"/>
        <v>621.66193181818187</v>
      </c>
      <c r="L347" s="215">
        <f t="shared" si="27"/>
        <v>6.976470816849164E-5</v>
      </c>
      <c r="M347" s="215">
        <f t="shared" si="28"/>
        <v>0.7</v>
      </c>
      <c r="N347" s="216">
        <f t="shared" si="29"/>
        <v>0.7000697647081684</v>
      </c>
      <c r="O347" s="217"/>
      <c r="P347" s="217"/>
    </row>
    <row r="348" spans="1:16" x14ac:dyDescent="0.2">
      <c r="A348" s="265">
        <v>342</v>
      </c>
      <c r="B348" s="252" t="s">
        <v>90</v>
      </c>
      <c r="C348" s="253" t="s">
        <v>1429</v>
      </c>
      <c r="D348" s="242" t="s">
        <v>807</v>
      </c>
      <c r="E348" s="243" t="s">
        <v>1261</v>
      </c>
      <c r="F348" s="223">
        <v>1534434.575</v>
      </c>
      <c r="G348" s="224">
        <v>867</v>
      </c>
      <c r="H348" s="114">
        <v>187</v>
      </c>
      <c r="I348" s="114">
        <v>358855</v>
      </c>
      <c r="J348" s="215">
        <f t="shared" si="25"/>
        <v>1.2186899529424381E-4</v>
      </c>
      <c r="K348" s="215">
        <f t="shared" si="26"/>
        <v>413.90426758938872</v>
      </c>
      <c r="L348" s="215">
        <f t="shared" si="27"/>
        <v>3.6560698588273142E-5</v>
      </c>
      <c r="M348" s="215">
        <f t="shared" si="28"/>
        <v>0.7</v>
      </c>
      <c r="N348" s="216">
        <f t="shared" si="29"/>
        <v>0.70003656069858822</v>
      </c>
      <c r="O348" s="217"/>
      <c r="P348" s="217"/>
    </row>
    <row r="349" spans="1:16" x14ac:dyDescent="0.2">
      <c r="A349" s="265">
        <v>343</v>
      </c>
      <c r="B349" s="252" t="s">
        <v>90</v>
      </c>
      <c r="C349" s="253" t="s">
        <v>1429</v>
      </c>
      <c r="D349" s="242" t="s">
        <v>804</v>
      </c>
      <c r="E349" s="243" t="s">
        <v>1306</v>
      </c>
      <c r="F349" s="223">
        <v>2131987.4750000001</v>
      </c>
      <c r="G349" s="224">
        <v>1113</v>
      </c>
      <c r="H349" s="114">
        <v>469</v>
      </c>
      <c r="I349" s="114">
        <v>863625</v>
      </c>
      <c r="J349" s="215">
        <f t="shared" si="25"/>
        <v>2.1998253061969794E-4</v>
      </c>
      <c r="K349" s="215">
        <f t="shared" si="26"/>
        <v>775.94339622641508</v>
      </c>
      <c r="L349" s="215">
        <f t="shared" si="27"/>
        <v>6.5994759185909375E-5</v>
      </c>
      <c r="M349" s="215">
        <f t="shared" si="28"/>
        <v>0.7</v>
      </c>
      <c r="N349" s="216">
        <f t="shared" si="29"/>
        <v>0.70006599475918585</v>
      </c>
      <c r="O349" s="217"/>
      <c r="P349" s="217"/>
    </row>
    <row r="350" spans="1:16" x14ac:dyDescent="0.2">
      <c r="A350" s="265">
        <v>344</v>
      </c>
      <c r="B350" s="252" t="s">
        <v>90</v>
      </c>
      <c r="C350" s="253" t="s">
        <v>1429</v>
      </c>
      <c r="D350" s="242" t="s">
        <v>803</v>
      </c>
      <c r="E350" s="243" t="s">
        <v>1339</v>
      </c>
      <c r="F350" s="223">
        <v>1255649.2</v>
      </c>
      <c r="G350" s="224">
        <v>704</v>
      </c>
      <c r="H350" s="114">
        <v>341</v>
      </c>
      <c r="I350" s="114">
        <v>589275</v>
      </c>
      <c r="J350" s="215">
        <f t="shared" si="25"/>
        <v>2.7157266535908281E-4</v>
      </c>
      <c r="K350" s="215">
        <f t="shared" si="26"/>
        <v>837.03835227272725</v>
      </c>
      <c r="L350" s="215">
        <f t="shared" si="27"/>
        <v>8.1471799607724834E-5</v>
      </c>
      <c r="M350" s="215">
        <f t="shared" si="28"/>
        <v>0.7</v>
      </c>
      <c r="N350" s="216">
        <f t="shared" si="29"/>
        <v>0.70008147179960767</v>
      </c>
      <c r="O350" s="217"/>
      <c r="P350" s="217"/>
    </row>
    <row r="351" spans="1:16" x14ac:dyDescent="0.2">
      <c r="A351" s="265">
        <v>345</v>
      </c>
      <c r="B351" s="252" t="s">
        <v>1356</v>
      </c>
      <c r="C351" s="253" t="s">
        <v>1429</v>
      </c>
      <c r="D351" s="241" t="s">
        <v>816</v>
      </c>
      <c r="E351" s="247" t="s">
        <v>1026</v>
      </c>
      <c r="F351" s="223">
        <v>3995211.2749999999</v>
      </c>
      <c r="G351" s="224">
        <v>1718</v>
      </c>
      <c r="H351" s="114">
        <v>300</v>
      </c>
      <c r="I351" s="114">
        <v>589745</v>
      </c>
      <c r="J351" s="215">
        <f t="shared" si="25"/>
        <v>7.5089896215814017E-5</v>
      </c>
      <c r="K351" s="215">
        <f t="shared" si="26"/>
        <v>343.27415599534345</v>
      </c>
      <c r="L351" s="215">
        <f t="shared" si="27"/>
        <v>2.2526968864744205E-5</v>
      </c>
      <c r="M351" s="215">
        <f t="shared" si="28"/>
        <v>0.7</v>
      </c>
      <c r="N351" s="216">
        <f t="shared" si="29"/>
        <v>0.70002252696886469</v>
      </c>
      <c r="O351" s="217"/>
      <c r="P351" s="217"/>
    </row>
    <row r="352" spans="1:16" x14ac:dyDescent="0.2">
      <c r="A352" s="265">
        <v>346</v>
      </c>
      <c r="B352" s="252" t="s">
        <v>1356</v>
      </c>
      <c r="C352" s="253" t="s">
        <v>1429</v>
      </c>
      <c r="D352" s="242" t="s">
        <v>812</v>
      </c>
      <c r="E352" s="247" t="s">
        <v>1121</v>
      </c>
      <c r="F352" s="223">
        <v>1202334.5</v>
      </c>
      <c r="G352" s="224">
        <v>624</v>
      </c>
      <c r="H352" s="114">
        <v>149</v>
      </c>
      <c r="I352" s="114">
        <v>209705</v>
      </c>
      <c r="J352" s="215">
        <f t="shared" si="25"/>
        <v>1.2392557977833956E-4</v>
      </c>
      <c r="K352" s="215">
        <f t="shared" si="26"/>
        <v>336.06570512820514</v>
      </c>
      <c r="L352" s="215">
        <f t="shared" si="27"/>
        <v>3.7177673933501866E-5</v>
      </c>
      <c r="M352" s="215">
        <f t="shared" si="28"/>
        <v>0.7</v>
      </c>
      <c r="N352" s="216">
        <f t="shared" si="29"/>
        <v>0.70003717767393348</v>
      </c>
      <c r="O352" s="217"/>
      <c r="P352" s="217"/>
    </row>
    <row r="353" spans="1:16" x14ac:dyDescent="0.2">
      <c r="A353" s="265">
        <v>347</v>
      </c>
      <c r="B353" s="252" t="s">
        <v>1356</v>
      </c>
      <c r="C353" s="253" t="s">
        <v>1429</v>
      </c>
      <c r="D353" s="242" t="s">
        <v>813</v>
      </c>
      <c r="E353" s="243" t="s">
        <v>814</v>
      </c>
      <c r="F353" s="223">
        <v>1973389.5249999999</v>
      </c>
      <c r="G353" s="224">
        <v>1086</v>
      </c>
      <c r="H353" s="114">
        <v>328</v>
      </c>
      <c r="I353" s="114">
        <v>448545</v>
      </c>
      <c r="J353" s="215">
        <f t="shared" si="25"/>
        <v>1.6621148326000161E-4</v>
      </c>
      <c r="K353" s="215">
        <f t="shared" si="26"/>
        <v>413.02486187845307</v>
      </c>
      <c r="L353" s="215">
        <f t="shared" si="27"/>
        <v>4.9863444978000478E-5</v>
      </c>
      <c r="M353" s="215">
        <f t="shared" si="28"/>
        <v>0.7</v>
      </c>
      <c r="N353" s="216">
        <f t="shared" si="29"/>
        <v>0.70004986344497799</v>
      </c>
      <c r="O353" s="217"/>
      <c r="P353" s="217"/>
    </row>
    <row r="354" spans="1:16" x14ac:dyDescent="0.2">
      <c r="A354" s="265">
        <v>348</v>
      </c>
      <c r="B354" s="252" t="s">
        <v>1356</v>
      </c>
      <c r="C354" s="253" t="s">
        <v>1429</v>
      </c>
      <c r="D354" s="241" t="s">
        <v>815</v>
      </c>
      <c r="E354" s="247" t="s">
        <v>1027</v>
      </c>
      <c r="F354" s="223">
        <v>1755666.2000000002</v>
      </c>
      <c r="G354" s="224">
        <v>1003</v>
      </c>
      <c r="H354" s="114">
        <v>275</v>
      </c>
      <c r="I354" s="114">
        <v>398550</v>
      </c>
      <c r="J354" s="215">
        <f t="shared" si="25"/>
        <v>1.5663569760584328E-4</v>
      </c>
      <c r="K354" s="215">
        <f t="shared" si="26"/>
        <v>397.35792622133602</v>
      </c>
      <c r="L354" s="215">
        <f t="shared" si="27"/>
        <v>4.6990709281752982E-5</v>
      </c>
      <c r="M354" s="215">
        <f t="shared" si="28"/>
        <v>0.7</v>
      </c>
      <c r="N354" s="216">
        <f t="shared" si="29"/>
        <v>0.70004699070928167</v>
      </c>
      <c r="O354" s="217"/>
      <c r="P354" s="217"/>
    </row>
    <row r="355" spans="1:16" x14ac:dyDescent="0.2">
      <c r="A355" s="265">
        <v>349</v>
      </c>
      <c r="B355" s="252" t="s">
        <v>1356</v>
      </c>
      <c r="C355" s="253" t="s">
        <v>1429</v>
      </c>
      <c r="D355" s="242" t="s">
        <v>810</v>
      </c>
      <c r="E355" s="247" t="s">
        <v>585</v>
      </c>
      <c r="F355" s="223">
        <v>2525556.2250000001</v>
      </c>
      <c r="G355" s="224">
        <v>1463</v>
      </c>
      <c r="H355" s="114">
        <v>381</v>
      </c>
      <c r="I355" s="114">
        <v>602475</v>
      </c>
      <c r="J355" s="215">
        <f t="shared" si="25"/>
        <v>1.5085785706473432E-4</v>
      </c>
      <c r="K355" s="215">
        <f t="shared" si="26"/>
        <v>411.80792891319209</v>
      </c>
      <c r="L355" s="215">
        <f t="shared" si="27"/>
        <v>4.5257357119420296E-5</v>
      </c>
      <c r="M355" s="215">
        <f t="shared" si="28"/>
        <v>0.7</v>
      </c>
      <c r="N355" s="216">
        <f t="shared" si="29"/>
        <v>0.70004525735711942</v>
      </c>
      <c r="O355" s="217"/>
      <c r="P355" s="217"/>
    </row>
    <row r="356" spans="1:16" x14ac:dyDescent="0.2">
      <c r="A356" s="265">
        <v>350</v>
      </c>
      <c r="B356" s="252" t="s">
        <v>1356</v>
      </c>
      <c r="C356" s="253" t="s">
        <v>1429</v>
      </c>
      <c r="D356" s="242" t="s">
        <v>808</v>
      </c>
      <c r="E356" s="247" t="s">
        <v>809</v>
      </c>
      <c r="F356" s="223">
        <v>1894631.25</v>
      </c>
      <c r="G356" s="224">
        <v>1073</v>
      </c>
      <c r="H356" s="114">
        <v>420</v>
      </c>
      <c r="I356" s="114">
        <v>749980</v>
      </c>
      <c r="J356" s="215">
        <f t="shared" si="25"/>
        <v>2.2167902065375517E-4</v>
      </c>
      <c r="K356" s="215">
        <f t="shared" si="26"/>
        <v>698.95619757688723</v>
      </c>
      <c r="L356" s="215">
        <f t="shared" si="27"/>
        <v>6.6503706196126543E-5</v>
      </c>
      <c r="M356" s="215">
        <f t="shared" si="28"/>
        <v>0.7</v>
      </c>
      <c r="N356" s="216">
        <f t="shared" si="29"/>
        <v>0.70006650370619605</v>
      </c>
      <c r="O356" s="217"/>
      <c r="P356" s="217"/>
    </row>
    <row r="357" spans="1:16" x14ac:dyDescent="0.2">
      <c r="A357" s="265">
        <v>351</v>
      </c>
      <c r="B357" s="252" t="s">
        <v>852</v>
      </c>
      <c r="C357" s="253" t="s">
        <v>1429</v>
      </c>
      <c r="D357" s="244" t="s">
        <v>853</v>
      </c>
      <c r="E357" s="248" t="s">
        <v>854</v>
      </c>
      <c r="F357" s="223">
        <v>3909248.9000000004</v>
      </c>
      <c r="G357" s="224">
        <v>1829</v>
      </c>
      <c r="H357" s="114">
        <v>229</v>
      </c>
      <c r="I357" s="114">
        <v>657375</v>
      </c>
      <c r="J357" s="215">
        <f t="shared" si="25"/>
        <v>5.8579027802501901E-5</v>
      </c>
      <c r="K357" s="215">
        <f t="shared" si="26"/>
        <v>359.41771459814106</v>
      </c>
      <c r="L357" s="215">
        <f t="shared" si="27"/>
        <v>1.757370834075057E-5</v>
      </c>
      <c r="M357" s="215">
        <f t="shared" si="28"/>
        <v>0.7</v>
      </c>
      <c r="N357" s="216">
        <f t="shared" si="29"/>
        <v>0.70001757370834072</v>
      </c>
      <c r="O357" s="217"/>
      <c r="P357" s="217"/>
    </row>
    <row r="358" spans="1:16" x14ac:dyDescent="0.2">
      <c r="A358" s="265">
        <v>352</v>
      </c>
      <c r="B358" s="252" t="s">
        <v>852</v>
      </c>
      <c r="C358" s="253" t="s">
        <v>1429</v>
      </c>
      <c r="D358" s="244" t="s">
        <v>855</v>
      </c>
      <c r="E358" s="248" t="s">
        <v>1290</v>
      </c>
      <c r="F358" s="223">
        <v>5366570.8250000002</v>
      </c>
      <c r="G358" s="224">
        <v>2432</v>
      </c>
      <c r="H358" s="114">
        <v>707</v>
      </c>
      <c r="I358" s="114">
        <v>2572395</v>
      </c>
      <c r="J358" s="215">
        <f t="shared" si="25"/>
        <v>1.3174148316583522E-4</v>
      </c>
      <c r="K358" s="215">
        <f t="shared" si="26"/>
        <v>1057.7282072368421</v>
      </c>
      <c r="L358" s="215">
        <f t="shared" si="27"/>
        <v>3.9522444949750566E-5</v>
      </c>
      <c r="M358" s="215">
        <f t="shared" si="28"/>
        <v>0.7</v>
      </c>
      <c r="N358" s="216">
        <f t="shared" si="29"/>
        <v>0.70003952244494971</v>
      </c>
      <c r="O358" s="217"/>
      <c r="P358" s="217"/>
    </row>
    <row r="359" spans="1:16" x14ac:dyDescent="0.2">
      <c r="A359" s="265">
        <v>353</v>
      </c>
      <c r="B359" s="252" t="s">
        <v>852</v>
      </c>
      <c r="C359" s="253" t="s">
        <v>1429</v>
      </c>
      <c r="D359" s="244" t="s">
        <v>856</v>
      </c>
      <c r="E359" s="248" t="s">
        <v>1447</v>
      </c>
      <c r="F359" s="223">
        <v>980820.52499999991</v>
      </c>
      <c r="G359" s="224">
        <v>905</v>
      </c>
      <c r="H359" s="114">
        <v>200</v>
      </c>
      <c r="I359" s="114">
        <v>313035</v>
      </c>
      <c r="J359" s="215">
        <f t="shared" si="25"/>
        <v>2.0391090408716724E-4</v>
      </c>
      <c r="K359" s="215">
        <f t="shared" si="26"/>
        <v>345.89502762430936</v>
      </c>
      <c r="L359" s="215">
        <f t="shared" si="27"/>
        <v>6.1173271226150174E-5</v>
      </c>
      <c r="M359" s="215">
        <f t="shared" si="28"/>
        <v>0.7</v>
      </c>
      <c r="N359" s="216">
        <f t="shared" si="29"/>
        <v>0.70006117327122608</v>
      </c>
      <c r="O359" s="217"/>
      <c r="P359" s="217"/>
    </row>
    <row r="360" spans="1:16" x14ac:dyDescent="0.2">
      <c r="A360" s="265">
        <v>354</v>
      </c>
      <c r="B360" s="197" t="s">
        <v>1023</v>
      </c>
      <c r="C360" s="253" t="s">
        <v>1429</v>
      </c>
      <c r="D360" s="255" t="s">
        <v>713</v>
      </c>
      <c r="E360" s="255" t="s">
        <v>714</v>
      </c>
      <c r="F360" s="223">
        <v>2434499.125</v>
      </c>
      <c r="G360" s="224">
        <v>1284</v>
      </c>
      <c r="H360" s="114">
        <v>454</v>
      </c>
      <c r="I360" s="114">
        <v>902445</v>
      </c>
      <c r="J360" s="215">
        <f t="shared" si="25"/>
        <v>1.864859984289376E-4</v>
      </c>
      <c r="K360" s="215">
        <f t="shared" si="26"/>
        <v>702.83878504672896</v>
      </c>
      <c r="L360" s="215">
        <f t="shared" si="27"/>
        <v>5.5945799528681278E-5</v>
      </c>
      <c r="M360" s="215">
        <f t="shared" si="28"/>
        <v>0.7</v>
      </c>
      <c r="N360" s="216">
        <f t="shared" si="29"/>
        <v>0.70005594579952868</v>
      </c>
      <c r="O360" s="217"/>
      <c r="P360" s="217"/>
    </row>
    <row r="361" spans="1:16" x14ac:dyDescent="0.2">
      <c r="A361" s="265">
        <v>355</v>
      </c>
      <c r="B361" s="197" t="s">
        <v>1023</v>
      </c>
      <c r="C361" s="253" t="s">
        <v>1429</v>
      </c>
      <c r="D361" s="255" t="s">
        <v>717</v>
      </c>
      <c r="E361" s="255" t="s">
        <v>1097</v>
      </c>
      <c r="F361" s="223">
        <v>1499603.7000000002</v>
      </c>
      <c r="G361" s="224">
        <v>883</v>
      </c>
      <c r="H361" s="114">
        <v>143</v>
      </c>
      <c r="I361" s="114">
        <v>310065</v>
      </c>
      <c r="J361" s="215">
        <f t="shared" si="25"/>
        <v>9.5358527056181567E-5</v>
      </c>
      <c r="K361" s="215">
        <f t="shared" si="26"/>
        <v>351.14949037372594</v>
      </c>
      <c r="L361" s="215">
        <f t="shared" si="27"/>
        <v>2.8607558116854469E-5</v>
      </c>
      <c r="M361" s="215">
        <f t="shared" si="28"/>
        <v>0.7</v>
      </c>
      <c r="N361" s="216">
        <f t="shared" si="29"/>
        <v>0.7000286075581168</v>
      </c>
      <c r="O361" s="217"/>
      <c r="P361" s="217"/>
    </row>
    <row r="362" spans="1:16" x14ac:dyDescent="0.2">
      <c r="A362" s="265">
        <v>356</v>
      </c>
      <c r="B362" s="197" t="s">
        <v>1023</v>
      </c>
      <c r="C362" s="253" t="s">
        <v>1429</v>
      </c>
      <c r="D362" s="256" t="s">
        <v>718</v>
      </c>
      <c r="E362" s="256" t="s">
        <v>719</v>
      </c>
      <c r="F362" s="223">
        <v>701696.75</v>
      </c>
      <c r="G362" s="224">
        <v>485</v>
      </c>
      <c r="H362" s="114">
        <v>232</v>
      </c>
      <c r="I362" s="114">
        <v>305480</v>
      </c>
      <c r="J362" s="215">
        <f t="shared" si="25"/>
        <v>3.3062715482150946E-4</v>
      </c>
      <c r="K362" s="215">
        <f t="shared" si="26"/>
        <v>629.85567010309273</v>
      </c>
      <c r="L362" s="215">
        <f t="shared" si="27"/>
        <v>9.9188146446452837E-5</v>
      </c>
      <c r="M362" s="215">
        <f t="shared" si="28"/>
        <v>0.7</v>
      </c>
      <c r="N362" s="216">
        <f t="shared" si="29"/>
        <v>0.70009918814644645</v>
      </c>
      <c r="O362" s="217"/>
      <c r="P362" s="217"/>
    </row>
    <row r="363" spans="1:16" x14ac:dyDescent="0.2">
      <c r="A363" s="265">
        <v>357</v>
      </c>
      <c r="B363" s="197" t="s">
        <v>1023</v>
      </c>
      <c r="C363" s="253" t="s">
        <v>1429</v>
      </c>
      <c r="D363" s="255" t="s">
        <v>715</v>
      </c>
      <c r="E363" s="255" t="s">
        <v>716</v>
      </c>
      <c r="F363" s="223">
        <v>1357990.1</v>
      </c>
      <c r="G363" s="224">
        <v>780</v>
      </c>
      <c r="H363" s="114">
        <v>221</v>
      </c>
      <c r="I363" s="114">
        <v>325955</v>
      </c>
      <c r="J363" s="215">
        <f t="shared" si="25"/>
        <v>1.6274050893301799E-4</v>
      </c>
      <c r="K363" s="215">
        <f t="shared" si="26"/>
        <v>417.89102564102564</v>
      </c>
      <c r="L363" s="215">
        <f t="shared" si="27"/>
        <v>4.8822152679905395E-5</v>
      </c>
      <c r="M363" s="215">
        <f t="shared" si="28"/>
        <v>0.7</v>
      </c>
      <c r="N363" s="216">
        <f t="shared" si="29"/>
        <v>0.70004882215267983</v>
      </c>
      <c r="O363" s="217"/>
      <c r="P363" s="217"/>
    </row>
    <row r="364" spans="1:16" x14ac:dyDescent="0.2">
      <c r="A364" s="265">
        <v>358</v>
      </c>
      <c r="B364" s="253" t="s">
        <v>1332</v>
      </c>
      <c r="C364" s="253" t="s">
        <v>1429</v>
      </c>
      <c r="D364" s="254" t="s">
        <v>752</v>
      </c>
      <c r="E364" s="254" t="s">
        <v>753</v>
      </c>
      <c r="F364" s="223">
        <v>4868109.3499999996</v>
      </c>
      <c r="G364" s="224">
        <v>1835</v>
      </c>
      <c r="H364" s="114">
        <v>664</v>
      </c>
      <c r="I364" s="114">
        <v>1446730</v>
      </c>
      <c r="J364" s="215">
        <f t="shared" si="25"/>
        <v>1.3639792212144947E-4</v>
      </c>
      <c r="K364" s="215">
        <f t="shared" si="26"/>
        <v>788.408719346049</v>
      </c>
      <c r="L364" s="215">
        <f t="shared" si="27"/>
        <v>4.0919376636434842E-5</v>
      </c>
      <c r="M364" s="215">
        <f t="shared" si="28"/>
        <v>0.7</v>
      </c>
      <c r="N364" s="216">
        <f t="shared" si="29"/>
        <v>0.70004091937663637</v>
      </c>
      <c r="O364" s="217"/>
      <c r="P364" s="217"/>
    </row>
    <row r="365" spans="1:16" x14ac:dyDescent="0.2">
      <c r="A365" s="265">
        <v>359</v>
      </c>
      <c r="B365" s="253" t="s">
        <v>1332</v>
      </c>
      <c r="C365" s="253" t="s">
        <v>1429</v>
      </c>
      <c r="D365" s="254" t="s">
        <v>754</v>
      </c>
      <c r="E365" s="254" t="s">
        <v>1173</v>
      </c>
      <c r="F365" s="223">
        <v>1388877.75</v>
      </c>
      <c r="G365" s="224">
        <v>776</v>
      </c>
      <c r="H365" s="114">
        <v>393</v>
      </c>
      <c r="I365" s="114">
        <v>543720</v>
      </c>
      <c r="J365" s="215">
        <f t="shared" si="25"/>
        <v>2.8296226935740025E-4</v>
      </c>
      <c r="K365" s="215">
        <f t="shared" si="26"/>
        <v>700.67010309278351</v>
      </c>
      <c r="L365" s="215">
        <f t="shared" si="27"/>
        <v>8.4888680807220079E-5</v>
      </c>
      <c r="M365" s="215">
        <f t="shared" si="28"/>
        <v>0.7</v>
      </c>
      <c r="N365" s="216">
        <f t="shared" si="29"/>
        <v>0.7000848886808072</v>
      </c>
      <c r="O365" s="217"/>
      <c r="P365" s="217"/>
    </row>
    <row r="366" spans="1:16" x14ac:dyDescent="0.2">
      <c r="A366" s="265">
        <v>360</v>
      </c>
      <c r="B366" s="253" t="s">
        <v>1332</v>
      </c>
      <c r="C366" s="253" t="s">
        <v>1429</v>
      </c>
      <c r="D366" s="254" t="s">
        <v>756</v>
      </c>
      <c r="E366" s="254" t="s">
        <v>1174</v>
      </c>
      <c r="F366" s="223">
        <v>1723182.125</v>
      </c>
      <c r="G366" s="224">
        <v>919</v>
      </c>
      <c r="H366" s="114">
        <v>517</v>
      </c>
      <c r="I366" s="114">
        <v>813515</v>
      </c>
      <c r="J366" s="215">
        <f t="shared" si="25"/>
        <v>3.0002632484363778E-4</v>
      </c>
      <c r="K366" s="215">
        <f t="shared" si="26"/>
        <v>885.21762785636565</v>
      </c>
      <c r="L366" s="215">
        <f t="shared" si="27"/>
        <v>9.0007897453091328E-5</v>
      </c>
      <c r="M366" s="215">
        <f t="shared" si="28"/>
        <v>0.7</v>
      </c>
      <c r="N366" s="216">
        <f t="shared" si="29"/>
        <v>0.70009000789745301</v>
      </c>
      <c r="O366" s="217"/>
      <c r="P366" s="217"/>
    </row>
    <row r="367" spans="1:16" x14ac:dyDescent="0.2">
      <c r="A367" s="265">
        <v>361</v>
      </c>
      <c r="B367" s="253" t="s">
        <v>1332</v>
      </c>
      <c r="C367" s="253" t="s">
        <v>1429</v>
      </c>
      <c r="D367" s="254" t="s">
        <v>755</v>
      </c>
      <c r="E367" s="254" t="s">
        <v>1175</v>
      </c>
      <c r="F367" s="223">
        <v>1212629.925</v>
      </c>
      <c r="G367" s="224">
        <v>656</v>
      </c>
      <c r="H367" s="114">
        <v>355</v>
      </c>
      <c r="I367" s="114">
        <v>550285</v>
      </c>
      <c r="J367" s="215">
        <f t="shared" si="25"/>
        <v>2.9275213540520204E-4</v>
      </c>
      <c r="K367" s="215">
        <f t="shared" si="26"/>
        <v>838.84908536585363</v>
      </c>
      <c r="L367" s="215">
        <f t="shared" si="27"/>
        <v>8.7825640621560608E-5</v>
      </c>
      <c r="M367" s="215">
        <f t="shared" si="28"/>
        <v>0.7</v>
      </c>
      <c r="N367" s="216">
        <f t="shared" si="29"/>
        <v>0.70008782564062155</v>
      </c>
      <c r="O367" s="217"/>
      <c r="P367" s="217"/>
    </row>
    <row r="368" spans="1:16" x14ac:dyDescent="0.2">
      <c r="A368" s="265">
        <v>362</v>
      </c>
      <c r="B368" s="256" t="s">
        <v>77</v>
      </c>
      <c r="C368" s="253" t="s">
        <v>1429</v>
      </c>
      <c r="D368" s="256" t="s">
        <v>720</v>
      </c>
      <c r="E368" s="256" t="s">
        <v>723</v>
      </c>
      <c r="F368" s="223">
        <v>2884288.9249999998</v>
      </c>
      <c r="G368" s="224">
        <v>1366</v>
      </c>
      <c r="H368" s="114">
        <v>396</v>
      </c>
      <c r="I368" s="114">
        <v>884810</v>
      </c>
      <c r="J368" s="215">
        <f t="shared" si="25"/>
        <v>1.3729553810216846E-4</v>
      </c>
      <c r="K368" s="215">
        <f t="shared" si="26"/>
        <v>647.73792093704242</v>
      </c>
      <c r="L368" s="215">
        <f t="shared" si="27"/>
        <v>4.1188661430650538E-5</v>
      </c>
      <c r="M368" s="215">
        <f t="shared" si="28"/>
        <v>0.7</v>
      </c>
      <c r="N368" s="216">
        <f t="shared" si="29"/>
        <v>0.70004118866143061</v>
      </c>
      <c r="O368" s="217"/>
      <c r="P368" s="217"/>
    </row>
    <row r="369" spans="1:16" x14ac:dyDescent="0.2">
      <c r="A369" s="265">
        <v>363</v>
      </c>
      <c r="B369" s="256" t="s">
        <v>77</v>
      </c>
      <c r="C369" s="253" t="s">
        <v>1429</v>
      </c>
      <c r="D369" s="256" t="s">
        <v>722</v>
      </c>
      <c r="E369" s="256" t="s">
        <v>1355</v>
      </c>
      <c r="F369" s="223">
        <v>2727449.4</v>
      </c>
      <c r="G369" s="224">
        <v>1294</v>
      </c>
      <c r="H369" s="114">
        <v>508</v>
      </c>
      <c r="I369" s="114">
        <v>1028935</v>
      </c>
      <c r="J369" s="215">
        <f t="shared" si="25"/>
        <v>1.8625460109360784E-4</v>
      </c>
      <c r="K369" s="215">
        <f t="shared" si="26"/>
        <v>795.15842349304478</v>
      </c>
      <c r="L369" s="215">
        <f t="shared" si="27"/>
        <v>5.5876380328082347E-5</v>
      </c>
      <c r="M369" s="215">
        <f t="shared" si="28"/>
        <v>0.7</v>
      </c>
      <c r="N369" s="216">
        <f t="shared" si="29"/>
        <v>0.70005587638032807</v>
      </c>
      <c r="O369" s="217"/>
      <c r="P369" s="217"/>
    </row>
    <row r="370" spans="1:16" x14ac:dyDescent="0.2">
      <c r="A370" s="265">
        <v>364</v>
      </c>
      <c r="B370" s="256" t="s">
        <v>77</v>
      </c>
      <c r="C370" s="253" t="s">
        <v>1429</v>
      </c>
      <c r="D370" s="256" t="s">
        <v>725</v>
      </c>
      <c r="E370" s="256" t="s">
        <v>726</v>
      </c>
      <c r="F370" s="223">
        <v>1526038.25</v>
      </c>
      <c r="G370" s="224">
        <v>707</v>
      </c>
      <c r="H370" s="114">
        <v>75</v>
      </c>
      <c r="I370" s="114">
        <v>199275</v>
      </c>
      <c r="J370" s="215">
        <f t="shared" si="25"/>
        <v>4.914686771448881E-5</v>
      </c>
      <c r="K370" s="215">
        <f t="shared" si="26"/>
        <v>281.85997171145686</v>
      </c>
      <c r="L370" s="215">
        <f t="shared" si="27"/>
        <v>1.4744060314346643E-5</v>
      </c>
      <c r="M370" s="215">
        <f t="shared" si="28"/>
        <v>0.7</v>
      </c>
      <c r="N370" s="216">
        <f t="shared" si="29"/>
        <v>0.70001474406031428</v>
      </c>
      <c r="O370" s="217"/>
      <c r="P370" s="217"/>
    </row>
    <row r="371" spans="1:16" x14ac:dyDescent="0.2">
      <c r="A371" s="265">
        <v>365</v>
      </c>
      <c r="B371" s="256" t="s">
        <v>77</v>
      </c>
      <c r="C371" s="253" t="s">
        <v>1429</v>
      </c>
      <c r="D371" s="256" t="s">
        <v>727</v>
      </c>
      <c r="E371" s="256" t="s">
        <v>728</v>
      </c>
      <c r="F371" s="223">
        <v>2618624.9749999996</v>
      </c>
      <c r="G371" s="224">
        <v>1121</v>
      </c>
      <c r="H371" s="114">
        <v>289</v>
      </c>
      <c r="I371" s="114">
        <v>788010</v>
      </c>
      <c r="J371" s="215">
        <f t="shared" si="25"/>
        <v>1.1036326421655703E-4</v>
      </c>
      <c r="K371" s="215">
        <f t="shared" si="26"/>
        <v>702.95272078501341</v>
      </c>
      <c r="L371" s="215">
        <f t="shared" si="27"/>
        <v>3.3108979264967105E-5</v>
      </c>
      <c r="M371" s="215">
        <f t="shared" si="28"/>
        <v>0.7</v>
      </c>
      <c r="N371" s="216">
        <f t="shared" si="29"/>
        <v>0.70003310897926496</v>
      </c>
      <c r="O371" s="217"/>
      <c r="P371" s="217"/>
    </row>
    <row r="372" spans="1:16" x14ac:dyDescent="0.2">
      <c r="A372" s="265">
        <v>366</v>
      </c>
      <c r="B372" s="256" t="s">
        <v>77</v>
      </c>
      <c r="C372" s="253" t="s">
        <v>1429</v>
      </c>
      <c r="D372" s="256" t="s">
        <v>724</v>
      </c>
      <c r="E372" s="256" t="s">
        <v>1448</v>
      </c>
      <c r="F372" s="223">
        <v>1826609.8499999999</v>
      </c>
      <c r="G372" s="224">
        <v>820</v>
      </c>
      <c r="H372" s="114">
        <v>203</v>
      </c>
      <c r="I372" s="114">
        <v>586760</v>
      </c>
      <c r="J372" s="215">
        <f t="shared" si="25"/>
        <v>1.1113484360111165E-4</v>
      </c>
      <c r="K372" s="215">
        <f t="shared" si="26"/>
        <v>715.56097560975604</v>
      </c>
      <c r="L372" s="215">
        <f t="shared" si="27"/>
        <v>3.3340453080333494E-5</v>
      </c>
      <c r="M372" s="215">
        <f t="shared" si="28"/>
        <v>0.7</v>
      </c>
      <c r="N372" s="216">
        <f t="shared" si="29"/>
        <v>0.7000333404530803</v>
      </c>
      <c r="O372" s="217"/>
      <c r="P372" s="217"/>
    </row>
    <row r="373" spans="1:16" x14ac:dyDescent="0.2">
      <c r="A373" s="265">
        <v>367</v>
      </c>
      <c r="B373" s="256" t="s">
        <v>77</v>
      </c>
      <c r="C373" s="253" t="s">
        <v>1429</v>
      </c>
      <c r="D373" s="256" t="s">
        <v>733</v>
      </c>
      <c r="E373" s="256" t="s">
        <v>730</v>
      </c>
      <c r="F373" s="223">
        <v>2108404.2000000002</v>
      </c>
      <c r="G373" s="224">
        <v>1138</v>
      </c>
      <c r="H373" s="114">
        <v>330</v>
      </c>
      <c r="I373" s="114">
        <v>591450</v>
      </c>
      <c r="J373" s="215">
        <f t="shared" si="25"/>
        <v>1.565164781971123E-4</v>
      </c>
      <c r="K373" s="215">
        <f t="shared" si="26"/>
        <v>519.72759226713538</v>
      </c>
      <c r="L373" s="215">
        <f t="shared" si="27"/>
        <v>4.6954943459133685E-5</v>
      </c>
      <c r="M373" s="215">
        <f t="shared" si="28"/>
        <v>0.7</v>
      </c>
      <c r="N373" s="216">
        <f t="shared" si="29"/>
        <v>0.70004695494345914</v>
      </c>
      <c r="O373" s="217"/>
      <c r="P373" s="217"/>
    </row>
    <row r="374" spans="1:16" x14ac:dyDescent="0.2">
      <c r="A374" s="265">
        <v>368</v>
      </c>
      <c r="B374" s="256" t="s">
        <v>77</v>
      </c>
      <c r="C374" s="253" t="s">
        <v>1429</v>
      </c>
      <c r="D374" s="256" t="s">
        <v>731</v>
      </c>
      <c r="E374" s="256" t="s">
        <v>732</v>
      </c>
      <c r="F374" s="223">
        <v>2853629.4</v>
      </c>
      <c r="G374" s="224">
        <v>1314</v>
      </c>
      <c r="H374" s="114">
        <v>491</v>
      </c>
      <c r="I374" s="114">
        <v>1313935</v>
      </c>
      <c r="J374" s="215">
        <f t="shared" si="25"/>
        <v>1.7206158585273898E-4</v>
      </c>
      <c r="K374" s="215">
        <f t="shared" si="26"/>
        <v>999.95053272450536</v>
      </c>
      <c r="L374" s="215">
        <f t="shared" si="27"/>
        <v>5.1618475755821694E-5</v>
      </c>
      <c r="M374" s="215">
        <f t="shared" si="28"/>
        <v>0.7</v>
      </c>
      <c r="N374" s="216">
        <f t="shared" si="29"/>
        <v>0.70005161847575581</v>
      </c>
      <c r="O374" s="217"/>
      <c r="P374" s="217"/>
    </row>
    <row r="375" spans="1:16" x14ac:dyDescent="0.2">
      <c r="A375" s="265">
        <v>369</v>
      </c>
      <c r="B375" s="256" t="s">
        <v>77</v>
      </c>
      <c r="C375" s="253" t="s">
        <v>1429</v>
      </c>
      <c r="D375" s="256" t="s">
        <v>729</v>
      </c>
      <c r="E375" s="256" t="s">
        <v>1119</v>
      </c>
      <c r="F375" s="223">
        <v>1488048.2250000001</v>
      </c>
      <c r="G375" s="224">
        <v>834</v>
      </c>
      <c r="H375" s="114">
        <v>247</v>
      </c>
      <c r="I375" s="114">
        <v>385320</v>
      </c>
      <c r="J375" s="215">
        <f t="shared" si="25"/>
        <v>1.6598924406498988E-4</v>
      </c>
      <c r="K375" s="215">
        <f t="shared" si="26"/>
        <v>462.01438848920861</v>
      </c>
      <c r="L375" s="215">
        <f t="shared" si="27"/>
        <v>4.9796773219496964E-5</v>
      </c>
      <c r="M375" s="215">
        <f t="shared" si="28"/>
        <v>0.7</v>
      </c>
      <c r="N375" s="216">
        <f t="shared" si="29"/>
        <v>0.70004979677321943</v>
      </c>
      <c r="O375" s="217"/>
      <c r="P375" s="217"/>
    </row>
    <row r="376" spans="1:16" x14ac:dyDescent="0.2">
      <c r="A376" s="265">
        <v>370</v>
      </c>
      <c r="B376" s="252" t="s">
        <v>79</v>
      </c>
      <c r="C376" s="253" t="s">
        <v>1429</v>
      </c>
      <c r="D376" s="244" t="s">
        <v>819</v>
      </c>
      <c r="E376" s="248" t="s">
        <v>1029</v>
      </c>
      <c r="F376" s="223">
        <v>1003819.875</v>
      </c>
      <c r="G376" s="224">
        <v>860</v>
      </c>
      <c r="H376" s="114">
        <v>175</v>
      </c>
      <c r="I376" s="114">
        <v>193790</v>
      </c>
      <c r="J376" s="215">
        <f t="shared" si="25"/>
        <v>1.7433406566093345E-4</v>
      </c>
      <c r="K376" s="215">
        <f t="shared" si="26"/>
        <v>225.33720930232559</v>
      </c>
      <c r="L376" s="215">
        <f t="shared" si="27"/>
        <v>5.2300219698280033E-5</v>
      </c>
      <c r="M376" s="215">
        <f t="shared" si="28"/>
        <v>0.7</v>
      </c>
      <c r="N376" s="216">
        <f t="shared" si="29"/>
        <v>0.70005230021969822</v>
      </c>
      <c r="O376" s="217"/>
      <c r="P376" s="217"/>
    </row>
    <row r="377" spans="1:16" x14ac:dyDescent="0.2">
      <c r="A377" s="265">
        <v>371</v>
      </c>
      <c r="B377" s="252" t="s">
        <v>79</v>
      </c>
      <c r="C377" s="253" t="s">
        <v>1429</v>
      </c>
      <c r="D377" s="244" t="s">
        <v>817</v>
      </c>
      <c r="E377" s="248" t="s">
        <v>818</v>
      </c>
      <c r="F377" s="223">
        <v>1756587.7249999999</v>
      </c>
      <c r="G377" s="224">
        <v>1074</v>
      </c>
      <c r="H377" s="114">
        <v>180</v>
      </c>
      <c r="I377" s="114">
        <v>363115</v>
      </c>
      <c r="J377" s="215">
        <f t="shared" si="25"/>
        <v>1.0247139806239965E-4</v>
      </c>
      <c r="K377" s="215">
        <f t="shared" si="26"/>
        <v>338.09590316573559</v>
      </c>
      <c r="L377" s="215">
        <f t="shared" si="27"/>
        <v>3.0741419418719898E-5</v>
      </c>
      <c r="M377" s="215">
        <f t="shared" si="28"/>
        <v>0.7</v>
      </c>
      <c r="N377" s="216">
        <f t="shared" si="29"/>
        <v>0.70003074141941868</v>
      </c>
      <c r="O377" s="217"/>
      <c r="P377" s="217"/>
    </row>
    <row r="378" spans="1:16" x14ac:dyDescent="0.2">
      <c r="A378" s="265">
        <v>372</v>
      </c>
      <c r="B378" s="252" t="s">
        <v>79</v>
      </c>
      <c r="C378" s="253" t="s">
        <v>1429</v>
      </c>
      <c r="D378" s="244" t="s">
        <v>820</v>
      </c>
      <c r="E378" s="248" t="s">
        <v>1030</v>
      </c>
      <c r="F378" s="223">
        <v>1876193.625</v>
      </c>
      <c r="G378" s="224">
        <v>1112</v>
      </c>
      <c r="H378" s="114">
        <v>214</v>
      </c>
      <c r="I378" s="114">
        <v>287870</v>
      </c>
      <c r="J378" s="215">
        <f t="shared" si="25"/>
        <v>1.1406072227753146E-4</v>
      </c>
      <c r="K378" s="215">
        <f t="shared" si="26"/>
        <v>258.87589928057554</v>
      </c>
      <c r="L378" s="215">
        <f t="shared" si="27"/>
        <v>3.421821668325944E-5</v>
      </c>
      <c r="M378" s="215">
        <f t="shared" si="28"/>
        <v>0.7</v>
      </c>
      <c r="N378" s="216">
        <f t="shared" si="29"/>
        <v>0.70003421821668321</v>
      </c>
      <c r="O378" s="217"/>
      <c r="P378" s="217"/>
    </row>
    <row r="379" spans="1:16" x14ac:dyDescent="0.2">
      <c r="A379" s="265">
        <v>373</v>
      </c>
      <c r="B379" s="252" t="s">
        <v>79</v>
      </c>
      <c r="C379" s="253" t="s">
        <v>1429</v>
      </c>
      <c r="D379" s="244" t="s">
        <v>821</v>
      </c>
      <c r="E379" s="247" t="s">
        <v>1188</v>
      </c>
      <c r="F379" s="223">
        <v>2761798.3499999996</v>
      </c>
      <c r="G379" s="224">
        <v>1342</v>
      </c>
      <c r="H379" s="114">
        <v>135</v>
      </c>
      <c r="I379" s="114">
        <v>332595</v>
      </c>
      <c r="J379" s="215">
        <f t="shared" si="25"/>
        <v>4.8881193661369237E-5</v>
      </c>
      <c r="K379" s="215">
        <f t="shared" si="26"/>
        <v>247.83532041728762</v>
      </c>
      <c r="L379" s="215">
        <f t="shared" si="27"/>
        <v>1.4664358098410771E-5</v>
      </c>
      <c r="M379" s="215">
        <f t="shared" si="28"/>
        <v>0.7</v>
      </c>
      <c r="N379" s="216">
        <f t="shared" si="29"/>
        <v>0.70001466435809834</v>
      </c>
      <c r="O379" s="217"/>
      <c r="P379" s="217"/>
    </row>
    <row r="380" spans="1:16" x14ac:dyDescent="0.2">
      <c r="A380" s="265">
        <v>374</v>
      </c>
      <c r="B380" s="252" t="s">
        <v>1219</v>
      </c>
      <c r="C380" s="253" t="s">
        <v>1429</v>
      </c>
      <c r="D380" s="244" t="s">
        <v>822</v>
      </c>
      <c r="E380" s="248" t="s">
        <v>1031</v>
      </c>
      <c r="F380" s="223">
        <v>3684951.125</v>
      </c>
      <c r="G380" s="224">
        <v>2134</v>
      </c>
      <c r="H380" s="114">
        <v>231</v>
      </c>
      <c r="I380" s="114">
        <v>541990</v>
      </c>
      <c r="J380" s="215">
        <f t="shared" si="25"/>
        <v>6.2687398601521478E-5</v>
      </c>
      <c r="K380" s="215">
        <f t="shared" si="26"/>
        <v>253.97844423617619</v>
      </c>
      <c r="L380" s="215">
        <f t="shared" si="27"/>
        <v>1.8806219580456444E-5</v>
      </c>
      <c r="M380" s="215">
        <f t="shared" si="28"/>
        <v>0.7</v>
      </c>
      <c r="N380" s="216">
        <f t="shared" si="29"/>
        <v>0.70001880621958046</v>
      </c>
      <c r="O380" s="217"/>
      <c r="P380" s="217"/>
    </row>
    <row r="381" spans="1:16" x14ac:dyDescent="0.2">
      <c r="A381" s="265">
        <v>375</v>
      </c>
      <c r="B381" s="252" t="s">
        <v>1219</v>
      </c>
      <c r="C381" s="253" t="s">
        <v>1429</v>
      </c>
      <c r="D381" s="244" t="s">
        <v>823</v>
      </c>
      <c r="E381" s="248" t="s">
        <v>1032</v>
      </c>
      <c r="F381" s="223">
        <v>1867470.65</v>
      </c>
      <c r="G381" s="224">
        <v>1077</v>
      </c>
      <c r="H381" s="114">
        <v>313</v>
      </c>
      <c r="I381" s="114">
        <v>777075</v>
      </c>
      <c r="J381" s="215">
        <f t="shared" si="25"/>
        <v>1.6760638246175383E-4</v>
      </c>
      <c r="K381" s="215">
        <f t="shared" si="26"/>
        <v>721.51810584958218</v>
      </c>
      <c r="L381" s="215">
        <f t="shared" si="27"/>
        <v>5.0281914738526145E-5</v>
      </c>
      <c r="M381" s="215">
        <f t="shared" si="28"/>
        <v>0.7</v>
      </c>
      <c r="N381" s="216">
        <f t="shared" si="29"/>
        <v>0.7000502819147385</v>
      </c>
      <c r="O381" s="217"/>
      <c r="P381" s="217"/>
    </row>
    <row r="382" spans="1:16" x14ac:dyDescent="0.2">
      <c r="A382" s="265">
        <v>376</v>
      </c>
      <c r="B382" s="252" t="s">
        <v>1219</v>
      </c>
      <c r="C382" s="253" t="s">
        <v>1429</v>
      </c>
      <c r="D382" s="244" t="s">
        <v>824</v>
      </c>
      <c r="E382" s="248" t="s">
        <v>1304</v>
      </c>
      <c r="F382" s="223">
        <v>852882.97499999998</v>
      </c>
      <c r="G382" s="224">
        <v>791</v>
      </c>
      <c r="H382" s="114">
        <v>174</v>
      </c>
      <c r="I382" s="114">
        <v>205300</v>
      </c>
      <c r="J382" s="215">
        <f t="shared" si="25"/>
        <v>2.0401392113613242E-4</v>
      </c>
      <c r="K382" s="215">
        <f t="shared" si="26"/>
        <v>259.54487989886218</v>
      </c>
      <c r="L382" s="215">
        <f t="shared" si="27"/>
        <v>6.1204176340839722E-5</v>
      </c>
      <c r="M382" s="215">
        <f t="shared" si="28"/>
        <v>0.7</v>
      </c>
      <c r="N382" s="216">
        <f t="shared" si="29"/>
        <v>0.70006120417634077</v>
      </c>
      <c r="O382" s="217"/>
      <c r="P382" s="217"/>
    </row>
    <row r="383" spans="1:16" x14ac:dyDescent="0.2">
      <c r="A383" s="265">
        <v>377</v>
      </c>
      <c r="B383" s="252" t="s">
        <v>85</v>
      </c>
      <c r="C383" s="253" t="s">
        <v>1429</v>
      </c>
      <c r="D383" s="244" t="s">
        <v>842</v>
      </c>
      <c r="E383" s="248" t="s">
        <v>843</v>
      </c>
      <c r="F383" s="223">
        <v>992267.375</v>
      </c>
      <c r="G383" s="224">
        <v>680</v>
      </c>
      <c r="H383" s="114">
        <v>230</v>
      </c>
      <c r="I383" s="114">
        <v>291900</v>
      </c>
      <c r="J383" s="215">
        <f t="shared" si="25"/>
        <v>2.3179236342422323E-4</v>
      </c>
      <c r="K383" s="215">
        <f t="shared" si="26"/>
        <v>429.26470588235293</v>
      </c>
      <c r="L383" s="215">
        <f t="shared" si="27"/>
        <v>6.9537709027266961E-5</v>
      </c>
      <c r="M383" s="215">
        <f t="shared" si="28"/>
        <v>0.7</v>
      </c>
      <c r="N383" s="216">
        <f t="shared" si="29"/>
        <v>0.70006953770902725</v>
      </c>
      <c r="O383" s="217"/>
      <c r="P383" s="217"/>
    </row>
    <row r="384" spans="1:16" x14ac:dyDescent="0.2">
      <c r="A384" s="265">
        <v>378</v>
      </c>
      <c r="B384" s="252" t="s">
        <v>85</v>
      </c>
      <c r="C384" s="253" t="s">
        <v>1429</v>
      </c>
      <c r="D384" s="244" t="s">
        <v>841</v>
      </c>
      <c r="E384" s="248" t="s">
        <v>1035</v>
      </c>
      <c r="F384" s="223">
        <v>2174078.4750000001</v>
      </c>
      <c r="G384" s="224">
        <v>883</v>
      </c>
      <c r="H384" s="114">
        <v>226</v>
      </c>
      <c r="I384" s="114">
        <v>509600</v>
      </c>
      <c r="J384" s="215">
        <f t="shared" si="25"/>
        <v>1.0395208940192465E-4</v>
      </c>
      <c r="K384" s="215">
        <f t="shared" si="26"/>
        <v>577.12344280860702</v>
      </c>
      <c r="L384" s="215">
        <f t="shared" si="27"/>
        <v>3.1185626820577391E-5</v>
      </c>
      <c r="M384" s="215">
        <f t="shared" si="28"/>
        <v>0.7</v>
      </c>
      <c r="N384" s="216">
        <f t="shared" si="29"/>
        <v>0.70003118562682054</v>
      </c>
      <c r="O384" s="217"/>
      <c r="P384" s="217"/>
    </row>
    <row r="385" spans="1:16" x14ac:dyDescent="0.2">
      <c r="A385" s="265">
        <v>379</v>
      </c>
      <c r="B385" s="253" t="s">
        <v>74</v>
      </c>
      <c r="C385" s="253" t="s">
        <v>1429</v>
      </c>
      <c r="D385" s="254" t="s">
        <v>791</v>
      </c>
      <c r="E385" s="254" t="s">
        <v>1053</v>
      </c>
      <c r="F385" s="223">
        <v>449443.89999999997</v>
      </c>
      <c r="G385" s="224">
        <v>196</v>
      </c>
      <c r="H385" s="114">
        <v>135</v>
      </c>
      <c r="I385" s="114">
        <v>177460</v>
      </c>
      <c r="J385" s="215">
        <f t="shared" si="25"/>
        <v>3.003711920442129E-4</v>
      </c>
      <c r="K385" s="215">
        <f t="shared" si="26"/>
        <v>905.40816326530614</v>
      </c>
      <c r="L385" s="215">
        <f t="shared" si="27"/>
        <v>9.0111357613263863E-5</v>
      </c>
      <c r="M385" s="215">
        <f t="shared" si="28"/>
        <v>0.7</v>
      </c>
      <c r="N385" s="216">
        <f t="shared" si="29"/>
        <v>0.70009011135761323</v>
      </c>
      <c r="O385" s="217"/>
      <c r="P385" s="217"/>
    </row>
    <row r="386" spans="1:16" x14ac:dyDescent="0.2">
      <c r="A386" s="265">
        <v>380</v>
      </c>
      <c r="B386" s="253" t="s">
        <v>74</v>
      </c>
      <c r="C386" s="253" t="s">
        <v>1429</v>
      </c>
      <c r="D386" s="254" t="s">
        <v>790</v>
      </c>
      <c r="E386" s="254" t="s">
        <v>1214</v>
      </c>
      <c r="F386" s="223">
        <v>1203713.2749999999</v>
      </c>
      <c r="G386" s="224">
        <v>583</v>
      </c>
      <c r="H386" s="114">
        <v>231</v>
      </c>
      <c r="I386" s="114">
        <v>272970</v>
      </c>
      <c r="J386" s="215">
        <f t="shared" si="25"/>
        <v>1.9190616635842952E-4</v>
      </c>
      <c r="K386" s="215">
        <f t="shared" si="26"/>
        <v>468.21612349914238</v>
      </c>
      <c r="L386" s="215">
        <f t="shared" si="27"/>
        <v>5.7571849907528851E-5</v>
      </c>
      <c r="M386" s="215">
        <f t="shared" si="28"/>
        <v>0.7</v>
      </c>
      <c r="N386" s="216">
        <f t="shared" si="29"/>
        <v>0.70005757184990747</v>
      </c>
      <c r="O386" s="217"/>
      <c r="P386" s="217"/>
    </row>
    <row r="387" spans="1:16" x14ac:dyDescent="0.2">
      <c r="A387" s="265">
        <v>381</v>
      </c>
      <c r="B387" s="253" t="s">
        <v>74</v>
      </c>
      <c r="C387" s="253" t="s">
        <v>1429</v>
      </c>
      <c r="D387" s="254" t="s">
        <v>792</v>
      </c>
      <c r="E387" s="254" t="s">
        <v>1215</v>
      </c>
      <c r="F387" s="223">
        <v>616391.17500000005</v>
      </c>
      <c r="G387" s="224">
        <v>455</v>
      </c>
      <c r="H387" s="114">
        <v>213</v>
      </c>
      <c r="I387" s="114">
        <v>204425</v>
      </c>
      <c r="J387" s="215">
        <f t="shared" si="25"/>
        <v>3.4555978190310721E-4</v>
      </c>
      <c r="K387" s="215">
        <f t="shared" si="26"/>
        <v>449.28571428571428</v>
      </c>
      <c r="L387" s="215">
        <f t="shared" si="27"/>
        <v>1.0366793457093215E-4</v>
      </c>
      <c r="M387" s="215">
        <f t="shared" si="28"/>
        <v>0.7</v>
      </c>
      <c r="N387" s="216">
        <f t="shared" si="29"/>
        <v>0.70010366793457091</v>
      </c>
      <c r="O387" s="217"/>
      <c r="P387" s="217"/>
    </row>
    <row r="388" spans="1:16" x14ac:dyDescent="0.2">
      <c r="A388" s="265">
        <v>382</v>
      </c>
      <c r="B388" s="253" t="s">
        <v>75</v>
      </c>
      <c r="C388" s="253" t="s">
        <v>1429</v>
      </c>
      <c r="D388" s="254" t="s">
        <v>793</v>
      </c>
      <c r="E388" s="254" t="s">
        <v>1183</v>
      </c>
      <c r="F388" s="223">
        <v>3098790.8250000002</v>
      </c>
      <c r="G388" s="224">
        <v>1545</v>
      </c>
      <c r="H388" s="114">
        <v>353</v>
      </c>
      <c r="I388" s="114">
        <v>856845</v>
      </c>
      <c r="J388" s="215">
        <f t="shared" si="25"/>
        <v>1.1391540117910346E-4</v>
      </c>
      <c r="K388" s="215">
        <f t="shared" si="26"/>
        <v>554.59223300970871</v>
      </c>
      <c r="L388" s="215">
        <f t="shared" si="27"/>
        <v>3.4174620353731033E-5</v>
      </c>
      <c r="M388" s="215">
        <f t="shared" si="28"/>
        <v>0.7</v>
      </c>
      <c r="N388" s="216">
        <f t="shared" si="29"/>
        <v>0.70003417462035367</v>
      </c>
      <c r="O388" s="217"/>
      <c r="P388" s="217"/>
    </row>
    <row r="389" spans="1:16" x14ac:dyDescent="0.2">
      <c r="A389" s="265">
        <v>383</v>
      </c>
      <c r="B389" s="253" t="s">
        <v>75</v>
      </c>
      <c r="C389" s="253" t="s">
        <v>1429</v>
      </c>
      <c r="D389" s="254" t="s">
        <v>796</v>
      </c>
      <c r="E389" s="254" t="s">
        <v>1184</v>
      </c>
      <c r="F389" s="223">
        <v>2282367.9750000001</v>
      </c>
      <c r="G389" s="224">
        <v>1204</v>
      </c>
      <c r="H389" s="114">
        <v>231</v>
      </c>
      <c r="I389" s="114">
        <v>641895</v>
      </c>
      <c r="J389" s="215">
        <f t="shared" si="25"/>
        <v>1.0121067353304412E-4</v>
      </c>
      <c r="K389" s="215">
        <f t="shared" si="26"/>
        <v>533.13538205980069</v>
      </c>
      <c r="L389" s="215">
        <f t="shared" si="27"/>
        <v>3.0363202059913235E-5</v>
      </c>
      <c r="M389" s="215">
        <f t="shared" si="28"/>
        <v>0.7</v>
      </c>
      <c r="N389" s="216">
        <f t="shared" si="29"/>
        <v>0.70003036320205991</v>
      </c>
      <c r="O389" s="217"/>
      <c r="P389" s="217"/>
    </row>
    <row r="390" spans="1:16" x14ac:dyDescent="0.2">
      <c r="A390" s="265">
        <v>384</v>
      </c>
      <c r="B390" s="253" t="s">
        <v>75</v>
      </c>
      <c r="C390" s="253" t="s">
        <v>1429</v>
      </c>
      <c r="D390" s="254" t="s">
        <v>794</v>
      </c>
      <c r="E390" s="254" t="s">
        <v>1185</v>
      </c>
      <c r="F390" s="223">
        <v>2190307.9750000001</v>
      </c>
      <c r="G390" s="224">
        <v>1172</v>
      </c>
      <c r="H390" s="114">
        <v>320</v>
      </c>
      <c r="I390" s="114">
        <v>611410</v>
      </c>
      <c r="J390" s="215">
        <f t="shared" si="25"/>
        <v>1.4609817598824201E-4</v>
      </c>
      <c r="K390" s="215">
        <f t="shared" si="26"/>
        <v>521.68088737201367</v>
      </c>
      <c r="L390" s="215">
        <f t="shared" si="27"/>
        <v>4.3829452796472602E-5</v>
      </c>
      <c r="M390" s="215">
        <f t="shared" si="28"/>
        <v>0.7</v>
      </c>
      <c r="N390" s="216">
        <f t="shared" si="29"/>
        <v>0.70004382945279642</v>
      </c>
      <c r="O390" s="217"/>
      <c r="P390" s="217"/>
    </row>
    <row r="391" spans="1:16" x14ac:dyDescent="0.2">
      <c r="A391" s="265">
        <v>385</v>
      </c>
      <c r="B391" s="253" t="s">
        <v>75</v>
      </c>
      <c r="C391" s="253" t="s">
        <v>1429</v>
      </c>
      <c r="D391" s="254" t="s">
        <v>795</v>
      </c>
      <c r="E391" s="254" t="s">
        <v>1186</v>
      </c>
      <c r="F391" s="223">
        <v>1838110.2749999999</v>
      </c>
      <c r="G391" s="224">
        <v>976</v>
      </c>
      <c r="H391" s="114">
        <v>504</v>
      </c>
      <c r="I391" s="114">
        <v>913765</v>
      </c>
      <c r="J391" s="215">
        <f t="shared" ref="J391:J453" si="30">IFERROR(H391/F391,0)</f>
        <v>2.7419464808769431E-4</v>
      </c>
      <c r="K391" s="215">
        <f t="shared" ref="K391:K453" si="31">IFERROR(I391/G391,0)</f>
        <v>936.23463114754099</v>
      </c>
      <c r="L391" s="215">
        <f t="shared" si="27"/>
        <v>8.2258394426308289E-5</v>
      </c>
      <c r="M391" s="215">
        <f t="shared" si="28"/>
        <v>0.7</v>
      </c>
      <c r="N391" s="216">
        <f t="shared" si="29"/>
        <v>0.70008225839442628</v>
      </c>
      <c r="O391" s="217"/>
      <c r="P391" s="217"/>
    </row>
    <row r="392" spans="1:16" x14ac:dyDescent="0.2">
      <c r="A392" s="265">
        <v>386</v>
      </c>
      <c r="B392" s="253" t="s">
        <v>76</v>
      </c>
      <c r="C392" s="253" t="s">
        <v>1429</v>
      </c>
      <c r="D392" s="254" t="s">
        <v>799</v>
      </c>
      <c r="E392" s="254" t="s">
        <v>800</v>
      </c>
      <c r="F392" s="223">
        <v>1786841.375</v>
      </c>
      <c r="G392" s="224">
        <v>1042</v>
      </c>
      <c r="H392" s="114">
        <v>466</v>
      </c>
      <c r="I392" s="114">
        <v>646415</v>
      </c>
      <c r="J392" s="215">
        <f t="shared" si="30"/>
        <v>2.6079539377131338E-4</v>
      </c>
      <c r="K392" s="215">
        <f t="shared" si="31"/>
        <v>620.35988483685219</v>
      </c>
      <c r="L392" s="215">
        <f t="shared" ref="L392:L454" si="32">IF((J392*0.3)&gt;30%,30%,(J392*0.3))</f>
        <v>7.8238618131394017E-5</v>
      </c>
      <c r="M392" s="215">
        <f t="shared" ref="M392:M454" si="33">IF((K392*0.7)&gt;70%,70%,(K392*0.7))</f>
        <v>0.7</v>
      </c>
      <c r="N392" s="216">
        <f t="shared" ref="N392:N454" si="34">L392+M392</f>
        <v>0.70007823861813134</v>
      </c>
      <c r="O392" s="217"/>
      <c r="P392" s="217"/>
    </row>
    <row r="393" spans="1:16" x14ac:dyDescent="0.2">
      <c r="A393" s="265">
        <v>387</v>
      </c>
      <c r="B393" s="253" t="s">
        <v>76</v>
      </c>
      <c r="C393" s="253" t="s">
        <v>1429</v>
      </c>
      <c r="D393" s="254" t="s">
        <v>801</v>
      </c>
      <c r="E393" s="254" t="s">
        <v>1187</v>
      </c>
      <c r="F393" s="223">
        <v>2575578.7750000004</v>
      </c>
      <c r="G393" s="224">
        <v>1203</v>
      </c>
      <c r="H393" s="114">
        <v>249</v>
      </c>
      <c r="I393" s="114">
        <v>603065</v>
      </c>
      <c r="J393" s="215">
        <f t="shared" si="30"/>
        <v>9.6677299260629281E-5</v>
      </c>
      <c r="K393" s="215">
        <f t="shared" si="31"/>
        <v>501.30091438071486</v>
      </c>
      <c r="L393" s="215">
        <f t="shared" si="32"/>
        <v>2.9003189778188783E-5</v>
      </c>
      <c r="M393" s="215">
        <f t="shared" si="33"/>
        <v>0.7</v>
      </c>
      <c r="N393" s="216">
        <f t="shared" si="34"/>
        <v>0.70002900318977812</v>
      </c>
      <c r="O393" s="217"/>
      <c r="P393" s="217"/>
    </row>
    <row r="394" spans="1:16" x14ac:dyDescent="0.2">
      <c r="A394" s="265">
        <v>388</v>
      </c>
      <c r="B394" s="253" t="s">
        <v>76</v>
      </c>
      <c r="C394" s="253" t="s">
        <v>1429</v>
      </c>
      <c r="D394" s="254" t="s">
        <v>1124</v>
      </c>
      <c r="E394" s="254" t="s">
        <v>802</v>
      </c>
      <c r="F394" s="223">
        <v>3315792.1500000004</v>
      </c>
      <c r="G394" s="224">
        <v>1987</v>
      </c>
      <c r="H394" s="114">
        <v>538</v>
      </c>
      <c r="I394" s="114">
        <v>962085</v>
      </c>
      <c r="J394" s="215">
        <f t="shared" si="30"/>
        <v>1.6225383729194241E-4</v>
      </c>
      <c r="K394" s="215">
        <f t="shared" si="31"/>
        <v>484.18973326623052</v>
      </c>
      <c r="L394" s="215">
        <f t="shared" si="32"/>
        <v>4.8676151187582723E-5</v>
      </c>
      <c r="M394" s="215">
        <f t="shared" si="33"/>
        <v>0.7</v>
      </c>
      <c r="N394" s="216">
        <f t="shared" si="34"/>
        <v>0.70004867615118749</v>
      </c>
      <c r="O394" s="217"/>
      <c r="P394" s="217"/>
    </row>
    <row r="395" spans="1:16" x14ac:dyDescent="0.2">
      <c r="A395" s="265">
        <v>389</v>
      </c>
      <c r="B395" s="253" t="s">
        <v>76</v>
      </c>
      <c r="C395" s="253" t="s">
        <v>1429</v>
      </c>
      <c r="D395" s="254" t="s">
        <v>797</v>
      </c>
      <c r="E395" s="254" t="s">
        <v>798</v>
      </c>
      <c r="F395" s="223">
        <v>1648502.425</v>
      </c>
      <c r="G395" s="224">
        <v>865</v>
      </c>
      <c r="H395" s="114">
        <v>385</v>
      </c>
      <c r="I395" s="114">
        <v>625785</v>
      </c>
      <c r="J395" s="215">
        <f t="shared" si="30"/>
        <v>2.3354530400523978E-4</v>
      </c>
      <c r="K395" s="215">
        <f t="shared" si="31"/>
        <v>723.45086705202311</v>
      </c>
      <c r="L395" s="215">
        <f t="shared" si="32"/>
        <v>7.0063591201571934E-5</v>
      </c>
      <c r="M395" s="215">
        <f t="shared" si="33"/>
        <v>0.7</v>
      </c>
      <c r="N395" s="216">
        <f t="shared" si="34"/>
        <v>0.7000700635912015</v>
      </c>
      <c r="O395" s="217"/>
      <c r="P395" s="217"/>
    </row>
    <row r="396" spans="1:16" ht="15" customHeight="1" x14ac:dyDescent="0.2">
      <c r="A396" s="265">
        <v>390</v>
      </c>
      <c r="B396" s="252" t="s">
        <v>87</v>
      </c>
      <c r="C396" s="253" t="s">
        <v>1429</v>
      </c>
      <c r="D396" s="246" t="s">
        <v>867</v>
      </c>
      <c r="E396" s="257" t="s">
        <v>868</v>
      </c>
      <c r="F396" s="223">
        <v>2555237.7000000002</v>
      </c>
      <c r="G396" s="224">
        <v>1226</v>
      </c>
      <c r="H396" s="114">
        <v>169</v>
      </c>
      <c r="I396" s="114">
        <v>538825</v>
      </c>
      <c r="J396" s="215">
        <f t="shared" si="30"/>
        <v>6.6138660994239401E-5</v>
      </c>
      <c r="K396" s="215">
        <f t="shared" si="31"/>
        <v>439.49836867862967</v>
      </c>
      <c r="L396" s="215">
        <f t="shared" si="32"/>
        <v>1.9841598298271818E-5</v>
      </c>
      <c r="M396" s="215">
        <f t="shared" si="33"/>
        <v>0.7</v>
      </c>
      <c r="N396" s="216">
        <f t="shared" si="34"/>
        <v>0.70001984159829822</v>
      </c>
      <c r="O396" s="217"/>
      <c r="P396" s="217"/>
    </row>
    <row r="397" spans="1:16" ht="14.25" customHeight="1" x14ac:dyDescent="0.2">
      <c r="A397" s="265">
        <v>391</v>
      </c>
      <c r="B397" s="252" t="s">
        <v>87</v>
      </c>
      <c r="C397" s="253" t="s">
        <v>1429</v>
      </c>
      <c r="D397" s="246" t="s">
        <v>871</v>
      </c>
      <c r="E397" s="257" t="s">
        <v>866</v>
      </c>
      <c r="F397" s="223">
        <v>2104547.1749999998</v>
      </c>
      <c r="G397" s="224">
        <v>1233</v>
      </c>
      <c r="H397" s="114">
        <v>365</v>
      </c>
      <c r="I397" s="114">
        <v>578850</v>
      </c>
      <c r="J397" s="215">
        <f t="shared" si="30"/>
        <v>1.7343398348863338E-4</v>
      </c>
      <c r="K397" s="215">
        <f t="shared" si="31"/>
        <v>469.46472019464721</v>
      </c>
      <c r="L397" s="215">
        <f t="shared" si="32"/>
        <v>5.2030195046590012E-5</v>
      </c>
      <c r="M397" s="215">
        <f t="shared" si="33"/>
        <v>0.7</v>
      </c>
      <c r="N397" s="216">
        <f t="shared" si="34"/>
        <v>0.70005203019504658</v>
      </c>
      <c r="O397" s="217"/>
      <c r="P397" s="217"/>
    </row>
    <row r="398" spans="1:16" ht="15" customHeight="1" x14ac:dyDescent="0.2">
      <c r="A398" s="265">
        <v>392</v>
      </c>
      <c r="B398" s="252" t="s">
        <v>87</v>
      </c>
      <c r="C398" s="253" t="s">
        <v>1429</v>
      </c>
      <c r="D398" s="246" t="s">
        <v>873</v>
      </c>
      <c r="E398" s="257" t="s">
        <v>872</v>
      </c>
      <c r="F398" s="223">
        <v>1827847.1</v>
      </c>
      <c r="G398" s="224">
        <v>987</v>
      </c>
      <c r="H398" s="114">
        <v>359</v>
      </c>
      <c r="I398" s="114">
        <v>659165</v>
      </c>
      <c r="J398" s="215">
        <f t="shared" si="30"/>
        <v>1.9640592476252526E-4</v>
      </c>
      <c r="K398" s="215">
        <f t="shared" si="31"/>
        <v>667.84701114488348</v>
      </c>
      <c r="L398" s="215">
        <f t="shared" si="32"/>
        <v>5.8921777428757574E-5</v>
      </c>
      <c r="M398" s="215">
        <f t="shared" si="33"/>
        <v>0.7</v>
      </c>
      <c r="N398" s="216">
        <f t="shared" si="34"/>
        <v>0.70005892177742868</v>
      </c>
      <c r="O398" s="217"/>
      <c r="P398" s="217"/>
    </row>
    <row r="399" spans="1:16" ht="14.25" customHeight="1" x14ac:dyDescent="0.2">
      <c r="A399" s="265">
        <v>393</v>
      </c>
      <c r="B399" s="252" t="s">
        <v>87</v>
      </c>
      <c r="C399" s="253" t="s">
        <v>1429</v>
      </c>
      <c r="D399" s="246" t="s">
        <v>865</v>
      </c>
      <c r="E399" s="257" t="s">
        <v>1036</v>
      </c>
      <c r="F399" s="223">
        <v>2015161.9</v>
      </c>
      <c r="G399" s="224">
        <v>1138</v>
      </c>
      <c r="H399" s="114">
        <v>323</v>
      </c>
      <c r="I399" s="114">
        <v>513480</v>
      </c>
      <c r="J399" s="215">
        <f t="shared" si="30"/>
        <v>1.6028488827622239E-4</v>
      </c>
      <c r="K399" s="215">
        <f t="shared" si="31"/>
        <v>451.21265377855889</v>
      </c>
      <c r="L399" s="215">
        <f t="shared" si="32"/>
        <v>4.8085466482866716E-5</v>
      </c>
      <c r="M399" s="215">
        <f t="shared" si="33"/>
        <v>0.7</v>
      </c>
      <c r="N399" s="216">
        <f t="shared" si="34"/>
        <v>0.70004808546648278</v>
      </c>
      <c r="O399" s="217"/>
      <c r="P399" s="217"/>
    </row>
    <row r="400" spans="1:16" ht="12" customHeight="1" x14ac:dyDescent="0.2">
      <c r="A400" s="265">
        <v>394</v>
      </c>
      <c r="B400" s="252" t="s">
        <v>87</v>
      </c>
      <c r="C400" s="253" t="s">
        <v>1429</v>
      </c>
      <c r="D400" s="246" t="s">
        <v>869</v>
      </c>
      <c r="E400" s="257" t="s">
        <v>870</v>
      </c>
      <c r="F400" s="223">
        <v>1869592.0750000002</v>
      </c>
      <c r="G400" s="224">
        <v>1155</v>
      </c>
      <c r="H400" s="114">
        <v>405</v>
      </c>
      <c r="I400" s="114">
        <v>626265</v>
      </c>
      <c r="J400" s="215">
        <f t="shared" si="30"/>
        <v>2.1662479501043027E-4</v>
      </c>
      <c r="K400" s="215">
        <f t="shared" si="31"/>
        <v>542.22077922077926</v>
      </c>
      <c r="L400" s="215">
        <f t="shared" si="32"/>
        <v>6.4987438503129078E-5</v>
      </c>
      <c r="M400" s="215">
        <f t="shared" si="33"/>
        <v>0.7</v>
      </c>
      <c r="N400" s="216">
        <f t="shared" si="34"/>
        <v>0.70006498743850309</v>
      </c>
      <c r="O400" s="217"/>
      <c r="P400" s="217"/>
    </row>
    <row r="401" spans="1:16" x14ac:dyDescent="0.2">
      <c r="A401" s="265">
        <v>395</v>
      </c>
      <c r="B401" s="252" t="s">
        <v>89</v>
      </c>
      <c r="C401" s="253" t="s">
        <v>1429</v>
      </c>
      <c r="D401" s="242" t="s">
        <v>874</v>
      </c>
      <c r="E401" s="243" t="s">
        <v>1075</v>
      </c>
      <c r="F401" s="223">
        <v>1765473.25</v>
      </c>
      <c r="G401" s="224">
        <v>1051</v>
      </c>
      <c r="H401" s="114">
        <v>474</v>
      </c>
      <c r="I401" s="114">
        <v>753195</v>
      </c>
      <c r="J401" s="215">
        <f t="shared" si="30"/>
        <v>2.6848325229509993E-4</v>
      </c>
      <c r="K401" s="215">
        <f t="shared" si="31"/>
        <v>716.64605137963849</v>
      </c>
      <c r="L401" s="215">
        <f t="shared" si="32"/>
        <v>8.0544975688529976E-5</v>
      </c>
      <c r="M401" s="215">
        <f t="shared" si="33"/>
        <v>0.7</v>
      </c>
      <c r="N401" s="216">
        <f t="shared" si="34"/>
        <v>0.7000805449756885</v>
      </c>
      <c r="O401" s="217"/>
      <c r="P401" s="217"/>
    </row>
    <row r="402" spans="1:16" x14ac:dyDescent="0.2">
      <c r="A402" s="265">
        <v>396</v>
      </c>
      <c r="B402" s="252" t="s">
        <v>89</v>
      </c>
      <c r="C402" s="253" t="s">
        <v>1429</v>
      </c>
      <c r="D402" s="242" t="s">
        <v>877</v>
      </c>
      <c r="E402" s="247" t="s">
        <v>1341</v>
      </c>
      <c r="F402" s="223">
        <v>1258085.2250000001</v>
      </c>
      <c r="G402" s="224">
        <v>804</v>
      </c>
      <c r="H402" s="114">
        <v>284</v>
      </c>
      <c r="I402" s="114">
        <v>414190</v>
      </c>
      <c r="J402" s="215">
        <f t="shared" si="30"/>
        <v>2.2573987386267889E-4</v>
      </c>
      <c r="K402" s="215">
        <f t="shared" si="31"/>
        <v>515.16169154228851</v>
      </c>
      <c r="L402" s="215">
        <f t="shared" si="32"/>
        <v>6.7721962158803664E-5</v>
      </c>
      <c r="M402" s="215">
        <f t="shared" si="33"/>
        <v>0.7</v>
      </c>
      <c r="N402" s="216">
        <f t="shared" si="34"/>
        <v>0.70006772196215872</v>
      </c>
      <c r="O402" s="217"/>
      <c r="P402" s="217"/>
    </row>
    <row r="403" spans="1:16" x14ac:dyDescent="0.2">
      <c r="A403" s="265">
        <v>397</v>
      </c>
      <c r="B403" s="252" t="s">
        <v>89</v>
      </c>
      <c r="C403" s="253" t="s">
        <v>1429</v>
      </c>
      <c r="D403" s="242" t="s">
        <v>876</v>
      </c>
      <c r="E403" s="243" t="s">
        <v>1322</v>
      </c>
      <c r="F403" s="223">
        <v>1719652</v>
      </c>
      <c r="G403" s="224">
        <v>909</v>
      </c>
      <c r="H403" s="114">
        <v>353</v>
      </c>
      <c r="I403" s="114">
        <v>647640</v>
      </c>
      <c r="J403" s="215">
        <f t="shared" si="30"/>
        <v>2.0527409033920817E-4</v>
      </c>
      <c r="K403" s="215">
        <f t="shared" si="31"/>
        <v>712.47524752475249</v>
      </c>
      <c r="L403" s="215">
        <f t="shared" si="32"/>
        <v>6.1582227101762452E-5</v>
      </c>
      <c r="M403" s="215">
        <f t="shared" si="33"/>
        <v>0.7</v>
      </c>
      <c r="N403" s="216">
        <f t="shared" si="34"/>
        <v>0.70006158222710169</v>
      </c>
      <c r="O403" s="217"/>
      <c r="P403" s="217"/>
    </row>
    <row r="404" spans="1:16" x14ac:dyDescent="0.2">
      <c r="A404" s="265">
        <v>398</v>
      </c>
      <c r="B404" s="252" t="s">
        <v>89</v>
      </c>
      <c r="C404" s="253" t="s">
        <v>1429</v>
      </c>
      <c r="D404" s="242" t="s">
        <v>875</v>
      </c>
      <c r="E404" s="243" t="s">
        <v>1076</v>
      </c>
      <c r="F404" s="223">
        <v>1781753.0250000001</v>
      </c>
      <c r="G404" s="224">
        <v>1031</v>
      </c>
      <c r="H404" s="114">
        <v>479</v>
      </c>
      <c r="I404" s="114">
        <v>756395</v>
      </c>
      <c r="J404" s="215">
        <f t="shared" si="30"/>
        <v>2.6883636131331949E-4</v>
      </c>
      <c r="K404" s="215">
        <f t="shared" si="31"/>
        <v>733.65179437439383</v>
      </c>
      <c r="L404" s="215">
        <f t="shared" si="32"/>
        <v>8.0650908393995843E-5</v>
      </c>
      <c r="M404" s="215">
        <f t="shared" si="33"/>
        <v>0.7</v>
      </c>
      <c r="N404" s="216">
        <f t="shared" si="34"/>
        <v>0.700080650908394</v>
      </c>
      <c r="O404" s="217"/>
      <c r="P404" s="217"/>
    </row>
    <row r="405" spans="1:16" x14ac:dyDescent="0.2">
      <c r="A405" s="265">
        <v>399</v>
      </c>
      <c r="B405" s="253" t="s">
        <v>71</v>
      </c>
      <c r="C405" s="253" t="s">
        <v>1429</v>
      </c>
      <c r="D405" s="254" t="s">
        <v>766</v>
      </c>
      <c r="E405" s="254" t="s">
        <v>1179</v>
      </c>
      <c r="F405" s="223">
        <v>1152912.1000000001</v>
      </c>
      <c r="G405" s="224">
        <v>709</v>
      </c>
      <c r="H405" s="114">
        <v>233</v>
      </c>
      <c r="I405" s="114">
        <v>442180</v>
      </c>
      <c r="J405" s="215">
        <f t="shared" si="30"/>
        <v>2.0209693349562382E-4</v>
      </c>
      <c r="K405" s="215">
        <f t="shared" si="31"/>
        <v>623.66713681241185</v>
      </c>
      <c r="L405" s="215">
        <f t="shared" si="32"/>
        <v>6.0629080048687139E-5</v>
      </c>
      <c r="M405" s="215">
        <f t="shared" si="33"/>
        <v>0.7</v>
      </c>
      <c r="N405" s="216">
        <f t="shared" si="34"/>
        <v>0.70006062908004862</v>
      </c>
      <c r="O405" s="217"/>
      <c r="P405" s="217"/>
    </row>
    <row r="406" spans="1:16" x14ac:dyDescent="0.2">
      <c r="A406" s="265">
        <v>400</v>
      </c>
      <c r="B406" s="253" t="s">
        <v>71</v>
      </c>
      <c r="C406" s="253" t="s">
        <v>1429</v>
      </c>
      <c r="D406" s="254" t="s">
        <v>763</v>
      </c>
      <c r="E406" s="254" t="s">
        <v>1180</v>
      </c>
      <c r="F406" s="223">
        <v>1246010</v>
      </c>
      <c r="G406" s="224">
        <v>786</v>
      </c>
      <c r="H406" s="114">
        <v>154</v>
      </c>
      <c r="I406" s="114">
        <v>248030</v>
      </c>
      <c r="J406" s="215">
        <f t="shared" si="30"/>
        <v>1.2359451368769111E-4</v>
      </c>
      <c r="K406" s="215">
        <f t="shared" si="31"/>
        <v>315.55979643765903</v>
      </c>
      <c r="L406" s="215">
        <f t="shared" si="32"/>
        <v>3.7078354106307332E-5</v>
      </c>
      <c r="M406" s="215">
        <f t="shared" si="33"/>
        <v>0.7</v>
      </c>
      <c r="N406" s="216">
        <f t="shared" si="34"/>
        <v>0.70003707835410622</v>
      </c>
      <c r="O406" s="217"/>
      <c r="P406" s="217"/>
    </row>
    <row r="407" spans="1:16" x14ac:dyDescent="0.2">
      <c r="A407" s="265">
        <v>401</v>
      </c>
      <c r="B407" s="253" t="s">
        <v>71</v>
      </c>
      <c r="C407" s="253" t="s">
        <v>1429</v>
      </c>
      <c r="D407" s="254" t="s">
        <v>765</v>
      </c>
      <c r="E407" s="254" t="s">
        <v>1181</v>
      </c>
      <c r="F407" s="223">
        <v>1392199.425</v>
      </c>
      <c r="G407" s="224">
        <v>883</v>
      </c>
      <c r="H407" s="114">
        <v>236</v>
      </c>
      <c r="I407" s="114">
        <v>357900</v>
      </c>
      <c r="J407" s="215">
        <f t="shared" si="30"/>
        <v>1.6951594416870269E-4</v>
      </c>
      <c r="K407" s="215">
        <f t="shared" si="31"/>
        <v>405.32276330690826</v>
      </c>
      <c r="L407" s="215">
        <f t="shared" si="32"/>
        <v>5.0854783250610804E-5</v>
      </c>
      <c r="M407" s="215">
        <f t="shared" si="33"/>
        <v>0.7</v>
      </c>
      <c r="N407" s="216">
        <f t="shared" si="34"/>
        <v>0.70005085478325058</v>
      </c>
      <c r="O407" s="217"/>
      <c r="P407" s="217"/>
    </row>
    <row r="408" spans="1:16" x14ac:dyDescent="0.2">
      <c r="A408" s="265">
        <v>402</v>
      </c>
      <c r="B408" s="253" t="s">
        <v>71</v>
      </c>
      <c r="C408" s="253" t="s">
        <v>1429</v>
      </c>
      <c r="D408" s="254" t="s">
        <v>764</v>
      </c>
      <c r="E408" s="254" t="s">
        <v>288</v>
      </c>
      <c r="F408" s="223">
        <v>1106243.05</v>
      </c>
      <c r="G408" s="224">
        <v>668</v>
      </c>
      <c r="H408" s="114">
        <v>306</v>
      </c>
      <c r="I408" s="114">
        <v>609575</v>
      </c>
      <c r="J408" s="215">
        <f t="shared" si="30"/>
        <v>2.7661190730192609E-4</v>
      </c>
      <c r="K408" s="215">
        <f t="shared" si="31"/>
        <v>912.53742514970065</v>
      </c>
      <c r="L408" s="215">
        <f t="shared" si="32"/>
        <v>8.2983572190577825E-5</v>
      </c>
      <c r="M408" s="215">
        <f t="shared" si="33"/>
        <v>0.7</v>
      </c>
      <c r="N408" s="216">
        <f t="shared" si="34"/>
        <v>0.70008298357219056</v>
      </c>
      <c r="O408" s="217"/>
      <c r="P408" s="217"/>
    </row>
    <row r="409" spans="1:16" x14ac:dyDescent="0.2">
      <c r="A409" s="265">
        <v>403</v>
      </c>
      <c r="B409" s="252" t="s">
        <v>86</v>
      </c>
      <c r="C409" s="253" t="s">
        <v>1429</v>
      </c>
      <c r="D409" s="248" t="s">
        <v>849</v>
      </c>
      <c r="E409" s="248" t="s">
        <v>850</v>
      </c>
      <c r="F409" s="223">
        <v>3345864.6750000003</v>
      </c>
      <c r="G409" s="224">
        <v>1771</v>
      </c>
      <c r="H409" s="114">
        <v>602</v>
      </c>
      <c r="I409" s="114">
        <v>1019010</v>
      </c>
      <c r="J409" s="215">
        <f t="shared" si="30"/>
        <v>1.7992359478794521E-4</v>
      </c>
      <c r="K409" s="215">
        <f t="shared" si="31"/>
        <v>575.38678712591752</v>
      </c>
      <c r="L409" s="215">
        <f t="shared" si="32"/>
        <v>5.3977078436383563E-5</v>
      </c>
      <c r="M409" s="215">
        <f t="shared" si="33"/>
        <v>0.7</v>
      </c>
      <c r="N409" s="216">
        <f t="shared" si="34"/>
        <v>0.70005397707843631</v>
      </c>
      <c r="O409" s="217"/>
      <c r="P409" s="217"/>
    </row>
    <row r="410" spans="1:16" x14ac:dyDescent="0.2">
      <c r="A410" s="265">
        <v>404</v>
      </c>
      <c r="B410" s="252" t="s">
        <v>86</v>
      </c>
      <c r="C410" s="253" t="s">
        <v>1429</v>
      </c>
      <c r="D410" s="248" t="s">
        <v>847</v>
      </c>
      <c r="E410" s="253" t="s">
        <v>848</v>
      </c>
      <c r="F410" s="223">
        <v>3285059.625</v>
      </c>
      <c r="G410" s="224">
        <v>1706</v>
      </c>
      <c r="H410" s="114">
        <v>703</v>
      </c>
      <c r="I410" s="114">
        <v>1016860</v>
      </c>
      <c r="J410" s="215">
        <f t="shared" si="30"/>
        <v>2.1399915990870334E-4</v>
      </c>
      <c r="K410" s="215">
        <f t="shared" si="31"/>
        <v>596.04923798358732</v>
      </c>
      <c r="L410" s="215">
        <f t="shared" si="32"/>
        <v>6.4199747972610999E-5</v>
      </c>
      <c r="M410" s="215">
        <f t="shared" si="33"/>
        <v>0.7</v>
      </c>
      <c r="N410" s="216">
        <f t="shared" si="34"/>
        <v>0.70006419974797252</v>
      </c>
      <c r="O410" s="217"/>
      <c r="P410" s="217"/>
    </row>
    <row r="411" spans="1:16" x14ac:dyDescent="0.2">
      <c r="A411" s="265">
        <v>405</v>
      </c>
      <c r="B411" s="252" t="s">
        <v>86</v>
      </c>
      <c r="C411" s="253" t="s">
        <v>1429</v>
      </c>
      <c r="D411" s="248" t="s">
        <v>851</v>
      </c>
      <c r="E411" s="253" t="s">
        <v>1074</v>
      </c>
      <c r="F411" s="223">
        <v>2986691.35</v>
      </c>
      <c r="G411" s="224">
        <v>1656</v>
      </c>
      <c r="H411" s="114">
        <v>656</v>
      </c>
      <c r="I411" s="114">
        <v>1000460</v>
      </c>
      <c r="J411" s="215">
        <f t="shared" si="30"/>
        <v>2.1964104191750513E-4</v>
      </c>
      <c r="K411" s="215">
        <f t="shared" si="31"/>
        <v>604.14251207729467</v>
      </c>
      <c r="L411" s="215">
        <f t="shared" si="32"/>
        <v>6.5892312575251542E-5</v>
      </c>
      <c r="M411" s="215">
        <f t="shared" si="33"/>
        <v>0.7</v>
      </c>
      <c r="N411" s="216">
        <f t="shared" si="34"/>
        <v>0.70006589231257521</v>
      </c>
      <c r="O411" s="217"/>
      <c r="P411" s="217"/>
    </row>
    <row r="412" spans="1:16" x14ac:dyDescent="0.2">
      <c r="A412" s="265">
        <v>406</v>
      </c>
      <c r="B412" s="252" t="s">
        <v>86</v>
      </c>
      <c r="C412" s="253" t="s">
        <v>1429</v>
      </c>
      <c r="D412" s="248" t="s">
        <v>846</v>
      </c>
      <c r="E412" s="248" t="s">
        <v>1340</v>
      </c>
      <c r="F412" s="223">
        <v>4015313.35</v>
      </c>
      <c r="G412" s="224">
        <v>1886</v>
      </c>
      <c r="H412" s="114">
        <v>319</v>
      </c>
      <c r="I412" s="114">
        <v>779425</v>
      </c>
      <c r="J412" s="215">
        <f t="shared" si="30"/>
        <v>7.944585445616592E-5</v>
      </c>
      <c r="K412" s="215">
        <f t="shared" si="31"/>
        <v>413.26882290562037</v>
      </c>
      <c r="L412" s="215">
        <f t="shared" si="32"/>
        <v>2.3833756336849775E-5</v>
      </c>
      <c r="M412" s="215">
        <f t="shared" si="33"/>
        <v>0.7</v>
      </c>
      <c r="N412" s="216">
        <f t="shared" si="34"/>
        <v>0.70002383375633681</v>
      </c>
      <c r="O412" s="217"/>
      <c r="P412" s="217"/>
    </row>
    <row r="413" spans="1:16" x14ac:dyDescent="0.2">
      <c r="A413" s="265">
        <v>407</v>
      </c>
      <c r="B413" s="252" t="s">
        <v>86</v>
      </c>
      <c r="C413" s="253" t="s">
        <v>1429</v>
      </c>
      <c r="D413" s="248" t="s">
        <v>844</v>
      </c>
      <c r="E413" s="248" t="s">
        <v>845</v>
      </c>
      <c r="F413" s="223">
        <v>2002021.5249999999</v>
      </c>
      <c r="G413" s="224">
        <v>1106</v>
      </c>
      <c r="H413" s="114">
        <v>311</v>
      </c>
      <c r="I413" s="114">
        <v>494310</v>
      </c>
      <c r="J413" s="215">
        <f t="shared" si="30"/>
        <v>1.553429851359865E-4</v>
      </c>
      <c r="K413" s="215">
        <f t="shared" si="31"/>
        <v>446.93490054249548</v>
      </c>
      <c r="L413" s="215">
        <f t="shared" si="32"/>
        <v>4.6602895540795951E-5</v>
      </c>
      <c r="M413" s="215">
        <f t="shared" si="33"/>
        <v>0.7</v>
      </c>
      <c r="N413" s="216">
        <f t="shared" si="34"/>
        <v>0.70004660289554077</v>
      </c>
      <c r="O413" s="217"/>
      <c r="P413" s="217"/>
    </row>
    <row r="414" spans="1:16" x14ac:dyDescent="0.2">
      <c r="A414" s="265">
        <v>408</v>
      </c>
      <c r="B414" s="253" t="s">
        <v>69</v>
      </c>
      <c r="C414" s="253" t="s">
        <v>1429</v>
      </c>
      <c r="D414" s="254" t="s">
        <v>767</v>
      </c>
      <c r="E414" s="254" t="s">
        <v>1176</v>
      </c>
      <c r="F414" s="223">
        <v>4426036.125</v>
      </c>
      <c r="G414" s="224">
        <v>1934</v>
      </c>
      <c r="H414" s="114">
        <v>407</v>
      </c>
      <c r="I414" s="114">
        <v>806685</v>
      </c>
      <c r="J414" s="215">
        <f t="shared" si="30"/>
        <v>9.1955869429330515E-5</v>
      </c>
      <c r="K414" s="215">
        <f t="shared" si="31"/>
        <v>417.10703205791106</v>
      </c>
      <c r="L414" s="215">
        <f t="shared" si="32"/>
        <v>2.7586760828799152E-5</v>
      </c>
      <c r="M414" s="215">
        <f t="shared" si="33"/>
        <v>0.7</v>
      </c>
      <c r="N414" s="216">
        <f t="shared" si="34"/>
        <v>0.70002758676082877</v>
      </c>
      <c r="O414" s="217"/>
      <c r="P414" s="217"/>
    </row>
    <row r="415" spans="1:16" x14ac:dyDescent="0.2">
      <c r="A415" s="265">
        <v>409</v>
      </c>
      <c r="B415" s="253" t="s">
        <v>69</v>
      </c>
      <c r="C415" s="253" t="s">
        <v>1429</v>
      </c>
      <c r="D415" s="254" t="s">
        <v>769</v>
      </c>
      <c r="E415" s="254" t="s">
        <v>770</v>
      </c>
      <c r="F415" s="223">
        <v>1151464.5</v>
      </c>
      <c r="G415" s="224">
        <v>601</v>
      </c>
      <c r="H415" s="114">
        <v>235</v>
      </c>
      <c r="I415" s="114">
        <v>338325</v>
      </c>
      <c r="J415" s="215">
        <f t="shared" si="30"/>
        <v>2.040879245517339E-4</v>
      </c>
      <c r="K415" s="215">
        <f t="shared" si="31"/>
        <v>562.936772046589</v>
      </c>
      <c r="L415" s="215">
        <f t="shared" si="32"/>
        <v>6.1226377365520166E-5</v>
      </c>
      <c r="M415" s="215">
        <f t="shared" si="33"/>
        <v>0.7</v>
      </c>
      <c r="N415" s="216">
        <f t="shared" si="34"/>
        <v>0.70006122637736545</v>
      </c>
      <c r="O415" s="217"/>
      <c r="P415" s="217"/>
    </row>
    <row r="416" spans="1:16" x14ac:dyDescent="0.2">
      <c r="A416" s="265">
        <v>410</v>
      </c>
      <c r="B416" s="253" t="s">
        <v>69</v>
      </c>
      <c r="C416" s="253" t="s">
        <v>1429</v>
      </c>
      <c r="D416" s="254" t="s">
        <v>772</v>
      </c>
      <c r="E416" s="254" t="s">
        <v>1053</v>
      </c>
      <c r="F416" s="223">
        <v>1335912.5</v>
      </c>
      <c r="G416" s="224">
        <v>615</v>
      </c>
      <c r="H416" s="114">
        <v>240</v>
      </c>
      <c r="I416" s="114">
        <v>389895</v>
      </c>
      <c r="J416" s="215">
        <f t="shared" si="30"/>
        <v>1.7965248472486035E-4</v>
      </c>
      <c r="K416" s="215">
        <f t="shared" si="31"/>
        <v>633.97560975609758</v>
      </c>
      <c r="L416" s="215">
        <f t="shared" si="32"/>
        <v>5.3895745417458104E-5</v>
      </c>
      <c r="M416" s="215">
        <f t="shared" si="33"/>
        <v>0.7</v>
      </c>
      <c r="N416" s="216">
        <f t="shared" si="34"/>
        <v>0.70005389574541743</v>
      </c>
      <c r="O416" s="217"/>
      <c r="P416" s="217"/>
    </row>
    <row r="417" spans="1:16" x14ac:dyDescent="0.2">
      <c r="A417" s="265">
        <v>411</v>
      </c>
      <c r="B417" s="253" t="s">
        <v>69</v>
      </c>
      <c r="C417" s="253" t="s">
        <v>1429</v>
      </c>
      <c r="D417" s="254" t="s">
        <v>771</v>
      </c>
      <c r="E417" s="254" t="s">
        <v>1177</v>
      </c>
      <c r="F417" s="223">
        <v>1583071.05</v>
      </c>
      <c r="G417" s="224">
        <v>731</v>
      </c>
      <c r="H417" s="114">
        <v>200</v>
      </c>
      <c r="I417" s="114">
        <v>333285</v>
      </c>
      <c r="J417" s="215">
        <f t="shared" si="30"/>
        <v>1.2633671748340039E-4</v>
      </c>
      <c r="K417" s="215">
        <f t="shared" si="31"/>
        <v>455.93023255813955</v>
      </c>
      <c r="L417" s="215">
        <f t="shared" si="32"/>
        <v>3.7901015245020112E-5</v>
      </c>
      <c r="M417" s="215">
        <f t="shared" si="33"/>
        <v>0.7</v>
      </c>
      <c r="N417" s="216">
        <f t="shared" si="34"/>
        <v>0.70003790101524499</v>
      </c>
      <c r="O417" s="217"/>
      <c r="P417" s="217"/>
    </row>
    <row r="418" spans="1:16" x14ac:dyDescent="0.2">
      <c r="A418" s="265">
        <v>412</v>
      </c>
      <c r="B418" s="253" t="s">
        <v>69</v>
      </c>
      <c r="C418" s="253" t="s">
        <v>1429</v>
      </c>
      <c r="D418" s="254" t="s">
        <v>768</v>
      </c>
      <c r="E418" s="254" t="s">
        <v>1178</v>
      </c>
      <c r="F418" s="223">
        <v>1049601.925</v>
      </c>
      <c r="G418" s="224">
        <v>644</v>
      </c>
      <c r="H418" s="114">
        <v>217</v>
      </c>
      <c r="I418" s="114">
        <v>257720</v>
      </c>
      <c r="J418" s="215">
        <f t="shared" si="30"/>
        <v>2.0674504765223252E-4</v>
      </c>
      <c r="K418" s="215">
        <f t="shared" si="31"/>
        <v>400.18633540372673</v>
      </c>
      <c r="L418" s="215">
        <f t="shared" si="32"/>
        <v>6.2023514295669757E-5</v>
      </c>
      <c r="M418" s="215">
        <f t="shared" si="33"/>
        <v>0.7</v>
      </c>
      <c r="N418" s="216">
        <f t="shared" si="34"/>
        <v>0.70006202351429558</v>
      </c>
      <c r="O418" s="217"/>
      <c r="P418" s="217"/>
    </row>
    <row r="419" spans="1:16" x14ac:dyDescent="0.2">
      <c r="A419" s="265">
        <v>413</v>
      </c>
      <c r="B419" s="253" t="s">
        <v>1266</v>
      </c>
      <c r="C419" s="253" t="s">
        <v>1429</v>
      </c>
      <c r="D419" s="254" t="s">
        <v>757</v>
      </c>
      <c r="E419" s="254" t="s">
        <v>758</v>
      </c>
      <c r="F419" s="223">
        <v>647475.82500000007</v>
      </c>
      <c r="G419" s="224">
        <v>397</v>
      </c>
      <c r="H419" s="114">
        <v>154</v>
      </c>
      <c r="I419" s="114">
        <v>268450</v>
      </c>
      <c r="J419" s="215">
        <f t="shared" si="30"/>
        <v>2.3784671806086348E-4</v>
      </c>
      <c r="K419" s="215">
        <f t="shared" si="31"/>
        <v>676.19647355163727</v>
      </c>
      <c r="L419" s="215">
        <f t="shared" si="32"/>
        <v>7.1354015418259044E-5</v>
      </c>
      <c r="M419" s="215">
        <f t="shared" si="33"/>
        <v>0.7</v>
      </c>
      <c r="N419" s="216">
        <f t="shared" si="34"/>
        <v>0.7000713540154182</v>
      </c>
      <c r="O419" s="217"/>
      <c r="P419" s="217"/>
    </row>
    <row r="420" spans="1:16" x14ac:dyDescent="0.2">
      <c r="A420" s="265">
        <v>414</v>
      </c>
      <c r="B420" s="253" t="s">
        <v>1266</v>
      </c>
      <c r="C420" s="253" t="s">
        <v>1429</v>
      </c>
      <c r="D420" s="254" t="s">
        <v>759</v>
      </c>
      <c r="E420" s="254" t="s">
        <v>760</v>
      </c>
      <c r="F420" s="223">
        <v>922086.22500000009</v>
      </c>
      <c r="G420" s="224">
        <v>592</v>
      </c>
      <c r="H420" s="114">
        <v>236</v>
      </c>
      <c r="I420" s="114">
        <v>376460</v>
      </c>
      <c r="J420" s="215">
        <f t="shared" si="30"/>
        <v>2.5594135732805244E-4</v>
      </c>
      <c r="K420" s="215">
        <f t="shared" si="31"/>
        <v>635.91216216216219</v>
      </c>
      <c r="L420" s="215">
        <f t="shared" si="32"/>
        <v>7.6782407198415731E-5</v>
      </c>
      <c r="M420" s="215">
        <f t="shared" si="33"/>
        <v>0.7</v>
      </c>
      <c r="N420" s="216">
        <f t="shared" si="34"/>
        <v>0.70007678240719839</v>
      </c>
      <c r="O420" s="217"/>
      <c r="P420" s="217"/>
    </row>
    <row r="421" spans="1:16" x14ac:dyDescent="0.2">
      <c r="A421" s="265">
        <v>415</v>
      </c>
      <c r="B421" s="253" t="s">
        <v>1266</v>
      </c>
      <c r="C421" s="253" t="s">
        <v>1429</v>
      </c>
      <c r="D421" s="254" t="s">
        <v>761</v>
      </c>
      <c r="E421" s="254" t="s">
        <v>762</v>
      </c>
      <c r="F421" s="223">
        <v>726906.17500000005</v>
      </c>
      <c r="G421" s="224">
        <v>488</v>
      </c>
      <c r="H421" s="114">
        <v>195</v>
      </c>
      <c r="I421" s="114">
        <v>300265</v>
      </c>
      <c r="J421" s="215">
        <f t="shared" si="30"/>
        <v>2.6826020565859132E-4</v>
      </c>
      <c r="K421" s="215">
        <f t="shared" si="31"/>
        <v>615.29713114754099</v>
      </c>
      <c r="L421" s="215">
        <f t="shared" si="32"/>
        <v>8.0478061697577397E-5</v>
      </c>
      <c r="M421" s="215">
        <f t="shared" si="33"/>
        <v>0.7</v>
      </c>
      <c r="N421" s="216">
        <f t="shared" si="34"/>
        <v>0.70008047806169749</v>
      </c>
      <c r="O421" s="217"/>
      <c r="P421" s="217"/>
    </row>
    <row r="422" spans="1:16" x14ac:dyDescent="0.2">
      <c r="A422" s="265">
        <v>416</v>
      </c>
      <c r="B422" s="252" t="s">
        <v>81</v>
      </c>
      <c r="C422" s="253" t="s">
        <v>1429</v>
      </c>
      <c r="D422" s="244" t="s">
        <v>858</v>
      </c>
      <c r="E422" s="248" t="s">
        <v>859</v>
      </c>
      <c r="F422" s="223">
        <v>3367917.2</v>
      </c>
      <c r="G422" s="224">
        <v>1688</v>
      </c>
      <c r="H422" s="114">
        <v>324</v>
      </c>
      <c r="I422" s="114">
        <v>700515</v>
      </c>
      <c r="J422" s="215">
        <f t="shared" si="30"/>
        <v>9.6201889998958397E-5</v>
      </c>
      <c r="K422" s="215">
        <f t="shared" si="31"/>
        <v>414.99703791469193</v>
      </c>
      <c r="L422" s="215">
        <f t="shared" si="32"/>
        <v>2.8860566999687519E-5</v>
      </c>
      <c r="M422" s="215">
        <f t="shared" si="33"/>
        <v>0.7</v>
      </c>
      <c r="N422" s="216">
        <f t="shared" si="34"/>
        <v>0.70002886056699964</v>
      </c>
      <c r="O422" s="217"/>
      <c r="P422" s="217"/>
    </row>
    <row r="423" spans="1:16" x14ac:dyDescent="0.2">
      <c r="A423" s="265">
        <v>417</v>
      </c>
      <c r="B423" s="252" t="s">
        <v>81</v>
      </c>
      <c r="C423" s="253" t="s">
        <v>1429</v>
      </c>
      <c r="D423" s="244" t="s">
        <v>860</v>
      </c>
      <c r="E423" s="248" t="s">
        <v>861</v>
      </c>
      <c r="F423" s="223">
        <v>2231990.7250000001</v>
      </c>
      <c r="G423" s="224">
        <v>1257</v>
      </c>
      <c r="H423" s="114">
        <v>516</v>
      </c>
      <c r="I423" s="114">
        <v>1016375</v>
      </c>
      <c r="J423" s="215">
        <f t="shared" si="30"/>
        <v>2.3118375637515249E-4</v>
      </c>
      <c r="K423" s="215">
        <f t="shared" si="31"/>
        <v>808.57199681782026</v>
      </c>
      <c r="L423" s="215">
        <f t="shared" si="32"/>
        <v>6.9355126912545742E-5</v>
      </c>
      <c r="M423" s="215">
        <f t="shared" si="33"/>
        <v>0.7</v>
      </c>
      <c r="N423" s="216">
        <f t="shared" si="34"/>
        <v>0.70006935512691248</v>
      </c>
      <c r="O423" s="217"/>
      <c r="P423" s="217"/>
    </row>
    <row r="424" spans="1:16" x14ac:dyDescent="0.2">
      <c r="A424" s="265">
        <v>418</v>
      </c>
      <c r="B424" s="252" t="s">
        <v>81</v>
      </c>
      <c r="C424" s="253" t="s">
        <v>1429</v>
      </c>
      <c r="D424" s="244" t="s">
        <v>863</v>
      </c>
      <c r="E424" s="248" t="s">
        <v>864</v>
      </c>
      <c r="F424" s="223">
        <v>3195416.0750000002</v>
      </c>
      <c r="G424" s="224">
        <v>1658</v>
      </c>
      <c r="H424" s="114">
        <v>422</v>
      </c>
      <c r="I424" s="114">
        <v>931305</v>
      </c>
      <c r="J424" s="215">
        <f t="shared" si="30"/>
        <v>1.3206417884093543E-4</v>
      </c>
      <c r="K424" s="215">
        <f t="shared" si="31"/>
        <v>561.7038600723763</v>
      </c>
      <c r="L424" s="215">
        <f t="shared" si="32"/>
        <v>3.9619253652280625E-5</v>
      </c>
      <c r="M424" s="215">
        <f t="shared" si="33"/>
        <v>0.7</v>
      </c>
      <c r="N424" s="216">
        <f t="shared" si="34"/>
        <v>0.70003961925365221</v>
      </c>
      <c r="O424" s="217"/>
      <c r="P424" s="217"/>
    </row>
    <row r="425" spans="1:16" x14ac:dyDescent="0.2">
      <c r="A425" s="265">
        <v>419</v>
      </c>
      <c r="B425" s="252" t="s">
        <v>81</v>
      </c>
      <c r="C425" s="253" t="s">
        <v>1429</v>
      </c>
      <c r="D425" s="244" t="s">
        <v>862</v>
      </c>
      <c r="E425" s="248" t="s">
        <v>1033</v>
      </c>
      <c r="F425" s="223">
        <v>1954213.8</v>
      </c>
      <c r="G425" s="224">
        <v>1251</v>
      </c>
      <c r="H425" s="114">
        <v>361</v>
      </c>
      <c r="I425" s="114">
        <v>868985</v>
      </c>
      <c r="J425" s="215">
        <f t="shared" si="30"/>
        <v>1.8472901992606949E-4</v>
      </c>
      <c r="K425" s="215">
        <f t="shared" si="31"/>
        <v>694.63229416466822</v>
      </c>
      <c r="L425" s="215">
        <f t="shared" si="32"/>
        <v>5.5418705977820844E-5</v>
      </c>
      <c r="M425" s="215">
        <f t="shared" si="33"/>
        <v>0.7</v>
      </c>
      <c r="N425" s="216">
        <f t="shared" si="34"/>
        <v>0.70005541870597776</v>
      </c>
      <c r="O425" s="217"/>
      <c r="P425" s="217"/>
    </row>
    <row r="426" spans="1:16" x14ac:dyDescent="0.2">
      <c r="A426" s="265">
        <v>420</v>
      </c>
      <c r="B426" s="258" t="s">
        <v>13</v>
      </c>
      <c r="C426" s="259" t="s">
        <v>1416</v>
      </c>
      <c r="D426" s="258" t="s">
        <v>164</v>
      </c>
      <c r="E426" s="258" t="s">
        <v>1449</v>
      </c>
      <c r="F426" s="223">
        <v>1377234.575</v>
      </c>
      <c r="G426" s="260">
        <v>844</v>
      </c>
      <c r="H426" s="114">
        <v>225</v>
      </c>
      <c r="I426" s="114">
        <v>431910</v>
      </c>
      <c r="J426" s="215">
        <f t="shared" si="30"/>
        <v>1.6337086222221802E-4</v>
      </c>
      <c r="K426" s="215">
        <f t="shared" si="31"/>
        <v>511.74170616113742</v>
      </c>
      <c r="L426" s="215">
        <f t="shared" si="32"/>
        <v>4.9011258666665407E-5</v>
      </c>
      <c r="M426" s="215">
        <f t="shared" si="33"/>
        <v>0.7</v>
      </c>
      <c r="N426" s="216">
        <f t="shared" si="34"/>
        <v>0.70004901125866659</v>
      </c>
      <c r="O426" s="217"/>
      <c r="P426" s="217"/>
    </row>
    <row r="427" spans="1:16" x14ac:dyDescent="0.2">
      <c r="A427" s="265">
        <v>421</v>
      </c>
      <c r="B427" s="258" t="s">
        <v>13</v>
      </c>
      <c r="C427" s="259" t="s">
        <v>1416</v>
      </c>
      <c r="D427" s="258" t="s">
        <v>165</v>
      </c>
      <c r="E427" s="258" t="s">
        <v>850</v>
      </c>
      <c r="F427" s="223">
        <v>372020.97500000003</v>
      </c>
      <c r="G427" s="260">
        <v>227</v>
      </c>
      <c r="H427" s="114">
        <v>87</v>
      </c>
      <c r="I427" s="114">
        <v>145745</v>
      </c>
      <c r="J427" s="215">
        <f t="shared" si="30"/>
        <v>2.3385778180921114E-4</v>
      </c>
      <c r="K427" s="215">
        <f t="shared" si="31"/>
        <v>642.04845814977978</v>
      </c>
      <c r="L427" s="215">
        <f t="shared" si="32"/>
        <v>7.0157334542763337E-5</v>
      </c>
      <c r="M427" s="215">
        <f t="shared" si="33"/>
        <v>0.7</v>
      </c>
      <c r="N427" s="216">
        <f t="shared" si="34"/>
        <v>0.7000701573345427</v>
      </c>
      <c r="O427" s="217"/>
      <c r="P427" s="217"/>
    </row>
    <row r="428" spans="1:16" x14ac:dyDescent="0.2">
      <c r="A428" s="265">
        <v>422</v>
      </c>
      <c r="B428" s="258" t="s">
        <v>13</v>
      </c>
      <c r="C428" s="259" t="s">
        <v>1416</v>
      </c>
      <c r="D428" s="258" t="s">
        <v>162</v>
      </c>
      <c r="E428" s="258" t="s">
        <v>1450</v>
      </c>
      <c r="F428" s="223">
        <v>1466272.25</v>
      </c>
      <c r="G428" s="260">
        <v>816</v>
      </c>
      <c r="H428" s="114">
        <v>357</v>
      </c>
      <c r="I428" s="114">
        <v>831390</v>
      </c>
      <c r="J428" s="215">
        <f t="shared" si="30"/>
        <v>2.4347456620010371E-4</v>
      </c>
      <c r="K428" s="215">
        <f t="shared" si="31"/>
        <v>1018.8602941176471</v>
      </c>
      <c r="L428" s="215">
        <f t="shared" si="32"/>
        <v>7.3042369860031107E-5</v>
      </c>
      <c r="M428" s="215">
        <f t="shared" si="33"/>
        <v>0.7</v>
      </c>
      <c r="N428" s="216">
        <f t="shared" si="34"/>
        <v>0.70007304236986001</v>
      </c>
      <c r="O428" s="217"/>
      <c r="P428" s="217"/>
    </row>
    <row r="429" spans="1:16" x14ac:dyDescent="0.2">
      <c r="A429" s="265">
        <v>423</v>
      </c>
      <c r="B429" s="258" t="s">
        <v>13</v>
      </c>
      <c r="C429" s="259" t="s">
        <v>1416</v>
      </c>
      <c r="D429" s="258" t="s">
        <v>166</v>
      </c>
      <c r="E429" s="258" t="s">
        <v>1378</v>
      </c>
      <c r="F429" s="223">
        <v>1376164.8250000002</v>
      </c>
      <c r="G429" s="260">
        <v>720</v>
      </c>
      <c r="H429" s="114">
        <v>293</v>
      </c>
      <c r="I429" s="114">
        <v>542375</v>
      </c>
      <c r="J429" s="215">
        <f t="shared" si="30"/>
        <v>2.1291054289227307E-4</v>
      </c>
      <c r="K429" s="215">
        <f t="shared" si="31"/>
        <v>753.29861111111109</v>
      </c>
      <c r="L429" s="215">
        <f t="shared" si="32"/>
        <v>6.3873162867681923E-5</v>
      </c>
      <c r="M429" s="215">
        <f t="shared" si="33"/>
        <v>0.7</v>
      </c>
      <c r="N429" s="216">
        <f t="shared" si="34"/>
        <v>0.70006387316286767</v>
      </c>
      <c r="O429" s="217"/>
      <c r="P429" s="217"/>
    </row>
    <row r="430" spans="1:16" x14ac:dyDescent="0.2">
      <c r="A430" s="265">
        <v>424</v>
      </c>
      <c r="B430" s="258" t="s">
        <v>13</v>
      </c>
      <c r="C430" s="259" t="s">
        <v>1416</v>
      </c>
      <c r="D430" s="258" t="s">
        <v>160</v>
      </c>
      <c r="E430" s="258" t="s">
        <v>1451</v>
      </c>
      <c r="F430" s="223">
        <v>2973127.2</v>
      </c>
      <c r="G430" s="260">
        <v>1636</v>
      </c>
      <c r="H430" s="114">
        <v>497</v>
      </c>
      <c r="I430" s="114">
        <v>900605</v>
      </c>
      <c r="J430" s="215">
        <f t="shared" si="30"/>
        <v>1.6716405540940192E-4</v>
      </c>
      <c r="K430" s="215">
        <f t="shared" si="31"/>
        <v>550.49205378973102</v>
      </c>
      <c r="L430" s="215">
        <f t="shared" si="32"/>
        <v>5.0149216622820576E-5</v>
      </c>
      <c r="M430" s="215">
        <f t="shared" si="33"/>
        <v>0.7</v>
      </c>
      <c r="N430" s="216">
        <f t="shared" si="34"/>
        <v>0.70005014921662279</v>
      </c>
      <c r="O430" s="217"/>
      <c r="P430" s="217"/>
    </row>
    <row r="431" spans="1:16" x14ac:dyDescent="0.2">
      <c r="A431" s="265">
        <v>425</v>
      </c>
      <c r="B431" s="258" t="s">
        <v>13</v>
      </c>
      <c r="C431" s="259" t="s">
        <v>1416</v>
      </c>
      <c r="D431" s="258" t="s">
        <v>163</v>
      </c>
      <c r="E431" s="258" t="s">
        <v>1452</v>
      </c>
      <c r="F431" s="223">
        <v>974318.27500000002</v>
      </c>
      <c r="G431" s="260">
        <v>652</v>
      </c>
      <c r="H431" s="114">
        <v>213</v>
      </c>
      <c r="I431" s="114">
        <v>302000</v>
      </c>
      <c r="J431" s="215">
        <f t="shared" si="30"/>
        <v>2.1861439476745931E-4</v>
      </c>
      <c r="K431" s="215">
        <f t="shared" si="31"/>
        <v>463.19018404907973</v>
      </c>
      <c r="L431" s="215">
        <f t="shared" si="32"/>
        <v>6.5584318430237786E-5</v>
      </c>
      <c r="M431" s="215">
        <f t="shared" si="33"/>
        <v>0.7</v>
      </c>
      <c r="N431" s="216">
        <f t="shared" si="34"/>
        <v>0.70006558431843025</v>
      </c>
      <c r="O431" s="217"/>
      <c r="P431" s="217"/>
    </row>
    <row r="432" spans="1:16" x14ac:dyDescent="0.2">
      <c r="A432" s="265">
        <v>426</v>
      </c>
      <c r="B432" s="258" t="s">
        <v>13</v>
      </c>
      <c r="C432" s="259" t="s">
        <v>1416</v>
      </c>
      <c r="D432" s="258" t="s">
        <v>161</v>
      </c>
      <c r="E432" s="258" t="s">
        <v>1379</v>
      </c>
      <c r="F432" s="223">
        <v>2331065.9500000002</v>
      </c>
      <c r="G432" s="260">
        <v>1003</v>
      </c>
      <c r="H432" s="114">
        <v>556</v>
      </c>
      <c r="I432" s="114">
        <v>1245175</v>
      </c>
      <c r="J432" s="215">
        <f t="shared" si="30"/>
        <v>2.3851749024947146E-4</v>
      </c>
      <c r="K432" s="215">
        <f t="shared" si="31"/>
        <v>1241.4506480558325</v>
      </c>
      <c r="L432" s="215">
        <f t="shared" si="32"/>
        <v>7.1555247074841437E-5</v>
      </c>
      <c r="M432" s="215">
        <f t="shared" si="33"/>
        <v>0.7</v>
      </c>
      <c r="N432" s="216">
        <f t="shared" si="34"/>
        <v>0.70007155524707476</v>
      </c>
      <c r="O432" s="217"/>
      <c r="P432" s="217"/>
    </row>
    <row r="433" spans="1:16" x14ac:dyDescent="0.2">
      <c r="A433" s="265">
        <v>427</v>
      </c>
      <c r="B433" s="261" t="s">
        <v>131</v>
      </c>
      <c r="C433" s="259" t="s">
        <v>1416</v>
      </c>
      <c r="D433" s="261" t="s">
        <v>483</v>
      </c>
      <c r="E433" s="261" t="s">
        <v>1317</v>
      </c>
      <c r="F433" s="223">
        <v>1828134.25</v>
      </c>
      <c r="G433" s="260">
        <v>994</v>
      </c>
      <c r="H433" s="114">
        <v>505</v>
      </c>
      <c r="I433" s="114">
        <v>809095</v>
      </c>
      <c r="J433" s="215">
        <f t="shared" si="30"/>
        <v>2.7623791852266866E-4</v>
      </c>
      <c r="K433" s="215">
        <f t="shared" si="31"/>
        <v>813.97887323943667</v>
      </c>
      <c r="L433" s="215">
        <f t="shared" si="32"/>
        <v>8.2871375556800597E-5</v>
      </c>
      <c r="M433" s="215">
        <f t="shared" si="33"/>
        <v>0.7</v>
      </c>
      <c r="N433" s="216">
        <f t="shared" si="34"/>
        <v>0.7000828713755568</v>
      </c>
      <c r="O433" s="217"/>
      <c r="P433" s="217"/>
    </row>
    <row r="434" spans="1:16" x14ac:dyDescent="0.2">
      <c r="A434" s="265">
        <v>428</v>
      </c>
      <c r="B434" s="261" t="s">
        <v>131</v>
      </c>
      <c r="C434" s="259" t="s">
        <v>1416</v>
      </c>
      <c r="D434" s="261" t="s">
        <v>486</v>
      </c>
      <c r="E434" s="261" t="s">
        <v>1318</v>
      </c>
      <c r="F434" s="223">
        <v>1046072.975</v>
      </c>
      <c r="G434" s="260">
        <v>550</v>
      </c>
      <c r="H434" s="114">
        <v>86</v>
      </c>
      <c r="I434" s="114">
        <v>126400</v>
      </c>
      <c r="J434" s="215">
        <f t="shared" si="30"/>
        <v>8.2212237630935835E-5</v>
      </c>
      <c r="K434" s="215">
        <f t="shared" si="31"/>
        <v>229.81818181818181</v>
      </c>
      <c r="L434" s="215">
        <f t="shared" si="32"/>
        <v>2.4663671289280748E-5</v>
      </c>
      <c r="M434" s="215">
        <f t="shared" si="33"/>
        <v>0.7</v>
      </c>
      <c r="N434" s="216">
        <f t="shared" si="34"/>
        <v>0.70002466367128924</v>
      </c>
      <c r="O434" s="217"/>
      <c r="P434" s="217"/>
    </row>
    <row r="435" spans="1:16" x14ac:dyDescent="0.2">
      <c r="A435" s="265">
        <v>429</v>
      </c>
      <c r="B435" s="261" t="s">
        <v>131</v>
      </c>
      <c r="C435" s="259" t="s">
        <v>1416</v>
      </c>
      <c r="D435" s="261" t="s">
        <v>485</v>
      </c>
      <c r="E435" s="261" t="s">
        <v>1206</v>
      </c>
      <c r="F435" s="223">
        <v>857286.72500000009</v>
      </c>
      <c r="G435" s="260">
        <v>485</v>
      </c>
      <c r="H435" s="114">
        <v>117</v>
      </c>
      <c r="I435" s="114">
        <v>221060</v>
      </c>
      <c r="J435" s="215">
        <f t="shared" si="30"/>
        <v>1.364770928886132E-4</v>
      </c>
      <c r="K435" s="215">
        <f t="shared" si="31"/>
        <v>455.79381443298968</v>
      </c>
      <c r="L435" s="215">
        <f t="shared" si="32"/>
        <v>4.0943127866583957E-5</v>
      </c>
      <c r="M435" s="215">
        <f t="shared" si="33"/>
        <v>0.7</v>
      </c>
      <c r="N435" s="216">
        <f t="shared" si="34"/>
        <v>0.70004094312786658</v>
      </c>
      <c r="O435" s="217"/>
      <c r="P435" s="217"/>
    </row>
    <row r="436" spans="1:16" x14ac:dyDescent="0.2">
      <c r="A436" s="265">
        <v>430</v>
      </c>
      <c r="B436" s="258" t="s">
        <v>1225</v>
      </c>
      <c r="C436" s="259" t="s">
        <v>1416</v>
      </c>
      <c r="D436" s="258" t="s">
        <v>197</v>
      </c>
      <c r="E436" s="258" t="s">
        <v>1269</v>
      </c>
      <c r="F436" s="223">
        <v>1369272.175</v>
      </c>
      <c r="G436" s="260">
        <v>610</v>
      </c>
      <c r="H436" s="114">
        <v>204</v>
      </c>
      <c r="I436" s="114">
        <v>463810</v>
      </c>
      <c r="J436" s="215">
        <f t="shared" si="30"/>
        <v>1.4898425873584995E-4</v>
      </c>
      <c r="K436" s="215">
        <f t="shared" si="31"/>
        <v>760.34426229508199</v>
      </c>
      <c r="L436" s="215">
        <f t="shared" si="32"/>
        <v>4.4695277620754983E-5</v>
      </c>
      <c r="M436" s="215">
        <f t="shared" si="33"/>
        <v>0.7</v>
      </c>
      <c r="N436" s="216">
        <f t="shared" si="34"/>
        <v>0.7000446952776207</v>
      </c>
      <c r="O436" s="217"/>
      <c r="P436" s="217"/>
    </row>
    <row r="437" spans="1:16" x14ac:dyDescent="0.2">
      <c r="A437" s="265">
        <v>431</v>
      </c>
      <c r="B437" s="258" t="s">
        <v>1225</v>
      </c>
      <c r="C437" s="259" t="s">
        <v>1416</v>
      </c>
      <c r="D437" s="258" t="s">
        <v>199</v>
      </c>
      <c r="E437" s="258" t="s">
        <v>1453</v>
      </c>
      <c r="F437" s="223">
        <v>991293.27500000002</v>
      </c>
      <c r="G437" s="260">
        <v>650</v>
      </c>
      <c r="H437" s="114">
        <v>186</v>
      </c>
      <c r="I437" s="114">
        <v>337635</v>
      </c>
      <c r="J437" s="215">
        <f t="shared" si="30"/>
        <v>1.8763367480728648E-4</v>
      </c>
      <c r="K437" s="215">
        <f t="shared" si="31"/>
        <v>519.43846153846152</v>
      </c>
      <c r="L437" s="215">
        <f t="shared" si="32"/>
        <v>5.6290102442185937E-5</v>
      </c>
      <c r="M437" s="215">
        <f t="shared" si="33"/>
        <v>0.7</v>
      </c>
      <c r="N437" s="216">
        <f t="shared" si="34"/>
        <v>0.70005629010244219</v>
      </c>
      <c r="O437" s="217"/>
      <c r="P437" s="217"/>
    </row>
    <row r="438" spans="1:16" x14ac:dyDescent="0.2">
      <c r="A438" s="265">
        <v>432</v>
      </c>
      <c r="B438" s="258" t="s">
        <v>1225</v>
      </c>
      <c r="C438" s="259" t="s">
        <v>1416</v>
      </c>
      <c r="D438" s="258" t="s">
        <v>198</v>
      </c>
      <c r="E438" s="258" t="s">
        <v>1268</v>
      </c>
      <c r="F438" s="223">
        <v>1663582.375</v>
      </c>
      <c r="G438" s="260">
        <v>926</v>
      </c>
      <c r="H438" s="114">
        <v>230</v>
      </c>
      <c r="I438" s="114">
        <v>490460</v>
      </c>
      <c r="J438" s="215">
        <f t="shared" si="30"/>
        <v>1.3825585282484134E-4</v>
      </c>
      <c r="K438" s="215">
        <f t="shared" si="31"/>
        <v>529.65442764578836</v>
      </c>
      <c r="L438" s="215">
        <f t="shared" si="32"/>
        <v>4.1476755847452404E-5</v>
      </c>
      <c r="M438" s="215">
        <f t="shared" si="33"/>
        <v>0.7</v>
      </c>
      <c r="N438" s="216">
        <f t="shared" si="34"/>
        <v>0.70004147675584738</v>
      </c>
      <c r="O438" s="217"/>
      <c r="P438" s="217"/>
    </row>
    <row r="439" spans="1:16" x14ac:dyDescent="0.2">
      <c r="A439" s="265">
        <v>433</v>
      </c>
      <c r="B439" s="258" t="s">
        <v>3</v>
      </c>
      <c r="C439" s="259" t="s">
        <v>1416</v>
      </c>
      <c r="D439" s="258" t="s">
        <v>182</v>
      </c>
      <c r="E439" s="258" t="s">
        <v>183</v>
      </c>
      <c r="F439" s="223">
        <v>1445948.6500000001</v>
      </c>
      <c r="G439" s="260">
        <v>775</v>
      </c>
      <c r="H439" s="114">
        <v>174</v>
      </c>
      <c r="I439" s="114">
        <v>387320</v>
      </c>
      <c r="J439" s="215">
        <f t="shared" si="30"/>
        <v>1.203362235581464E-4</v>
      </c>
      <c r="K439" s="215">
        <f t="shared" si="31"/>
        <v>499.76774193548385</v>
      </c>
      <c r="L439" s="215">
        <f t="shared" si="32"/>
        <v>3.6100867067443916E-5</v>
      </c>
      <c r="M439" s="215">
        <f t="shared" si="33"/>
        <v>0.7</v>
      </c>
      <c r="N439" s="216">
        <f t="shared" si="34"/>
        <v>0.70003610086706736</v>
      </c>
      <c r="O439" s="217"/>
      <c r="P439" s="217"/>
    </row>
    <row r="440" spans="1:16" x14ac:dyDescent="0.2">
      <c r="A440" s="265">
        <v>434</v>
      </c>
      <c r="B440" s="258" t="s">
        <v>3</v>
      </c>
      <c r="C440" s="259" t="s">
        <v>1416</v>
      </c>
      <c r="D440" s="258" t="s">
        <v>180</v>
      </c>
      <c r="E440" s="258" t="s">
        <v>181</v>
      </c>
      <c r="F440" s="223">
        <v>1458428.6500000001</v>
      </c>
      <c r="G440" s="260">
        <v>791</v>
      </c>
      <c r="H440" s="114">
        <v>189</v>
      </c>
      <c r="I440" s="114">
        <v>317710</v>
      </c>
      <c r="J440" s="215">
        <f t="shared" si="30"/>
        <v>1.2959152989760588E-4</v>
      </c>
      <c r="K440" s="215">
        <f t="shared" si="31"/>
        <v>401.65613147914036</v>
      </c>
      <c r="L440" s="215">
        <f t="shared" si="32"/>
        <v>3.8877458969281764E-5</v>
      </c>
      <c r="M440" s="215">
        <f t="shared" si="33"/>
        <v>0.7</v>
      </c>
      <c r="N440" s="216">
        <f t="shared" si="34"/>
        <v>0.7000388774589692</v>
      </c>
      <c r="O440" s="217"/>
      <c r="P440" s="217"/>
    </row>
    <row r="441" spans="1:16" x14ac:dyDescent="0.2">
      <c r="A441" s="265">
        <v>435</v>
      </c>
      <c r="B441" s="258" t="s">
        <v>3</v>
      </c>
      <c r="C441" s="259" t="s">
        <v>1416</v>
      </c>
      <c r="D441" s="258" t="s">
        <v>178</v>
      </c>
      <c r="E441" s="258" t="s">
        <v>179</v>
      </c>
      <c r="F441" s="223">
        <v>2795398.85</v>
      </c>
      <c r="G441" s="260">
        <v>1514</v>
      </c>
      <c r="H441" s="114">
        <v>342</v>
      </c>
      <c r="I441" s="114">
        <v>679245</v>
      </c>
      <c r="J441" s="215">
        <f t="shared" si="30"/>
        <v>1.2234390094279391E-4</v>
      </c>
      <c r="K441" s="215">
        <f t="shared" si="31"/>
        <v>448.64266842800527</v>
      </c>
      <c r="L441" s="215">
        <f t="shared" si="32"/>
        <v>3.6703170282838175E-5</v>
      </c>
      <c r="M441" s="215">
        <f t="shared" si="33"/>
        <v>0.7</v>
      </c>
      <c r="N441" s="216">
        <f t="shared" si="34"/>
        <v>0.70003670317028277</v>
      </c>
      <c r="O441" s="217"/>
      <c r="P441" s="217"/>
    </row>
    <row r="442" spans="1:16" x14ac:dyDescent="0.2">
      <c r="A442" s="265">
        <v>436</v>
      </c>
      <c r="B442" s="258" t="s">
        <v>3</v>
      </c>
      <c r="C442" s="259" t="s">
        <v>1416</v>
      </c>
      <c r="D442" s="258" t="s">
        <v>176</v>
      </c>
      <c r="E442" s="258" t="s">
        <v>177</v>
      </c>
      <c r="F442" s="223">
        <v>1877786.2</v>
      </c>
      <c r="G442" s="260">
        <v>995</v>
      </c>
      <c r="H442" s="114">
        <v>247</v>
      </c>
      <c r="I442" s="114">
        <v>585345</v>
      </c>
      <c r="J442" s="215">
        <f t="shared" si="30"/>
        <v>1.3153787156386601E-4</v>
      </c>
      <c r="K442" s="215">
        <f t="shared" si="31"/>
        <v>588.286432160804</v>
      </c>
      <c r="L442" s="215">
        <f t="shared" si="32"/>
        <v>3.9461361469159801E-5</v>
      </c>
      <c r="M442" s="215">
        <f t="shared" si="33"/>
        <v>0.7</v>
      </c>
      <c r="N442" s="216">
        <f t="shared" si="34"/>
        <v>0.70003946136146911</v>
      </c>
      <c r="O442" s="217"/>
      <c r="P442" s="217"/>
    </row>
    <row r="443" spans="1:16" x14ac:dyDescent="0.2">
      <c r="A443" s="265">
        <v>437</v>
      </c>
      <c r="B443" s="258" t="s">
        <v>3</v>
      </c>
      <c r="C443" s="259" t="s">
        <v>1416</v>
      </c>
      <c r="D443" s="258" t="s">
        <v>184</v>
      </c>
      <c r="E443" s="258" t="s">
        <v>185</v>
      </c>
      <c r="F443" s="223">
        <v>882443.15</v>
      </c>
      <c r="G443" s="260">
        <v>507</v>
      </c>
      <c r="H443" s="114">
        <v>71</v>
      </c>
      <c r="I443" s="114">
        <v>130350</v>
      </c>
      <c r="J443" s="215">
        <f t="shared" si="30"/>
        <v>8.0458440863867542E-5</v>
      </c>
      <c r="K443" s="215">
        <f t="shared" si="31"/>
        <v>257.10059171597635</v>
      </c>
      <c r="L443" s="215">
        <f t="shared" si="32"/>
        <v>2.4137532259160262E-5</v>
      </c>
      <c r="M443" s="215">
        <f t="shared" si="33"/>
        <v>0.7</v>
      </c>
      <c r="N443" s="216">
        <f t="shared" si="34"/>
        <v>0.70002413753225912</v>
      </c>
      <c r="O443" s="217"/>
      <c r="P443" s="217"/>
    </row>
    <row r="444" spans="1:16" x14ac:dyDescent="0.2">
      <c r="A444" s="265">
        <v>438</v>
      </c>
      <c r="B444" s="258" t="s">
        <v>3</v>
      </c>
      <c r="C444" s="259" t="s">
        <v>1416</v>
      </c>
      <c r="D444" s="258" t="s">
        <v>175</v>
      </c>
      <c r="E444" s="258" t="s">
        <v>1454</v>
      </c>
      <c r="F444" s="223">
        <v>1138047.7249999999</v>
      </c>
      <c r="G444" s="260">
        <v>622</v>
      </c>
      <c r="H444" s="114">
        <v>142</v>
      </c>
      <c r="I444" s="114">
        <v>270925</v>
      </c>
      <c r="J444" s="215">
        <f t="shared" si="30"/>
        <v>1.24775083575691E-4</v>
      </c>
      <c r="K444" s="215">
        <f t="shared" si="31"/>
        <v>435.57073954983923</v>
      </c>
      <c r="L444" s="215">
        <f t="shared" si="32"/>
        <v>3.7432525072707302E-5</v>
      </c>
      <c r="M444" s="215">
        <f t="shared" si="33"/>
        <v>0.7</v>
      </c>
      <c r="N444" s="216">
        <f t="shared" si="34"/>
        <v>0.70003743252507267</v>
      </c>
      <c r="O444" s="217"/>
      <c r="P444" s="217"/>
    </row>
    <row r="445" spans="1:16" x14ac:dyDescent="0.2">
      <c r="A445" s="265">
        <v>439</v>
      </c>
      <c r="B445" s="259" t="s">
        <v>125</v>
      </c>
      <c r="C445" s="259" t="s">
        <v>1416</v>
      </c>
      <c r="D445" s="259" t="s">
        <v>496</v>
      </c>
      <c r="E445" s="259" t="s">
        <v>497</v>
      </c>
      <c r="F445" s="223">
        <v>2419296.3499999996</v>
      </c>
      <c r="G445" s="260">
        <v>1261</v>
      </c>
      <c r="H445" s="114">
        <v>411</v>
      </c>
      <c r="I445" s="114">
        <v>760535</v>
      </c>
      <c r="J445" s="215">
        <f t="shared" si="30"/>
        <v>1.6988410700491491E-4</v>
      </c>
      <c r="K445" s="215">
        <f t="shared" si="31"/>
        <v>603.12053925455984</v>
      </c>
      <c r="L445" s="215">
        <f t="shared" si="32"/>
        <v>5.0965232101474471E-5</v>
      </c>
      <c r="M445" s="215">
        <f t="shared" si="33"/>
        <v>0.7</v>
      </c>
      <c r="N445" s="216">
        <f t="shared" si="34"/>
        <v>0.70005096523210142</v>
      </c>
      <c r="O445" s="217"/>
      <c r="P445" s="217"/>
    </row>
    <row r="446" spans="1:16" x14ac:dyDescent="0.2">
      <c r="A446" s="265">
        <v>440</v>
      </c>
      <c r="B446" s="259" t="s">
        <v>125</v>
      </c>
      <c r="C446" s="259" t="s">
        <v>1416</v>
      </c>
      <c r="D446" s="259" t="s">
        <v>495</v>
      </c>
      <c r="E446" s="259" t="s">
        <v>1001</v>
      </c>
      <c r="F446" s="223">
        <v>2127587.4249999998</v>
      </c>
      <c r="G446" s="260">
        <v>1115</v>
      </c>
      <c r="H446" s="114">
        <v>245</v>
      </c>
      <c r="I446" s="114">
        <v>453170</v>
      </c>
      <c r="J446" s="215">
        <f t="shared" si="30"/>
        <v>1.1515390489770356E-4</v>
      </c>
      <c r="K446" s="215">
        <f t="shared" si="31"/>
        <v>406.4304932735426</v>
      </c>
      <c r="L446" s="215">
        <f t="shared" si="32"/>
        <v>3.4546171469311065E-5</v>
      </c>
      <c r="M446" s="215">
        <f t="shared" si="33"/>
        <v>0.7</v>
      </c>
      <c r="N446" s="216">
        <f t="shared" si="34"/>
        <v>0.70003454617146932</v>
      </c>
      <c r="O446" s="217"/>
      <c r="P446" s="217"/>
    </row>
    <row r="447" spans="1:16" x14ac:dyDescent="0.2">
      <c r="A447" s="265">
        <v>441</v>
      </c>
      <c r="B447" s="259" t="s">
        <v>126</v>
      </c>
      <c r="C447" s="259" t="s">
        <v>1416</v>
      </c>
      <c r="D447" s="259" t="s">
        <v>506</v>
      </c>
      <c r="E447" s="259" t="s">
        <v>507</v>
      </c>
      <c r="F447" s="223">
        <v>1837550.7</v>
      </c>
      <c r="G447" s="260">
        <v>997</v>
      </c>
      <c r="H447" s="114">
        <v>487</v>
      </c>
      <c r="I447" s="114">
        <v>693795</v>
      </c>
      <c r="J447" s="215">
        <f t="shared" si="30"/>
        <v>2.6502670103197695E-4</v>
      </c>
      <c r="K447" s="215">
        <f t="shared" si="31"/>
        <v>695.88264794383144</v>
      </c>
      <c r="L447" s="215">
        <f t="shared" si="32"/>
        <v>7.9508010309593089E-5</v>
      </c>
      <c r="M447" s="215">
        <f t="shared" si="33"/>
        <v>0.7</v>
      </c>
      <c r="N447" s="216">
        <f t="shared" si="34"/>
        <v>0.7000795080103096</v>
      </c>
      <c r="O447" s="217"/>
      <c r="P447" s="217"/>
    </row>
    <row r="448" spans="1:16" x14ac:dyDescent="0.2">
      <c r="A448" s="265">
        <v>442</v>
      </c>
      <c r="B448" s="259" t="s">
        <v>126</v>
      </c>
      <c r="C448" s="259" t="s">
        <v>1416</v>
      </c>
      <c r="D448" s="259" t="s">
        <v>512</v>
      </c>
      <c r="E448" s="259" t="s">
        <v>1111</v>
      </c>
      <c r="F448" s="223">
        <v>2691851.2749999999</v>
      </c>
      <c r="G448" s="260">
        <v>1461</v>
      </c>
      <c r="H448" s="114">
        <v>355</v>
      </c>
      <c r="I448" s="114">
        <v>615340</v>
      </c>
      <c r="J448" s="215">
        <f t="shared" si="30"/>
        <v>1.3187949991776571E-4</v>
      </c>
      <c r="K448" s="215">
        <f t="shared" si="31"/>
        <v>421.17727583846681</v>
      </c>
      <c r="L448" s="215">
        <f t="shared" si="32"/>
        <v>3.956384997532971E-5</v>
      </c>
      <c r="M448" s="215">
        <f t="shared" si="33"/>
        <v>0.7</v>
      </c>
      <c r="N448" s="216">
        <f t="shared" si="34"/>
        <v>0.70003956384997523</v>
      </c>
      <c r="O448" s="217"/>
      <c r="P448" s="217"/>
    </row>
    <row r="449" spans="1:16" x14ac:dyDescent="0.2">
      <c r="A449" s="265">
        <v>443</v>
      </c>
      <c r="B449" s="259" t="s">
        <v>126</v>
      </c>
      <c r="C449" s="259" t="s">
        <v>1416</v>
      </c>
      <c r="D449" s="259" t="s">
        <v>513</v>
      </c>
      <c r="E449" s="259" t="s">
        <v>514</v>
      </c>
      <c r="F449" s="223">
        <v>1701110.65</v>
      </c>
      <c r="G449" s="260">
        <v>923</v>
      </c>
      <c r="H449" s="114">
        <v>98</v>
      </c>
      <c r="I449" s="114">
        <v>223900</v>
      </c>
      <c r="J449" s="215">
        <f t="shared" si="30"/>
        <v>5.7609421233122022E-5</v>
      </c>
      <c r="K449" s="215">
        <f t="shared" si="31"/>
        <v>242.57854821235102</v>
      </c>
      <c r="L449" s="215">
        <f t="shared" si="32"/>
        <v>1.7282826369936606E-5</v>
      </c>
      <c r="M449" s="215">
        <f t="shared" si="33"/>
        <v>0.7</v>
      </c>
      <c r="N449" s="216">
        <f t="shared" si="34"/>
        <v>0.70001728282636988</v>
      </c>
      <c r="O449" s="217"/>
      <c r="P449" s="217"/>
    </row>
    <row r="450" spans="1:16" x14ac:dyDescent="0.2">
      <c r="A450" s="265">
        <v>444</v>
      </c>
      <c r="B450" s="259" t="s">
        <v>126</v>
      </c>
      <c r="C450" s="259" t="s">
        <v>1416</v>
      </c>
      <c r="D450" s="259" t="s">
        <v>504</v>
      </c>
      <c r="E450" s="259" t="s">
        <v>505</v>
      </c>
      <c r="F450" s="223">
        <v>2118997.85</v>
      </c>
      <c r="G450" s="260">
        <v>1153</v>
      </c>
      <c r="H450" s="114">
        <v>374</v>
      </c>
      <c r="I450" s="114">
        <v>862180</v>
      </c>
      <c r="J450" s="215">
        <f t="shared" si="30"/>
        <v>1.7649852735810939E-4</v>
      </c>
      <c r="K450" s="215">
        <f t="shared" si="31"/>
        <v>747.77103209019947</v>
      </c>
      <c r="L450" s="215">
        <f t="shared" si="32"/>
        <v>5.2949558207432816E-5</v>
      </c>
      <c r="M450" s="215">
        <f t="shared" si="33"/>
        <v>0.7</v>
      </c>
      <c r="N450" s="216">
        <f t="shared" si="34"/>
        <v>0.7000529495582074</v>
      </c>
      <c r="O450" s="217"/>
      <c r="P450" s="217"/>
    </row>
    <row r="451" spans="1:16" x14ac:dyDescent="0.2">
      <c r="A451" s="265">
        <v>445</v>
      </c>
      <c r="B451" s="259" t="s">
        <v>126</v>
      </c>
      <c r="C451" s="259" t="s">
        <v>1416</v>
      </c>
      <c r="D451" s="259" t="s">
        <v>500</v>
      </c>
      <c r="E451" s="259" t="s">
        <v>501</v>
      </c>
      <c r="F451" s="223">
        <v>2493375.0749999997</v>
      </c>
      <c r="G451" s="260">
        <v>1346</v>
      </c>
      <c r="H451" s="114">
        <v>178</v>
      </c>
      <c r="I451" s="114">
        <v>677115</v>
      </c>
      <c r="J451" s="215">
        <f t="shared" si="30"/>
        <v>7.1389179183160013E-5</v>
      </c>
      <c r="K451" s="215">
        <f t="shared" si="31"/>
        <v>503.05720653789007</v>
      </c>
      <c r="L451" s="215">
        <f t="shared" si="32"/>
        <v>2.1416753754948004E-5</v>
      </c>
      <c r="M451" s="215">
        <f t="shared" si="33"/>
        <v>0.7</v>
      </c>
      <c r="N451" s="216">
        <f t="shared" si="34"/>
        <v>0.70002141675375495</v>
      </c>
      <c r="O451" s="217"/>
      <c r="P451" s="217"/>
    </row>
    <row r="452" spans="1:16" x14ac:dyDescent="0.2">
      <c r="A452" s="265">
        <v>446</v>
      </c>
      <c r="B452" s="259" t="s">
        <v>126</v>
      </c>
      <c r="C452" s="259" t="s">
        <v>1416</v>
      </c>
      <c r="D452" s="259" t="s">
        <v>510</v>
      </c>
      <c r="E452" s="259" t="s">
        <v>511</v>
      </c>
      <c r="F452" s="223">
        <v>5156360.6749999998</v>
      </c>
      <c r="G452" s="260">
        <v>2804</v>
      </c>
      <c r="H452" s="114">
        <v>884</v>
      </c>
      <c r="I452" s="114">
        <v>1871555</v>
      </c>
      <c r="J452" s="215">
        <f t="shared" si="30"/>
        <v>1.7143874443965268E-4</v>
      </c>
      <c r="K452" s="215">
        <f t="shared" si="31"/>
        <v>667.45898716119825</v>
      </c>
      <c r="L452" s="215">
        <f t="shared" si="32"/>
        <v>5.1431623331895807E-5</v>
      </c>
      <c r="M452" s="215">
        <f t="shared" si="33"/>
        <v>0.7</v>
      </c>
      <c r="N452" s="216">
        <f t="shared" si="34"/>
        <v>0.70005143162333183</v>
      </c>
      <c r="O452" s="217"/>
      <c r="P452" s="217"/>
    </row>
    <row r="453" spans="1:16" x14ac:dyDescent="0.2">
      <c r="A453" s="265">
        <v>447</v>
      </c>
      <c r="B453" s="259" t="s">
        <v>126</v>
      </c>
      <c r="C453" s="259" t="s">
        <v>1416</v>
      </c>
      <c r="D453" s="259" t="s">
        <v>498</v>
      </c>
      <c r="E453" s="259" t="s">
        <v>499</v>
      </c>
      <c r="F453" s="223">
        <v>1296806.9750000001</v>
      </c>
      <c r="G453" s="260">
        <v>705</v>
      </c>
      <c r="H453" s="114">
        <v>147</v>
      </c>
      <c r="I453" s="114">
        <v>329215</v>
      </c>
      <c r="J453" s="215">
        <f t="shared" si="30"/>
        <v>1.1335534341955554E-4</v>
      </c>
      <c r="K453" s="215">
        <f t="shared" si="31"/>
        <v>466.97163120567376</v>
      </c>
      <c r="L453" s="215">
        <f t="shared" si="32"/>
        <v>3.400660302586666E-5</v>
      </c>
      <c r="M453" s="215">
        <f t="shared" si="33"/>
        <v>0.7</v>
      </c>
      <c r="N453" s="216">
        <f t="shared" si="34"/>
        <v>0.70003400660302584</v>
      </c>
      <c r="O453" s="217"/>
      <c r="P453" s="217"/>
    </row>
    <row r="454" spans="1:16" x14ac:dyDescent="0.2">
      <c r="A454" s="265">
        <v>448</v>
      </c>
      <c r="B454" s="259" t="s">
        <v>126</v>
      </c>
      <c r="C454" s="259" t="s">
        <v>1416</v>
      </c>
      <c r="D454" s="259" t="s">
        <v>508</v>
      </c>
      <c r="E454" s="259" t="s">
        <v>1135</v>
      </c>
      <c r="F454" s="223">
        <v>751299.42500000005</v>
      </c>
      <c r="G454" s="260">
        <v>413</v>
      </c>
      <c r="H454" s="114">
        <v>128</v>
      </c>
      <c r="I454" s="114">
        <v>184285</v>
      </c>
      <c r="J454" s="215">
        <f t="shared" ref="J454:J517" si="35">IFERROR(H454/F454,0)</f>
        <v>1.703714867078462E-4</v>
      </c>
      <c r="K454" s="215">
        <f t="shared" ref="K454:K517" si="36">IFERROR(I454/G454,0)</f>
        <v>446.21065375302663</v>
      </c>
      <c r="L454" s="215">
        <f t="shared" si="32"/>
        <v>5.1111446012353859E-5</v>
      </c>
      <c r="M454" s="215">
        <f t="shared" si="33"/>
        <v>0.7</v>
      </c>
      <c r="N454" s="216">
        <f t="shared" si="34"/>
        <v>0.70005111144601229</v>
      </c>
      <c r="O454" s="217"/>
      <c r="P454" s="217"/>
    </row>
    <row r="455" spans="1:16" x14ac:dyDescent="0.2">
      <c r="A455" s="265">
        <v>449</v>
      </c>
      <c r="B455" s="259" t="s">
        <v>126</v>
      </c>
      <c r="C455" s="259" t="s">
        <v>1416</v>
      </c>
      <c r="D455" s="259" t="s">
        <v>509</v>
      </c>
      <c r="E455" s="259" t="s">
        <v>1294</v>
      </c>
      <c r="F455" s="223">
        <v>1439375.8</v>
      </c>
      <c r="G455" s="260">
        <v>780</v>
      </c>
      <c r="H455" s="114">
        <v>214</v>
      </c>
      <c r="I455" s="114">
        <v>455865</v>
      </c>
      <c r="J455" s="215">
        <f t="shared" si="35"/>
        <v>1.4867555783555623E-4</v>
      </c>
      <c r="K455" s="215">
        <f t="shared" si="36"/>
        <v>584.44230769230774</v>
      </c>
      <c r="L455" s="215">
        <f t="shared" ref="L455:L518" si="37">IF((J455*0.3)&gt;30%,30%,(J455*0.3))</f>
        <v>4.4602667350666865E-5</v>
      </c>
      <c r="M455" s="215">
        <f t="shared" ref="M455:M518" si="38">IF((K455*0.7)&gt;70%,70%,(K455*0.7))</f>
        <v>0.7</v>
      </c>
      <c r="N455" s="216">
        <f t="shared" ref="N455:N518" si="39">L455+M455</f>
        <v>0.70004460266735058</v>
      </c>
      <c r="O455" s="217"/>
      <c r="P455" s="217"/>
    </row>
    <row r="456" spans="1:16" x14ac:dyDescent="0.2">
      <c r="A456" s="265">
        <v>450</v>
      </c>
      <c r="B456" s="259" t="s">
        <v>126</v>
      </c>
      <c r="C456" s="259" t="s">
        <v>1416</v>
      </c>
      <c r="D456" s="259" t="s">
        <v>502</v>
      </c>
      <c r="E456" s="259" t="s">
        <v>1251</v>
      </c>
      <c r="F456" s="223">
        <v>2141248.7749999999</v>
      </c>
      <c r="G456" s="260">
        <v>1163</v>
      </c>
      <c r="H456" s="114">
        <v>185</v>
      </c>
      <c r="I456" s="114">
        <v>364770</v>
      </c>
      <c r="J456" s="215">
        <f t="shared" si="35"/>
        <v>8.6398181360313915E-5</v>
      </c>
      <c r="K456" s="215">
        <f t="shared" si="36"/>
        <v>313.64574376612211</v>
      </c>
      <c r="L456" s="215">
        <f t="shared" si="37"/>
        <v>2.5919454408094174E-5</v>
      </c>
      <c r="M456" s="215">
        <f t="shared" si="38"/>
        <v>0.7</v>
      </c>
      <c r="N456" s="216">
        <f t="shared" si="39"/>
        <v>0.70002591945440806</v>
      </c>
      <c r="O456" s="217"/>
      <c r="P456" s="217"/>
    </row>
    <row r="457" spans="1:16" x14ac:dyDescent="0.2">
      <c r="A457" s="265">
        <v>451</v>
      </c>
      <c r="B457" s="259" t="s">
        <v>127</v>
      </c>
      <c r="C457" s="259" t="s">
        <v>1416</v>
      </c>
      <c r="D457" s="259" t="s">
        <v>519</v>
      </c>
      <c r="E457" s="259" t="s">
        <v>520</v>
      </c>
      <c r="F457" s="223">
        <v>3257500.2</v>
      </c>
      <c r="G457" s="260">
        <v>1938</v>
      </c>
      <c r="H457" s="114">
        <v>354</v>
      </c>
      <c r="I457" s="114">
        <v>600020</v>
      </c>
      <c r="J457" s="215">
        <f t="shared" si="35"/>
        <v>1.086722880323998E-4</v>
      </c>
      <c r="K457" s="215">
        <f t="shared" si="36"/>
        <v>309.60784313725492</v>
      </c>
      <c r="L457" s="215">
        <f t="shared" si="37"/>
        <v>3.2601686409719938E-5</v>
      </c>
      <c r="M457" s="215">
        <f t="shared" si="38"/>
        <v>0.7</v>
      </c>
      <c r="N457" s="216">
        <f t="shared" si="39"/>
        <v>0.70003260168640968</v>
      </c>
      <c r="O457" s="217"/>
      <c r="P457" s="217"/>
    </row>
    <row r="458" spans="1:16" x14ac:dyDescent="0.2">
      <c r="A458" s="265">
        <v>452</v>
      </c>
      <c r="B458" s="259" t="s">
        <v>127</v>
      </c>
      <c r="C458" s="259" t="s">
        <v>1416</v>
      </c>
      <c r="D458" s="259" t="s">
        <v>515</v>
      </c>
      <c r="E458" s="259" t="s">
        <v>516</v>
      </c>
      <c r="F458" s="223">
        <v>3139934.95</v>
      </c>
      <c r="G458" s="260">
        <v>1706</v>
      </c>
      <c r="H458" s="114">
        <v>536</v>
      </c>
      <c r="I458" s="114">
        <v>758125</v>
      </c>
      <c r="J458" s="215">
        <f t="shared" si="35"/>
        <v>1.7070417334601149E-4</v>
      </c>
      <c r="K458" s="215">
        <f t="shared" si="36"/>
        <v>444.38745603751465</v>
      </c>
      <c r="L458" s="215">
        <f t="shared" si="37"/>
        <v>5.1211252003803446E-5</v>
      </c>
      <c r="M458" s="215">
        <f t="shared" si="38"/>
        <v>0.7</v>
      </c>
      <c r="N458" s="216">
        <f t="shared" si="39"/>
        <v>0.70005121125200376</v>
      </c>
      <c r="O458" s="217"/>
      <c r="P458" s="217"/>
    </row>
    <row r="459" spans="1:16" x14ac:dyDescent="0.2">
      <c r="A459" s="265">
        <v>453</v>
      </c>
      <c r="B459" s="259" t="s">
        <v>127</v>
      </c>
      <c r="C459" s="259" t="s">
        <v>1416</v>
      </c>
      <c r="D459" s="259" t="s">
        <v>525</v>
      </c>
      <c r="E459" s="259" t="s">
        <v>1319</v>
      </c>
      <c r="F459" s="223">
        <v>3899943.7250000001</v>
      </c>
      <c r="G459" s="260">
        <v>2134</v>
      </c>
      <c r="H459" s="114">
        <v>413</v>
      </c>
      <c r="I459" s="114">
        <v>806205</v>
      </c>
      <c r="J459" s="215">
        <f t="shared" si="35"/>
        <v>1.0589896396517875E-4</v>
      </c>
      <c r="K459" s="215">
        <f t="shared" si="36"/>
        <v>377.79053420805997</v>
      </c>
      <c r="L459" s="215">
        <f t="shared" si="37"/>
        <v>3.1769689189553626E-5</v>
      </c>
      <c r="M459" s="215">
        <f t="shared" si="38"/>
        <v>0.7</v>
      </c>
      <c r="N459" s="216">
        <f t="shared" si="39"/>
        <v>0.70003176968918956</v>
      </c>
      <c r="O459" s="217"/>
      <c r="P459" s="217"/>
    </row>
    <row r="460" spans="1:16" x14ac:dyDescent="0.2">
      <c r="A460" s="265">
        <v>454</v>
      </c>
      <c r="B460" s="259" t="s">
        <v>127</v>
      </c>
      <c r="C460" s="259" t="s">
        <v>1416</v>
      </c>
      <c r="D460" s="259" t="s">
        <v>521</v>
      </c>
      <c r="E460" s="259" t="s">
        <v>1287</v>
      </c>
      <c r="F460" s="223">
        <v>1786594.65</v>
      </c>
      <c r="G460" s="260">
        <v>1170</v>
      </c>
      <c r="H460" s="114">
        <v>325</v>
      </c>
      <c r="I460" s="114">
        <v>584130</v>
      </c>
      <c r="J460" s="215">
        <f t="shared" si="35"/>
        <v>1.8191031748583821E-4</v>
      </c>
      <c r="K460" s="215">
        <f t="shared" si="36"/>
        <v>499.25641025641028</v>
      </c>
      <c r="L460" s="215">
        <f t="shared" si="37"/>
        <v>5.4573095245751459E-5</v>
      </c>
      <c r="M460" s="215">
        <f t="shared" si="38"/>
        <v>0.7</v>
      </c>
      <c r="N460" s="216">
        <f t="shared" si="39"/>
        <v>0.70005457309524566</v>
      </c>
      <c r="O460" s="217"/>
      <c r="P460" s="217"/>
    </row>
    <row r="461" spans="1:16" x14ac:dyDescent="0.2">
      <c r="A461" s="265">
        <v>455</v>
      </c>
      <c r="B461" s="259" t="s">
        <v>127</v>
      </c>
      <c r="C461" s="259" t="s">
        <v>1416</v>
      </c>
      <c r="D461" s="259" t="s">
        <v>523</v>
      </c>
      <c r="E461" s="259" t="s">
        <v>524</v>
      </c>
      <c r="F461" s="223">
        <v>3968559.9250000003</v>
      </c>
      <c r="G461" s="260">
        <v>1764</v>
      </c>
      <c r="H461" s="114">
        <v>280</v>
      </c>
      <c r="I461" s="114">
        <v>689875</v>
      </c>
      <c r="J461" s="215">
        <f t="shared" si="35"/>
        <v>7.0554560165801198E-5</v>
      </c>
      <c r="K461" s="215">
        <f t="shared" si="36"/>
        <v>391.08560090702946</v>
      </c>
      <c r="L461" s="215">
        <f t="shared" si="37"/>
        <v>2.116636804974036E-5</v>
      </c>
      <c r="M461" s="215">
        <f t="shared" si="38"/>
        <v>0.7</v>
      </c>
      <c r="N461" s="216">
        <f t="shared" si="39"/>
        <v>0.70002116636804967</v>
      </c>
      <c r="O461" s="217"/>
      <c r="P461" s="217"/>
    </row>
    <row r="462" spans="1:16" x14ac:dyDescent="0.2">
      <c r="A462" s="265">
        <v>456</v>
      </c>
      <c r="B462" s="262" t="s">
        <v>132</v>
      </c>
      <c r="C462" s="259" t="s">
        <v>1416</v>
      </c>
      <c r="D462" s="262" t="s">
        <v>550</v>
      </c>
      <c r="E462" s="263" t="s">
        <v>551</v>
      </c>
      <c r="F462" s="223">
        <v>2745837.45</v>
      </c>
      <c r="G462" s="260">
        <v>1526</v>
      </c>
      <c r="H462" s="114">
        <v>511</v>
      </c>
      <c r="I462" s="114">
        <v>1000245</v>
      </c>
      <c r="J462" s="215">
        <f t="shared" si="35"/>
        <v>1.8609987273645784E-4</v>
      </c>
      <c r="K462" s="215">
        <f t="shared" si="36"/>
        <v>655.46854521625164</v>
      </c>
      <c r="L462" s="215">
        <f t="shared" si="37"/>
        <v>5.5829961820937352E-5</v>
      </c>
      <c r="M462" s="215">
        <f t="shared" si="38"/>
        <v>0.7</v>
      </c>
      <c r="N462" s="216">
        <f t="shared" si="39"/>
        <v>0.70005582996182092</v>
      </c>
      <c r="O462" s="217"/>
      <c r="P462" s="217"/>
    </row>
    <row r="463" spans="1:16" x14ac:dyDescent="0.2">
      <c r="A463" s="265">
        <v>457</v>
      </c>
      <c r="B463" s="262" t="s">
        <v>132</v>
      </c>
      <c r="C463" s="259" t="s">
        <v>1416</v>
      </c>
      <c r="D463" s="262" t="s">
        <v>552</v>
      </c>
      <c r="E463" s="263" t="s">
        <v>553</v>
      </c>
      <c r="F463" s="223">
        <v>2559959.875</v>
      </c>
      <c r="G463" s="260">
        <v>1243</v>
      </c>
      <c r="H463" s="114">
        <v>359</v>
      </c>
      <c r="I463" s="114">
        <v>817470</v>
      </c>
      <c r="J463" s="215">
        <f t="shared" si="35"/>
        <v>1.4023657304394272E-4</v>
      </c>
      <c r="K463" s="215">
        <f t="shared" si="36"/>
        <v>657.6588897827836</v>
      </c>
      <c r="L463" s="215">
        <f t="shared" si="37"/>
        <v>4.2070971913182817E-5</v>
      </c>
      <c r="M463" s="215">
        <f t="shared" si="38"/>
        <v>0.7</v>
      </c>
      <c r="N463" s="216">
        <f t="shared" si="39"/>
        <v>0.70004207097191318</v>
      </c>
      <c r="O463" s="217"/>
      <c r="P463" s="217"/>
    </row>
    <row r="464" spans="1:16" x14ac:dyDescent="0.2">
      <c r="A464" s="265">
        <v>458</v>
      </c>
      <c r="B464" s="262" t="s">
        <v>132</v>
      </c>
      <c r="C464" s="259" t="s">
        <v>1416</v>
      </c>
      <c r="D464" s="262" t="s">
        <v>547</v>
      </c>
      <c r="E464" s="263" t="s">
        <v>1353</v>
      </c>
      <c r="F464" s="223">
        <v>1839283.35</v>
      </c>
      <c r="G464" s="260">
        <v>1029</v>
      </c>
      <c r="H464" s="114">
        <v>258</v>
      </c>
      <c r="I464" s="114">
        <v>495285</v>
      </c>
      <c r="J464" s="215">
        <f t="shared" si="35"/>
        <v>1.4027202497103014E-4</v>
      </c>
      <c r="K464" s="215">
        <f t="shared" si="36"/>
        <v>481.32653061224488</v>
      </c>
      <c r="L464" s="215">
        <f t="shared" si="37"/>
        <v>4.208160749130904E-5</v>
      </c>
      <c r="M464" s="215">
        <f t="shared" si="38"/>
        <v>0.7</v>
      </c>
      <c r="N464" s="216">
        <f t="shared" si="39"/>
        <v>0.70004208160749126</v>
      </c>
      <c r="O464" s="217"/>
      <c r="P464" s="217"/>
    </row>
    <row r="465" spans="1:16" x14ac:dyDescent="0.2">
      <c r="A465" s="265">
        <v>459</v>
      </c>
      <c r="B465" s="262" t="s">
        <v>132</v>
      </c>
      <c r="C465" s="259" t="s">
        <v>1416</v>
      </c>
      <c r="D465" s="262" t="s">
        <v>546</v>
      </c>
      <c r="E465" s="263" t="s">
        <v>1455</v>
      </c>
      <c r="F465" s="223">
        <v>1593741.2250000001</v>
      </c>
      <c r="G465" s="260">
        <v>893</v>
      </c>
      <c r="H465" s="114">
        <v>279</v>
      </c>
      <c r="I465" s="114">
        <v>585985</v>
      </c>
      <c r="J465" s="215">
        <f t="shared" si="35"/>
        <v>1.7505978738800585E-4</v>
      </c>
      <c r="K465" s="215">
        <f t="shared" si="36"/>
        <v>656.19820828667412</v>
      </c>
      <c r="L465" s="215">
        <f t="shared" si="37"/>
        <v>5.2517936216401752E-5</v>
      </c>
      <c r="M465" s="215">
        <f t="shared" si="38"/>
        <v>0.7</v>
      </c>
      <c r="N465" s="216">
        <f t="shared" si="39"/>
        <v>0.70005251793621637</v>
      </c>
      <c r="O465" s="217"/>
      <c r="P465" s="217"/>
    </row>
    <row r="466" spans="1:16" x14ac:dyDescent="0.2">
      <c r="A466" s="265">
        <v>460</v>
      </c>
      <c r="B466" s="262" t="s">
        <v>132</v>
      </c>
      <c r="C466" s="259" t="s">
        <v>1416</v>
      </c>
      <c r="D466" s="262" t="s">
        <v>549</v>
      </c>
      <c r="E466" s="263" t="s">
        <v>1359</v>
      </c>
      <c r="F466" s="223">
        <v>1458249.2</v>
      </c>
      <c r="G466" s="260">
        <v>840</v>
      </c>
      <c r="H466" s="114">
        <v>232</v>
      </c>
      <c r="I466" s="114">
        <v>344995</v>
      </c>
      <c r="J466" s="215">
        <f t="shared" si="35"/>
        <v>1.5909489269735243E-4</v>
      </c>
      <c r="K466" s="215">
        <f t="shared" si="36"/>
        <v>410.70833333333331</v>
      </c>
      <c r="L466" s="215">
        <f t="shared" si="37"/>
        <v>4.7728467809205728E-5</v>
      </c>
      <c r="M466" s="215">
        <f t="shared" si="38"/>
        <v>0.7</v>
      </c>
      <c r="N466" s="216">
        <f t="shared" si="39"/>
        <v>0.70004772846780916</v>
      </c>
      <c r="O466" s="217"/>
      <c r="P466" s="217"/>
    </row>
    <row r="467" spans="1:16" x14ac:dyDescent="0.2">
      <c r="A467" s="265">
        <v>461</v>
      </c>
      <c r="B467" s="258" t="s">
        <v>6</v>
      </c>
      <c r="C467" s="259" t="s">
        <v>1416</v>
      </c>
      <c r="D467" s="258" t="s">
        <v>214</v>
      </c>
      <c r="E467" s="258" t="s">
        <v>1456</v>
      </c>
      <c r="F467" s="223">
        <v>2205934.5750000002</v>
      </c>
      <c r="G467" s="260">
        <v>1146</v>
      </c>
      <c r="H467" s="114">
        <v>324</v>
      </c>
      <c r="I467" s="114">
        <v>749690</v>
      </c>
      <c r="J467" s="215">
        <f t="shared" si="35"/>
        <v>1.4687652284519815E-4</v>
      </c>
      <c r="K467" s="215">
        <f t="shared" si="36"/>
        <v>654.17975567190229</v>
      </c>
      <c r="L467" s="215">
        <f t="shared" si="37"/>
        <v>4.4062956853559446E-5</v>
      </c>
      <c r="M467" s="215">
        <f t="shared" si="38"/>
        <v>0.7</v>
      </c>
      <c r="N467" s="216">
        <f t="shared" si="39"/>
        <v>0.70004406295685351</v>
      </c>
      <c r="O467" s="217"/>
      <c r="P467" s="217"/>
    </row>
    <row r="468" spans="1:16" x14ac:dyDescent="0.2">
      <c r="A468" s="265">
        <v>462</v>
      </c>
      <c r="B468" s="258" t="s">
        <v>6</v>
      </c>
      <c r="C468" s="259" t="s">
        <v>1416</v>
      </c>
      <c r="D468" s="258" t="s">
        <v>215</v>
      </c>
      <c r="E468" s="258" t="s">
        <v>1089</v>
      </c>
      <c r="F468" s="223">
        <v>1767191.15</v>
      </c>
      <c r="G468" s="260">
        <v>1013</v>
      </c>
      <c r="H468" s="114">
        <v>231</v>
      </c>
      <c r="I468" s="114">
        <v>416145</v>
      </c>
      <c r="J468" s="215">
        <f t="shared" si="35"/>
        <v>1.3071591038694373E-4</v>
      </c>
      <c r="K468" s="215">
        <f t="shared" si="36"/>
        <v>410.80454096742352</v>
      </c>
      <c r="L468" s="215">
        <f t="shared" si="37"/>
        <v>3.9214773116083116E-5</v>
      </c>
      <c r="M468" s="215">
        <f t="shared" si="38"/>
        <v>0.7</v>
      </c>
      <c r="N468" s="216">
        <f t="shared" si="39"/>
        <v>0.70003921477311604</v>
      </c>
      <c r="O468" s="217"/>
      <c r="P468" s="217"/>
    </row>
    <row r="469" spans="1:16" x14ac:dyDescent="0.2">
      <c r="A469" s="265">
        <v>463</v>
      </c>
      <c r="B469" s="258" t="s">
        <v>12</v>
      </c>
      <c r="C469" s="259" t="s">
        <v>1416</v>
      </c>
      <c r="D469" s="258" t="s">
        <v>205</v>
      </c>
      <c r="E469" s="258" t="s">
        <v>1228</v>
      </c>
      <c r="F469" s="223">
        <v>1739493.875</v>
      </c>
      <c r="G469" s="260">
        <v>952</v>
      </c>
      <c r="H469" s="114">
        <v>157</v>
      </c>
      <c r="I469" s="114">
        <v>332970</v>
      </c>
      <c r="J469" s="215">
        <f t="shared" si="35"/>
        <v>9.0256138441418768E-5</v>
      </c>
      <c r="K469" s="215">
        <f t="shared" si="36"/>
        <v>349.75840336134456</v>
      </c>
      <c r="L469" s="215">
        <f t="shared" si="37"/>
        <v>2.7076841532425629E-5</v>
      </c>
      <c r="M469" s="215">
        <f t="shared" si="38"/>
        <v>0.7</v>
      </c>
      <c r="N469" s="216">
        <f t="shared" si="39"/>
        <v>0.70002707684153243</v>
      </c>
      <c r="O469" s="217"/>
      <c r="P469" s="217"/>
    </row>
    <row r="470" spans="1:16" x14ac:dyDescent="0.2">
      <c r="A470" s="265">
        <v>464</v>
      </c>
      <c r="B470" s="258" t="s">
        <v>12</v>
      </c>
      <c r="C470" s="259" t="s">
        <v>1416</v>
      </c>
      <c r="D470" s="258" t="s">
        <v>202</v>
      </c>
      <c r="E470" s="258" t="s">
        <v>203</v>
      </c>
      <c r="F470" s="223">
        <v>1106700.05</v>
      </c>
      <c r="G470" s="260">
        <v>594</v>
      </c>
      <c r="H470" s="114">
        <v>273</v>
      </c>
      <c r="I470" s="114">
        <v>364890</v>
      </c>
      <c r="J470" s="215">
        <f t="shared" si="35"/>
        <v>2.4667930574323187E-4</v>
      </c>
      <c r="K470" s="215">
        <f t="shared" si="36"/>
        <v>614.29292929292933</v>
      </c>
      <c r="L470" s="215">
        <f t="shared" si="37"/>
        <v>7.4003791722969563E-5</v>
      </c>
      <c r="M470" s="215">
        <f t="shared" si="38"/>
        <v>0.7</v>
      </c>
      <c r="N470" s="216">
        <f t="shared" si="39"/>
        <v>0.70007400379172291</v>
      </c>
      <c r="O470" s="217"/>
      <c r="P470" s="217"/>
    </row>
    <row r="471" spans="1:16" x14ac:dyDescent="0.2">
      <c r="A471" s="265">
        <v>465</v>
      </c>
      <c r="B471" s="258" t="s">
        <v>12</v>
      </c>
      <c r="C471" s="259" t="s">
        <v>1416</v>
      </c>
      <c r="D471" s="258" t="s">
        <v>204</v>
      </c>
      <c r="E471" s="258" t="s">
        <v>1457</v>
      </c>
      <c r="F471" s="223">
        <v>937146.47500000009</v>
      </c>
      <c r="G471" s="260">
        <v>517</v>
      </c>
      <c r="H471" s="114">
        <v>203</v>
      </c>
      <c r="I471" s="114">
        <v>425260</v>
      </c>
      <c r="J471" s="215">
        <f t="shared" si="35"/>
        <v>2.1661501741229938E-4</v>
      </c>
      <c r="K471" s="215">
        <f t="shared" si="36"/>
        <v>822.55319148936167</v>
      </c>
      <c r="L471" s="215">
        <f t="shared" si="37"/>
        <v>6.4984505223689815E-5</v>
      </c>
      <c r="M471" s="215">
        <f t="shared" si="38"/>
        <v>0.7</v>
      </c>
      <c r="N471" s="216">
        <f t="shared" si="39"/>
        <v>0.7000649845052237</v>
      </c>
      <c r="O471" s="217"/>
      <c r="P471" s="217"/>
    </row>
    <row r="472" spans="1:16" x14ac:dyDescent="0.2">
      <c r="A472" s="265">
        <v>466</v>
      </c>
      <c r="B472" s="258" t="s">
        <v>12</v>
      </c>
      <c r="C472" s="259" t="s">
        <v>1416</v>
      </c>
      <c r="D472" s="258" t="s">
        <v>200</v>
      </c>
      <c r="E472" s="258" t="s">
        <v>201</v>
      </c>
      <c r="F472" s="223">
        <v>1093185.3499999999</v>
      </c>
      <c r="G472" s="260">
        <v>584</v>
      </c>
      <c r="H472" s="114">
        <v>274</v>
      </c>
      <c r="I472" s="114">
        <v>333160</v>
      </c>
      <c r="J472" s="215">
        <f t="shared" si="35"/>
        <v>2.5064368087259864E-4</v>
      </c>
      <c r="K472" s="215">
        <f t="shared" si="36"/>
        <v>570.47945205479448</v>
      </c>
      <c r="L472" s="215">
        <f t="shared" si="37"/>
        <v>7.5193104261779586E-5</v>
      </c>
      <c r="M472" s="215">
        <f t="shared" si="38"/>
        <v>0.7</v>
      </c>
      <c r="N472" s="216">
        <f t="shared" si="39"/>
        <v>0.70007519310426169</v>
      </c>
      <c r="O472" s="217"/>
      <c r="P472" s="217"/>
    </row>
    <row r="473" spans="1:16" x14ac:dyDescent="0.2">
      <c r="A473" s="265">
        <v>467</v>
      </c>
      <c r="B473" s="258" t="s">
        <v>1267</v>
      </c>
      <c r="C473" s="259" t="s">
        <v>1416</v>
      </c>
      <c r="D473" s="258" t="s">
        <v>172</v>
      </c>
      <c r="E473" s="258" t="s">
        <v>1458</v>
      </c>
      <c r="F473" s="223">
        <v>1533368.175</v>
      </c>
      <c r="G473" s="260">
        <v>831</v>
      </c>
      <c r="H473" s="114">
        <v>268</v>
      </c>
      <c r="I473" s="114">
        <v>555185</v>
      </c>
      <c r="J473" s="215">
        <f t="shared" si="35"/>
        <v>1.7477863723107466E-4</v>
      </c>
      <c r="K473" s="215">
        <f t="shared" si="36"/>
        <v>668.09265944645006</v>
      </c>
      <c r="L473" s="215">
        <f t="shared" si="37"/>
        <v>5.2433591169322395E-5</v>
      </c>
      <c r="M473" s="215">
        <f t="shared" si="38"/>
        <v>0.7</v>
      </c>
      <c r="N473" s="216">
        <f t="shared" si="39"/>
        <v>0.70005243359116931</v>
      </c>
      <c r="O473" s="217"/>
      <c r="P473" s="217"/>
    </row>
    <row r="474" spans="1:16" x14ac:dyDescent="0.2">
      <c r="A474" s="265">
        <v>468</v>
      </c>
      <c r="B474" s="258" t="s">
        <v>1267</v>
      </c>
      <c r="C474" s="259" t="s">
        <v>1416</v>
      </c>
      <c r="D474" s="258" t="s">
        <v>173</v>
      </c>
      <c r="E474" s="258" t="s">
        <v>174</v>
      </c>
      <c r="F474" s="223">
        <v>1024794.975</v>
      </c>
      <c r="G474" s="260">
        <v>558</v>
      </c>
      <c r="H474" s="114">
        <v>157</v>
      </c>
      <c r="I474" s="114">
        <v>310390</v>
      </c>
      <c r="J474" s="215">
        <f t="shared" si="35"/>
        <v>1.5320137571907982E-4</v>
      </c>
      <c r="K474" s="215">
        <f t="shared" si="36"/>
        <v>556.25448028673839</v>
      </c>
      <c r="L474" s="215">
        <f t="shared" si="37"/>
        <v>4.5960412715723942E-5</v>
      </c>
      <c r="M474" s="215">
        <f t="shared" si="38"/>
        <v>0.7</v>
      </c>
      <c r="N474" s="216">
        <f t="shared" si="39"/>
        <v>0.70004596041271572</v>
      </c>
      <c r="O474" s="217"/>
      <c r="P474" s="217"/>
    </row>
    <row r="475" spans="1:16" x14ac:dyDescent="0.2">
      <c r="A475" s="265">
        <v>469</v>
      </c>
      <c r="B475" s="258" t="s">
        <v>5</v>
      </c>
      <c r="C475" s="259" t="s">
        <v>1416</v>
      </c>
      <c r="D475" s="258" t="s">
        <v>212</v>
      </c>
      <c r="E475" s="258" t="s">
        <v>213</v>
      </c>
      <c r="F475" s="223">
        <v>1268642.8499999999</v>
      </c>
      <c r="G475" s="260">
        <v>712</v>
      </c>
      <c r="H475" s="114">
        <v>238</v>
      </c>
      <c r="I475" s="114">
        <v>426530</v>
      </c>
      <c r="J475" s="215">
        <f t="shared" si="35"/>
        <v>1.8760205049041188E-4</v>
      </c>
      <c r="K475" s="215">
        <f t="shared" si="36"/>
        <v>599.0589887640449</v>
      </c>
      <c r="L475" s="215">
        <f t="shared" si="37"/>
        <v>5.6280615147123564E-5</v>
      </c>
      <c r="M475" s="215">
        <f t="shared" si="38"/>
        <v>0.7</v>
      </c>
      <c r="N475" s="216">
        <f t="shared" si="39"/>
        <v>0.70005628061514713</v>
      </c>
      <c r="O475" s="217"/>
      <c r="P475" s="217"/>
    </row>
    <row r="476" spans="1:16" x14ac:dyDescent="0.2">
      <c r="A476" s="265">
        <v>470</v>
      </c>
      <c r="B476" s="258" t="s">
        <v>5</v>
      </c>
      <c r="C476" s="259" t="s">
        <v>1416</v>
      </c>
      <c r="D476" s="258" t="s">
        <v>208</v>
      </c>
      <c r="E476" s="258" t="s">
        <v>209</v>
      </c>
      <c r="F476" s="223">
        <v>1688121.5</v>
      </c>
      <c r="G476" s="260">
        <v>912</v>
      </c>
      <c r="H476" s="114">
        <v>328</v>
      </c>
      <c r="I476" s="114">
        <v>523790</v>
      </c>
      <c r="J476" s="215">
        <f t="shared" si="35"/>
        <v>1.9429881083796397E-4</v>
      </c>
      <c r="K476" s="215">
        <f t="shared" si="36"/>
        <v>574.33114035087715</v>
      </c>
      <c r="L476" s="215">
        <f t="shared" si="37"/>
        <v>5.828964325138919E-5</v>
      </c>
      <c r="M476" s="215">
        <f t="shared" si="38"/>
        <v>0.7</v>
      </c>
      <c r="N476" s="216">
        <f t="shared" si="39"/>
        <v>0.70005828964325134</v>
      </c>
      <c r="O476" s="217"/>
      <c r="P476" s="217"/>
    </row>
    <row r="477" spans="1:16" x14ac:dyDescent="0.2">
      <c r="A477" s="265">
        <v>471</v>
      </c>
      <c r="B477" s="258" t="s">
        <v>5</v>
      </c>
      <c r="C477" s="259" t="s">
        <v>1416</v>
      </c>
      <c r="D477" s="258" t="s">
        <v>206</v>
      </c>
      <c r="E477" s="258" t="s">
        <v>207</v>
      </c>
      <c r="F477" s="223">
        <v>1138709.0249999999</v>
      </c>
      <c r="G477" s="260">
        <v>634</v>
      </c>
      <c r="H477" s="114">
        <v>270</v>
      </c>
      <c r="I477" s="114">
        <v>376960</v>
      </c>
      <c r="J477" s="215">
        <f t="shared" si="35"/>
        <v>2.3711061743802376E-4</v>
      </c>
      <c r="K477" s="215">
        <f t="shared" si="36"/>
        <v>594.57413249211356</v>
      </c>
      <c r="L477" s="215">
        <f t="shared" si="37"/>
        <v>7.1133185231407129E-5</v>
      </c>
      <c r="M477" s="215">
        <f t="shared" si="38"/>
        <v>0.7</v>
      </c>
      <c r="N477" s="216">
        <f t="shared" si="39"/>
        <v>0.7000711331852314</v>
      </c>
      <c r="O477" s="217"/>
      <c r="P477" s="217"/>
    </row>
    <row r="478" spans="1:16" x14ac:dyDescent="0.2">
      <c r="A478" s="265">
        <v>472</v>
      </c>
      <c r="B478" s="258" t="s">
        <v>5</v>
      </c>
      <c r="C478" s="259" t="s">
        <v>1416</v>
      </c>
      <c r="D478" s="258" t="s">
        <v>210</v>
      </c>
      <c r="E478" s="258" t="s">
        <v>1357</v>
      </c>
      <c r="F478" s="223">
        <v>3196189.4</v>
      </c>
      <c r="G478" s="260">
        <v>1695</v>
      </c>
      <c r="H478" s="114">
        <v>406</v>
      </c>
      <c r="I478" s="114">
        <v>694680</v>
      </c>
      <c r="J478" s="215">
        <f t="shared" si="35"/>
        <v>1.2702626446355151E-4</v>
      </c>
      <c r="K478" s="215">
        <f t="shared" si="36"/>
        <v>409.84070796460179</v>
      </c>
      <c r="L478" s="215">
        <f t="shared" si="37"/>
        <v>3.810787933906545E-5</v>
      </c>
      <c r="M478" s="215">
        <f t="shared" si="38"/>
        <v>0.7</v>
      </c>
      <c r="N478" s="216">
        <f t="shared" si="39"/>
        <v>0.70003810787933907</v>
      </c>
      <c r="O478" s="217"/>
      <c r="P478" s="217"/>
    </row>
    <row r="479" spans="1:16" x14ac:dyDescent="0.2">
      <c r="A479" s="265">
        <v>473</v>
      </c>
      <c r="B479" s="261" t="s">
        <v>134</v>
      </c>
      <c r="C479" s="259" t="s">
        <v>1416</v>
      </c>
      <c r="D479" s="261" t="s">
        <v>557</v>
      </c>
      <c r="E479" s="261" t="s">
        <v>558</v>
      </c>
      <c r="F479" s="223">
        <v>1803283.4249999998</v>
      </c>
      <c r="G479" s="260">
        <v>990</v>
      </c>
      <c r="H479" s="114">
        <v>384</v>
      </c>
      <c r="I479" s="114">
        <v>695745</v>
      </c>
      <c r="J479" s="215">
        <f t="shared" si="35"/>
        <v>2.1294489522632863E-4</v>
      </c>
      <c r="K479" s="215">
        <f t="shared" si="36"/>
        <v>702.77272727272725</v>
      </c>
      <c r="L479" s="215">
        <f t="shared" si="37"/>
        <v>6.3883468567898591E-5</v>
      </c>
      <c r="M479" s="215">
        <f t="shared" si="38"/>
        <v>0.7</v>
      </c>
      <c r="N479" s="216">
        <f t="shared" si="39"/>
        <v>0.70006388346856785</v>
      </c>
      <c r="O479" s="217"/>
      <c r="P479" s="217"/>
    </row>
    <row r="480" spans="1:16" x14ac:dyDescent="0.2">
      <c r="A480" s="265">
        <v>474</v>
      </c>
      <c r="B480" s="261" t="s">
        <v>134</v>
      </c>
      <c r="C480" s="259" t="s">
        <v>1416</v>
      </c>
      <c r="D480" s="261" t="s">
        <v>561</v>
      </c>
      <c r="E480" s="261" t="s">
        <v>1168</v>
      </c>
      <c r="F480" s="223">
        <v>1577190.9</v>
      </c>
      <c r="G480" s="260">
        <v>841</v>
      </c>
      <c r="H480" s="114">
        <v>265</v>
      </c>
      <c r="I480" s="114">
        <v>512630</v>
      </c>
      <c r="J480" s="215">
        <f t="shared" si="35"/>
        <v>1.6802024409347024E-4</v>
      </c>
      <c r="K480" s="215">
        <f t="shared" si="36"/>
        <v>609.54815695600473</v>
      </c>
      <c r="L480" s="215">
        <f t="shared" si="37"/>
        <v>5.0406073228041074E-5</v>
      </c>
      <c r="M480" s="215">
        <f t="shared" si="38"/>
        <v>0.7</v>
      </c>
      <c r="N480" s="216">
        <f t="shared" si="39"/>
        <v>0.70005040607322799</v>
      </c>
      <c r="O480" s="217"/>
      <c r="P480" s="217"/>
    </row>
    <row r="481" spans="1:16" x14ac:dyDescent="0.2">
      <c r="A481" s="265">
        <v>475</v>
      </c>
      <c r="B481" s="261" t="s">
        <v>134</v>
      </c>
      <c r="C481" s="259" t="s">
        <v>1416</v>
      </c>
      <c r="D481" s="261" t="s">
        <v>555</v>
      </c>
      <c r="E481" s="261" t="s">
        <v>556</v>
      </c>
      <c r="F481" s="223">
        <v>1958613.375</v>
      </c>
      <c r="G481" s="260">
        <v>1045</v>
      </c>
      <c r="H481" s="114">
        <v>378</v>
      </c>
      <c r="I481" s="114">
        <v>933910</v>
      </c>
      <c r="J481" s="215">
        <f t="shared" si="35"/>
        <v>1.9299367849971922E-4</v>
      </c>
      <c r="K481" s="215">
        <f t="shared" si="36"/>
        <v>893.69377990430621</v>
      </c>
      <c r="L481" s="215">
        <f t="shared" si="37"/>
        <v>5.789810354991576E-5</v>
      </c>
      <c r="M481" s="215">
        <f t="shared" si="38"/>
        <v>0.7</v>
      </c>
      <c r="N481" s="216">
        <f t="shared" si="39"/>
        <v>0.7000578981035499</v>
      </c>
      <c r="O481" s="217"/>
      <c r="P481" s="217"/>
    </row>
    <row r="482" spans="1:16" x14ac:dyDescent="0.2">
      <c r="A482" s="265">
        <v>476</v>
      </c>
      <c r="B482" s="261" t="s">
        <v>134</v>
      </c>
      <c r="C482" s="259" t="s">
        <v>1416</v>
      </c>
      <c r="D482" s="261" t="s">
        <v>559</v>
      </c>
      <c r="E482" s="261" t="s">
        <v>560</v>
      </c>
      <c r="F482" s="223">
        <v>1393975.75</v>
      </c>
      <c r="G482" s="260">
        <v>792</v>
      </c>
      <c r="H482" s="114">
        <v>251</v>
      </c>
      <c r="I482" s="114">
        <v>468350</v>
      </c>
      <c r="J482" s="215">
        <f t="shared" si="35"/>
        <v>1.8006052113890791E-4</v>
      </c>
      <c r="K482" s="215">
        <f t="shared" si="36"/>
        <v>591.35101010101005</v>
      </c>
      <c r="L482" s="215">
        <f t="shared" si="37"/>
        <v>5.4018156341672373E-5</v>
      </c>
      <c r="M482" s="215">
        <f t="shared" si="38"/>
        <v>0.7</v>
      </c>
      <c r="N482" s="216">
        <f t="shared" si="39"/>
        <v>0.70005401815634161</v>
      </c>
      <c r="O482" s="217"/>
      <c r="P482" s="217"/>
    </row>
    <row r="483" spans="1:16" x14ac:dyDescent="0.2">
      <c r="A483" s="265">
        <v>477</v>
      </c>
      <c r="B483" s="261" t="s">
        <v>134</v>
      </c>
      <c r="C483" s="259" t="s">
        <v>1416</v>
      </c>
      <c r="D483" s="261" t="s">
        <v>554</v>
      </c>
      <c r="E483" s="261" t="s">
        <v>337</v>
      </c>
      <c r="F483" s="223">
        <v>992047.45</v>
      </c>
      <c r="G483" s="260">
        <v>525</v>
      </c>
      <c r="H483" s="114">
        <v>211</v>
      </c>
      <c r="I483" s="114">
        <v>339200</v>
      </c>
      <c r="J483" s="215">
        <f t="shared" si="35"/>
        <v>2.1269143930565017E-4</v>
      </c>
      <c r="K483" s="215">
        <f t="shared" si="36"/>
        <v>646.09523809523807</v>
      </c>
      <c r="L483" s="215">
        <f t="shared" si="37"/>
        <v>6.3807431791695045E-5</v>
      </c>
      <c r="M483" s="215">
        <f t="shared" si="38"/>
        <v>0.7</v>
      </c>
      <c r="N483" s="216">
        <f t="shared" si="39"/>
        <v>0.70006380743179164</v>
      </c>
      <c r="O483" s="217"/>
      <c r="P483" s="217"/>
    </row>
    <row r="484" spans="1:16" x14ac:dyDescent="0.2">
      <c r="A484" s="265">
        <v>478</v>
      </c>
      <c r="B484" s="261" t="s">
        <v>11</v>
      </c>
      <c r="C484" s="259" t="s">
        <v>1416</v>
      </c>
      <c r="D484" s="261" t="s">
        <v>188</v>
      </c>
      <c r="E484" s="261" t="s">
        <v>1327</v>
      </c>
      <c r="F484" s="223">
        <v>1316801.05</v>
      </c>
      <c r="G484" s="260">
        <v>705</v>
      </c>
      <c r="H484" s="114">
        <v>307</v>
      </c>
      <c r="I484" s="114">
        <v>489675</v>
      </c>
      <c r="J484" s="215">
        <f t="shared" si="35"/>
        <v>2.3314076184857233E-4</v>
      </c>
      <c r="K484" s="215">
        <f t="shared" si="36"/>
        <v>694.57446808510633</v>
      </c>
      <c r="L484" s="215">
        <f t="shared" si="37"/>
        <v>6.9942228554571701E-5</v>
      </c>
      <c r="M484" s="215">
        <f t="shared" si="38"/>
        <v>0.7</v>
      </c>
      <c r="N484" s="216">
        <f t="shared" si="39"/>
        <v>0.70006994222855456</v>
      </c>
      <c r="O484" s="217"/>
      <c r="P484" s="217"/>
    </row>
    <row r="485" spans="1:16" x14ac:dyDescent="0.2">
      <c r="A485" s="265">
        <v>479</v>
      </c>
      <c r="B485" s="261" t="s">
        <v>11</v>
      </c>
      <c r="C485" s="259" t="s">
        <v>1416</v>
      </c>
      <c r="D485" s="261" t="s">
        <v>186</v>
      </c>
      <c r="E485" s="261" t="s">
        <v>187</v>
      </c>
      <c r="F485" s="223">
        <v>1294464.8250000002</v>
      </c>
      <c r="G485" s="260">
        <v>702</v>
      </c>
      <c r="H485" s="114">
        <v>262</v>
      </c>
      <c r="I485" s="114">
        <v>350900</v>
      </c>
      <c r="J485" s="215">
        <f t="shared" si="35"/>
        <v>2.024002467583466E-4</v>
      </c>
      <c r="K485" s="215">
        <f t="shared" si="36"/>
        <v>499.85754985754988</v>
      </c>
      <c r="L485" s="215">
        <f t="shared" si="37"/>
        <v>6.0720074027503977E-5</v>
      </c>
      <c r="M485" s="215">
        <f t="shared" si="38"/>
        <v>0.7</v>
      </c>
      <c r="N485" s="216">
        <f t="shared" si="39"/>
        <v>0.70006072007402742</v>
      </c>
      <c r="O485" s="217"/>
      <c r="P485" s="217"/>
    </row>
    <row r="486" spans="1:16" x14ac:dyDescent="0.2">
      <c r="A486" s="265">
        <v>480</v>
      </c>
      <c r="B486" s="261" t="s">
        <v>11</v>
      </c>
      <c r="C486" s="259" t="s">
        <v>1416</v>
      </c>
      <c r="D486" s="261" t="s">
        <v>190</v>
      </c>
      <c r="E486" s="261" t="s">
        <v>191</v>
      </c>
      <c r="F486" s="223">
        <v>1522433.175</v>
      </c>
      <c r="G486" s="260">
        <v>832</v>
      </c>
      <c r="H486" s="114">
        <v>331</v>
      </c>
      <c r="I486" s="114">
        <v>681525</v>
      </c>
      <c r="J486" s="215">
        <f t="shared" si="35"/>
        <v>2.1741512562612148E-4</v>
      </c>
      <c r="K486" s="215">
        <f t="shared" si="36"/>
        <v>819.140625</v>
      </c>
      <c r="L486" s="215">
        <f t="shared" si="37"/>
        <v>6.5224537687836445E-5</v>
      </c>
      <c r="M486" s="215">
        <f t="shared" si="38"/>
        <v>0.7</v>
      </c>
      <c r="N486" s="216">
        <f t="shared" si="39"/>
        <v>0.70006522453768782</v>
      </c>
      <c r="O486" s="217"/>
      <c r="P486" s="217"/>
    </row>
    <row r="487" spans="1:16" x14ac:dyDescent="0.2">
      <c r="A487" s="265">
        <v>481</v>
      </c>
      <c r="B487" s="261" t="s">
        <v>11</v>
      </c>
      <c r="C487" s="259" t="s">
        <v>1416</v>
      </c>
      <c r="D487" s="261" t="s">
        <v>192</v>
      </c>
      <c r="E487" s="261" t="s">
        <v>193</v>
      </c>
      <c r="F487" s="223">
        <v>1766094.375</v>
      </c>
      <c r="G487" s="260">
        <v>961</v>
      </c>
      <c r="H487" s="114">
        <v>429</v>
      </c>
      <c r="I487" s="114">
        <v>989140</v>
      </c>
      <c r="J487" s="215">
        <f t="shared" si="35"/>
        <v>2.4290887625979783E-4</v>
      </c>
      <c r="K487" s="215">
        <f t="shared" si="36"/>
        <v>1029.2819979188346</v>
      </c>
      <c r="L487" s="215">
        <f t="shared" si="37"/>
        <v>7.287266287793935E-5</v>
      </c>
      <c r="M487" s="215">
        <f t="shared" si="38"/>
        <v>0.7</v>
      </c>
      <c r="N487" s="216">
        <f t="shared" si="39"/>
        <v>0.70007287266287788</v>
      </c>
      <c r="O487" s="217"/>
      <c r="P487" s="217"/>
    </row>
    <row r="488" spans="1:16" x14ac:dyDescent="0.2">
      <c r="A488" s="265">
        <v>482</v>
      </c>
      <c r="B488" s="259" t="s">
        <v>1008</v>
      </c>
      <c r="C488" s="259" t="s">
        <v>1416</v>
      </c>
      <c r="D488" s="259" t="s">
        <v>536</v>
      </c>
      <c r="E488" s="264" t="s">
        <v>1205</v>
      </c>
      <c r="F488" s="223">
        <v>2129357.7250000001</v>
      </c>
      <c r="G488" s="260">
        <v>1173</v>
      </c>
      <c r="H488" s="114">
        <v>216</v>
      </c>
      <c r="I488" s="114">
        <v>739500</v>
      </c>
      <c r="J488" s="215">
        <f t="shared" si="35"/>
        <v>1.0143903838421512E-4</v>
      </c>
      <c r="K488" s="215">
        <f t="shared" si="36"/>
        <v>630.43478260869563</v>
      </c>
      <c r="L488" s="215">
        <f t="shared" si="37"/>
        <v>3.0431711515264533E-5</v>
      </c>
      <c r="M488" s="215">
        <f t="shared" si="38"/>
        <v>0.7</v>
      </c>
      <c r="N488" s="216">
        <f t="shared" si="39"/>
        <v>0.70003043171151524</v>
      </c>
      <c r="O488" s="217"/>
      <c r="P488" s="217"/>
    </row>
    <row r="489" spans="1:16" x14ac:dyDescent="0.2">
      <c r="A489" s="265">
        <v>483</v>
      </c>
      <c r="B489" s="259" t="s">
        <v>1008</v>
      </c>
      <c r="C489" s="259" t="s">
        <v>1416</v>
      </c>
      <c r="D489" s="259" t="s">
        <v>535</v>
      </c>
      <c r="E489" s="259" t="s">
        <v>1333</v>
      </c>
      <c r="F489" s="223">
        <v>1877010.5499999998</v>
      </c>
      <c r="G489" s="260">
        <v>877</v>
      </c>
      <c r="H489" s="114">
        <v>65</v>
      </c>
      <c r="I489" s="114">
        <v>208090</v>
      </c>
      <c r="J489" s="215">
        <f t="shared" si="35"/>
        <v>3.4629533648598838E-5</v>
      </c>
      <c r="K489" s="215">
        <f t="shared" si="36"/>
        <v>237.27480045610034</v>
      </c>
      <c r="L489" s="215">
        <f t="shared" si="37"/>
        <v>1.0388860094579652E-5</v>
      </c>
      <c r="M489" s="215">
        <f t="shared" si="38"/>
        <v>0.7</v>
      </c>
      <c r="N489" s="216">
        <f t="shared" si="39"/>
        <v>0.70001038886009459</v>
      </c>
      <c r="O489" s="217"/>
      <c r="P489" s="217"/>
    </row>
    <row r="490" spans="1:16" x14ac:dyDescent="0.2">
      <c r="A490" s="265">
        <v>484</v>
      </c>
      <c r="B490" s="259" t="s">
        <v>1008</v>
      </c>
      <c r="C490" s="259" t="s">
        <v>1416</v>
      </c>
      <c r="D490" s="259" t="s">
        <v>543</v>
      </c>
      <c r="E490" s="259" t="s">
        <v>1055</v>
      </c>
      <c r="F490" s="223">
        <v>3293748.05</v>
      </c>
      <c r="G490" s="260">
        <v>1862</v>
      </c>
      <c r="H490" s="114">
        <v>398</v>
      </c>
      <c r="I490" s="114">
        <v>804160</v>
      </c>
      <c r="J490" s="215">
        <f t="shared" si="35"/>
        <v>1.2083498614898611E-4</v>
      </c>
      <c r="K490" s="215">
        <f t="shared" si="36"/>
        <v>431.87969924812029</v>
      </c>
      <c r="L490" s="215">
        <f t="shared" si="37"/>
        <v>3.6250495844695828E-5</v>
      </c>
      <c r="M490" s="215">
        <f t="shared" si="38"/>
        <v>0.7</v>
      </c>
      <c r="N490" s="216">
        <f t="shared" si="39"/>
        <v>0.70003625049584461</v>
      </c>
      <c r="O490" s="217"/>
      <c r="P490" s="217"/>
    </row>
    <row r="491" spans="1:16" x14ac:dyDescent="0.2">
      <c r="A491" s="265">
        <v>485</v>
      </c>
      <c r="B491" s="259" t="s">
        <v>1008</v>
      </c>
      <c r="C491" s="259" t="s">
        <v>1416</v>
      </c>
      <c r="D491" s="259" t="s">
        <v>544</v>
      </c>
      <c r="E491" s="259" t="s">
        <v>1348</v>
      </c>
      <c r="F491" s="223">
        <v>1972340.9749999999</v>
      </c>
      <c r="G491" s="260">
        <v>1048</v>
      </c>
      <c r="H491" s="114">
        <v>177</v>
      </c>
      <c r="I491" s="114">
        <v>305885</v>
      </c>
      <c r="J491" s="215">
        <f t="shared" si="35"/>
        <v>8.9741075322942077E-5</v>
      </c>
      <c r="K491" s="215">
        <f t="shared" si="36"/>
        <v>291.875</v>
      </c>
      <c r="L491" s="215">
        <f t="shared" si="37"/>
        <v>2.6922322596882622E-5</v>
      </c>
      <c r="M491" s="215">
        <f t="shared" si="38"/>
        <v>0.7</v>
      </c>
      <c r="N491" s="216">
        <f t="shared" si="39"/>
        <v>0.70002692232259689</v>
      </c>
      <c r="O491" s="217"/>
      <c r="P491" s="217"/>
    </row>
    <row r="492" spans="1:16" x14ac:dyDescent="0.2">
      <c r="A492" s="265">
        <v>486</v>
      </c>
      <c r="B492" s="259" t="s">
        <v>1008</v>
      </c>
      <c r="C492" s="259" t="s">
        <v>1416</v>
      </c>
      <c r="D492" s="259" t="s">
        <v>539</v>
      </c>
      <c r="E492" s="259" t="s">
        <v>540</v>
      </c>
      <c r="F492" s="223">
        <v>3945161.2249999996</v>
      </c>
      <c r="G492" s="260">
        <v>2166</v>
      </c>
      <c r="H492" s="114">
        <v>441</v>
      </c>
      <c r="I492" s="114">
        <v>854805</v>
      </c>
      <c r="J492" s="215">
        <f t="shared" si="35"/>
        <v>1.1178250389500876E-4</v>
      </c>
      <c r="K492" s="215">
        <f t="shared" si="36"/>
        <v>394.64681440443212</v>
      </c>
      <c r="L492" s="215">
        <f t="shared" si="37"/>
        <v>3.3534751168502625E-5</v>
      </c>
      <c r="M492" s="215">
        <f t="shared" si="38"/>
        <v>0.7</v>
      </c>
      <c r="N492" s="216">
        <f t="shared" si="39"/>
        <v>0.70003353475116847</v>
      </c>
      <c r="O492" s="217"/>
      <c r="P492" s="217"/>
    </row>
    <row r="493" spans="1:16" x14ac:dyDescent="0.2">
      <c r="A493" s="265">
        <v>487</v>
      </c>
      <c r="B493" s="259" t="s">
        <v>1008</v>
      </c>
      <c r="C493" s="259" t="s">
        <v>1416</v>
      </c>
      <c r="D493" s="259" t="s">
        <v>545</v>
      </c>
      <c r="E493" s="259" t="s">
        <v>1115</v>
      </c>
      <c r="F493" s="223">
        <v>2180247.2749999999</v>
      </c>
      <c r="G493" s="260">
        <v>1220</v>
      </c>
      <c r="H493" s="114">
        <v>123</v>
      </c>
      <c r="I493" s="114">
        <v>193085</v>
      </c>
      <c r="J493" s="215">
        <f t="shared" si="35"/>
        <v>5.641561918704841E-5</v>
      </c>
      <c r="K493" s="215">
        <f t="shared" si="36"/>
        <v>158.26639344262296</v>
      </c>
      <c r="L493" s="215">
        <f t="shared" si="37"/>
        <v>1.6924685756114521E-5</v>
      </c>
      <c r="M493" s="215">
        <f t="shared" si="38"/>
        <v>0.7</v>
      </c>
      <c r="N493" s="216">
        <f t="shared" si="39"/>
        <v>0.70001692468575605</v>
      </c>
      <c r="O493" s="217"/>
      <c r="P493" s="217"/>
    </row>
    <row r="494" spans="1:16" x14ac:dyDescent="0.2">
      <c r="A494" s="265">
        <v>488</v>
      </c>
      <c r="B494" s="259" t="s">
        <v>1008</v>
      </c>
      <c r="C494" s="259" t="s">
        <v>1416</v>
      </c>
      <c r="D494" s="259" t="s">
        <v>541</v>
      </c>
      <c r="E494" s="259" t="s">
        <v>1349</v>
      </c>
      <c r="F494" s="223">
        <v>1557738.7</v>
      </c>
      <c r="G494" s="260">
        <v>821</v>
      </c>
      <c r="H494" s="114">
        <v>272</v>
      </c>
      <c r="I494" s="114">
        <v>361055</v>
      </c>
      <c r="J494" s="215">
        <f t="shared" si="35"/>
        <v>1.7461208352851477E-4</v>
      </c>
      <c r="K494" s="215">
        <f t="shared" si="36"/>
        <v>439.77466504263094</v>
      </c>
      <c r="L494" s="215">
        <f t="shared" si="37"/>
        <v>5.2383625058554432E-5</v>
      </c>
      <c r="M494" s="215">
        <f t="shared" si="38"/>
        <v>0.7</v>
      </c>
      <c r="N494" s="216">
        <f t="shared" si="39"/>
        <v>0.70005238362505851</v>
      </c>
      <c r="O494" s="217"/>
      <c r="P494" s="217"/>
    </row>
    <row r="495" spans="1:16" x14ac:dyDescent="0.2">
      <c r="A495" s="265">
        <v>489</v>
      </c>
      <c r="B495" s="259" t="s">
        <v>1008</v>
      </c>
      <c r="C495" s="259" t="s">
        <v>1416</v>
      </c>
      <c r="D495" s="259" t="s">
        <v>537</v>
      </c>
      <c r="E495" s="259" t="s">
        <v>538</v>
      </c>
      <c r="F495" s="223">
        <v>2457509.3249999997</v>
      </c>
      <c r="G495" s="260">
        <v>1322</v>
      </c>
      <c r="H495" s="114">
        <v>219</v>
      </c>
      <c r="I495" s="114">
        <v>480265</v>
      </c>
      <c r="J495" s="215">
        <f t="shared" si="35"/>
        <v>8.9114616075770139E-5</v>
      </c>
      <c r="K495" s="215">
        <f t="shared" si="36"/>
        <v>363.28668683812407</v>
      </c>
      <c r="L495" s="215">
        <f t="shared" si="37"/>
        <v>2.6734384822731042E-5</v>
      </c>
      <c r="M495" s="215">
        <f t="shared" si="38"/>
        <v>0.7</v>
      </c>
      <c r="N495" s="216">
        <f t="shared" si="39"/>
        <v>0.70002673438482266</v>
      </c>
      <c r="O495" s="217"/>
      <c r="P495" s="217"/>
    </row>
    <row r="496" spans="1:16" x14ac:dyDescent="0.2">
      <c r="A496" s="265">
        <v>490</v>
      </c>
      <c r="B496" s="259" t="s">
        <v>130</v>
      </c>
      <c r="C496" s="259" t="s">
        <v>1416</v>
      </c>
      <c r="D496" s="259" t="s">
        <v>577</v>
      </c>
      <c r="E496" s="259" t="s">
        <v>1459</v>
      </c>
      <c r="F496" s="223">
        <v>3022482.2</v>
      </c>
      <c r="G496" s="260">
        <v>1639</v>
      </c>
      <c r="H496" s="114">
        <v>507</v>
      </c>
      <c r="I496" s="114">
        <v>1116710</v>
      </c>
      <c r="J496" s="215">
        <f t="shared" si="35"/>
        <v>1.6774292334955686E-4</v>
      </c>
      <c r="K496" s="215">
        <f t="shared" si="36"/>
        <v>681.33618059792559</v>
      </c>
      <c r="L496" s="215">
        <f t="shared" si="37"/>
        <v>5.0322877004867054E-5</v>
      </c>
      <c r="M496" s="215">
        <f t="shared" si="38"/>
        <v>0.7</v>
      </c>
      <c r="N496" s="216">
        <f t="shared" si="39"/>
        <v>0.70005032287700486</v>
      </c>
      <c r="O496" s="217"/>
      <c r="P496" s="217"/>
    </row>
    <row r="497" spans="1:16" x14ac:dyDescent="0.2">
      <c r="A497" s="265">
        <v>491</v>
      </c>
      <c r="B497" s="259" t="s">
        <v>130</v>
      </c>
      <c r="C497" s="259" t="s">
        <v>1416</v>
      </c>
      <c r="D497" s="259" t="s">
        <v>581</v>
      </c>
      <c r="E497" s="259" t="s">
        <v>582</v>
      </c>
      <c r="F497" s="223">
        <v>1447442.5750000002</v>
      </c>
      <c r="G497" s="260">
        <v>778</v>
      </c>
      <c r="H497" s="114">
        <v>128</v>
      </c>
      <c r="I497" s="114">
        <v>257090</v>
      </c>
      <c r="J497" s="215">
        <f t="shared" si="35"/>
        <v>8.8431832951991189E-5</v>
      </c>
      <c r="K497" s="215">
        <f t="shared" si="36"/>
        <v>330.44987146529564</v>
      </c>
      <c r="L497" s="215">
        <f t="shared" si="37"/>
        <v>2.6529549885597356E-5</v>
      </c>
      <c r="M497" s="215">
        <f t="shared" si="38"/>
        <v>0.7</v>
      </c>
      <c r="N497" s="216">
        <f t="shared" si="39"/>
        <v>0.70002652954988553</v>
      </c>
      <c r="O497" s="217"/>
      <c r="P497" s="217"/>
    </row>
    <row r="498" spans="1:16" x14ac:dyDescent="0.2">
      <c r="A498" s="265">
        <v>492</v>
      </c>
      <c r="B498" s="259" t="s">
        <v>130</v>
      </c>
      <c r="C498" s="259" t="s">
        <v>1416</v>
      </c>
      <c r="D498" s="259" t="s">
        <v>579</v>
      </c>
      <c r="E498" s="259" t="s">
        <v>580</v>
      </c>
      <c r="F498" s="223">
        <v>1916352.7</v>
      </c>
      <c r="G498" s="260">
        <v>1040</v>
      </c>
      <c r="H498" s="114">
        <v>265</v>
      </c>
      <c r="I498" s="114">
        <v>635045</v>
      </c>
      <c r="J498" s="215">
        <f t="shared" si="35"/>
        <v>1.3828352160852228E-4</v>
      </c>
      <c r="K498" s="215">
        <f t="shared" si="36"/>
        <v>610.62019230769226</v>
      </c>
      <c r="L498" s="215">
        <f t="shared" si="37"/>
        <v>4.1485056482556683E-5</v>
      </c>
      <c r="M498" s="215">
        <f t="shared" si="38"/>
        <v>0.7</v>
      </c>
      <c r="N498" s="216">
        <f t="shared" si="39"/>
        <v>0.70004148505648256</v>
      </c>
      <c r="O498" s="217"/>
      <c r="P498" s="217"/>
    </row>
    <row r="499" spans="1:16" x14ac:dyDescent="0.2">
      <c r="A499" s="265">
        <v>493</v>
      </c>
      <c r="B499" s="259" t="s">
        <v>130</v>
      </c>
      <c r="C499" s="259" t="s">
        <v>1416</v>
      </c>
      <c r="D499" s="259" t="s">
        <v>575</v>
      </c>
      <c r="E499" s="259" t="s">
        <v>576</v>
      </c>
      <c r="F499" s="223">
        <v>1670681.5</v>
      </c>
      <c r="G499" s="260">
        <v>907</v>
      </c>
      <c r="H499" s="114">
        <v>161</v>
      </c>
      <c r="I499" s="114">
        <v>325955</v>
      </c>
      <c r="J499" s="215">
        <f t="shared" si="35"/>
        <v>9.6367859463338763E-5</v>
      </c>
      <c r="K499" s="215">
        <f t="shared" si="36"/>
        <v>359.37706725468576</v>
      </c>
      <c r="L499" s="215">
        <f t="shared" si="37"/>
        <v>2.8910357839001627E-5</v>
      </c>
      <c r="M499" s="215">
        <f t="shared" si="38"/>
        <v>0.7</v>
      </c>
      <c r="N499" s="216">
        <f t="shared" si="39"/>
        <v>0.70002891035783898</v>
      </c>
      <c r="O499" s="217"/>
      <c r="P499" s="217"/>
    </row>
    <row r="500" spans="1:16" x14ac:dyDescent="0.2">
      <c r="A500" s="265">
        <v>494</v>
      </c>
      <c r="B500" s="259" t="s">
        <v>130</v>
      </c>
      <c r="C500" s="259" t="s">
        <v>1416</v>
      </c>
      <c r="D500" s="259" t="s">
        <v>573</v>
      </c>
      <c r="E500" s="259" t="s">
        <v>1010</v>
      </c>
      <c r="F500" s="223">
        <v>2958794.8250000002</v>
      </c>
      <c r="G500" s="260">
        <v>1598</v>
      </c>
      <c r="H500" s="114">
        <v>246</v>
      </c>
      <c r="I500" s="114">
        <v>514440</v>
      </c>
      <c r="J500" s="215">
        <f t="shared" si="35"/>
        <v>8.3141959665959596E-5</v>
      </c>
      <c r="K500" s="215">
        <f t="shared" si="36"/>
        <v>321.927409261577</v>
      </c>
      <c r="L500" s="215">
        <f t="shared" si="37"/>
        <v>2.4942587899787879E-5</v>
      </c>
      <c r="M500" s="215">
        <f t="shared" si="38"/>
        <v>0.7</v>
      </c>
      <c r="N500" s="216">
        <f t="shared" si="39"/>
        <v>0.70002494258789971</v>
      </c>
      <c r="O500" s="217"/>
      <c r="P500" s="217"/>
    </row>
    <row r="501" spans="1:16" x14ac:dyDescent="0.2">
      <c r="A501" s="265">
        <v>495</v>
      </c>
      <c r="B501" s="259" t="s">
        <v>130</v>
      </c>
      <c r="C501" s="259" t="s">
        <v>1416</v>
      </c>
      <c r="D501" s="259" t="s">
        <v>1011</v>
      </c>
      <c r="E501" s="259" t="s">
        <v>1116</v>
      </c>
      <c r="F501" s="223">
        <v>1447442.5750000002</v>
      </c>
      <c r="G501" s="260">
        <v>778</v>
      </c>
      <c r="H501" s="114">
        <v>215</v>
      </c>
      <c r="I501" s="114">
        <v>340355</v>
      </c>
      <c r="J501" s="215">
        <f t="shared" si="35"/>
        <v>1.485378444115477E-4</v>
      </c>
      <c r="K501" s="215">
        <f t="shared" si="36"/>
        <v>437.47429305912596</v>
      </c>
      <c r="L501" s="215">
        <f t="shared" si="37"/>
        <v>4.4561353323464306E-5</v>
      </c>
      <c r="M501" s="215">
        <f t="shared" si="38"/>
        <v>0.7</v>
      </c>
      <c r="N501" s="216">
        <f t="shared" si="39"/>
        <v>0.70004456135332338</v>
      </c>
      <c r="O501" s="217"/>
      <c r="P501" s="217"/>
    </row>
    <row r="502" spans="1:16" x14ac:dyDescent="0.2">
      <c r="A502" s="265">
        <v>496</v>
      </c>
      <c r="B502" s="259" t="s">
        <v>130</v>
      </c>
      <c r="C502" s="259" t="s">
        <v>1416</v>
      </c>
      <c r="D502" s="259" t="s">
        <v>574</v>
      </c>
      <c r="E502" s="259" t="s">
        <v>1207</v>
      </c>
      <c r="F502" s="223">
        <v>1366113.9750000001</v>
      </c>
      <c r="G502" s="260">
        <v>735</v>
      </c>
      <c r="H502" s="114">
        <v>169</v>
      </c>
      <c r="I502" s="114">
        <v>229895</v>
      </c>
      <c r="J502" s="215">
        <f t="shared" si="35"/>
        <v>1.2370856538525637E-4</v>
      </c>
      <c r="K502" s="215">
        <f t="shared" si="36"/>
        <v>312.78231292517006</v>
      </c>
      <c r="L502" s="215">
        <f t="shared" si="37"/>
        <v>3.7112569615576908E-5</v>
      </c>
      <c r="M502" s="215">
        <f t="shared" si="38"/>
        <v>0.7</v>
      </c>
      <c r="N502" s="216">
        <f t="shared" si="39"/>
        <v>0.70003711256961554</v>
      </c>
      <c r="O502" s="217"/>
      <c r="P502" s="217"/>
    </row>
    <row r="503" spans="1:16" x14ac:dyDescent="0.2">
      <c r="A503" s="265">
        <v>497</v>
      </c>
      <c r="B503" s="259" t="s">
        <v>130</v>
      </c>
      <c r="C503" s="259" t="s">
        <v>1416</v>
      </c>
      <c r="D503" s="259" t="s">
        <v>583</v>
      </c>
      <c r="E503" s="259" t="s">
        <v>1070</v>
      </c>
      <c r="F503" s="223">
        <v>2139816.625</v>
      </c>
      <c r="G503" s="260">
        <v>1165</v>
      </c>
      <c r="H503" s="114">
        <v>148</v>
      </c>
      <c r="I503" s="114">
        <v>277560</v>
      </c>
      <c r="J503" s="215">
        <f t="shared" si="35"/>
        <v>6.9164805185117207E-5</v>
      </c>
      <c r="K503" s="215">
        <f t="shared" si="36"/>
        <v>238.24892703862662</v>
      </c>
      <c r="L503" s="215">
        <f t="shared" si="37"/>
        <v>2.0749441555535161E-5</v>
      </c>
      <c r="M503" s="215">
        <f t="shared" si="38"/>
        <v>0.7</v>
      </c>
      <c r="N503" s="216">
        <f t="shared" si="39"/>
        <v>0.70002074944155546</v>
      </c>
      <c r="O503" s="217"/>
      <c r="P503" s="217"/>
    </row>
    <row r="504" spans="1:16" x14ac:dyDescent="0.2">
      <c r="A504" s="265">
        <v>498</v>
      </c>
      <c r="B504" s="261" t="s">
        <v>133</v>
      </c>
      <c r="C504" s="259" t="s">
        <v>1416</v>
      </c>
      <c r="D504" s="261" t="s">
        <v>489</v>
      </c>
      <c r="E504" s="261" t="s">
        <v>1354</v>
      </c>
      <c r="F504" s="223">
        <v>2056008.15</v>
      </c>
      <c r="G504" s="260">
        <v>1065</v>
      </c>
      <c r="H504" s="114">
        <v>170</v>
      </c>
      <c r="I504" s="114">
        <v>310010</v>
      </c>
      <c r="J504" s="215">
        <f t="shared" si="35"/>
        <v>8.2684497140733619E-5</v>
      </c>
      <c r="K504" s="215">
        <f t="shared" si="36"/>
        <v>291.08920187793427</v>
      </c>
      <c r="L504" s="215">
        <f t="shared" si="37"/>
        <v>2.4805349142220086E-5</v>
      </c>
      <c r="M504" s="215">
        <f t="shared" si="38"/>
        <v>0.7</v>
      </c>
      <c r="N504" s="216">
        <f t="shared" si="39"/>
        <v>0.70002480534914213</v>
      </c>
      <c r="O504" s="217"/>
      <c r="P504" s="217"/>
    </row>
    <row r="505" spans="1:16" x14ac:dyDescent="0.2">
      <c r="A505" s="265">
        <v>499</v>
      </c>
      <c r="B505" s="261" t="s">
        <v>133</v>
      </c>
      <c r="C505" s="259" t="s">
        <v>1416</v>
      </c>
      <c r="D505" s="261" t="s">
        <v>492</v>
      </c>
      <c r="E505" s="261" t="s">
        <v>493</v>
      </c>
      <c r="F505" s="223">
        <v>1793452.65</v>
      </c>
      <c r="G505" s="260">
        <v>965</v>
      </c>
      <c r="H505" s="114">
        <v>148</v>
      </c>
      <c r="I505" s="114">
        <v>264815</v>
      </c>
      <c r="J505" s="215">
        <f t="shared" si="35"/>
        <v>8.2522390540949047E-5</v>
      </c>
      <c r="K505" s="215">
        <f t="shared" si="36"/>
        <v>274.41968911917098</v>
      </c>
      <c r="L505" s="215">
        <f t="shared" si="37"/>
        <v>2.4756717162284712E-5</v>
      </c>
      <c r="M505" s="215">
        <f t="shared" si="38"/>
        <v>0.7</v>
      </c>
      <c r="N505" s="216">
        <f t="shared" si="39"/>
        <v>0.70002475671716224</v>
      </c>
      <c r="O505" s="217"/>
      <c r="P505" s="217"/>
    </row>
    <row r="506" spans="1:16" x14ac:dyDescent="0.2">
      <c r="A506" s="265">
        <v>500</v>
      </c>
      <c r="B506" s="261" t="s">
        <v>133</v>
      </c>
      <c r="C506" s="259" t="s">
        <v>1416</v>
      </c>
      <c r="D506" s="261" t="s">
        <v>494</v>
      </c>
      <c r="E506" s="261" t="s">
        <v>432</v>
      </c>
      <c r="F506" s="223">
        <v>2310238.5</v>
      </c>
      <c r="G506" s="260">
        <v>1288</v>
      </c>
      <c r="H506" s="114">
        <v>191</v>
      </c>
      <c r="I506" s="114">
        <v>393755</v>
      </c>
      <c r="J506" s="215">
        <f t="shared" si="35"/>
        <v>8.2675446712536391E-5</v>
      </c>
      <c r="K506" s="215">
        <f t="shared" si="36"/>
        <v>305.71040372670808</v>
      </c>
      <c r="L506" s="215">
        <f t="shared" si="37"/>
        <v>2.4802634013760916E-5</v>
      </c>
      <c r="M506" s="215">
        <f t="shared" si="38"/>
        <v>0.7</v>
      </c>
      <c r="N506" s="216">
        <f t="shared" si="39"/>
        <v>0.70002480263401368</v>
      </c>
      <c r="O506" s="217"/>
      <c r="P506" s="217"/>
    </row>
    <row r="507" spans="1:16" x14ac:dyDescent="0.2">
      <c r="A507" s="265">
        <v>501</v>
      </c>
      <c r="B507" s="261" t="s">
        <v>133</v>
      </c>
      <c r="C507" s="259" t="s">
        <v>1416</v>
      </c>
      <c r="D507" s="261" t="s">
        <v>491</v>
      </c>
      <c r="E507" s="261" t="s">
        <v>1112</v>
      </c>
      <c r="F507" s="223">
        <v>2876356.55</v>
      </c>
      <c r="G507" s="260">
        <v>1569</v>
      </c>
      <c r="H507" s="114">
        <v>345</v>
      </c>
      <c r="I507" s="114">
        <v>759830</v>
      </c>
      <c r="J507" s="215">
        <f t="shared" si="35"/>
        <v>1.1994340548636086E-4</v>
      </c>
      <c r="K507" s="215">
        <f t="shared" si="36"/>
        <v>484.27660930528998</v>
      </c>
      <c r="L507" s="215">
        <f t="shared" si="37"/>
        <v>3.5983021645908255E-5</v>
      </c>
      <c r="M507" s="215">
        <f t="shared" si="38"/>
        <v>0.7</v>
      </c>
      <c r="N507" s="216">
        <f t="shared" si="39"/>
        <v>0.70003598302164582</v>
      </c>
      <c r="O507" s="217"/>
      <c r="P507" s="217"/>
    </row>
    <row r="508" spans="1:16" x14ac:dyDescent="0.2">
      <c r="A508" s="265">
        <v>502</v>
      </c>
      <c r="B508" s="261" t="s">
        <v>133</v>
      </c>
      <c r="C508" s="259" t="s">
        <v>1416</v>
      </c>
      <c r="D508" s="261" t="s">
        <v>488</v>
      </c>
      <c r="E508" s="261" t="s">
        <v>1383</v>
      </c>
      <c r="F508" s="223">
        <v>1441749.55</v>
      </c>
      <c r="G508" s="260">
        <v>802</v>
      </c>
      <c r="H508" s="114">
        <v>81</v>
      </c>
      <c r="I508" s="114">
        <v>194615</v>
      </c>
      <c r="J508" s="215">
        <f t="shared" si="35"/>
        <v>5.6181741135275536E-5</v>
      </c>
      <c r="K508" s="215">
        <f t="shared" si="36"/>
        <v>242.66209476309226</v>
      </c>
      <c r="L508" s="215">
        <f t="shared" si="37"/>
        <v>1.6854522340582661E-5</v>
      </c>
      <c r="M508" s="215">
        <f t="shared" si="38"/>
        <v>0.7</v>
      </c>
      <c r="N508" s="216">
        <f t="shared" si="39"/>
        <v>0.70001685452234053</v>
      </c>
      <c r="O508" s="217"/>
      <c r="P508" s="217"/>
    </row>
    <row r="509" spans="1:16" x14ac:dyDescent="0.2">
      <c r="A509" s="265">
        <v>503</v>
      </c>
      <c r="B509" s="258" t="s">
        <v>7</v>
      </c>
      <c r="C509" s="259" t="s">
        <v>1416</v>
      </c>
      <c r="D509" s="258" t="s">
        <v>216</v>
      </c>
      <c r="E509" s="258" t="s">
        <v>217</v>
      </c>
      <c r="F509" s="223">
        <v>1459560.8</v>
      </c>
      <c r="G509" s="260">
        <v>785</v>
      </c>
      <c r="H509" s="114">
        <v>236</v>
      </c>
      <c r="I509" s="114">
        <v>348330</v>
      </c>
      <c r="J509" s="215">
        <f t="shared" si="35"/>
        <v>1.6169247625724123E-4</v>
      </c>
      <c r="K509" s="215">
        <f t="shared" si="36"/>
        <v>443.73248407643314</v>
      </c>
      <c r="L509" s="215">
        <f t="shared" si="37"/>
        <v>4.850774287717237E-5</v>
      </c>
      <c r="M509" s="215">
        <f t="shared" si="38"/>
        <v>0.7</v>
      </c>
      <c r="N509" s="216">
        <f t="shared" si="39"/>
        <v>0.70004850774287708</v>
      </c>
      <c r="O509" s="217"/>
      <c r="P509" s="217"/>
    </row>
    <row r="510" spans="1:16" x14ac:dyDescent="0.2">
      <c r="A510" s="265">
        <v>504</v>
      </c>
      <c r="B510" s="258" t="s">
        <v>7</v>
      </c>
      <c r="C510" s="259" t="s">
        <v>1416</v>
      </c>
      <c r="D510" s="258" t="s">
        <v>219</v>
      </c>
      <c r="E510" s="258" t="s">
        <v>1271</v>
      </c>
      <c r="F510" s="223">
        <v>3369698.5</v>
      </c>
      <c r="G510" s="260">
        <v>1832</v>
      </c>
      <c r="H510" s="114">
        <v>377</v>
      </c>
      <c r="I510" s="114">
        <v>666930</v>
      </c>
      <c r="J510" s="215">
        <f t="shared" si="35"/>
        <v>1.1187944559431652E-4</v>
      </c>
      <c r="K510" s="215">
        <f t="shared" si="36"/>
        <v>364.0447598253275</v>
      </c>
      <c r="L510" s="215">
        <f t="shared" si="37"/>
        <v>3.3563833678294954E-5</v>
      </c>
      <c r="M510" s="215">
        <f t="shared" si="38"/>
        <v>0.7</v>
      </c>
      <c r="N510" s="216">
        <f t="shared" si="39"/>
        <v>0.70003356383367821</v>
      </c>
      <c r="O510" s="217"/>
      <c r="P510" s="217"/>
    </row>
    <row r="511" spans="1:16" x14ac:dyDescent="0.2">
      <c r="A511" s="265">
        <v>505</v>
      </c>
      <c r="B511" s="258" t="s">
        <v>1</v>
      </c>
      <c r="C511" s="259" t="s">
        <v>1416</v>
      </c>
      <c r="D511" s="258" t="s">
        <v>167</v>
      </c>
      <c r="E511" s="258" t="s">
        <v>1460</v>
      </c>
      <c r="F511" s="223">
        <v>3245588.3</v>
      </c>
      <c r="G511" s="260">
        <v>1975</v>
      </c>
      <c r="H511" s="114">
        <v>1270</v>
      </c>
      <c r="I511" s="114">
        <v>1677345</v>
      </c>
      <c r="J511" s="215">
        <f t="shared" si="35"/>
        <v>3.9130039999219868E-4</v>
      </c>
      <c r="K511" s="215">
        <f t="shared" si="36"/>
        <v>849.28860759493671</v>
      </c>
      <c r="L511" s="215">
        <f t="shared" si="37"/>
        <v>1.1739011999765959E-4</v>
      </c>
      <c r="M511" s="215">
        <f t="shared" si="38"/>
        <v>0.7</v>
      </c>
      <c r="N511" s="216">
        <f t="shared" si="39"/>
        <v>0.70011739011999763</v>
      </c>
      <c r="O511" s="217"/>
      <c r="P511" s="217"/>
    </row>
    <row r="512" spans="1:16" x14ac:dyDescent="0.2">
      <c r="A512" s="265">
        <v>506</v>
      </c>
      <c r="B512" s="258" t="s">
        <v>1</v>
      </c>
      <c r="C512" s="259" t="s">
        <v>1416</v>
      </c>
      <c r="D512" s="258" t="s">
        <v>170</v>
      </c>
      <c r="E512" s="258" t="s">
        <v>1461</v>
      </c>
      <c r="F512" s="223">
        <v>1938438.7250000001</v>
      </c>
      <c r="G512" s="260">
        <v>1008</v>
      </c>
      <c r="H512" s="114">
        <v>462</v>
      </c>
      <c r="I512" s="114">
        <v>875305</v>
      </c>
      <c r="J512" s="215">
        <f t="shared" si="35"/>
        <v>2.3833613827540511E-4</v>
      </c>
      <c r="K512" s="215">
        <f t="shared" si="36"/>
        <v>868.35813492063494</v>
      </c>
      <c r="L512" s="215">
        <f t="shared" si="37"/>
        <v>7.1500841482621528E-5</v>
      </c>
      <c r="M512" s="215">
        <f t="shared" si="38"/>
        <v>0.7</v>
      </c>
      <c r="N512" s="216">
        <f t="shared" si="39"/>
        <v>0.70007150084148262</v>
      </c>
      <c r="O512" s="217"/>
      <c r="P512" s="217"/>
    </row>
    <row r="513" spans="1:16" x14ac:dyDescent="0.2">
      <c r="A513" s="265">
        <v>507</v>
      </c>
      <c r="B513" s="258" t="s">
        <v>1</v>
      </c>
      <c r="C513" s="259" t="s">
        <v>1416</v>
      </c>
      <c r="D513" s="258" t="s">
        <v>168</v>
      </c>
      <c r="E513" s="258" t="s">
        <v>1462</v>
      </c>
      <c r="F513" s="223">
        <v>2361184.1749999998</v>
      </c>
      <c r="G513" s="260">
        <v>1221</v>
      </c>
      <c r="H513" s="114">
        <v>1222</v>
      </c>
      <c r="I513" s="114">
        <v>1922190</v>
      </c>
      <c r="J513" s="215">
        <f t="shared" si="35"/>
        <v>5.1753692614850768E-4</v>
      </c>
      <c r="K513" s="215">
        <f t="shared" si="36"/>
        <v>1574.2751842751843</v>
      </c>
      <c r="L513" s="215">
        <f t="shared" si="37"/>
        <v>1.552610778445523E-4</v>
      </c>
      <c r="M513" s="215">
        <f t="shared" si="38"/>
        <v>0.7</v>
      </c>
      <c r="N513" s="216">
        <f t="shared" si="39"/>
        <v>0.70015526107784454</v>
      </c>
      <c r="O513" s="217"/>
      <c r="P513" s="217"/>
    </row>
    <row r="514" spans="1:16" x14ac:dyDescent="0.2">
      <c r="A514" s="265">
        <v>508</v>
      </c>
      <c r="B514" s="258" t="s">
        <v>1</v>
      </c>
      <c r="C514" s="259" t="s">
        <v>1416</v>
      </c>
      <c r="D514" s="258" t="s">
        <v>171</v>
      </c>
      <c r="E514" s="258" t="s">
        <v>1380</v>
      </c>
      <c r="F514" s="223">
        <v>1794539.05</v>
      </c>
      <c r="G514" s="260">
        <v>946</v>
      </c>
      <c r="H514" s="114">
        <v>756</v>
      </c>
      <c r="I514" s="114">
        <v>1154340</v>
      </c>
      <c r="J514" s="215">
        <f t="shared" si="35"/>
        <v>4.2127809924225387E-4</v>
      </c>
      <c r="K514" s="215">
        <f t="shared" si="36"/>
        <v>1220.2325581395348</v>
      </c>
      <c r="L514" s="215">
        <f t="shared" si="37"/>
        <v>1.2638342977267615E-4</v>
      </c>
      <c r="M514" s="215">
        <f t="shared" si="38"/>
        <v>0.7</v>
      </c>
      <c r="N514" s="216">
        <f t="shared" si="39"/>
        <v>0.70012638342977263</v>
      </c>
      <c r="O514" s="217"/>
      <c r="P514" s="217"/>
    </row>
    <row r="515" spans="1:16" x14ac:dyDescent="0.2">
      <c r="A515" s="265">
        <v>509</v>
      </c>
      <c r="B515" s="258" t="s">
        <v>9</v>
      </c>
      <c r="C515" s="259" t="s">
        <v>1416</v>
      </c>
      <c r="D515" s="258" t="s">
        <v>223</v>
      </c>
      <c r="E515" s="258" t="s">
        <v>1063</v>
      </c>
      <c r="F515" s="223">
        <v>1549853.7750000001</v>
      </c>
      <c r="G515" s="260">
        <v>882</v>
      </c>
      <c r="H515" s="114">
        <v>303</v>
      </c>
      <c r="I515" s="114">
        <v>571575</v>
      </c>
      <c r="J515" s="215">
        <f t="shared" si="35"/>
        <v>1.9550231440382173E-4</v>
      </c>
      <c r="K515" s="215">
        <f t="shared" si="36"/>
        <v>648.04421768707482</v>
      </c>
      <c r="L515" s="215">
        <f t="shared" si="37"/>
        <v>5.8650694321146519E-5</v>
      </c>
      <c r="M515" s="215">
        <f t="shared" si="38"/>
        <v>0.7</v>
      </c>
      <c r="N515" s="216">
        <f t="shared" si="39"/>
        <v>0.70005865069432105</v>
      </c>
      <c r="O515" s="217"/>
      <c r="P515" s="217"/>
    </row>
    <row r="516" spans="1:16" x14ac:dyDescent="0.2">
      <c r="A516" s="265">
        <v>510</v>
      </c>
      <c r="B516" s="258" t="s">
        <v>9</v>
      </c>
      <c r="C516" s="259" t="s">
        <v>1416</v>
      </c>
      <c r="D516" s="258" t="s">
        <v>224</v>
      </c>
      <c r="E516" s="258" t="s">
        <v>1463</v>
      </c>
      <c r="F516" s="223">
        <v>1694901</v>
      </c>
      <c r="G516" s="260">
        <v>1097</v>
      </c>
      <c r="H516" s="114">
        <v>426</v>
      </c>
      <c r="I516" s="114">
        <v>707875</v>
      </c>
      <c r="J516" s="215">
        <f t="shared" si="35"/>
        <v>2.5134211378717694E-4</v>
      </c>
      <c r="K516" s="215">
        <f t="shared" si="36"/>
        <v>645.28258887876029</v>
      </c>
      <c r="L516" s="215">
        <f t="shared" si="37"/>
        <v>7.5402634136153074E-5</v>
      </c>
      <c r="M516" s="215">
        <f t="shared" si="38"/>
        <v>0.7</v>
      </c>
      <c r="N516" s="216">
        <f t="shared" si="39"/>
        <v>0.70007540263413615</v>
      </c>
      <c r="O516" s="217"/>
      <c r="P516" s="217"/>
    </row>
    <row r="517" spans="1:16" x14ac:dyDescent="0.2">
      <c r="A517" s="265">
        <v>511</v>
      </c>
      <c r="B517" s="258" t="s">
        <v>9</v>
      </c>
      <c r="C517" s="259" t="s">
        <v>1416</v>
      </c>
      <c r="D517" s="258" t="s">
        <v>222</v>
      </c>
      <c r="E517" s="258" t="s">
        <v>1464</v>
      </c>
      <c r="F517" s="223">
        <v>3643660.8249999997</v>
      </c>
      <c r="G517" s="260">
        <v>1660</v>
      </c>
      <c r="H517" s="114">
        <v>510</v>
      </c>
      <c r="I517" s="114">
        <v>1125215</v>
      </c>
      <c r="J517" s="215">
        <f t="shared" si="35"/>
        <v>1.3996912020481489E-4</v>
      </c>
      <c r="K517" s="215">
        <f t="shared" si="36"/>
        <v>677.84036144578317</v>
      </c>
      <c r="L517" s="215">
        <f t="shared" si="37"/>
        <v>4.1990736061444464E-5</v>
      </c>
      <c r="M517" s="215">
        <f t="shared" si="38"/>
        <v>0.7</v>
      </c>
      <c r="N517" s="216">
        <f t="shared" si="39"/>
        <v>0.70004199073606144</v>
      </c>
      <c r="O517" s="217"/>
      <c r="P517" s="217"/>
    </row>
    <row r="518" spans="1:16" x14ac:dyDescent="0.2">
      <c r="A518" s="265">
        <v>512</v>
      </c>
      <c r="B518" s="258" t="s">
        <v>9</v>
      </c>
      <c r="C518" s="259" t="s">
        <v>1416</v>
      </c>
      <c r="D518" s="258" t="s">
        <v>225</v>
      </c>
      <c r="E518" s="258" t="s">
        <v>1465</v>
      </c>
      <c r="F518" s="223">
        <v>2202047.8249999997</v>
      </c>
      <c r="G518" s="260">
        <v>1263</v>
      </c>
      <c r="H518" s="114">
        <v>416</v>
      </c>
      <c r="I518" s="114">
        <v>821625</v>
      </c>
      <c r="J518" s="215">
        <f t="shared" ref="J518:J536" si="40">IFERROR(H518/F518,0)</f>
        <v>1.8891506137020436E-4</v>
      </c>
      <c r="K518" s="215">
        <f t="shared" ref="K518:K536" si="41">IFERROR(I518/G518,0)</f>
        <v>650.5344418052257</v>
      </c>
      <c r="L518" s="215">
        <f t="shared" si="37"/>
        <v>5.6674518411061305E-5</v>
      </c>
      <c r="M518" s="215">
        <f t="shared" si="38"/>
        <v>0.7</v>
      </c>
      <c r="N518" s="216">
        <f t="shared" si="39"/>
        <v>0.70005667451841103</v>
      </c>
      <c r="O518" s="217"/>
      <c r="P518" s="217"/>
    </row>
    <row r="519" spans="1:16" x14ac:dyDescent="0.2">
      <c r="A519" s="265">
        <v>513</v>
      </c>
      <c r="B519" s="258" t="s">
        <v>9</v>
      </c>
      <c r="C519" s="259" t="s">
        <v>1416</v>
      </c>
      <c r="D519" s="258" t="s">
        <v>1094</v>
      </c>
      <c r="E519" s="258" t="s">
        <v>1095</v>
      </c>
      <c r="F519" s="223">
        <v>870243.57500000007</v>
      </c>
      <c r="G519" s="260">
        <v>455</v>
      </c>
      <c r="H519" s="114">
        <v>169</v>
      </c>
      <c r="I519" s="114">
        <v>288870</v>
      </c>
      <c r="J519" s="215">
        <f t="shared" si="40"/>
        <v>1.9419850356263761E-4</v>
      </c>
      <c r="K519" s="215">
        <f t="shared" si="41"/>
        <v>634.87912087912093</v>
      </c>
      <c r="L519" s="215">
        <f t="shared" ref="L519:L536" si="42">IF((J519*0.3)&gt;30%,30%,(J519*0.3))</f>
        <v>5.8259551068791279E-5</v>
      </c>
      <c r="M519" s="215">
        <f t="shared" ref="M519:M536" si="43">IF((K519*0.7)&gt;70%,70%,(K519*0.7))</f>
        <v>0.7</v>
      </c>
      <c r="N519" s="216">
        <f t="shared" ref="N519:N536" si="44">L519+M519</f>
        <v>0.70005825955106871</v>
      </c>
      <c r="O519" s="217"/>
      <c r="P519" s="217"/>
    </row>
    <row r="520" spans="1:16" x14ac:dyDescent="0.2">
      <c r="A520" s="265">
        <v>514</v>
      </c>
      <c r="B520" s="258" t="s">
        <v>9</v>
      </c>
      <c r="C520" s="259" t="s">
        <v>1416</v>
      </c>
      <c r="D520" s="258" t="s">
        <v>1272</v>
      </c>
      <c r="E520" s="258" t="s">
        <v>1273</v>
      </c>
      <c r="F520" s="223">
        <v>391578.35000000003</v>
      </c>
      <c r="G520" s="260">
        <v>261</v>
      </c>
      <c r="H520" s="114">
        <v>43</v>
      </c>
      <c r="I520" s="114">
        <v>78760</v>
      </c>
      <c r="J520" s="215">
        <f t="shared" si="40"/>
        <v>1.0981199547932106E-4</v>
      </c>
      <c r="K520" s="215">
        <f t="shared" si="41"/>
        <v>301.76245210727967</v>
      </c>
      <c r="L520" s="215">
        <f t="shared" si="42"/>
        <v>3.2943598643796318E-5</v>
      </c>
      <c r="M520" s="215">
        <f t="shared" si="43"/>
        <v>0.7</v>
      </c>
      <c r="N520" s="216">
        <f t="shared" si="44"/>
        <v>0.70003294359864376</v>
      </c>
      <c r="O520" s="217"/>
      <c r="P520" s="217"/>
    </row>
    <row r="521" spans="1:16" x14ac:dyDescent="0.2">
      <c r="A521" s="265">
        <v>515</v>
      </c>
      <c r="B521" s="259" t="s">
        <v>1204</v>
      </c>
      <c r="C521" s="259" t="s">
        <v>1416</v>
      </c>
      <c r="D521" s="259" t="s">
        <v>529</v>
      </c>
      <c r="E521" s="259" t="s">
        <v>530</v>
      </c>
      <c r="F521" s="223">
        <v>1469347.9</v>
      </c>
      <c r="G521" s="260">
        <v>802</v>
      </c>
      <c r="H521" s="114">
        <v>201</v>
      </c>
      <c r="I521" s="114">
        <v>477815</v>
      </c>
      <c r="J521" s="215">
        <f t="shared" si="40"/>
        <v>1.3679537705127561E-4</v>
      </c>
      <c r="K521" s="215">
        <f t="shared" si="41"/>
        <v>595.77930174563596</v>
      </c>
      <c r="L521" s="215">
        <f t="shared" si="42"/>
        <v>4.1038613115382685E-5</v>
      </c>
      <c r="M521" s="215">
        <f t="shared" si="43"/>
        <v>0.7</v>
      </c>
      <c r="N521" s="216">
        <f t="shared" si="44"/>
        <v>0.70004103861311529</v>
      </c>
      <c r="O521" s="217"/>
      <c r="P521" s="217"/>
    </row>
    <row r="522" spans="1:16" x14ac:dyDescent="0.2">
      <c r="A522" s="265">
        <v>516</v>
      </c>
      <c r="B522" s="259" t="s">
        <v>1204</v>
      </c>
      <c r="C522" s="259" t="s">
        <v>1416</v>
      </c>
      <c r="D522" s="259" t="s">
        <v>533</v>
      </c>
      <c r="E522" s="259" t="s">
        <v>1286</v>
      </c>
      <c r="F522" s="223">
        <v>1459070.1749999998</v>
      </c>
      <c r="G522" s="260">
        <v>870</v>
      </c>
      <c r="H522" s="114">
        <v>244</v>
      </c>
      <c r="I522" s="114">
        <v>464640</v>
      </c>
      <c r="J522" s="215">
        <f t="shared" si="40"/>
        <v>1.6722979071243096E-4</v>
      </c>
      <c r="K522" s="215">
        <f t="shared" si="41"/>
        <v>534.06896551724139</v>
      </c>
      <c r="L522" s="215">
        <f t="shared" si="42"/>
        <v>5.0168937213729291E-5</v>
      </c>
      <c r="M522" s="215">
        <f t="shared" si="43"/>
        <v>0.7</v>
      </c>
      <c r="N522" s="216">
        <f t="shared" si="44"/>
        <v>0.70005016893721372</v>
      </c>
      <c r="O522" s="217"/>
      <c r="P522" s="217"/>
    </row>
    <row r="523" spans="1:16" x14ac:dyDescent="0.2">
      <c r="A523" s="265">
        <v>517</v>
      </c>
      <c r="B523" s="259" t="s">
        <v>1204</v>
      </c>
      <c r="C523" s="259" t="s">
        <v>1416</v>
      </c>
      <c r="D523" s="259" t="s">
        <v>531</v>
      </c>
      <c r="E523" s="259" t="s">
        <v>532</v>
      </c>
      <c r="F523" s="223">
        <v>1550101.95</v>
      </c>
      <c r="G523" s="260">
        <v>969</v>
      </c>
      <c r="H523" s="114">
        <v>199</v>
      </c>
      <c r="I523" s="114">
        <v>340180</v>
      </c>
      <c r="J523" s="215">
        <f t="shared" si="40"/>
        <v>1.2837865277183865E-4</v>
      </c>
      <c r="K523" s="215">
        <f t="shared" si="41"/>
        <v>351.06295149638805</v>
      </c>
      <c r="L523" s="215">
        <f t="shared" si="42"/>
        <v>3.8513595831551594E-5</v>
      </c>
      <c r="M523" s="215">
        <f t="shared" si="43"/>
        <v>0.7</v>
      </c>
      <c r="N523" s="216">
        <f t="shared" si="44"/>
        <v>0.70003851359583147</v>
      </c>
      <c r="O523" s="217"/>
      <c r="P523" s="217"/>
    </row>
    <row r="524" spans="1:16" x14ac:dyDescent="0.2">
      <c r="A524" s="265">
        <v>518</v>
      </c>
      <c r="B524" s="259" t="s">
        <v>1204</v>
      </c>
      <c r="C524" s="259" t="s">
        <v>1416</v>
      </c>
      <c r="D524" s="259" t="s">
        <v>527</v>
      </c>
      <c r="E524" s="259" t="s">
        <v>528</v>
      </c>
      <c r="F524" s="223">
        <v>3386814.7</v>
      </c>
      <c r="G524" s="260">
        <v>1631</v>
      </c>
      <c r="H524" s="114">
        <v>728</v>
      </c>
      <c r="I524" s="114">
        <v>1325395</v>
      </c>
      <c r="J524" s="215">
        <f t="shared" si="40"/>
        <v>2.1495123426740765E-4</v>
      </c>
      <c r="K524" s="215">
        <f t="shared" si="41"/>
        <v>812.62722256284485</v>
      </c>
      <c r="L524" s="215">
        <f t="shared" si="42"/>
        <v>6.4485370280222286E-5</v>
      </c>
      <c r="M524" s="215">
        <f t="shared" si="43"/>
        <v>0.7</v>
      </c>
      <c r="N524" s="216">
        <f t="shared" si="44"/>
        <v>0.70006448537028021</v>
      </c>
      <c r="O524" s="217"/>
      <c r="P524" s="217"/>
    </row>
    <row r="525" spans="1:16" x14ac:dyDescent="0.2">
      <c r="A525" s="265">
        <v>519</v>
      </c>
      <c r="B525" s="261" t="s">
        <v>135</v>
      </c>
      <c r="C525" s="259" t="s">
        <v>1416</v>
      </c>
      <c r="D525" s="261" t="s">
        <v>568</v>
      </c>
      <c r="E525" s="261" t="s">
        <v>569</v>
      </c>
      <c r="F525" s="223">
        <v>1528471.825</v>
      </c>
      <c r="G525" s="260">
        <v>847</v>
      </c>
      <c r="H525" s="114">
        <v>229</v>
      </c>
      <c r="I525" s="114">
        <v>322145</v>
      </c>
      <c r="J525" s="215">
        <f t="shared" si="40"/>
        <v>1.4982284675087157E-4</v>
      </c>
      <c r="K525" s="215">
        <f t="shared" si="41"/>
        <v>380.33648170011804</v>
      </c>
      <c r="L525" s="215">
        <f t="shared" si="42"/>
        <v>4.4946854025261473E-5</v>
      </c>
      <c r="M525" s="215">
        <f t="shared" si="43"/>
        <v>0.7</v>
      </c>
      <c r="N525" s="216">
        <f t="shared" si="44"/>
        <v>0.70004494685402519</v>
      </c>
      <c r="O525" s="217"/>
      <c r="P525" s="217"/>
    </row>
    <row r="526" spans="1:16" x14ac:dyDescent="0.2">
      <c r="A526" s="265">
        <v>520</v>
      </c>
      <c r="B526" s="259" t="s">
        <v>135</v>
      </c>
      <c r="C526" s="259" t="s">
        <v>1416</v>
      </c>
      <c r="D526" s="259" t="s">
        <v>566</v>
      </c>
      <c r="E526" s="259" t="s">
        <v>1350</v>
      </c>
      <c r="F526" s="223">
        <v>1282662.8250000002</v>
      </c>
      <c r="G526" s="260">
        <v>688</v>
      </c>
      <c r="H526" s="114">
        <v>61</v>
      </c>
      <c r="I526" s="114">
        <v>109595</v>
      </c>
      <c r="J526" s="215">
        <f t="shared" si="40"/>
        <v>4.7557314994297111E-5</v>
      </c>
      <c r="K526" s="215">
        <f t="shared" si="41"/>
        <v>159.29505813953489</v>
      </c>
      <c r="L526" s="215">
        <f t="shared" si="42"/>
        <v>1.4267194498289132E-5</v>
      </c>
      <c r="M526" s="215">
        <f t="shared" si="43"/>
        <v>0.7</v>
      </c>
      <c r="N526" s="216">
        <f t="shared" si="44"/>
        <v>0.70001426719449822</v>
      </c>
      <c r="O526" s="217"/>
      <c r="P526" s="217"/>
    </row>
    <row r="527" spans="1:16" x14ac:dyDescent="0.2">
      <c r="A527" s="265">
        <v>521</v>
      </c>
      <c r="B527" s="259" t="s">
        <v>135</v>
      </c>
      <c r="C527" s="259" t="s">
        <v>1416</v>
      </c>
      <c r="D527" s="259" t="s">
        <v>564</v>
      </c>
      <c r="E527" s="259" t="s">
        <v>565</v>
      </c>
      <c r="F527" s="223">
        <v>1396907.075</v>
      </c>
      <c r="G527" s="260">
        <v>769</v>
      </c>
      <c r="H527" s="114">
        <v>99</v>
      </c>
      <c r="I527" s="114">
        <v>201465</v>
      </c>
      <c r="J527" s="215">
        <f t="shared" si="40"/>
        <v>7.0870855887103301E-5</v>
      </c>
      <c r="K527" s="215">
        <f t="shared" si="41"/>
        <v>261.98309492847852</v>
      </c>
      <c r="L527" s="215">
        <f t="shared" si="42"/>
        <v>2.126125676613099E-5</v>
      </c>
      <c r="M527" s="215">
        <f t="shared" si="43"/>
        <v>0.7</v>
      </c>
      <c r="N527" s="216">
        <f t="shared" si="44"/>
        <v>0.70002126125676611</v>
      </c>
      <c r="O527" s="217"/>
      <c r="P527" s="217"/>
    </row>
    <row r="528" spans="1:16" x14ac:dyDescent="0.2">
      <c r="A528" s="265">
        <v>522</v>
      </c>
      <c r="B528" s="259" t="s">
        <v>135</v>
      </c>
      <c r="C528" s="259" t="s">
        <v>1416</v>
      </c>
      <c r="D528" s="259" t="s">
        <v>570</v>
      </c>
      <c r="E528" s="259" t="s">
        <v>1351</v>
      </c>
      <c r="F528" s="223">
        <v>710067.60000000009</v>
      </c>
      <c r="G528" s="260">
        <v>373</v>
      </c>
      <c r="H528" s="114">
        <v>87</v>
      </c>
      <c r="I528" s="114">
        <v>148000</v>
      </c>
      <c r="J528" s="215">
        <f t="shared" si="40"/>
        <v>1.2252354564551318E-4</v>
      </c>
      <c r="K528" s="215">
        <f t="shared" si="41"/>
        <v>396.78284182305629</v>
      </c>
      <c r="L528" s="215">
        <f t="shared" si="42"/>
        <v>3.6757063693653955E-5</v>
      </c>
      <c r="M528" s="215">
        <f t="shared" si="43"/>
        <v>0.7</v>
      </c>
      <c r="N528" s="216">
        <f t="shared" si="44"/>
        <v>0.70003675706369362</v>
      </c>
      <c r="O528" s="217"/>
      <c r="P528" s="217"/>
    </row>
    <row r="529" spans="1:16" x14ac:dyDescent="0.2">
      <c r="A529" s="265">
        <v>523</v>
      </c>
      <c r="B529" s="259" t="s">
        <v>135</v>
      </c>
      <c r="C529" s="259" t="s">
        <v>1416</v>
      </c>
      <c r="D529" s="259" t="s">
        <v>572</v>
      </c>
      <c r="E529" s="259" t="s">
        <v>1169</v>
      </c>
      <c r="F529" s="223">
        <v>1970215.65</v>
      </c>
      <c r="G529" s="260">
        <v>1070</v>
      </c>
      <c r="H529" s="114">
        <v>122</v>
      </c>
      <c r="I529" s="114">
        <v>294905</v>
      </c>
      <c r="J529" s="215">
        <f t="shared" si="40"/>
        <v>6.1922155577233382E-5</v>
      </c>
      <c r="K529" s="215">
        <f t="shared" si="41"/>
        <v>275.6121495327103</v>
      </c>
      <c r="L529" s="215">
        <f t="shared" si="42"/>
        <v>1.8576646673170013E-5</v>
      </c>
      <c r="M529" s="215">
        <f t="shared" si="43"/>
        <v>0.7</v>
      </c>
      <c r="N529" s="216">
        <f t="shared" si="44"/>
        <v>0.70001857664667311</v>
      </c>
      <c r="O529" s="217"/>
      <c r="P529" s="217"/>
    </row>
    <row r="530" spans="1:16" x14ac:dyDescent="0.2">
      <c r="A530" s="265">
        <v>524</v>
      </c>
      <c r="B530" s="259" t="s">
        <v>135</v>
      </c>
      <c r="C530" s="259" t="s">
        <v>1416</v>
      </c>
      <c r="D530" s="259" t="s">
        <v>562</v>
      </c>
      <c r="E530" s="259" t="s">
        <v>1352</v>
      </c>
      <c r="F530" s="223">
        <v>1351420.2000000002</v>
      </c>
      <c r="G530" s="260">
        <v>729</v>
      </c>
      <c r="H530" s="114">
        <v>51</v>
      </c>
      <c r="I530" s="114">
        <v>79060</v>
      </c>
      <c r="J530" s="215">
        <f t="shared" si="40"/>
        <v>3.7738077320436671E-5</v>
      </c>
      <c r="K530" s="215">
        <f t="shared" si="41"/>
        <v>108.44993141289437</v>
      </c>
      <c r="L530" s="215">
        <f t="shared" si="42"/>
        <v>1.1321423196131002E-5</v>
      </c>
      <c r="M530" s="215">
        <f t="shared" si="43"/>
        <v>0.7</v>
      </c>
      <c r="N530" s="216">
        <f t="shared" si="44"/>
        <v>0.70001132142319611</v>
      </c>
      <c r="O530" s="217"/>
      <c r="P530" s="217"/>
    </row>
    <row r="531" spans="1:16" x14ac:dyDescent="0.2">
      <c r="A531" s="265">
        <v>525</v>
      </c>
      <c r="B531" s="258" t="s">
        <v>4</v>
      </c>
      <c r="C531" s="259" t="s">
        <v>1416</v>
      </c>
      <c r="D531" s="258" t="s">
        <v>196</v>
      </c>
      <c r="E531" s="258" t="s">
        <v>1170</v>
      </c>
      <c r="F531" s="223">
        <v>1529880.45</v>
      </c>
      <c r="G531" s="260">
        <v>892</v>
      </c>
      <c r="H531" s="114">
        <v>204</v>
      </c>
      <c r="I531" s="114">
        <v>304460</v>
      </c>
      <c r="J531" s="215">
        <f t="shared" si="40"/>
        <v>1.3334375244810796E-4</v>
      </c>
      <c r="K531" s="215">
        <f t="shared" si="41"/>
        <v>341.32286995515693</v>
      </c>
      <c r="L531" s="215">
        <f t="shared" si="42"/>
        <v>4.0003125734432384E-5</v>
      </c>
      <c r="M531" s="215">
        <f t="shared" si="43"/>
        <v>0.7</v>
      </c>
      <c r="N531" s="216">
        <f t="shared" si="44"/>
        <v>0.70004000312573433</v>
      </c>
      <c r="O531" s="217"/>
      <c r="P531" s="217"/>
    </row>
    <row r="532" spans="1:16" x14ac:dyDescent="0.2">
      <c r="A532" s="265">
        <v>526</v>
      </c>
      <c r="B532" s="258" t="s">
        <v>4</v>
      </c>
      <c r="C532" s="259" t="s">
        <v>1416</v>
      </c>
      <c r="D532" s="258" t="s">
        <v>194</v>
      </c>
      <c r="E532" s="258" t="s">
        <v>1358</v>
      </c>
      <c r="F532" s="223">
        <v>1721026.2250000001</v>
      </c>
      <c r="G532" s="260">
        <v>875</v>
      </c>
      <c r="H532" s="114">
        <v>251</v>
      </c>
      <c r="I532" s="114">
        <v>433910</v>
      </c>
      <c r="J532" s="215">
        <f t="shared" si="40"/>
        <v>1.4584321630543428E-4</v>
      </c>
      <c r="K532" s="215">
        <f t="shared" si="41"/>
        <v>495.89714285714285</v>
      </c>
      <c r="L532" s="215">
        <f t="shared" si="42"/>
        <v>4.3752964891630283E-5</v>
      </c>
      <c r="M532" s="215">
        <f t="shared" si="43"/>
        <v>0.7</v>
      </c>
      <c r="N532" s="216">
        <f t="shared" si="44"/>
        <v>0.70004375296489163</v>
      </c>
      <c r="O532" s="217"/>
      <c r="P532" s="217"/>
    </row>
    <row r="533" spans="1:16" x14ac:dyDescent="0.2">
      <c r="A533" s="265">
        <v>527</v>
      </c>
      <c r="B533" s="258" t="s">
        <v>8</v>
      </c>
      <c r="C533" s="259" t="s">
        <v>1416</v>
      </c>
      <c r="D533" s="258" t="s">
        <v>220</v>
      </c>
      <c r="E533" s="258" t="s">
        <v>1097</v>
      </c>
      <c r="F533" s="223">
        <v>2203713.9</v>
      </c>
      <c r="G533" s="260">
        <v>1236</v>
      </c>
      <c r="H533" s="114">
        <v>452</v>
      </c>
      <c r="I533" s="114">
        <v>563370</v>
      </c>
      <c r="J533" s="215">
        <f t="shared" si="40"/>
        <v>2.0510829468380629E-4</v>
      </c>
      <c r="K533" s="215">
        <f t="shared" si="41"/>
        <v>455.80097087378641</v>
      </c>
      <c r="L533" s="215">
        <f t="shared" si="42"/>
        <v>6.1532488405141884E-5</v>
      </c>
      <c r="M533" s="215">
        <f t="shared" si="43"/>
        <v>0.7</v>
      </c>
      <c r="N533" s="216">
        <f t="shared" si="44"/>
        <v>0.70006153248840508</v>
      </c>
      <c r="O533" s="217"/>
      <c r="P533" s="217"/>
    </row>
    <row r="534" spans="1:16" x14ac:dyDescent="0.2">
      <c r="A534" s="265">
        <v>528</v>
      </c>
      <c r="B534" s="258" t="s">
        <v>8</v>
      </c>
      <c r="C534" s="259" t="s">
        <v>1416</v>
      </c>
      <c r="D534" s="258" t="s">
        <v>221</v>
      </c>
      <c r="E534" s="258" t="s">
        <v>1466</v>
      </c>
      <c r="F534" s="223">
        <v>3549959.5749999997</v>
      </c>
      <c r="G534" s="260">
        <v>1886</v>
      </c>
      <c r="H534" s="114">
        <v>505</v>
      </c>
      <c r="I534" s="114">
        <v>1185450</v>
      </c>
      <c r="J534" s="215">
        <f t="shared" si="40"/>
        <v>1.4225514103213417E-4</v>
      </c>
      <c r="K534" s="215">
        <f t="shared" si="41"/>
        <v>628.55249204665961</v>
      </c>
      <c r="L534" s="215">
        <f t="shared" si="42"/>
        <v>4.2676542309640252E-5</v>
      </c>
      <c r="M534" s="215">
        <f t="shared" si="43"/>
        <v>0.7</v>
      </c>
      <c r="N534" s="216">
        <f t="shared" si="44"/>
        <v>0.70004267654230956</v>
      </c>
      <c r="O534" s="217"/>
      <c r="P534" s="217"/>
    </row>
    <row r="535" spans="1:16" x14ac:dyDescent="0.2">
      <c r="A535" s="265">
        <v>529</v>
      </c>
      <c r="B535" s="258" t="s">
        <v>10</v>
      </c>
      <c r="C535" s="259" t="s">
        <v>1416</v>
      </c>
      <c r="D535" s="258" t="s">
        <v>226</v>
      </c>
      <c r="E535" s="258" t="s">
        <v>1064</v>
      </c>
      <c r="F535" s="223">
        <v>2120417.2749999999</v>
      </c>
      <c r="G535" s="260">
        <v>1254</v>
      </c>
      <c r="H535" s="114">
        <v>481</v>
      </c>
      <c r="I535" s="114">
        <v>777990</v>
      </c>
      <c r="J535" s="215">
        <f t="shared" si="40"/>
        <v>2.268421436059089E-4</v>
      </c>
      <c r="K535" s="215">
        <f t="shared" si="41"/>
        <v>620.40669856459328</v>
      </c>
      <c r="L535" s="215">
        <f t="shared" si="42"/>
        <v>6.8052643081772666E-5</v>
      </c>
      <c r="M535" s="215">
        <f t="shared" si="43"/>
        <v>0.7</v>
      </c>
      <c r="N535" s="216">
        <f t="shared" si="44"/>
        <v>0.7000680526430817</v>
      </c>
      <c r="P535" s="217"/>
    </row>
    <row r="536" spans="1:16" x14ac:dyDescent="0.2">
      <c r="A536" s="265">
        <v>530</v>
      </c>
      <c r="B536" s="258" t="s">
        <v>10</v>
      </c>
      <c r="C536" s="259" t="s">
        <v>1416</v>
      </c>
      <c r="D536" s="258" t="s">
        <v>228</v>
      </c>
      <c r="E536" s="258" t="s">
        <v>1467</v>
      </c>
      <c r="F536" s="223">
        <v>1862761.375</v>
      </c>
      <c r="G536" s="260">
        <v>944</v>
      </c>
      <c r="H536" s="114">
        <v>163</v>
      </c>
      <c r="I536" s="114">
        <v>335270</v>
      </c>
      <c r="J536" s="215">
        <f t="shared" si="40"/>
        <v>8.7504498529770086E-5</v>
      </c>
      <c r="K536" s="215">
        <f t="shared" si="41"/>
        <v>355.15889830508473</v>
      </c>
      <c r="L536" s="215">
        <f t="shared" si="42"/>
        <v>2.6251349558931026E-5</v>
      </c>
      <c r="M536" s="215">
        <f t="shared" si="43"/>
        <v>0.7</v>
      </c>
      <c r="N536" s="216">
        <f t="shared" si="44"/>
        <v>0.70002625134955887</v>
      </c>
    </row>
    <row r="537" spans="1:16" x14ac:dyDescent="0.2">
      <c r="A537" s="265">
        <v>531</v>
      </c>
      <c r="B537" s="258" t="s">
        <v>10</v>
      </c>
      <c r="C537" s="259" t="s">
        <v>1416</v>
      </c>
      <c r="D537" s="258" t="s">
        <v>227</v>
      </c>
      <c r="E537" s="258" t="s">
        <v>1468</v>
      </c>
      <c r="F537" s="223">
        <v>1251315.0249999999</v>
      </c>
      <c r="G537" s="260">
        <v>722</v>
      </c>
      <c r="H537" s="114">
        <v>79</v>
      </c>
      <c r="I537" s="114">
        <v>167795</v>
      </c>
      <c r="J537" s="215">
        <f t="shared" ref="J537" si="45">IFERROR(H537/F537,0)</f>
        <v>6.3133582208844659E-5</v>
      </c>
      <c r="K537" s="215">
        <f t="shared" ref="K537" si="46">IFERROR(I537/G537,0)</f>
        <v>232.40304709141273</v>
      </c>
      <c r="L537" s="215">
        <f t="shared" ref="L537" si="47">IF((J537*0.3)&gt;30%,30%,(J537*0.3))</f>
        <v>1.8940074662653398E-5</v>
      </c>
      <c r="M537" s="215">
        <f t="shared" ref="M537" si="48">IF((K537*0.7)&gt;70%,70%,(K537*0.7))</f>
        <v>0.7</v>
      </c>
      <c r="N537" s="216">
        <f t="shared" ref="N537" si="49">L537+M537</f>
        <v>0.70001894007466259</v>
      </c>
    </row>
  </sheetData>
  <mergeCells count="11">
    <mergeCell ref="L4:M5"/>
    <mergeCell ref="N4:N6"/>
    <mergeCell ref="F5:G5"/>
    <mergeCell ref="H5:I5"/>
    <mergeCell ref="J5:K5"/>
    <mergeCell ref="F4:K4"/>
    <mergeCell ref="A4:A6"/>
    <mergeCell ref="B4:B6"/>
    <mergeCell ref="C4:C6"/>
    <mergeCell ref="E4:E6"/>
    <mergeCell ref="D4:D6"/>
  </mergeCells>
  <conditionalFormatting sqref="N7:N537">
    <cfRule type="expression" dxfId="64" priority="284">
      <formula>$N7&lt;10%</formula>
    </cfRule>
  </conditionalFormatting>
  <conditionalFormatting sqref="N7:N537">
    <cfRule type="expression" dxfId="63" priority="283">
      <formula>$N7&gt;79.5%</formula>
    </cfRule>
  </conditionalFormatting>
  <conditionalFormatting sqref="D21:D27">
    <cfRule type="duplicateValues" dxfId="62" priority="38"/>
  </conditionalFormatting>
  <conditionalFormatting sqref="D35:D37">
    <cfRule type="duplicateValues" dxfId="61" priority="36"/>
  </conditionalFormatting>
  <conditionalFormatting sqref="D35:D37">
    <cfRule type="duplicateValues" dxfId="60" priority="37"/>
  </conditionalFormatting>
  <conditionalFormatting sqref="E35:E37">
    <cfRule type="duplicateValues" dxfId="59" priority="35"/>
  </conditionalFormatting>
  <conditionalFormatting sqref="D49:D54">
    <cfRule type="duplicateValues" dxfId="58" priority="33"/>
  </conditionalFormatting>
  <conditionalFormatting sqref="D49:D54">
    <cfRule type="duplicateValues" dxfId="57" priority="34"/>
  </conditionalFormatting>
  <conditionalFormatting sqref="E49:E54">
    <cfRule type="duplicateValues" dxfId="56" priority="32"/>
  </conditionalFormatting>
  <conditionalFormatting sqref="D55">
    <cfRule type="duplicateValues" dxfId="55" priority="30"/>
  </conditionalFormatting>
  <conditionalFormatting sqref="D55">
    <cfRule type="duplicateValues" dxfId="54" priority="31"/>
  </conditionalFormatting>
  <conditionalFormatting sqref="E55">
    <cfRule type="duplicateValues" dxfId="53" priority="29"/>
  </conditionalFormatting>
  <conditionalFormatting sqref="D474:D475">
    <cfRule type="duplicateValues" dxfId="52" priority="21"/>
    <cfRule type="duplicateValues" dxfId="51" priority="22"/>
  </conditionalFormatting>
  <conditionalFormatting sqref="D471:D473">
    <cfRule type="duplicateValues" dxfId="50" priority="23"/>
    <cfRule type="duplicateValues" dxfId="49" priority="24"/>
  </conditionalFormatting>
  <conditionalFormatting sqref="D476:D490">
    <cfRule type="duplicateValues" dxfId="48" priority="25"/>
    <cfRule type="duplicateValues" dxfId="47" priority="26"/>
  </conditionalFormatting>
  <conditionalFormatting sqref="D434:D437">
    <cfRule type="duplicateValues" dxfId="46" priority="17"/>
    <cfRule type="duplicateValues" dxfId="45" priority="18"/>
  </conditionalFormatting>
  <conditionalFormatting sqref="D438:D442">
    <cfRule type="duplicateValues" dxfId="44" priority="19"/>
    <cfRule type="duplicateValues" dxfId="43" priority="20"/>
  </conditionalFormatting>
  <conditionalFormatting sqref="D426:D433">
    <cfRule type="duplicateValues" dxfId="42" priority="13"/>
    <cfRule type="duplicateValues" dxfId="41" priority="14"/>
  </conditionalFormatting>
  <conditionalFormatting sqref="D426:D433">
    <cfRule type="duplicateValues" dxfId="40" priority="15"/>
  </conditionalFormatting>
  <conditionalFormatting sqref="E426:E433">
    <cfRule type="duplicateValues" dxfId="39" priority="16"/>
  </conditionalFormatting>
  <conditionalFormatting sqref="D460:D464">
    <cfRule type="duplicateValues" dxfId="38" priority="11"/>
    <cfRule type="duplicateValues" dxfId="37" priority="12"/>
  </conditionalFormatting>
  <conditionalFormatting sqref="D466:D469">
    <cfRule type="duplicateValues" dxfId="36" priority="5"/>
    <cfRule type="duplicateValues" dxfId="35" priority="6"/>
  </conditionalFormatting>
  <conditionalFormatting sqref="D465">
    <cfRule type="duplicateValues" dxfId="34" priority="7"/>
    <cfRule type="duplicateValues" dxfId="33" priority="8"/>
  </conditionalFormatting>
  <conditionalFormatting sqref="D470">
    <cfRule type="duplicateValues" dxfId="32" priority="9"/>
    <cfRule type="duplicateValues" dxfId="31" priority="10"/>
  </conditionalFormatting>
  <conditionalFormatting sqref="D450:D454">
    <cfRule type="duplicateValues" dxfId="30" priority="3"/>
    <cfRule type="duplicateValues" dxfId="29" priority="4"/>
  </conditionalFormatting>
  <conditionalFormatting sqref="D455:D459">
    <cfRule type="duplicateValues" dxfId="28" priority="1"/>
    <cfRule type="duplicateValues" dxfId="27" priority="2"/>
  </conditionalFormatting>
  <conditionalFormatting sqref="D443:D449">
    <cfRule type="duplicateValues" dxfId="26" priority="27"/>
    <cfRule type="duplicateValues" dxfId="25" priority="28"/>
  </conditionalFormatting>
  <conditionalFormatting sqref="D474:E475">
    <cfRule type="duplicateValues" dxfId="24" priority="39"/>
  </conditionalFormatting>
  <conditionalFormatting sqref="D491:E493 D471:E473 D503:E537 D498:E499">
    <cfRule type="duplicateValues" dxfId="23" priority="40"/>
  </conditionalFormatting>
  <conditionalFormatting sqref="D434:E442">
    <cfRule type="duplicateValues" dxfId="22" priority="41"/>
  </conditionalFormatting>
  <conditionalFormatting sqref="D500:E502">
    <cfRule type="duplicateValues" dxfId="21" priority="42"/>
  </conditionalFormatting>
  <conditionalFormatting sqref="D494:E497">
    <cfRule type="duplicateValues" dxfId="20" priority="43"/>
  </conditionalFormatting>
  <conditionalFormatting sqref="D460:E464">
    <cfRule type="duplicateValues" dxfId="19" priority="44"/>
  </conditionalFormatting>
  <conditionalFormatting sqref="D465:E470">
    <cfRule type="duplicateValues" dxfId="18" priority="45"/>
  </conditionalFormatting>
  <conditionalFormatting sqref="D450:E454">
    <cfRule type="duplicateValues" dxfId="17" priority="46"/>
  </conditionalFormatting>
  <conditionalFormatting sqref="D455:E459">
    <cfRule type="duplicateValues" dxfId="16" priority="47"/>
  </conditionalFormatting>
  <conditionalFormatting sqref="D443:E449">
    <cfRule type="duplicateValues" dxfId="15" priority="48"/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"/>
  <sheetViews>
    <sheetView topLeftCell="A525" workbookViewId="0">
      <selection activeCell="A2" sqref="A2:D546"/>
    </sheetView>
  </sheetViews>
  <sheetFormatPr defaultRowHeight="15" x14ac:dyDescent="0.2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 x14ac:dyDescent="0.25">
      <c r="A1" s="28" t="s">
        <v>1227</v>
      </c>
      <c r="B1" s="28" t="s">
        <v>0</v>
      </c>
      <c r="C1" s="28" t="s">
        <v>151</v>
      </c>
      <c r="D1" s="28" t="s">
        <v>152</v>
      </c>
    </row>
    <row r="2" spans="1:4" x14ac:dyDescent="0.25">
      <c r="A2" s="29" t="s">
        <v>13</v>
      </c>
      <c r="B2" s="10" t="s">
        <v>2</v>
      </c>
      <c r="C2" s="10" t="s">
        <v>166</v>
      </c>
      <c r="D2" s="29" t="s">
        <v>393</v>
      </c>
    </row>
    <row r="3" spans="1:4" x14ac:dyDescent="0.25">
      <c r="A3" s="29" t="s">
        <v>13</v>
      </c>
      <c r="B3" s="10" t="s">
        <v>2</v>
      </c>
      <c r="C3" s="10" t="s">
        <v>162</v>
      </c>
      <c r="D3" s="29" t="s">
        <v>956</v>
      </c>
    </row>
    <row r="4" spans="1:4" x14ac:dyDescent="0.25">
      <c r="A4" s="29" t="s">
        <v>13</v>
      </c>
      <c r="B4" s="10" t="s">
        <v>2</v>
      </c>
      <c r="C4" s="10" t="s">
        <v>160</v>
      </c>
      <c r="D4" s="29" t="s">
        <v>957</v>
      </c>
    </row>
    <row r="5" spans="1:4" x14ac:dyDescent="0.25">
      <c r="A5" s="29" t="s">
        <v>13</v>
      </c>
      <c r="B5" s="10" t="s">
        <v>2</v>
      </c>
      <c r="C5" s="10" t="s">
        <v>163</v>
      </c>
      <c r="D5" s="29" t="s">
        <v>1084</v>
      </c>
    </row>
    <row r="6" spans="1:4" x14ac:dyDescent="0.25">
      <c r="A6" s="29" t="s">
        <v>13</v>
      </c>
      <c r="B6" s="10" t="s">
        <v>2</v>
      </c>
      <c r="C6" s="10" t="s">
        <v>165</v>
      </c>
      <c r="D6" s="29" t="s">
        <v>1085</v>
      </c>
    </row>
    <row r="7" spans="1:4" x14ac:dyDescent="0.25">
      <c r="A7" s="29" t="s">
        <v>13</v>
      </c>
      <c r="B7" s="10" t="s">
        <v>2</v>
      </c>
      <c r="C7" s="10" t="s">
        <v>161</v>
      </c>
      <c r="D7" s="29" t="s">
        <v>958</v>
      </c>
    </row>
    <row r="8" spans="1:4" x14ac:dyDescent="0.25">
      <c r="A8" s="29" t="s">
        <v>13</v>
      </c>
      <c r="B8" s="10" t="s">
        <v>2</v>
      </c>
      <c r="C8" s="10" t="s">
        <v>164</v>
      </c>
      <c r="D8" s="29" t="s">
        <v>1086</v>
      </c>
    </row>
    <row r="9" spans="1:4" x14ac:dyDescent="0.25">
      <c r="A9" s="29" t="s">
        <v>1</v>
      </c>
      <c r="B9" s="10" t="s">
        <v>2</v>
      </c>
      <c r="C9" s="10" t="s">
        <v>168</v>
      </c>
      <c r="D9" s="29" t="s">
        <v>169</v>
      </c>
    </row>
    <row r="10" spans="1:4" x14ac:dyDescent="0.25">
      <c r="A10" s="29" t="s">
        <v>1</v>
      </c>
      <c r="B10" s="10" t="s">
        <v>2</v>
      </c>
      <c r="C10" s="10" t="s">
        <v>167</v>
      </c>
      <c r="D10" s="29" t="s">
        <v>959</v>
      </c>
    </row>
    <row r="11" spans="1:4" x14ac:dyDescent="0.25">
      <c r="A11" s="29" t="s">
        <v>1</v>
      </c>
      <c r="B11" s="10" t="s">
        <v>2</v>
      </c>
      <c r="C11" s="10" t="s">
        <v>170</v>
      </c>
      <c r="D11" s="29" t="s">
        <v>1092</v>
      </c>
    </row>
    <row r="12" spans="1:4" x14ac:dyDescent="0.25">
      <c r="A12" s="29" t="s">
        <v>1</v>
      </c>
      <c r="B12" s="10" t="s">
        <v>2</v>
      </c>
      <c r="C12" s="10" t="s">
        <v>171</v>
      </c>
      <c r="D12" s="29" t="s">
        <v>1093</v>
      </c>
    </row>
    <row r="13" spans="1:4" x14ac:dyDescent="0.25">
      <c r="A13" s="29" t="s">
        <v>14</v>
      </c>
      <c r="B13" s="10" t="s">
        <v>2</v>
      </c>
      <c r="C13" s="10" t="s">
        <v>172</v>
      </c>
      <c r="D13" s="29" t="s">
        <v>960</v>
      </c>
    </row>
    <row r="14" spans="1:4" x14ac:dyDescent="0.25">
      <c r="A14" s="29" t="s">
        <v>14</v>
      </c>
      <c r="B14" s="10" t="s">
        <v>2</v>
      </c>
      <c r="C14" s="10" t="s">
        <v>173</v>
      </c>
      <c r="D14" s="29" t="s">
        <v>174</v>
      </c>
    </row>
    <row r="15" spans="1:4" x14ac:dyDescent="0.25">
      <c r="A15" s="29" t="s">
        <v>3</v>
      </c>
      <c r="B15" s="10" t="s">
        <v>2</v>
      </c>
      <c r="C15" s="10" t="s">
        <v>176</v>
      </c>
      <c r="D15" s="29" t="s">
        <v>177</v>
      </c>
    </row>
    <row r="16" spans="1:4" x14ac:dyDescent="0.25">
      <c r="A16" s="29" t="s">
        <v>3</v>
      </c>
      <c r="B16" s="10" t="s">
        <v>2</v>
      </c>
      <c r="C16" s="10" t="s">
        <v>182</v>
      </c>
      <c r="D16" s="29" t="s">
        <v>183</v>
      </c>
    </row>
    <row r="17" spans="1:4" x14ac:dyDescent="0.25">
      <c r="A17" s="29" t="s">
        <v>3</v>
      </c>
      <c r="B17" s="10" t="s">
        <v>2</v>
      </c>
      <c r="C17" s="10" t="s">
        <v>180</v>
      </c>
      <c r="D17" s="30" t="s">
        <v>181</v>
      </c>
    </row>
    <row r="18" spans="1:4" x14ac:dyDescent="0.25">
      <c r="A18" s="29" t="s">
        <v>3</v>
      </c>
      <c r="B18" s="10" t="s">
        <v>2</v>
      </c>
      <c r="C18" s="10" t="s">
        <v>178</v>
      </c>
      <c r="D18" s="29" t="s">
        <v>179</v>
      </c>
    </row>
    <row r="19" spans="1:4" x14ac:dyDescent="0.25">
      <c r="A19" s="29" t="s">
        <v>3</v>
      </c>
      <c r="B19" s="10" t="s">
        <v>2</v>
      </c>
      <c r="C19" s="10" t="s">
        <v>175</v>
      </c>
      <c r="D19" s="29" t="s">
        <v>961</v>
      </c>
    </row>
    <row r="20" spans="1:4" x14ac:dyDescent="0.25">
      <c r="A20" s="29" t="s">
        <v>3</v>
      </c>
      <c r="B20" s="10" t="s">
        <v>2</v>
      </c>
      <c r="C20" s="10" t="s">
        <v>184</v>
      </c>
      <c r="D20" s="29" t="s">
        <v>185</v>
      </c>
    </row>
    <row r="21" spans="1:4" x14ac:dyDescent="0.25">
      <c r="A21" s="29" t="s">
        <v>1197</v>
      </c>
      <c r="B21" s="10" t="s">
        <v>2</v>
      </c>
      <c r="C21" s="10" t="s">
        <v>188</v>
      </c>
      <c r="D21" s="29" t="s">
        <v>189</v>
      </c>
    </row>
    <row r="22" spans="1:4" x14ac:dyDescent="0.25">
      <c r="A22" s="29" t="s">
        <v>1197</v>
      </c>
      <c r="B22" s="10" t="s">
        <v>2</v>
      </c>
      <c r="C22" s="10" t="s">
        <v>186</v>
      </c>
      <c r="D22" s="29" t="s">
        <v>187</v>
      </c>
    </row>
    <row r="23" spans="1:4" x14ac:dyDescent="0.25">
      <c r="A23" s="29" t="s">
        <v>1197</v>
      </c>
      <c r="B23" s="10" t="s">
        <v>2</v>
      </c>
      <c r="C23" s="10" t="s">
        <v>190</v>
      </c>
      <c r="D23" s="29" t="s">
        <v>191</v>
      </c>
    </row>
    <row r="24" spans="1:4" x14ac:dyDescent="0.25">
      <c r="A24" s="29" t="s">
        <v>1197</v>
      </c>
      <c r="B24" s="10" t="s">
        <v>2</v>
      </c>
      <c r="C24" s="10" t="s">
        <v>192</v>
      </c>
      <c r="D24" s="29" t="s">
        <v>193</v>
      </c>
    </row>
    <row r="25" spans="1:4" x14ac:dyDescent="0.25">
      <c r="A25" s="29" t="s">
        <v>4</v>
      </c>
      <c r="B25" s="10" t="s">
        <v>2</v>
      </c>
      <c r="C25" s="10" t="s">
        <v>194</v>
      </c>
      <c r="D25" s="29" t="s">
        <v>195</v>
      </c>
    </row>
    <row r="26" spans="1:4" x14ac:dyDescent="0.25">
      <c r="A26" s="29" t="s">
        <v>4</v>
      </c>
      <c r="B26" s="10" t="s">
        <v>2</v>
      </c>
      <c r="C26" s="10" t="s">
        <v>196</v>
      </c>
      <c r="D26" s="29" t="s">
        <v>962</v>
      </c>
    </row>
    <row r="27" spans="1:4" x14ac:dyDescent="0.25">
      <c r="A27" s="29" t="s">
        <v>1225</v>
      </c>
      <c r="B27" s="10" t="s">
        <v>2</v>
      </c>
      <c r="C27" s="6" t="s">
        <v>197</v>
      </c>
      <c r="D27" s="31" t="s">
        <v>963</v>
      </c>
    </row>
    <row r="28" spans="1:4" x14ac:dyDescent="0.25">
      <c r="A28" s="29" t="s">
        <v>1225</v>
      </c>
      <c r="B28" s="10" t="s">
        <v>2</v>
      </c>
      <c r="C28" s="6" t="s">
        <v>198</v>
      </c>
      <c r="D28" s="31" t="s">
        <v>964</v>
      </c>
    </row>
    <row r="29" spans="1:4" x14ac:dyDescent="0.25">
      <c r="A29" s="29" t="s">
        <v>1225</v>
      </c>
      <c r="B29" s="10" t="s">
        <v>2</v>
      </c>
      <c r="C29" s="6" t="s">
        <v>199</v>
      </c>
      <c r="D29" s="31" t="s">
        <v>1087</v>
      </c>
    </row>
    <row r="30" spans="1:4" x14ac:dyDescent="0.25">
      <c r="A30" s="29" t="s">
        <v>12</v>
      </c>
      <c r="B30" s="10" t="s">
        <v>2</v>
      </c>
      <c r="C30" s="6" t="s">
        <v>204</v>
      </c>
      <c r="D30" s="31" t="s">
        <v>1090</v>
      </c>
    </row>
    <row r="31" spans="1:4" x14ac:dyDescent="0.25">
      <c r="A31" s="29" t="s">
        <v>12</v>
      </c>
      <c r="B31" s="10" t="s">
        <v>2</v>
      </c>
      <c r="C31" s="6" t="s">
        <v>202</v>
      </c>
      <c r="D31" s="31" t="s">
        <v>203</v>
      </c>
    </row>
    <row r="32" spans="1:4" x14ac:dyDescent="0.25">
      <c r="A32" s="29" t="s">
        <v>12</v>
      </c>
      <c r="B32" s="10" t="s">
        <v>2</v>
      </c>
      <c r="C32" s="6" t="s">
        <v>200</v>
      </c>
      <c r="D32" s="31" t="s">
        <v>201</v>
      </c>
    </row>
    <row r="33" spans="1:4" x14ac:dyDescent="0.25">
      <c r="A33" s="29" t="s">
        <v>12</v>
      </c>
      <c r="B33" s="10" t="s">
        <v>2</v>
      </c>
      <c r="C33" s="6" t="s">
        <v>205</v>
      </c>
      <c r="D33" s="32" t="s">
        <v>1228</v>
      </c>
    </row>
    <row r="34" spans="1:4" x14ac:dyDescent="0.25">
      <c r="A34" s="29" t="s">
        <v>5</v>
      </c>
      <c r="B34" s="10" t="s">
        <v>2</v>
      </c>
      <c r="C34" s="6" t="s">
        <v>212</v>
      </c>
      <c r="D34" s="31" t="s">
        <v>213</v>
      </c>
    </row>
    <row r="35" spans="1:4" x14ac:dyDescent="0.25">
      <c r="A35" s="29" t="s">
        <v>5</v>
      </c>
      <c r="B35" s="10" t="s">
        <v>2</v>
      </c>
      <c r="C35" s="6" t="s">
        <v>210</v>
      </c>
      <c r="D35" s="31" t="s">
        <v>211</v>
      </c>
    </row>
    <row r="36" spans="1:4" x14ac:dyDescent="0.25">
      <c r="A36" s="29" t="s">
        <v>5</v>
      </c>
      <c r="B36" s="10" t="s">
        <v>2</v>
      </c>
      <c r="C36" s="6" t="s">
        <v>208</v>
      </c>
      <c r="D36" s="31" t="s">
        <v>209</v>
      </c>
    </row>
    <row r="37" spans="1:4" x14ac:dyDescent="0.25">
      <c r="A37" s="29" t="s">
        <v>5</v>
      </c>
      <c r="B37" s="10" t="s">
        <v>2</v>
      </c>
      <c r="C37" s="6" t="s">
        <v>206</v>
      </c>
      <c r="D37" s="31" t="s">
        <v>207</v>
      </c>
    </row>
    <row r="38" spans="1:4" x14ac:dyDescent="0.25">
      <c r="A38" s="29" t="s">
        <v>6</v>
      </c>
      <c r="B38" s="10" t="s">
        <v>2</v>
      </c>
      <c r="C38" s="10" t="s">
        <v>214</v>
      </c>
      <c r="D38" s="2" t="s">
        <v>1088</v>
      </c>
    </row>
    <row r="39" spans="1:4" x14ac:dyDescent="0.25">
      <c r="A39" s="29" t="s">
        <v>6</v>
      </c>
      <c r="B39" s="10" t="s">
        <v>2</v>
      </c>
      <c r="C39" s="10" t="s">
        <v>215</v>
      </c>
      <c r="D39" s="2" t="s">
        <v>1089</v>
      </c>
    </row>
    <row r="40" spans="1:4" x14ac:dyDescent="0.25">
      <c r="A40" s="29" t="s">
        <v>7</v>
      </c>
      <c r="B40" s="10" t="s">
        <v>2</v>
      </c>
      <c r="C40" s="10" t="s">
        <v>216</v>
      </c>
      <c r="D40" s="2" t="s">
        <v>217</v>
      </c>
    </row>
    <row r="41" spans="1:4" x14ac:dyDescent="0.25">
      <c r="A41" s="29" t="s">
        <v>7</v>
      </c>
      <c r="B41" s="10" t="s">
        <v>2</v>
      </c>
      <c r="C41" s="10" t="s">
        <v>219</v>
      </c>
      <c r="D41" s="2" t="s">
        <v>1091</v>
      </c>
    </row>
    <row r="42" spans="1:4" x14ac:dyDescent="0.25">
      <c r="A42" s="29" t="s">
        <v>7</v>
      </c>
      <c r="B42" s="10" t="s">
        <v>2</v>
      </c>
      <c r="C42" s="10" t="s">
        <v>218</v>
      </c>
      <c r="D42" s="2" t="s">
        <v>1229</v>
      </c>
    </row>
    <row r="43" spans="1:4" x14ac:dyDescent="0.25">
      <c r="A43" s="29" t="s">
        <v>1096</v>
      </c>
      <c r="B43" s="10" t="s">
        <v>2</v>
      </c>
      <c r="C43" s="10" t="s">
        <v>220</v>
      </c>
      <c r="D43" s="2" t="s">
        <v>1097</v>
      </c>
    </row>
    <row r="44" spans="1:4" x14ac:dyDescent="0.25">
      <c r="A44" s="29" t="s">
        <v>1096</v>
      </c>
      <c r="B44" s="10" t="s">
        <v>2</v>
      </c>
      <c r="C44" s="10" t="s">
        <v>221</v>
      </c>
      <c r="D44" s="2" t="s">
        <v>1230</v>
      </c>
    </row>
    <row r="45" spans="1:4" x14ac:dyDescent="0.25">
      <c r="A45" s="29" t="s">
        <v>9</v>
      </c>
      <c r="B45" s="10" t="s">
        <v>2</v>
      </c>
      <c r="C45" s="10" t="s">
        <v>222</v>
      </c>
      <c r="D45" s="29" t="s">
        <v>965</v>
      </c>
    </row>
    <row r="46" spans="1:4" x14ac:dyDescent="0.25">
      <c r="A46" s="29" t="s">
        <v>9</v>
      </c>
      <c r="B46" s="10" t="s">
        <v>2</v>
      </c>
      <c r="C46" s="10" t="s">
        <v>223</v>
      </c>
      <c r="D46" s="29" t="s">
        <v>1063</v>
      </c>
    </row>
    <row r="47" spans="1:4" x14ac:dyDescent="0.25">
      <c r="A47" s="29" t="s">
        <v>9</v>
      </c>
      <c r="B47" s="10" t="s">
        <v>2</v>
      </c>
      <c r="C47" s="10" t="s">
        <v>224</v>
      </c>
      <c r="D47" s="29" t="s">
        <v>966</v>
      </c>
    </row>
    <row r="48" spans="1:4" x14ac:dyDescent="0.25">
      <c r="A48" s="29" t="s">
        <v>9</v>
      </c>
      <c r="B48" s="10" t="s">
        <v>2</v>
      </c>
      <c r="C48" s="10" t="s">
        <v>225</v>
      </c>
      <c r="D48" s="29" t="s">
        <v>967</v>
      </c>
    </row>
    <row r="49" spans="1:4" x14ac:dyDescent="0.25">
      <c r="A49" s="29" t="s">
        <v>9</v>
      </c>
      <c r="B49" s="10" t="s">
        <v>2</v>
      </c>
      <c r="C49" s="10" t="s">
        <v>1094</v>
      </c>
      <c r="D49" s="29" t="s">
        <v>1095</v>
      </c>
    </row>
    <row r="50" spans="1:4" x14ac:dyDescent="0.25">
      <c r="A50" s="29" t="s">
        <v>10</v>
      </c>
      <c r="B50" s="10" t="s">
        <v>2</v>
      </c>
      <c r="C50" s="10" t="s">
        <v>226</v>
      </c>
      <c r="D50" s="29" t="s">
        <v>1064</v>
      </c>
    </row>
    <row r="51" spans="1:4" x14ac:dyDescent="0.25">
      <c r="A51" s="29" t="s">
        <v>10</v>
      </c>
      <c r="B51" s="10" t="s">
        <v>2</v>
      </c>
      <c r="C51" s="10" t="s">
        <v>227</v>
      </c>
      <c r="D51" s="29" t="s">
        <v>968</v>
      </c>
    </row>
    <row r="52" spans="1:4" x14ac:dyDescent="0.25">
      <c r="A52" s="29" t="s">
        <v>10</v>
      </c>
      <c r="B52" s="10" t="s">
        <v>2</v>
      </c>
      <c r="C52" s="10" t="s">
        <v>229</v>
      </c>
      <c r="D52" s="29" t="s">
        <v>230</v>
      </c>
    </row>
    <row r="53" spans="1:4" x14ac:dyDescent="0.25">
      <c r="A53" s="29" t="s">
        <v>10</v>
      </c>
      <c r="B53" s="10" t="s">
        <v>2</v>
      </c>
      <c r="C53" s="10" t="s">
        <v>228</v>
      </c>
      <c r="D53" s="29" t="s">
        <v>969</v>
      </c>
    </row>
    <row r="54" spans="1:4" x14ac:dyDescent="0.25">
      <c r="A54" s="33" t="s">
        <v>117</v>
      </c>
      <c r="B54" s="33" t="s">
        <v>138</v>
      </c>
      <c r="C54" s="33" t="s">
        <v>314</v>
      </c>
      <c r="D54" s="33" t="s">
        <v>315</v>
      </c>
    </row>
    <row r="55" spans="1:4" x14ac:dyDescent="0.25">
      <c r="A55" s="34" t="s">
        <v>117</v>
      </c>
      <c r="B55" s="34" t="s">
        <v>138</v>
      </c>
      <c r="C55" s="34" t="s">
        <v>318</v>
      </c>
      <c r="D55" s="34" t="s">
        <v>1127</v>
      </c>
    </row>
    <row r="56" spans="1:4" x14ac:dyDescent="0.25">
      <c r="A56" s="34" t="s">
        <v>117</v>
      </c>
      <c r="B56" s="34" t="s">
        <v>138</v>
      </c>
      <c r="C56" s="34" t="s">
        <v>316</v>
      </c>
      <c r="D56" s="34" t="s">
        <v>317</v>
      </c>
    </row>
    <row r="57" spans="1:4" x14ac:dyDescent="0.25">
      <c r="A57" s="34" t="s">
        <v>118</v>
      </c>
      <c r="B57" s="34" t="s">
        <v>138</v>
      </c>
      <c r="C57" s="34" t="s">
        <v>319</v>
      </c>
      <c r="D57" s="34" t="s">
        <v>320</v>
      </c>
    </row>
    <row r="58" spans="1:4" x14ac:dyDescent="0.25">
      <c r="A58" s="34" t="s">
        <v>118</v>
      </c>
      <c r="B58" s="34" t="s">
        <v>138</v>
      </c>
      <c r="C58" s="34" t="s">
        <v>321</v>
      </c>
      <c r="D58" s="34" t="s">
        <v>322</v>
      </c>
    </row>
    <row r="59" spans="1:4" x14ac:dyDescent="0.25">
      <c r="A59" s="34" t="s">
        <v>118</v>
      </c>
      <c r="B59" s="34" t="s">
        <v>138</v>
      </c>
      <c r="C59" s="34" t="s">
        <v>323</v>
      </c>
      <c r="D59" s="34" t="s">
        <v>324</v>
      </c>
    </row>
    <row r="60" spans="1:4" x14ac:dyDescent="0.25">
      <c r="A60" s="34" t="s">
        <v>119</v>
      </c>
      <c r="B60" s="34" t="s">
        <v>138</v>
      </c>
      <c r="C60" s="34" t="s">
        <v>325</v>
      </c>
      <c r="D60" s="34" t="s">
        <v>1231</v>
      </c>
    </row>
    <row r="61" spans="1:4" x14ac:dyDescent="0.25">
      <c r="A61" s="34" t="s">
        <v>119</v>
      </c>
      <c r="B61" s="34" t="s">
        <v>138</v>
      </c>
      <c r="C61" s="34" t="s">
        <v>327</v>
      </c>
      <c r="D61" s="34" t="s">
        <v>329</v>
      </c>
    </row>
    <row r="62" spans="1:4" x14ac:dyDescent="0.25">
      <c r="A62" s="34" t="s">
        <v>119</v>
      </c>
      <c r="B62" s="34" t="s">
        <v>138</v>
      </c>
      <c r="C62" s="34" t="s">
        <v>328</v>
      </c>
      <c r="D62" s="34" t="s">
        <v>1232</v>
      </c>
    </row>
    <row r="63" spans="1:4" x14ac:dyDescent="0.25">
      <c r="A63" s="34" t="s">
        <v>107</v>
      </c>
      <c r="B63" s="34" t="s">
        <v>138</v>
      </c>
      <c r="C63" s="35" t="s">
        <v>264</v>
      </c>
      <c r="D63" s="36" t="s">
        <v>265</v>
      </c>
    </row>
    <row r="64" spans="1:4" x14ac:dyDescent="0.25">
      <c r="A64" s="34" t="s">
        <v>107</v>
      </c>
      <c r="B64" s="34" t="s">
        <v>138</v>
      </c>
      <c r="C64" s="35" t="s">
        <v>266</v>
      </c>
      <c r="D64" s="36" t="s">
        <v>267</v>
      </c>
    </row>
    <row r="65" spans="1:4" x14ac:dyDescent="0.25">
      <c r="A65" s="34" t="s">
        <v>107</v>
      </c>
      <c r="B65" s="34" t="s">
        <v>138</v>
      </c>
      <c r="C65" s="35" t="s">
        <v>268</v>
      </c>
      <c r="D65" s="36" t="s">
        <v>269</v>
      </c>
    </row>
    <row r="66" spans="1:4" x14ac:dyDescent="0.25">
      <c r="A66" s="34" t="s">
        <v>107</v>
      </c>
      <c r="B66" s="34" t="s">
        <v>138</v>
      </c>
      <c r="C66" s="35" t="s">
        <v>262</v>
      </c>
      <c r="D66" s="36" t="s">
        <v>263</v>
      </c>
    </row>
    <row r="67" spans="1:4" x14ac:dyDescent="0.25">
      <c r="A67" s="34" t="s">
        <v>108</v>
      </c>
      <c r="B67" s="34" t="s">
        <v>138</v>
      </c>
      <c r="C67" s="35" t="s">
        <v>274</v>
      </c>
      <c r="D67" s="36" t="s">
        <v>275</v>
      </c>
    </row>
    <row r="68" spans="1:4" x14ac:dyDescent="0.25">
      <c r="A68" s="34" t="s">
        <v>108</v>
      </c>
      <c r="B68" s="34" t="s">
        <v>138</v>
      </c>
      <c r="C68" s="35" t="s">
        <v>276</v>
      </c>
      <c r="D68" s="36" t="s">
        <v>277</v>
      </c>
    </row>
    <row r="69" spans="1:4" x14ac:dyDescent="0.25">
      <c r="A69" s="34" t="s">
        <v>108</v>
      </c>
      <c r="B69" s="34" t="s">
        <v>138</v>
      </c>
      <c r="C69" s="35" t="s">
        <v>270</v>
      </c>
      <c r="D69" s="36" t="s">
        <v>970</v>
      </c>
    </row>
    <row r="70" spans="1:4" x14ac:dyDescent="0.25">
      <c r="A70" s="34" t="s">
        <v>108</v>
      </c>
      <c r="B70" s="34" t="s">
        <v>138</v>
      </c>
      <c r="C70" s="35" t="s">
        <v>272</v>
      </c>
      <c r="D70" s="36" t="s">
        <v>273</v>
      </c>
    </row>
    <row r="71" spans="1:4" x14ac:dyDescent="0.25">
      <c r="A71" s="34" t="s">
        <v>108</v>
      </c>
      <c r="B71" s="34" t="s">
        <v>138</v>
      </c>
      <c r="C71" s="35" t="s">
        <v>271</v>
      </c>
      <c r="D71" t="s">
        <v>1128</v>
      </c>
    </row>
    <row r="72" spans="1:4" x14ac:dyDescent="0.25">
      <c r="A72" s="34" t="s">
        <v>120</v>
      </c>
      <c r="B72" s="34" t="s">
        <v>138</v>
      </c>
      <c r="C72" s="35" t="s">
        <v>278</v>
      </c>
      <c r="D72" s="36" t="s">
        <v>279</v>
      </c>
    </row>
    <row r="73" spans="1:4" x14ac:dyDescent="0.25">
      <c r="A73" s="34" t="s">
        <v>120</v>
      </c>
      <c r="B73" s="34" t="s">
        <v>138</v>
      </c>
      <c r="C73" s="35" t="s">
        <v>282</v>
      </c>
      <c r="D73" s="36" t="s">
        <v>283</v>
      </c>
    </row>
    <row r="74" spans="1:4" x14ac:dyDescent="0.25">
      <c r="A74" s="34" t="s">
        <v>120</v>
      </c>
      <c r="B74" s="34" t="s">
        <v>138</v>
      </c>
      <c r="C74" s="35" t="s">
        <v>280</v>
      </c>
      <c r="D74" s="34" t="s">
        <v>281</v>
      </c>
    </row>
    <row r="75" spans="1:4" x14ac:dyDescent="0.25">
      <c r="A75" s="37" t="s">
        <v>121</v>
      </c>
      <c r="B75" s="37" t="s">
        <v>138</v>
      </c>
      <c r="C75" s="37" t="s">
        <v>235</v>
      </c>
      <c r="D75" s="37" t="s">
        <v>236</v>
      </c>
    </row>
    <row r="76" spans="1:4" x14ac:dyDescent="0.25">
      <c r="A76" s="37" t="s">
        <v>121</v>
      </c>
      <c r="B76" s="37" t="s">
        <v>138</v>
      </c>
      <c r="C76" s="37" t="s">
        <v>238</v>
      </c>
      <c r="D76" s="37" t="s">
        <v>239</v>
      </c>
    </row>
    <row r="77" spans="1:4" x14ac:dyDescent="0.25">
      <c r="A77" s="37" t="s">
        <v>121</v>
      </c>
      <c r="B77" s="37" t="s">
        <v>138</v>
      </c>
      <c r="C77" s="37" t="s">
        <v>240</v>
      </c>
      <c r="D77" s="37" t="s">
        <v>981</v>
      </c>
    </row>
    <row r="78" spans="1:4" x14ac:dyDescent="0.25">
      <c r="A78" s="37" t="s">
        <v>121</v>
      </c>
      <c r="B78" s="37" t="s">
        <v>138</v>
      </c>
      <c r="C78" s="37" t="s">
        <v>237</v>
      </c>
      <c r="D78" s="37" t="s">
        <v>982</v>
      </c>
    </row>
    <row r="79" spans="1:4" x14ac:dyDescent="0.25">
      <c r="A79" s="37" t="s">
        <v>1198</v>
      </c>
      <c r="B79" s="37" t="s">
        <v>138</v>
      </c>
      <c r="C79" s="38" t="s">
        <v>242</v>
      </c>
      <c r="D79" s="38" t="s">
        <v>978</v>
      </c>
    </row>
    <row r="80" spans="1:4" x14ac:dyDescent="0.25">
      <c r="A80" s="37" t="s">
        <v>1198</v>
      </c>
      <c r="B80" s="37" t="s">
        <v>138</v>
      </c>
      <c r="C80" s="37" t="s">
        <v>243</v>
      </c>
      <c r="D80" s="37" t="s">
        <v>979</v>
      </c>
    </row>
    <row r="81" spans="1:4" x14ac:dyDescent="0.25">
      <c r="A81" s="37" t="s">
        <v>1198</v>
      </c>
      <c r="B81" s="37" t="s">
        <v>138</v>
      </c>
      <c r="C81" s="37" t="s">
        <v>241</v>
      </c>
      <c r="D81" s="37" t="s">
        <v>980</v>
      </c>
    </row>
    <row r="82" spans="1:4" x14ac:dyDescent="0.25">
      <c r="A82" s="37" t="s">
        <v>123</v>
      </c>
      <c r="B82" s="2" t="s">
        <v>138</v>
      </c>
      <c r="C82" s="39" t="s">
        <v>252</v>
      </c>
      <c r="D82" s="39" t="s">
        <v>1129</v>
      </c>
    </row>
    <row r="83" spans="1:4" x14ac:dyDescent="0.25">
      <c r="A83" s="37" t="s">
        <v>123</v>
      </c>
      <c r="B83" s="2" t="s">
        <v>138</v>
      </c>
      <c r="C83" s="39" t="s">
        <v>253</v>
      </c>
      <c r="D83" s="39" t="s">
        <v>254</v>
      </c>
    </row>
    <row r="84" spans="1:4" x14ac:dyDescent="0.25">
      <c r="A84" s="37" t="s">
        <v>123</v>
      </c>
      <c r="B84" s="2" t="s">
        <v>138</v>
      </c>
      <c r="C84" s="39" t="s">
        <v>255</v>
      </c>
      <c r="D84" s="39" t="s">
        <v>256</v>
      </c>
    </row>
    <row r="85" spans="1:4" x14ac:dyDescent="0.25">
      <c r="A85" s="37" t="s">
        <v>122</v>
      </c>
      <c r="B85" s="2" t="s">
        <v>138</v>
      </c>
      <c r="C85" s="39" t="s">
        <v>259</v>
      </c>
      <c r="D85" s="39" t="s">
        <v>1130</v>
      </c>
    </row>
    <row r="86" spans="1:4" x14ac:dyDescent="0.25">
      <c r="A86" s="37" t="s">
        <v>122</v>
      </c>
      <c r="B86" s="2" t="s">
        <v>138</v>
      </c>
      <c r="C86" s="39" t="s">
        <v>257</v>
      </c>
      <c r="D86" s="39" t="s">
        <v>258</v>
      </c>
    </row>
    <row r="87" spans="1:4" x14ac:dyDescent="0.25">
      <c r="A87" s="37" t="s">
        <v>122</v>
      </c>
      <c r="B87" s="2" t="s">
        <v>138</v>
      </c>
      <c r="C87" s="39" t="s">
        <v>260</v>
      </c>
      <c r="D87" s="39" t="s">
        <v>261</v>
      </c>
    </row>
    <row r="88" spans="1:4" x14ac:dyDescent="0.25">
      <c r="A88" s="2" t="s">
        <v>111</v>
      </c>
      <c r="B88" s="2" t="s">
        <v>138</v>
      </c>
      <c r="C88" s="2" t="s">
        <v>298</v>
      </c>
      <c r="D88" s="2" t="s">
        <v>983</v>
      </c>
    </row>
    <row r="89" spans="1:4" x14ac:dyDescent="0.25">
      <c r="A89" s="2" t="s">
        <v>111</v>
      </c>
      <c r="B89" s="2" t="s">
        <v>138</v>
      </c>
      <c r="C89" s="2" t="s">
        <v>299</v>
      </c>
      <c r="D89" s="2" t="s">
        <v>300</v>
      </c>
    </row>
    <row r="90" spans="1:4" x14ac:dyDescent="0.25">
      <c r="A90" s="2" t="s">
        <v>112</v>
      </c>
      <c r="B90" s="2" t="s">
        <v>138</v>
      </c>
      <c r="C90" s="2" t="s">
        <v>303</v>
      </c>
      <c r="D90" s="2" t="s">
        <v>304</v>
      </c>
    </row>
    <row r="91" spans="1:4" x14ac:dyDescent="0.25">
      <c r="A91" s="2" t="s">
        <v>112</v>
      </c>
      <c r="B91" s="2" t="s">
        <v>138</v>
      </c>
      <c r="C91" s="2" t="s">
        <v>305</v>
      </c>
      <c r="D91" s="2" t="s">
        <v>306</v>
      </c>
    </row>
    <row r="92" spans="1:4" x14ac:dyDescent="0.25">
      <c r="A92" s="2" t="s">
        <v>112</v>
      </c>
      <c r="B92" s="2" t="s">
        <v>138</v>
      </c>
      <c r="C92" s="2" t="s">
        <v>301</v>
      </c>
      <c r="D92" s="2" t="s">
        <v>302</v>
      </c>
    </row>
    <row r="93" spans="1:4" x14ac:dyDescent="0.25">
      <c r="A93" s="2" t="s">
        <v>113</v>
      </c>
      <c r="B93" s="2" t="s">
        <v>138</v>
      </c>
      <c r="C93" s="2" t="s">
        <v>307</v>
      </c>
      <c r="D93" s="2" t="s">
        <v>308</v>
      </c>
    </row>
    <row r="94" spans="1:4" x14ac:dyDescent="0.25">
      <c r="A94" s="2" t="s">
        <v>113</v>
      </c>
      <c r="B94" s="2" t="s">
        <v>138</v>
      </c>
      <c r="C94" s="2" t="s">
        <v>309</v>
      </c>
      <c r="D94" s="2" t="s">
        <v>984</v>
      </c>
    </row>
    <row r="95" spans="1:4" x14ac:dyDescent="0.25">
      <c r="A95" s="2" t="s">
        <v>113</v>
      </c>
      <c r="B95" s="2" t="s">
        <v>138</v>
      </c>
      <c r="C95" s="2" t="s">
        <v>310</v>
      </c>
      <c r="D95" s="2" t="s">
        <v>311</v>
      </c>
    </row>
    <row r="96" spans="1:4" x14ac:dyDescent="0.25">
      <c r="A96" s="40" t="s">
        <v>124</v>
      </c>
      <c r="B96" s="39" t="s">
        <v>138</v>
      </c>
      <c r="C96" s="35" t="s">
        <v>250</v>
      </c>
      <c r="D96" s="35" t="s">
        <v>251</v>
      </c>
    </row>
    <row r="97" spans="1:4" x14ac:dyDescent="0.25">
      <c r="A97" s="40" t="s">
        <v>124</v>
      </c>
      <c r="B97" s="39" t="s">
        <v>138</v>
      </c>
      <c r="C97" s="35" t="s">
        <v>248</v>
      </c>
      <c r="D97" s="35" t="s">
        <v>249</v>
      </c>
    </row>
    <row r="98" spans="1:4" x14ac:dyDescent="0.25">
      <c r="A98" s="40" t="s">
        <v>124</v>
      </c>
      <c r="B98" s="39" t="s">
        <v>138</v>
      </c>
      <c r="C98" s="35" t="s">
        <v>246</v>
      </c>
      <c r="D98" s="35" t="s">
        <v>247</v>
      </c>
    </row>
    <row r="99" spans="1:4" x14ac:dyDescent="0.25">
      <c r="A99" s="40" t="s">
        <v>124</v>
      </c>
      <c r="B99" s="39" t="s">
        <v>138</v>
      </c>
      <c r="C99" s="41" t="s">
        <v>972</v>
      </c>
      <c r="D99" s="41" t="s">
        <v>973</v>
      </c>
    </row>
    <row r="100" spans="1:4" x14ac:dyDescent="0.25">
      <c r="A100" s="40" t="s">
        <v>124</v>
      </c>
      <c r="B100" s="39" t="s">
        <v>138</v>
      </c>
      <c r="C100" s="41" t="s">
        <v>245</v>
      </c>
      <c r="D100" s="41" t="s">
        <v>1098</v>
      </c>
    </row>
    <row r="101" spans="1:4" x14ac:dyDescent="0.25">
      <c r="A101" s="40" t="s">
        <v>124</v>
      </c>
      <c r="B101" s="39" t="s">
        <v>138</v>
      </c>
      <c r="C101" s="41" t="s">
        <v>244</v>
      </c>
      <c r="D101" s="41" t="s">
        <v>1099</v>
      </c>
    </row>
    <row r="102" spans="1:4" x14ac:dyDescent="0.25">
      <c r="A102" s="42" t="s">
        <v>110</v>
      </c>
      <c r="B102" s="39" t="s">
        <v>138</v>
      </c>
      <c r="C102" s="42" t="s">
        <v>287</v>
      </c>
      <c r="D102" s="42" t="s">
        <v>288</v>
      </c>
    </row>
    <row r="103" spans="1:4" x14ac:dyDescent="0.25">
      <c r="A103" s="42" t="s">
        <v>110</v>
      </c>
      <c r="B103" s="39" t="s">
        <v>138</v>
      </c>
      <c r="C103" s="42" t="s">
        <v>293</v>
      </c>
      <c r="D103" s="42" t="s">
        <v>294</v>
      </c>
    </row>
    <row r="104" spans="1:4" x14ac:dyDescent="0.25">
      <c r="A104" s="42" t="s">
        <v>110</v>
      </c>
      <c r="B104" s="39" t="s">
        <v>138</v>
      </c>
      <c r="C104" s="42" t="s">
        <v>297</v>
      </c>
      <c r="D104" s="42" t="s">
        <v>1131</v>
      </c>
    </row>
    <row r="105" spans="1:4" x14ac:dyDescent="0.25">
      <c r="A105" s="42" t="s">
        <v>110</v>
      </c>
      <c r="B105" s="39" t="s">
        <v>138</v>
      </c>
      <c r="C105" s="42" t="s">
        <v>295</v>
      </c>
      <c r="D105" s="42" t="s">
        <v>296</v>
      </c>
    </row>
    <row r="106" spans="1:4" x14ac:dyDescent="0.25">
      <c r="A106" s="42" t="s">
        <v>110</v>
      </c>
      <c r="B106" s="39" t="s">
        <v>138</v>
      </c>
      <c r="C106" s="42" t="s">
        <v>289</v>
      </c>
      <c r="D106" s="42" t="s">
        <v>290</v>
      </c>
    </row>
    <row r="107" spans="1:4" x14ac:dyDescent="0.25">
      <c r="A107" s="42" t="s">
        <v>110</v>
      </c>
      <c r="B107" s="39" t="s">
        <v>138</v>
      </c>
      <c r="C107" s="42" t="s">
        <v>291</v>
      </c>
      <c r="D107" s="42" t="s">
        <v>292</v>
      </c>
    </row>
    <row r="108" spans="1:4" x14ac:dyDescent="0.25">
      <c r="A108" s="42" t="s">
        <v>109</v>
      </c>
      <c r="B108" s="39" t="s">
        <v>138</v>
      </c>
      <c r="C108" s="42" t="s">
        <v>285</v>
      </c>
      <c r="D108" s="42" t="s">
        <v>286</v>
      </c>
    </row>
    <row r="109" spans="1:4" x14ac:dyDescent="0.25">
      <c r="A109" s="42" t="s">
        <v>109</v>
      </c>
      <c r="B109" s="39" t="s">
        <v>138</v>
      </c>
      <c r="C109" s="42" t="s">
        <v>284</v>
      </c>
      <c r="D109" s="42" t="s">
        <v>971</v>
      </c>
    </row>
    <row r="110" spans="1:4" x14ac:dyDescent="0.25">
      <c r="A110" s="37" t="s">
        <v>114</v>
      </c>
      <c r="B110" s="2" t="s">
        <v>138</v>
      </c>
      <c r="C110" s="37" t="s">
        <v>1043</v>
      </c>
      <c r="D110" s="37" t="s">
        <v>313</v>
      </c>
    </row>
    <row r="111" spans="1:4" x14ac:dyDescent="0.25">
      <c r="A111" s="37" t="s">
        <v>114</v>
      </c>
      <c r="B111" s="2" t="s">
        <v>138</v>
      </c>
      <c r="C111" s="37" t="s">
        <v>1044</v>
      </c>
      <c r="D111" s="37" t="s">
        <v>986</v>
      </c>
    </row>
    <row r="112" spans="1:4" x14ac:dyDescent="0.25">
      <c r="A112" s="37" t="s">
        <v>1046</v>
      </c>
      <c r="B112" s="2" t="s">
        <v>138</v>
      </c>
      <c r="C112" s="42" t="s">
        <v>1233</v>
      </c>
      <c r="D112" s="41" t="s">
        <v>1234</v>
      </c>
    </row>
    <row r="113" spans="1:4" x14ac:dyDescent="0.25">
      <c r="A113" s="37" t="s">
        <v>1046</v>
      </c>
      <c r="B113" s="2" t="s">
        <v>138</v>
      </c>
      <c r="C113" s="42" t="s">
        <v>1235</v>
      </c>
      <c r="D113" s="41" t="s">
        <v>1236</v>
      </c>
    </row>
    <row r="114" spans="1:4" x14ac:dyDescent="0.25">
      <c r="A114" s="43" t="s">
        <v>115</v>
      </c>
      <c r="B114" s="4" t="s">
        <v>138</v>
      </c>
      <c r="C114" s="44" t="s">
        <v>1237</v>
      </c>
      <c r="D114" s="45" t="s">
        <v>1238</v>
      </c>
    </row>
    <row r="115" spans="1:4" x14ac:dyDescent="0.25">
      <c r="A115" s="43" t="s">
        <v>115</v>
      </c>
      <c r="B115" s="4" t="s">
        <v>138</v>
      </c>
      <c r="C115" s="44" t="s">
        <v>1239</v>
      </c>
      <c r="D115" s="45" t="s">
        <v>1132</v>
      </c>
    </row>
    <row r="116" spans="1:4" x14ac:dyDescent="0.25">
      <c r="A116" s="43" t="s">
        <v>115</v>
      </c>
      <c r="B116" s="4" t="s">
        <v>138</v>
      </c>
      <c r="C116" s="44" t="s">
        <v>1240</v>
      </c>
      <c r="D116" s="44" t="s">
        <v>985</v>
      </c>
    </row>
    <row r="117" spans="1:4" x14ac:dyDescent="0.25">
      <c r="A117" s="37" t="s">
        <v>116</v>
      </c>
      <c r="B117" s="2" t="s">
        <v>138</v>
      </c>
      <c r="C117" s="46" t="s">
        <v>1241</v>
      </c>
      <c r="D117" s="47" t="s">
        <v>987</v>
      </c>
    </row>
    <row r="118" spans="1:4" x14ac:dyDescent="0.25">
      <c r="A118" s="37" t="s">
        <v>116</v>
      </c>
      <c r="B118" s="2" t="s">
        <v>138</v>
      </c>
      <c r="C118" s="46" t="s">
        <v>1242</v>
      </c>
      <c r="D118" s="46" t="s">
        <v>988</v>
      </c>
    </row>
    <row r="119" spans="1:4" x14ac:dyDescent="0.25">
      <c r="A119" s="37" t="s">
        <v>116</v>
      </c>
      <c r="B119" s="2" t="s">
        <v>138</v>
      </c>
      <c r="C119" s="46" t="s">
        <v>1243</v>
      </c>
      <c r="D119" s="46" t="s">
        <v>989</v>
      </c>
    </row>
    <row r="120" spans="1:4" x14ac:dyDescent="0.25">
      <c r="A120" s="1" t="s">
        <v>1100</v>
      </c>
      <c r="B120" s="1" t="s">
        <v>16</v>
      </c>
      <c r="C120" s="1" t="s">
        <v>343</v>
      </c>
      <c r="D120" s="1" t="s">
        <v>344</v>
      </c>
    </row>
    <row r="121" spans="1:4" x14ac:dyDescent="0.25">
      <c r="A121" s="1" t="s">
        <v>1100</v>
      </c>
      <c r="B121" s="1" t="s">
        <v>16</v>
      </c>
      <c r="C121" s="1" t="s">
        <v>1164</v>
      </c>
      <c r="D121" s="1" t="s">
        <v>1065</v>
      </c>
    </row>
    <row r="122" spans="1:4" x14ac:dyDescent="0.25">
      <c r="A122" s="1" t="s">
        <v>1100</v>
      </c>
      <c r="B122" s="1" t="s">
        <v>16</v>
      </c>
      <c r="C122" s="1" t="s">
        <v>342</v>
      </c>
      <c r="D122" s="1" t="s">
        <v>1244</v>
      </c>
    </row>
    <row r="123" spans="1:4" x14ac:dyDescent="0.25">
      <c r="A123" s="1" t="s">
        <v>1100</v>
      </c>
      <c r="B123" s="1" t="s">
        <v>16</v>
      </c>
      <c r="C123" s="1" t="s">
        <v>345</v>
      </c>
      <c r="D123" s="1" t="s">
        <v>1245</v>
      </c>
    </row>
    <row r="124" spans="1:4" x14ac:dyDescent="0.25">
      <c r="A124" s="1" t="s">
        <v>1066</v>
      </c>
      <c r="B124" s="1" t="s">
        <v>16</v>
      </c>
      <c r="C124" s="1" t="s">
        <v>346</v>
      </c>
      <c r="D124" s="1" t="s">
        <v>347</v>
      </c>
    </row>
    <row r="125" spans="1:4" x14ac:dyDescent="0.25">
      <c r="A125" s="1" t="s">
        <v>1066</v>
      </c>
      <c r="B125" s="1" t="s">
        <v>16</v>
      </c>
      <c r="C125" s="1" t="s">
        <v>351</v>
      </c>
      <c r="D125" s="1" t="s">
        <v>352</v>
      </c>
    </row>
    <row r="126" spans="1:4" x14ac:dyDescent="0.25">
      <c r="A126" s="1" t="s">
        <v>1066</v>
      </c>
      <c r="B126" s="1" t="s">
        <v>16</v>
      </c>
      <c r="C126" s="1" t="s">
        <v>353</v>
      </c>
      <c r="D126" s="1" t="s">
        <v>477</v>
      </c>
    </row>
    <row r="127" spans="1:4" x14ac:dyDescent="0.25">
      <c r="A127" s="1" t="s">
        <v>1066</v>
      </c>
      <c r="B127" s="1" t="s">
        <v>16</v>
      </c>
      <c r="C127" s="1" t="s">
        <v>350</v>
      </c>
      <c r="D127" s="1" t="s">
        <v>990</v>
      </c>
    </row>
    <row r="128" spans="1:4" x14ac:dyDescent="0.25">
      <c r="A128" s="1" t="s">
        <v>1066</v>
      </c>
      <c r="B128" s="1" t="s">
        <v>16</v>
      </c>
      <c r="C128" s="1" t="s">
        <v>348</v>
      </c>
      <c r="D128" s="1" t="s">
        <v>349</v>
      </c>
    </row>
    <row r="129" spans="1:4" x14ac:dyDescent="0.25">
      <c r="A129" s="1" t="s">
        <v>20</v>
      </c>
      <c r="B129" s="1" t="s">
        <v>16</v>
      </c>
      <c r="C129" s="1" t="s">
        <v>372</v>
      </c>
      <c r="D129" s="1" t="s">
        <v>1047</v>
      </c>
    </row>
    <row r="130" spans="1:4" x14ac:dyDescent="0.25">
      <c r="A130" s="1" t="s">
        <v>20</v>
      </c>
      <c r="B130" s="1" t="s">
        <v>16</v>
      </c>
      <c r="C130" s="1" t="s">
        <v>370</v>
      </c>
      <c r="D130" s="1" t="s">
        <v>1049</v>
      </c>
    </row>
    <row r="131" spans="1:4" x14ac:dyDescent="0.25">
      <c r="A131" s="1" t="s">
        <v>20</v>
      </c>
      <c r="B131" s="1" t="s">
        <v>16</v>
      </c>
      <c r="C131" s="1" t="s">
        <v>374</v>
      </c>
      <c r="D131" s="1" t="s">
        <v>1048</v>
      </c>
    </row>
    <row r="132" spans="1:4" x14ac:dyDescent="0.25">
      <c r="A132" s="1" t="s">
        <v>20</v>
      </c>
      <c r="B132" s="1" t="s">
        <v>16</v>
      </c>
      <c r="C132" s="1" t="s">
        <v>368</v>
      </c>
      <c r="D132" s="1" t="s">
        <v>369</v>
      </c>
    </row>
    <row r="133" spans="1:4" x14ac:dyDescent="0.25">
      <c r="A133" s="1" t="s">
        <v>20</v>
      </c>
      <c r="B133" s="1" t="s">
        <v>16</v>
      </c>
      <c r="C133" s="1" t="s">
        <v>373</v>
      </c>
      <c r="D133" s="1" t="s">
        <v>1246</v>
      </c>
    </row>
    <row r="134" spans="1:4" x14ac:dyDescent="0.25">
      <c r="A134" s="1" t="s">
        <v>20</v>
      </c>
      <c r="B134" s="1" t="s">
        <v>16</v>
      </c>
      <c r="C134" s="1" t="s">
        <v>367</v>
      </c>
      <c r="D134" s="1" t="s">
        <v>1067</v>
      </c>
    </row>
    <row r="135" spans="1:4" x14ac:dyDescent="0.25">
      <c r="A135" s="1" t="s">
        <v>20</v>
      </c>
      <c r="B135" s="1" t="s">
        <v>16</v>
      </c>
      <c r="C135" s="1" t="s">
        <v>377</v>
      </c>
      <c r="D135" s="1" t="s">
        <v>1068</v>
      </c>
    </row>
    <row r="136" spans="1:4" x14ac:dyDescent="0.25">
      <c r="A136" s="1" t="s">
        <v>20</v>
      </c>
      <c r="B136" s="1" t="s">
        <v>16</v>
      </c>
      <c r="C136" s="1" t="s">
        <v>376</v>
      </c>
      <c r="D136" s="1" t="s">
        <v>1247</v>
      </c>
    </row>
    <row r="137" spans="1:4" x14ac:dyDescent="0.25">
      <c r="A137" s="1" t="s">
        <v>20</v>
      </c>
      <c r="B137" s="1" t="s">
        <v>16</v>
      </c>
      <c r="C137" s="1" t="s">
        <v>375</v>
      </c>
      <c r="D137" s="1" t="s">
        <v>1050</v>
      </c>
    </row>
    <row r="138" spans="1:4" x14ac:dyDescent="0.25">
      <c r="A138" s="1" t="s">
        <v>20</v>
      </c>
      <c r="B138" s="1" t="s">
        <v>16</v>
      </c>
      <c r="C138" s="1" t="s">
        <v>371</v>
      </c>
      <c r="D138" s="1" t="s">
        <v>1051</v>
      </c>
    </row>
    <row r="139" spans="1:4" x14ac:dyDescent="0.25">
      <c r="A139" s="1" t="s">
        <v>15</v>
      </c>
      <c r="B139" s="1" t="s">
        <v>16</v>
      </c>
      <c r="C139" s="1" t="s">
        <v>331</v>
      </c>
      <c r="D139" s="1" t="s">
        <v>992</v>
      </c>
    </row>
    <row r="140" spans="1:4" x14ac:dyDescent="0.25">
      <c r="A140" s="1" t="s">
        <v>15</v>
      </c>
      <c r="B140" s="1" t="s">
        <v>16</v>
      </c>
      <c r="C140" s="1" t="s">
        <v>330</v>
      </c>
      <c r="D140" s="1" t="s">
        <v>1102</v>
      </c>
    </row>
    <row r="141" spans="1:4" x14ac:dyDescent="0.25">
      <c r="A141" s="1" t="s">
        <v>15</v>
      </c>
      <c r="B141" s="1" t="s">
        <v>16</v>
      </c>
      <c r="C141" s="1" t="s">
        <v>332</v>
      </c>
      <c r="D141" s="1" t="s">
        <v>1103</v>
      </c>
    </row>
    <row r="142" spans="1:4" x14ac:dyDescent="0.25">
      <c r="A142" s="1" t="s">
        <v>15</v>
      </c>
      <c r="B142" s="1" t="s">
        <v>16</v>
      </c>
      <c r="C142" s="1" t="s">
        <v>333</v>
      </c>
      <c r="D142" s="1" t="s">
        <v>1104</v>
      </c>
    </row>
    <row r="143" spans="1:4" x14ac:dyDescent="0.25">
      <c r="A143" s="1" t="s">
        <v>1167</v>
      </c>
      <c r="B143" s="1" t="s">
        <v>16</v>
      </c>
      <c r="C143" s="1" t="s">
        <v>396</v>
      </c>
      <c r="D143" s="1" t="s">
        <v>1248</v>
      </c>
    </row>
    <row r="144" spans="1:4" x14ac:dyDescent="0.25">
      <c r="A144" s="1" t="s">
        <v>1167</v>
      </c>
      <c r="B144" s="1" t="s">
        <v>16</v>
      </c>
      <c r="C144" s="1" t="s">
        <v>402</v>
      </c>
      <c r="D144" s="1" t="s">
        <v>403</v>
      </c>
    </row>
    <row r="145" spans="1:4" x14ac:dyDescent="0.25">
      <c r="A145" s="1" t="s">
        <v>1167</v>
      </c>
      <c r="B145" s="1" t="s">
        <v>16</v>
      </c>
      <c r="C145" s="1" t="s">
        <v>406</v>
      </c>
      <c r="D145" s="1" t="s">
        <v>1101</v>
      </c>
    </row>
    <row r="146" spans="1:4" x14ac:dyDescent="0.25">
      <c r="A146" s="1" t="s">
        <v>1167</v>
      </c>
      <c r="B146" s="1" t="s">
        <v>16</v>
      </c>
      <c r="C146" s="1" t="s">
        <v>397</v>
      </c>
      <c r="D146" s="1" t="s">
        <v>991</v>
      </c>
    </row>
    <row r="147" spans="1:4" x14ac:dyDescent="0.25">
      <c r="A147" s="1" t="s">
        <v>1167</v>
      </c>
      <c r="B147" s="1" t="s">
        <v>16</v>
      </c>
      <c r="C147" s="1" t="s">
        <v>400</v>
      </c>
      <c r="D147" s="1" t="s">
        <v>401</v>
      </c>
    </row>
    <row r="148" spans="1:4" x14ac:dyDescent="0.25">
      <c r="A148" s="1" t="s">
        <v>1167</v>
      </c>
      <c r="B148" s="1" t="s">
        <v>16</v>
      </c>
      <c r="C148" s="1" t="s">
        <v>404</v>
      </c>
      <c r="D148" s="1" t="s">
        <v>405</v>
      </c>
    </row>
    <row r="149" spans="1:4" x14ac:dyDescent="0.25">
      <c r="A149" s="1" t="s">
        <v>1167</v>
      </c>
      <c r="B149" s="1" t="s">
        <v>16</v>
      </c>
      <c r="C149" s="1" t="s">
        <v>398</v>
      </c>
      <c r="D149" s="1" t="s">
        <v>399</v>
      </c>
    </row>
    <row r="150" spans="1:4" x14ac:dyDescent="0.25">
      <c r="A150" s="1" t="s">
        <v>25</v>
      </c>
      <c r="B150" s="1" t="s">
        <v>16</v>
      </c>
      <c r="C150" s="1" t="s">
        <v>338</v>
      </c>
      <c r="D150" s="1" t="s">
        <v>339</v>
      </c>
    </row>
    <row r="151" spans="1:4" x14ac:dyDescent="0.25">
      <c r="A151" s="1" t="s">
        <v>25</v>
      </c>
      <c r="B151" s="1" t="s">
        <v>16</v>
      </c>
      <c r="C151" s="1" t="s">
        <v>334</v>
      </c>
      <c r="D151" s="1" t="s">
        <v>335</v>
      </c>
    </row>
    <row r="152" spans="1:4" x14ac:dyDescent="0.25">
      <c r="A152" s="1" t="s">
        <v>25</v>
      </c>
      <c r="B152" s="1" t="s">
        <v>16</v>
      </c>
      <c r="C152" s="1" t="s">
        <v>340</v>
      </c>
      <c r="D152" s="1" t="s">
        <v>341</v>
      </c>
    </row>
    <row r="153" spans="1:4" x14ac:dyDescent="0.25">
      <c r="A153" s="1" t="s">
        <v>25</v>
      </c>
      <c r="B153" s="1" t="s">
        <v>16</v>
      </c>
      <c r="C153" s="1" t="s">
        <v>336</v>
      </c>
      <c r="D153" s="1" t="s">
        <v>337</v>
      </c>
    </row>
    <row r="154" spans="1:4" x14ac:dyDescent="0.25">
      <c r="A154" s="1" t="s">
        <v>19</v>
      </c>
      <c r="B154" s="1" t="s">
        <v>16</v>
      </c>
      <c r="C154" s="1" t="s">
        <v>359</v>
      </c>
      <c r="D154" s="1" t="s">
        <v>312</v>
      </c>
    </row>
    <row r="155" spans="1:4" x14ac:dyDescent="0.25">
      <c r="A155" s="1" t="s">
        <v>19</v>
      </c>
      <c r="B155" s="1" t="s">
        <v>16</v>
      </c>
      <c r="C155" s="1" t="s">
        <v>360</v>
      </c>
      <c r="D155" s="1" t="s">
        <v>361</v>
      </c>
    </row>
    <row r="156" spans="1:4" x14ac:dyDescent="0.25">
      <c r="A156" s="1" t="s">
        <v>19</v>
      </c>
      <c r="B156" s="1" t="s">
        <v>16</v>
      </c>
      <c r="C156" s="1" t="s">
        <v>363</v>
      </c>
      <c r="D156" s="1" t="s">
        <v>364</v>
      </c>
    </row>
    <row r="157" spans="1:4" x14ac:dyDescent="0.25">
      <c r="A157" s="1" t="s">
        <v>19</v>
      </c>
      <c r="B157" s="1" t="s">
        <v>16</v>
      </c>
      <c r="C157" s="1" t="s">
        <v>362</v>
      </c>
      <c r="D157" s="1" t="s">
        <v>326</v>
      </c>
    </row>
    <row r="158" spans="1:4" x14ac:dyDescent="0.25">
      <c r="A158" s="1" t="s">
        <v>19</v>
      </c>
      <c r="B158" s="1" t="s">
        <v>16</v>
      </c>
      <c r="C158" s="1" t="s">
        <v>354</v>
      </c>
      <c r="D158" s="1" t="s">
        <v>355</v>
      </c>
    </row>
    <row r="159" spans="1:4" x14ac:dyDescent="0.25">
      <c r="A159" s="1" t="s">
        <v>19</v>
      </c>
      <c r="B159" s="1" t="s">
        <v>16</v>
      </c>
      <c r="C159" s="1" t="s">
        <v>358</v>
      </c>
      <c r="D159" s="1" t="s">
        <v>1199</v>
      </c>
    </row>
    <row r="160" spans="1:4" x14ac:dyDescent="0.25">
      <c r="A160" s="1" t="s">
        <v>19</v>
      </c>
      <c r="B160" s="1" t="s">
        <v>16</v>
      </c>
      <c r="C160" s="1" t="s">
        <v>365</v>
      </c>
      <c r="D160" s="1" t="s">
        <v>366</v>
      </c>
    </row>
    <row r="161" spans="1:4" x14ac:dyDescent="0.25">
      <c r="A161" s="1" t="s">
        <v>19</v>
      </c>
      <c r="B161" s="1" t="s">
        <v>16</v>
      </c>
      <c r="C161" s="1" t="s">
        <v>356</v>
      </c>
      <c r="D161" s="1" t="s">
        <v>357</v>
      </c>
    </row>
    <row r="162" spans="1:4" x14ac:dyDescent="0.25">
      <c r="A162" s="1" t="s">
        <v>21</v>
      </c>
      <c r="B162" s="1" t="s">
        <v>16</v>
      </c>
      <c r="C162" s="1" t="s">
        <v>386</v>
      </c>
      <c r="D162" s="1" t="s">
        <v>387</v>
      </c>
    </row>
    <row r="163" spans="1:4" x14ac:dyDescent="0.25">
      <c r="A163" s="1" t="s">
        <v>21</v>
      </c>
      <c r="B163" s="1" t="s">
        <v>16</v>
      </c>
      <c r="C163" s="1" t="s">
        <v>388</v>
      </c>
      <c r="D163" s="1" t="s">
        <v>389</v>
      </c>
    </row>
    <row r="164" spans="1:4" x14ac:dyDescent="0.25">
      <c r="A164" s="1" t="s">
        <v>21</v>
      </c>
      <c r="B164" s="1" t="s">
        <v>16</v>
      </c>
      <c r="C164" s="1" t="s">
        <v>394</v>
      </c>
      <c r="D164" s="1" t="s">
        <v>395</v>
      </c>
    </row>
    <row r="165" spans="1:4" x14ac:dyDescent="0.25">
      <c r="A165" s="1" t="s">
        <v>21</v>
      </c>
      <c r="B165" s="1" t="s">
        <v>16</v>
      </c>
      <c r="C165" s="1" t="s">
        <v>384</v>
      </c>
      <c r="D165" s="1" t="s">
        <v>385</v>
      </c>
    </row>
    <row r="166" spans="1:4" x14ac:dyDescent="0.25">
      <c r="A166" s="1" t="s">
        <v>21</v>
      </c>
      <c r="B166" s="1" t="s">
        <v>16</v>
      </c>
      <c r="C166" s="1" t="s">
        <v>392</v>
      </c>
      <c r="D166" s="1" t="s">
        <v>393</v>
      </c>
    </row>
    <row r="167" spans="1:4" x14ac:dyDescent="0.25">
      <c r="A167" s="1" t="s">
        <v>21</v>
      </c>
      <c r="B167" s="1" t="s">
        <v>16</v>
      </c>
      <c r="C167" s="1" t="s">
        <v>390</v>
      </c>
      <c r="D167" s="1" t="s">
        <v>391</v>
      </c>
    </row>
    <row r="168" spans="1:4" x14ac:dyDescent="0.25">
      <c r="A168" s="1" t="s">
        <v>24</v>
      </c>
      <c r="B168" s="1" t="s">
        <v>16</v>
      </c>
      <c r="C168" s="1" t="s">
        <v>382</v>
      </c>
      <c r="D168" s="1" t="s">
        <v>383</v>
      </c>
    </row>
    <row r="169" spans="1:4" x14ac:dyDescent="0.25">
      <c r="A169" s="1" t="s">
        <v>24</v>
      </c>
      <c r="B169" s="1" t="s">
        <v>16</v>
      </c>
      <c r="C169" s="1" t="s">
        <v>380</v>
      </c>
      <c r="D169" s="1" t="s">
        <v>381</v>
      </c>
    </row>
    <row r="170" spans="1:4" x14ac:dyDescent="0.25">
      <c r="A170" s="1" t="s">
        <v>24</v>
      </c>
      <c r="B170" s="1" t="s">
        <v>16</v>
      </c>
      <c r="C170" s="1" t="s">
        <v>378</v>
      </c>
      <c r="D170" s="1" t="s">
        <v>379</v>
      </c>
    </row>
    <row r="171" spans="1:4" x14ac:dyDescent="0.25">
      <c r="A171" s="48" t="s">
        <v>1200</v>
      </c>
      <c r="B171" s="48" t="s">
        <v>27</v>
      </c>
      <c r="C171" s="48" t="s">
        <v>480</v>
      </c>
      <c r="D171" s="48" t="s">
        <v>481</v>
      </c>
    </row>
    <row r="172" spans="1:4" x14ac:dyDescent="0.25">
      <c r="A172" s="48" t="s">
        <v>1200</v>
      </c>
      <c r="B172" s="48" t="s">
        <v>27</v>
      </c>
      <c r="C172" s="48" t="s">
        <v>479</v>
      </c>
      <c r="D172" s="48" t="s">
        <v>1003</v>
      </c>
    </row>
    <row r="173" spans="1:4" x14ac:dyDescent="0.25">
      <c r="A173" s="48" t="s">
        <v>1200</v>
      </c>
      <c r="B173" s="48" t="s">
        <v>27</v>
      </c>
      <c r="C173" s="48" t="s">
        <v>476</v>
      </c>
      <c r="D173" s="48" t="s">
        <v>322</v>
      </c>
    </row>
    <row r="174" spans="1:4" x14ac:dyDescent="0.25">
      <c r="A174" s="48" t="s">
        <v>1200</v>
      </c>
      <c r="B174" s="48" t="s">
        <v>27</v>
      </c>
      <c r="C174" s="48" t="s">
        <v>478</v>
      </c>
      <c r="D174" s="48" t="s">
        <v>312</v>
      </c>
    </row>
    <row r="175" spans="1:4" x14ac:dyDescent="0.25">
      <c r="A175" s="48" t="s">
        <v>1200</v>
      </c>
      <c r="B175" s="48" t="s">
        <v>27</v>
      </c>
      <c r="C175" s="48" t="s">
        <v>482</v>
      </c>
      <c r="D175" s="48" t="s">
        <v>1004</v>
      </c>
    </row>
    <row r="176" spans="1:4" x14ac:dyDescent="0.25">
      <c r="A176" s="48" t="s">
        <v>38</v>
      </c>
      <c r="B176" s="48" t="s">
        <v>27</v>
      </c>
      <c r="C176" s="48" t="s">
        <v>466</v>
      </c>
      <c r="D176" s="48" t="s">
        <v>467</v>
      </c>
    </row>
    <row r="177" spans="1:4" x14ac:dyDescent="0.25">
      <c r="A177" s="48" t="s">
        <v>38</v>
      </c>
      <c r="B177" s="48" t="s">
        <v>27</v>
      </c>
      <c r="C177" s="48" t="s">
        <v>468</v>
      </c>
      <c r="D177" s="48" t="s">
        <v>469</v>
      </c>
    </row>
    <row r="178" spans="1:4" x14ac:dyDescent="0.25">
      <c r="A178" s="48" t="s">
        <v>38</v>
      </c>
      <c r="B178" s="48" t="s">
        <v>27</v>
      </c>
      <c r="C178" s="48" t="s">
        <v>462</v>
      </c>
      <c r="D178" s="48" t="s">
        <v>463</v>
      </c>
    </row>
    <row r="179" spans="1:4" x14ac:dyDescent="0.25">
      <c r="A179" s="48" t="s">
        <v>38</v>
      </c>
      <c r="B179" s="48" t="s">
        <v>27</v>
      </c>
      <c r="C179" s="48" t="s">
        <v>464</v>
      </c>
      <c r="D179" s="48" t="s">
        <v>465</v>
      </c>
    </row>
    <row r="180" spans="1:4" x14ac:dyDescent="0.25">
      <c r="A180" s="48" t="s">
        <v>38</v>
      </c>
      <c r="B180" s="48" t="s">
        <v>27</v>
      </c>
      <c r="C180" s="48" t="s">
        <v>472</v>
      </c>
      <c r="D180" s="48" t="s">
        <v>473</v>
      </c>
    </row>
    <row r="181" spans="1:4" x14ac:dyDescent="0.25">
      <c r="A181" s="48" t="s">
        <v>38</v>
      </c>
      <c r="B181" s="48" t="s">
        <v>27</v>
      </c>
      <c r="C181" s="48" t="s">
        <v>470</v>
      </c>
      <c r="D181" s="48" t="s">
        <v>471</v>
      </c>
    </row>
    <row r="182" spans="1:4" x14ac:dyDescent="0.25">
      <c r="A182" s="48" t="s">
        <v>41</v>
      </c>
      <c r="B182" s="48" t="s">
        <v>27</v>
      </c>
      <c r="C182" s="48" t="s">
        <v>407</v>
      </c>
      <c r="D182" s="48" t="s">
        <v>1105</v>
      </c>
    </row>
    <row r="183" spans="1:4" x14ac:dyDescent="0.25">
      <c r="A183" s="48" t="s">
        <v>41</v>
      </c>
      <c r="B183" s="48" t="s">
        <v>27</v>
      </c>
      <c r="C183" s="48" t="s">
        <v>410</v>
      </c>
      <c r="D183" s="48" t="s">
        <v>1106</v>
      </c>
    </row>
    <row r="184" spans="1:4" x14ac:dyDescent="0.25">
      <c r="A184" s="48" t="s">
        <v>41</v>
      </c>
      <c r="B184" s="48" t="s">
        <v>27</v>
      </c>
      <c r="C184" s="48" t="s">
        <v>409</v>
      </c>
      <c r="D184" s="48" t="s">
        <v>1107</v>
      </c>
    </row>
    <row r="185" spans="1:4" x14ac:dyDescent="0.25">
      <c r="A185" s="48" t="s">
        <v>41</v>
      </c>
      <c r="B185" s="48" t="s">
        <v>27</v>
      </c>
      <c r="C185" s="48" t="s">
        <v>408</v>
      </c>
      <c r="D185" s="48" t="s">
        <v>1108</v>
      </c>
    </row>
    <row r="186" spans="1:4" x14ac:dyDescent="0.25">
      <c r="A186" s="48" t="s">
        <v>26</v>
      </c>
      <c r="B186" s="48" t="s">
        <v>27</v>
      </c>
      <c r="C186" s="48" t="s">
        <v>415</v>
      </c>
      <c r="D186" s="48" t="s">
        <v>1109</v>
      </c>
    </row>
    <row r="187" spans="1:4" x14ac:dyDescent="0.25">
      <c r="A187" s="48" t="s">
        <v>26</v>
      </c>
      <c r="B187" s="48" t="s">
        <v>27</v>
      </c>
      <c r="C187" s="48" t="s">
        <v>419</v>
      </c>
      <c r="D187" s="48" t="s">
        <v>993</v>
      </c>
    </row>
    <row r="188" spans="1:4" x14ac:dyDescent="0.25">
      <c r="A188" s="48" t="s">
        <v>26</v>
      </c>
      <c r="B188" s="48" t="s">
        <v>27</v>
      </c>
      <c r="C188" s="48" t="s">
        <v>416</v>
      </c>
      <c r="D188" s="48" t="s">
        <v>417</v>
      </c>
    </row>
    <row r="189" spans="1:4" x14ac:dyDescent="0.25">
      <c r="A189" s="48" t="s">
        <v>26</v>
      </c>
      <c r="B189" s="48" t="s">
        <v>27</v>
      </c>
      <c r="C189" s="48" t="s">
        <v>418</v>
      </c>
      <c r="D189" s="48" t="s">
        <v>994</v>
      </c>
    </row>
    <row r="190" spans="1:4" x14ac:dyDescent="0.25">
      <c r="A190" s="48" t="s">
        <v>26</v>
      </c>
      <c r="B190" s="48" t="s">
        <v>27</v>
      </c>
      <c r="C190" s="48" t="s">
        <v>413</v>
      </c>
      <c r="D190" s="48" t="s">
        <v>995</v>
      </c>
    </row>
    <row r="191" spans="1:4" x14ac:dyDescent="0.25">
      <c r="A191" s="48" t="s">
        <v>26</v>
      </c>
      <c r="B191" s="48" t="s">
        <v>27</v>
      </c>
      <c r="C191" s="48" t="s">
        <v>414</v>
      </c>
      <c r="D191" s="48" t="s">
        <v>1110</v>
      </c>
    </row>
    <row r="192" spans="1:4" x14ac:dyDescent="0.25">
      <c r="A192" s="48" t="s">
        <v>26</v>
      </c>
      <c r="B192" s="48" t="s">
        <v>27</v>
      </c>
      <c r="C192" s="48" t="s">
        <v>411</v>
      </c>
      <c r="D192" s="48" t="s">
        <v>412</v>
      </c>
    </row>
    <row r="193" spans="1:4" x14ac:dyDescent="0.25">
      <c r="A193" s="48" t="s">
        <v>28</v>
      </c>
      <c r="B193" s="48" t="s">
        <v>27</v>
      </c>
      <c r="C193" s="48" t="s">
        <v>424</v>
      </c>
      <c r="D193" s="48" t="s">
        <v>1069</v>
      </c>
    </row>
    <row r="194" spans="1:4" x14ac:dyDescent="0.25">
      <c r="A194" s="48" t="s">
        <v>28</v>
      </c>
      <c r="B194" s="48" t="s">
        <v>27</v>
      </c>
      <c r="C194" s="48" t="s">
        <v>420</v>
      </c>
      <c r="D194" s="48" t="s">
        <v>421</v>
      </c>
    </row>
    <row r="195" spans="1:4" x14ac:dyDescent="0.25">
      <c r="A195" s="48" t="s">
        <v>28</v>
      </c>
      <c r="B195" s="48" t="s">
        <v>27</v>
      </c>
      <c r="C195" s="48" t="s">
        <v>422</v>
      </c>
      <c r="D195" s="48" t="s">
        <v>423</v>
      </c>
    </row>
    <row r="196" spans="1:4" x14ac:dyDescent="0.25">
      <c r="A196" s="48" t="s">
        <v>39</v>
      </c>
      <c r="B196" s="48" t="s">
        <v>27</v>
      </c>
      <c r="C196" s="48" t="s">
        <v>475</v>
      </c>
      <c r="D196" s="48" t="s">
        <v>1249</v>
      </c>
    </row>
    <row r="197" spans="1:4" x14ac:dyDescent="0.25">
      <c r="A197" s="48" t="s">
        <v>39</v>
      </c>
      <c r="B197" s="48" t="s">
        <v>27</v>
      </c>
      <c r="C197" s="48" t="s">
        <v>474</v>
      </c>
      <c r="D197" s="48" t="s">
        <v>1005</v>
      </c>
    </row>
    <row r="198" spans="1:4" x14ac:dyDescent="0.25">
      <c r="A198" s="48" t="s">
        <v>36</v>
      </c>
      <c r="B198" s="48" t="s">
        <v>27</v>
      </c>
      <c r="C198" s="48" t="s">
        <v>456</v>
      </c>
      <c r="D198" s="48" t="s">
        <v>457</v>
      </c>
    </row>
    <row r="199" spans="1:4" x14ac:dyDescent="0.25">
      <c r="A199" s="48" t="s">
        <v>36</v>
      </c>
      <c r="B199" s="48" t="s">
        <v>27</v>
      </c>
      <c r="C199" s="48" t="s">
        <v>455</v>
      </c>
      <c r="D199" s="48" t="s">
        <v>998</v>
      </c>
    </row>
    <row r="200" spans="1:4" x14ac:dyDescent="0.25">
      <c r="A200" s="48" t="s">
        <v>36</v>
      </c>
      <c r="B200" s="48" t="s">
        <v>27</v>
      </c>
      <c r="C200" s="48" t="s">
        <v>453</v>
      </c>
      <c r="D200" s="48" t="s">
        <v>999</v>
      </c>
    </row>
    <row r="201" spans="1:4" x14ac:dyDescent="0.25">
      <c r="A201" s="48" t="s">
        <v>36</v>
      </c>
      <c r="B201" s="48" t="s">
        <v>27</v>
      </c>
      <c r="C201" s="48" t="s">
        <v>454</v>
      </c>
      <c r="D201" s="48" t="s">
        <v>1000</v>
      </c>
    </row>
    <row r="202" spans="1:4" x14ac:dyDescent="0.25">
      <c r="A202" s="48" t="s">
        <v>143</v>
      </c>
      <c r="B202" s="48" t="s">
        <v>27</v>
      </c>
      <c r="C202" s="48" t="s">
        <v>459</v>
      </c>
      <c r="D202" s="48" t="s">
        <v>1001</v>
      </c>
    </row>
    <row r="203" spans="1:4" x14ac:dyDescent="0.25">
      <c r="A203" s="48" t="s">
        <v>143</v>
      </c>
      <c r="B203" s="48" t="s">
        <v>27</v>
      </c>
      <c r="C203" s="48" t="s">
        <v>458</v>
      </c>
      <c r="D203" s="48" t="s">
        <v>1203</v>
      </c>
    </row>
    <row r="204" spans="1:4" x14ac:dyDescent="0.25">
      <c r="A204" s="48" t="s">
        <v>143</v>
      </c>
      <c r="B204" s="48" t="s">
        <v>27</v>
      </c>
      <c r="C204" s="48" t="s">
        <v>460</v>
      </c>
      <c r="D204" s="48" t="s">
        <v>1002</v>
      </c>
    </row>
    <row r="205" spans="1:4" x14ac:dyDescent="0.25">
      <c r="A205" s="48" t="s">
        <v>143</v>
      </c>
      <c r="B205" s="48" t="s">
        <v>27</v>
      </c>
      <c r="C205" s="48" t="s">
        <v>461</v>
      </c>
      <c r="D205" s="48" t="s">
        <v>1055</v>
      </c>
    </row>
    <row r="206" spans="1:4" x14ac:dyDescent="0.25">
      <c r="A206" s="48" t="s">
        <v>34</v>
      </c>
      <c r="B206" s="48" t="s">
        <v>27</v>
      </c>
      <c r="C206" s="48" t="s">
        <v>439</v>
      </c>
      <c r="D206" s="48" t="s">
        <v>1134</v>
      </c>
    </row>
    <row r="207" spans="1:4" x14ac:dyDescent="0.25">
      <c r="A207" s="48" t="s">
        <v>34</v>
      </c>
      <c r="B207" s="48" t="s">
        <v>27</v>
      </c>
      <c r="C207" s="48" t="s">
        <v>441</v>
      </c>
      <c r="D207" s="48" t="s">
        <v>1133</v>
      </c>
    </row>
    <row r="208" spans="1:4" x14ac:dyDescent="0.25">
      <c r="A208" s="48" t="s">
        <v>34</v>
      </c>
      <c r="B208" s="48" t="s">
        <v>27</v>
      </c>
      <c r="C208" s="48" t="s">
        <v>438</v>
      </c>
      <c r="D208" s="48" t="s">
        <v>442</v>
      </c>
    </row>
    <row r="209" spans="1:4" x14ac:dyDescent="0.25">
      <c r="A209" s="48" t="s">
        <v>34</v>
      </c>
      <c r="B209" s="48" t="s">
        <v>27</v>
      </c>
      <c r="C209" s="48" t="s">
        <v>1165</v>
      </c>
      <c r="D209" s="48" t="s">
        <v>440</v>
      </c>
    </row>
    <row r="210" spans="1:4" x14ac:dyDescent="0.25">
      <c r="A210" s="48" t="s">
        <v>34</v>
      </c>
      <c r="B210" s="48" t="s">
        <v>27</v>
      </c>
      <c r="C210" s="48" t="s">
        <v>1166</v>
      </c>
      <c r="D210" s="48" t="s">
        <v>1250</v>
      </c>
    </row>
    <row r="211" spans="1:4" x14ac:dyDescent="0.25">
      <c r="A211" s="48" t="s">
        <v>30</v>
      </c>
      <c r="B211" s="48" t="s">
        <v>27</v>
      </c>
      <c r="C211" s="48" t="s">
        <v>428</v>
      </c>
      <c r="D211" s="48" t="s">
        <v>429</v>
      </c>
    </row>
    <row r="212" spans="1:4" x14ac:dyDescent="0.25">
      <c r="A212" s="48" t="s">
        <v>30</v>
      </c>
      <c r="B212" s="48" t="s">
        <v>27</v>
      </c>
      <c r="C212" s="48" t="s">
        <v>427</v>
      </c>
      <c r="D212" s="48" t="s">
        <v>1201</v>
      </c>
    </row>
    <row r="213" spans="1:4" x14ac:dyDescent="0.25">
      <c r="A213" s="48" t="s">
        <v>30</v>
      </c>
      <c r="B213" s="48" t="s">
        <v>27</v>
      </c>
      <c r="C213" s="48" t="s">
        <v>425</v>
      </c>
      <c r="D213" s="48" t="s">
        <v>426</v>
      </c>
    </row>
    <row r="214" spans="1:4" x14ac:dyDescent="0.25">
      <c r="A214" s="48" t="s">
        <v>1202</v>
      </c>
      <c r="B214" s="48" t="s">
        <v>27</v>
      </c>
      <c r="C214" s="48" t="s">
        <v>434</v>
      </c>
      <c r="D214" s="48" t="s">
        <v>435</v>
      </c>
    </row>
    <row r="215" spans="1:4" x14ac:dyDescent="0.25">
      <c r="A215" s="48" t="s">
        <v>1202</v>
      </c>
      <c r="B215" s="48" t="s">
        <v>27</v>
      </c>
      <c r="C215" s="48" t="s">
        <v>430</v>
      </c>
      <c r="D215" s="48" t="s">
        <v>996</v>
      </c>
    </row>
    <row r="216" spans="1:4" x14ac:dyDescent="0.25">
      <c r="A216" s="48" t="s">
        <v>1202</v>
      </c>
      <c r="B216" s="48" t="s">
        <v>27</v>
      </c>
      <c r="C216" s="48" t="s">
        <v>433</v>
      </c>
      <c r="D216" s="48" t="s">
        <v>997</v>
      </c>
    </row>
    <row r="217" spans="1:4" x14ac:dyDescent="0.25">
      <c r="A217" s="48" t="s">
        <v>1202</v>
      </c>
      <c r="B217" s="48" t="s">
        <v>27</v>
      </c>
      <c r="C217" s="48" t="s">
        <v>431</v>
      </c>
      <c r="D217" s="48" t="s">
        <v>432</v>
      </c>
    </row>
    <row r="218" spans="1:4" x14ac:dyDescent="0.25">
      <c r="A218" s="48" t="s">
        <v>1202</v>
      </c>
      <c r="B218" s="48" t="s">
        <v>27</v>
      </c>
      <c r="C218" s="48" t="s">
        <v>436</v>
      </c>
      <c r="D218" s="48" t="s">
        <v>437</v>
      </c>
    </row>
    <row r="219" spans="1:4" x14ac:dyDescent="0.25">
      <c r="A219" s="48" t="s">
        <v>33</v>
      </c>
      <c r="B219" s="48" t="s">
        <v>27</v>
      </c>
      <c r="C219" s="48" t="s">
        <v>443</v>
      </c>
      <c r="D219" s="48" t="s">
        <v>444</v>
      </c>
    </row>
    <row r="220" spans="1:4" x14ac:dyDescent="0.25">
      <c r="A220" s="48" t="s">
        <v>33</v>
      </c>
      <c r="B220" s="48" t="s">
        <v>27</v>
      </c>
      <c r="C220" s="48" t="s">
        <v>445</v>
      </c>
      <c r="D220" s="48" t="s">
        <v>760</v>
      </c>
    </row>
    <row r="221" spans="1:4" x14ac:dyDescent="0.25">
      <c r="A221" s="48" t="s">
        <v>35</v>
      </c>
      <c r="B221" s="48" t="s">
        <v>27</v>
      </c>
      <c r="C221" s="48" t="s">
        <v>449</v>
      </c>
      <c r="D221" s="48" t="s">
        <v>322</v>
      </c>
    </row>
    <row r="222" spans="1:4" x14ac:dyDescent="0.25">
      <c r="A222" s="48" t="s">
        <v>35</v>
      </c>
      <c r="B222" s="48" t="s">
        <v>27</v>
      </c>
      <c r="C222" s="48" t="s">
        <v>447</v>
      </c>
      <c r="D222" s="48" t="s">
        <v>448</v>
      </c>
    </row>
    <row r="223" spans="1:4" x14ac:dyDescent="0.25">
      <c r="A223" s="48" t="s">
        <v>35</v>
      </c>
      <c r="B223" s="48" t="s">
        <v>27</v>
      </c>
      <c r="C223" s="48" t="s">
        <v>450</v>
      </c>
      <c r="D223" s="48" t="s">
        <v>1006</v>
      </c>
    </row>
    <row r="224" spans="1:4" x14ac:dyDescent="0.25">
      <c r="A224" s="48" t="s">
        <v>35</v>
      </c>
      <c r="B224" s="48" t="s">
        <v>27</v>
      </c>
      <c r="C224" s="48" t="s">
        <v>451</v>
      </c>
      <c r="D224" s="48" t="s">
        <v>452</v>
      </c>
    </row>
    <row r="225" spans="1:4" x14ac:dyDescent="0.25">
      <c r="A225" s="48" t="s">
        <v>35</v>
      </c>
      <c r="B225" s="48" t="s">
        <v>27</v>
      </c>
      <c r="C225" s="48" t="s">
        <v>446</v>
      </c>
      <c r="D225" s="48" t="s">
        <v>1007</v>
      </c>
    </row>
    <row r="226" spans="1:4" x14ac:dyDescent="0.25">
      <c r="A226" s="6" t="s">
        <v>1008</v>
      </c>
      <c r="B226" s="6" t="s">
        <v>137</v>
      </c>
      <c r="C226" s="6" t="s">
        <v>536</v>
      </c>
      <c r="D226" s="49" t="s">
        <v>1205</v>
      </c>
    </row>
    <row r="227" spans="1:4" x14ac:dyDescent="0.25">
      <c r="A227" s="6" t="s">
        <v>1008</v>
      </c>
      <c r="B227" s="6" t="s">
        <v>137</v>
      </c>
      <c r="C227" s="6" t="s">
        <v>535</v>
      </c>
      <c r="D227" s="50" t="s">
        <v>1009</v>
      </c>
    </row>
    <row r="228" spans="1:4" x14ac:dyDescent="0.25">
      <c r="A228" s="6" t="s">
        <v>1008</v>
      </c>
      <c r="B228" s="6" t="s">
        <v>137</v>
      </c>
      <c r="C228" s="6" t="s">
        <v>543</v>
      </c>
      <c r="D228" s="50" t="s">
        <v>1055</v>
      </c>
    </row>
    <row r="229" spans="1:4" x14ac:dyDescent="0.25">
      <c r="A229" s="6" t="s">
        <v>1008</v>
      </c>
      <c r="B229" s="6" t="s">
        <v>137</v>
      </c>
      <c r="C229" s="6" t="s">
        <v>544</v>
      </c>
      <c r="D229" s="50" t="s">
        <v>1114</v>
      </c>
    </row>
    <row r="230" spans="1:4" x14ac:dyDescent="0.25">
      <c r="A230" s="6" t="s">
        <v>1008</v>
      </c>
      <c r="B230" s="6" t="s">
        <v>137</v>
      </c>
      <c r="C230" s="6" t="s">
        <v>539</v>
      </c>
      <c r="D230" s="50" t="s">
        <v>540</v>
      </c>
    </row>
    <row r="231" spans="1:4" x14ac:dyDescent="0.25">
      <c r="A231" s="6" t="s">
        <v>1008</v>
      </c>
      <c r="B231" s="6" t="s">
        <v>137</v>
      </c>
      <c r="C231" s="6" t="s">
        <v>545</v>
      </c>
      <c r="D231" s="50" t="s">
        <v>1115</v>
      </c>
    </row>
    <row r="232" spans="1:4" x14ac:dyDescent="0.25">
      <c r="A232" s="6" t="s">
        <v>1008</v>
      </c>
      <c r="B232" s="6" t="s">
        <v>137</v>
      </c>
      <c r="C232" s="6" t="s">
        <v>541</v>
      </c>
      <c r="D232" s="50" t="s">
        <v>542</v>
      </c>
    </row>
    <row r="233" spans="1:4" x14ac:dyDescent="0.25">
      <c r="A233" s="6" t="s">
        <v>1008</v>
      </c>
      <c r="B233" s="6" t="s">
        <v>137</v>
      </c>
      <c r="C233" s="6" t="s">
        <v>537</v>
      </c>
      <c r="D233" s="50" t="s">
        <v>538</v>
      </c>
    </row>
    <row r="234" spans="1:4" x14ac:dyDescent="0.25">
      <c r="A234" s="6" t="s">
        <v>134</v>
      </c>
      <c r="B234" s="6" t="s">
        <v>137</v>
      </c>
      <c r="C234" s="6" t="s">
        <v>557</v>
      </c>
      <c r="D234" s="50" t="s">
        <v>558</v>
      </c>
    </row>
    <row r="235" spans="1:4" x14ac:dyDescent="0.25">
      <c r="A235" s="6" t="s">
        <v>134</v>
      </c>
      <c r="B235" s="6" t="s">
        <v>137</v>
      </c>
      <c r="C235" s="6" t="s">
        <v>561</v>
      </c>
      <c r="D235" s="50" t="s">
        <v>1168</v>
      </c>
    </row>
    <row r="236" spans="1:4" x14ac:dyDescent="0.25">
      <c r="A236" s="6" t="s">
        <v>134</v>
      </c>
      <c r="B236" s="6" t="s">
        <v>137</v>
      </c>
      <c r="C236" s="6" t="s">
        <v>555</v>
      </c>
      <c r="D236" s="50" t="s">
        <v>556</v>
      </c>
    </row>
    <row r="237" spans="1:4" x14ac:dyDescent="0.25">
      <c r="A237" s="6" t="s">
        <v>134</v>
      </c>
      <c r="B237" s="6" t="s">
        <v>137</v>
      </c>
      <c r="C237" s="6" t="s">
        <v>559</v>
      </c>
      <c r="D237" s="50" t="s">
        <v>560</v>
      </c>
    </row>
    <row r="238" spans="1:4" x14ac:dyDescent="0.25">
      <c r="A238" s="6" t="s">
        <v>134</v>
      </c>
      <c r="B238" s="6" t="s">
        <v>137</v>
      </c>
      <c r="C238" s="6" t="s">
        <v>554</v>
      </c>
      <c r="D238" s="50" t="s">
        <v>337</v>
      </c>
    </row>
    <row r="239" spans="1:4" x14ac:dyDescent="0.25">
      <c r="A239" s="6" t="s">
        <v>135</v>
      </c>
      <c r="B239" s="6" t="s">
        <v>137</v>
      </c>
      <c r="C239" s="6" t="s">
        <v>568</v>
      </c>
      <c r="D239" s="50" t="s">
        <v>569</v>
      </c>
    </row>
    <row r="240" spans="1:4" x14ac:dyDescent="0.25">
      <c r="A240" s="6" t="s">
        <v>135</v>
      </c>
      <c r="B240" s="6" t="s">
        <v>137</v>
      </c>
      <c r="C240" s="6" t="s">
        <v>566</v>
      </c>
      <c r="D240" s="50" t="s">
        <v>567</v>
      </c>
    </row>
    <row r="241" spans="1:4" x14ac:dyDescent="0.25">
      <c r="A241" s="6" t="s">
        <v>135</v>
      </c>
      <c r="B241" s="6" t="s">
        <v>137</v>
      </c>
      <c r="C241" s="6" t="s">
        <v>564</v>
      </c>
      <c r="D241" s="50" t="s">
        <v>565</v>
      </c>
    </row>
    <row r="242" spans="1:4" x14ac:dyDescent="0.25">
      <c r="A242" s="6" t="s">
        <v>135</v>
      </c>
      <c r="B242" s="6" t="s">
        <v>137</v>
      </c>
      <c r="C242" s="6" t="s">
        <v>570</v>
      </c>
      <c r="D242" s="50" t="s">
        <v>571</v>
      </c>
    </row>
    <row r="243" spans="1:4" x14ac:dyDescent="0.25">
      <c r="A243" s="6" t="s">
        <v>135</v>
      </c>
      <c r="B243" s="6" t="s">
        <v>137</v>
      </c>
      <c r="C243" s="6" t="s">
        <v>572</v>
      </c>
      <c r="D243" s="50" t="s">
        <v>1169</v>
      </c>
    </row>
    <row r="244" spans="1:4" x14ac:dyDescent="0.25">
      <c r="A244" s="6" t="s">
        <v>135</v>
      </c>
      <c r="B244" s="6" t="s">
        <v>137</v>
      </c>
      <c r="C244" s="6" t="s">
        <v>562</v>
      </c>
      <c r="D244" s="50" t="s">
        <v>563</v>
      </c>
    </row>
    <row r="245" spans="1:4" x14ac:dyDescent="0.25">
      <c r="A245" s="52" t="s">
        <v>131</v>
      </c>
      <c r="B245" s="52" t="s">
        <v>137</v>
      </c>
      <c r="C245" s="52" t="s">
        <v>483</v>
      </c>
      <c r="D245" s="53" t="s">
        <v>484</v>
      </c>
    </row>
    <row r="246" spans="1:4" x14ac:dyDescent="0.25">
      <c r="A246" s="52" t="s">
        <v>131</v>
      </c>
      <c r="B246" s="52" t="s">
        <v>137</v>
      </c>
      <c r="C246" s="52" t="s">
        <v>486</v>
      </c>
      <c r="D246" s="53" t="s">
        <v>487</v>
      </c>
    </row>
    <row r="247" spans="1:4" x14ac:dyDescent="0.25">
      <c r="A247" s="52" t="s">
        <v>131</v>
      </c>
      <c r="B247" s="52" t="s">
        <v>137</v>
      </c>
      <c r="C247" s="52" t="s">
        <v>485</v>
      </c>
      <c r="D247" s="53" t="s">
        <v>1206</v>
      </c>
    </row>
    <row r="248" spans="1:4" x14ac:dyDescent="0.25">
      <c r="A248" s="52" t="s">
        <v>133</v>
      </c>
      <c r="B248" s="52" t="s">
        <v>137</v>
      </c>
      <c r="C248" s="52" t="s">
        <v>489</v>
      </c>
      <c r="D248" s="53" t="s">
        <v>490</v>
      </c>
    </row>
    <row r="249" spans="1:4" x14ac:dyDescent="0.25">
      <c r="A249" s="51" t="s">
        <v>133</v>
      </c>
      <c r="B249" s="52" t="s">
        <v>137</v>
      </c>
      <c r="C249" s="52" t="s">
        <v>492</v>
      </c>
      <c r="D249" s="53" t="s">
        <v>493</v>
      </c>
    </row>
    <row r="250" spans="1:4" x14ac:dyDescent="0.25">
      <c r="A250" s="51" t="s">
        <v>133</v>
      </c>
      <c r="B250" s="52" t="s">
        <v>137</v>
      </c>
      <c r="C250" s="52" t="s">
        <v>494</v>
      </c>
      <c r="D250" s="53" t="s">
        <v>432</v>
      </c>
    </row>
    <row r="251" spans="1:4" x14ac:dyDescent="0.25">
      <c r="A251" s="51" t="s">
        <v>133</v>
      </c>
      <c r="B251" s="52" t="s">
        <v>137</v>
      </c>
      <c r="C251" s="52" t="s">
        <v>491</v>
      </c>
      <c r="D251" s="53" t="s">
        <v>1112</v>
      </c>
    </row>
    <row r="252" spans="1:4" x14ac:dyDescent="0.25">
      <c r="A252" s="51" t="s">
        <v>133</v>
      </c>
      <c r="B252" s="52" t="s">
        <v>137</v>
      </c>
      <c r="C252" s="52" t="s">
        <v>488</v>
      </c>
      <c r="D252" s="53" t="s">
        <v>1113</v>
      </c>
    </row>
    <row r="253" spans="1:4" x14ac:dyDescent="0.25">
      <c r="A253" s="74" t="s">
        <v>132</v>
      </c>
      <c r="B253" s="6" t="s">
        <v>137</v>
      </c>
      <c r="C253" s="3" t="s">
        <v>550</v>
      </c>
      <c r="D253" s="5" t="s">
        <v>551</v>
      </c>
    </row>
    <row r="254" spans="1:4" x14ac:dyDescent="0.25">
      <c r="A254" s="74" t="s">
        <v>132</v>
      </c>
      <c r="B254" s="6" t="s">
        <v>137</v>
      </c>
      <c r="C254" s="3" t="s">
        <v>552</v>
      </c>
      <c r="D254" s="5" t="s">
        <v>553</v>
      </c>
    </row>
    <row r="255" spans="1:4" x14ac:dyDescent="0.25">
      <c r="A255" s="74" t="s">
        <v>132</v>
      </c>
      <c r="B255" s="6" t="s">
        <v>137</v>
      </c>
      <c r="C255" s="3" t="s">
        <v>547</v>
      </c>
      <c r="D255" s="5" t="s">
        <v>548</v>
      </c>
    </row>
    <row r="256" spans="1:4" x14ac:dyDescent="0.25">
      <c r="A256" s="74" t="s">
        <v>132</v>
      </c>
      <c r="B256" s="3" t="s">
        <v>137</v>
      </c>
      <c r="C256" s="3" t="s">
        <v>546</v>
      </c>
      <c r="D256" s="5" t="s">
        <v>1136</v>
      </c>
    </row>
    <row r="257" spans="1:4" x14ac:dyDescent="0.25">
      <c r="A257" s="3" t="s">
        <v>132</v>
      </c>
      <c r="B257" s="3" t="s">
        <v>137</v>
      </c>
      <c r="C257" s="3" t="s">
        <v>549</v>
      </c>
      <c r="D257" s="5" t="s">
        <v>1137</v>
      </c>
    </row>
    <row r="258" spans="1:4" x14ac:dyDescent="0.25">
      <c r="A258" s="52" t="s">
        <v>130</v>
      </c>
      <c r="B258" s="52" t="s">
        <v>137</v>
      </c>
      <c r="C258" s="52" t="s">
        <v>577</v>
      </c>
      <c r="D258" s="53" t="s">
        <v>578</v>
      </c>
    </row>
    <row r="259" spans="1:4" x14ac:dyDescent="0.25">
      <c r="A259" s="52" t="s">
        <v>130</v>
      </c>
      <c r="B259" s="52" t="s">
        <v>137</v>
      </c>
      <c r="C259" s="52" t="s">
        <v>581</v>
      </c>
      <c r="D259" s="53" t="s">
        <v>582</v>
      </c>
    </row>
    <row r="260" spans="1:4" x14ac:dyDescent="0.25">
      <c r="A260" s="52" t="s">
        <v>130</v>
      </c>
      <c r="B260" s="52" t="s">
        <v>137</v>
      </c>
      <c r="C260" s="52" t="s">
        <v>579</v>
      </c>
      <c r="D260" s="53" t="s">
        <v>580</v>
      </c>
    </row>
    <row r="261" spans="1:4" x14ac:dyDescent="0.25">
      <c r="A261" s="52" t="s">
        <v>130</v>
      </c>
      <c r="B261" s="52" t="s">
        <v>137</v>
      </c>
      <c r="C261" s="52" t="s">
        <v>575</v>
      </c>
      <c r="D261" s="53" t="s">
        <v>576</v>
      </c>
    </row>
    <row r="262" spans="1:4" x14ac:dyDescent="0.25">
      <c r="A262" s="52" t="s">
        <v>130</v>
      </c>
      <c r="B262" s="52" t="s">
        <v>137</v>
      </c>
      <c r="C262" s="52" t="s">
        <v>573</v>
      </c>
      <c r="D262" s="53" t="s">
        <v>1010</v>
      </c>
    </row>
    <row r="263" spans="1:4" x14ac:dyDescent="0.25">
      <c r="A263" s="52" t="s">
        <v>130</v>
      </c>
      <c r="B263" s="52" t="s">
        <v>137</v>
      </c>
      <c r="C263" s="52" t="s">
        <v>1011</v>
      </c>
      <c r="D263" s="53" t="s">
        <v>1116</v>
      </c>
    </row>
    <row r="264" spans="1:4" x14ac:dyDescent="0.25">
      <c r="A264" s="52" t="s">
        <v>130</v>
      </c>
      <c r="B264" s="52" t="s">
        <v>137</v>
      </c>
      <c r="C264" s="52" t="s">
        <v>574</v>
      </c>
      <c r="D264" s="53" t="s">
        <v>1207</v>
      </c>
    </row>
    <row r="265" spans="1:4" x14ac:dyDescent="0.25">
      <c r="A265" s="52" t="s">
        <v>130</v>
      </c>
      <c r="B265" s="52" t="s">
        <v>137</v>
      </c>
      <c r="C265" s="52" t="s">
        <v>583</v>
      </c>
      <c r="D265" s="53" t="s">
        <v>1070</v>
      </c>
    </row>
    <row r="266" spans="1:4" x14ac:dyDescent="0.25">
      <c r="A266" s="6" t="s">
        <v>1204</v>
      </c>
      <c r="B266" s="6" t="s">
        <v>137</v>
      </c>
      <c r="C266" s="6" t="s">
        <v>529</v>
      </c>
      <c r="D266" s="50" t="s">
        <v>530</v>
      </c>
    </row>
    <row r="267" spans="1:4" x14ac:dyDescent="0.25">
      <c r="A267" s="6" t="s">
        <v>1204</v>
      </c>
      <c r="B267" s="6" t="s">
        <v>137</v>
      </c>
      <c r="C267" s="6" t="s">
        <v>533</v>
      </c>
      <c r="D267" s="50" t="s">
        <v>534</v>
      </c>
    </row>
    <row r="268" spans="1:4" x14ac:dyDescent="0.25">
      <c r="A268" s="6" t="s">
        <v>1204</v>
      </c>
      <c r="B268" s="6" t="s">
        <v>137</v>
      </c>
      <c r="C268" s="6" t="s">
        <v>531</v>
      </c>
      <c r="D268" s="50" t="s">
        <v>532</v>
      </c>
    </row>
    <row r="269" spans="1:4" x14ac:dyDescent="0.25">
      <c r="A269" s="6" t="s">
        <v>1204</v>
      </c>
      <c r="B269" s="6" t="s">
        <v>137</v>
      </c>
      <c r="C269" s="6" t="s">
        <v>527</v>
      </c>
      <c r="D269" s="50" t="s">
        <v>528</v>
      </c>
    </row>
    <row r="270" spans="1:4" x14ac:dyDescent="0.25">
      <c r="A270" s="6" t="s">
        <v>127</v>
      </c>
      <c r="B270" s="6" t="s">
        <v>137</v>
      </c>
      <c r="C270" s="6" t="s">
        <v>519</v>
      </c>
      <c r="D270" s="50" t="s">
        <v>520</v>
      </c>
    </row>
    <row r="271" spans="1:4" x14ac:dyDescent="0.25">
      <c r="A271" s="6" t="s">
        <v>127</v>
      </c>
      <c r="B271" s="6" t="s">
        <v>137</v>
      </c>
      <c r="C271" s="6" t="s">
        <v>517</v>
      </c>
      <c r="D271" s="50" t="s">
        <v>518</v>
      </c>
    </row>
    <row r="272" spans="1:4" x14ac:dyDescent="0.25">
      <c r="A272" s="6" t="s">
        <v>127</v>
      </c>
      <c r="B272" s="6" t="s">
        <v>137</v>
      </c>
      <c r="C272" s="6" t="s">
        <v>515</v>
      </c>
      <c r="D272" s="50" t="s">
        <v>516</v>
      </c>
    </row>
    <row r="273" spans="1:4" x14ac:dyDescent="0.25">
      <c r="A273" s="6" t="s">
        <v>127</v>
      </c>
      <c r="B273" s="6" t="s">
        <v>137</v>
      </c>
      <c r="C273" s="6" t="s">
        <v>525</v>
      </c>
      <c r="D273" s="50" t="s">
        <v>526</v>
      </c>
    </row>
    <row r="274" spans="1:4" x14ac:dyDescent="0.25">
      <c r="A274" s="6" t="s">
        <v>127</v>
      </c>
      <c r="B274" s="6" t="s">
        <v>137</v>
      </c>
      <c r="C274" s="6" t="s">
        <v>521</v>
      </c>
      <c r="D274" s="50" t="s">
        <v>522</v>
      </c>
    </row>
    <row r="275" spans="1:4" x14ac:dyDescent="0.25">
      <c r="A275" s="6" t="s">
        <v>127</v>
      </c>
      <c r="B275" s="6" t="s">
        <v>137</v>
      </c>
      <c r="C275" s="6" t="s">
        <v>523</v>
      </c>
      <c r="D275" s="50" t="s">
        <v>524</v>
      </c>
    </row>
    <row r="276" spans="1:4" x14ac:dyDescent="0.25">
      <c r="A276" s="6" t="s">
        <v>125</v>
      </c>
      <c r="B276" s="6" t="s">
        <v>137</v>
      </c>
      <c r="C276" s="6" t="s">
        <v>496</v>
      </c>
      <c r="D276" s="50" t="s">
        <v>497</v>
      </c>
    </row>
    <row r="277" spans="1:4" x14ac:dyDescent="0.25">
      <c r="A277" s="6" t="s">
        <v>125</v>
      </c>
      <c r="B277" s="6" t="s">
        <v>137</v>
      </c>
      <c r="C277" s="6" t="s">
        <v>495</v>
      </c>
      <c r="D277" s="50" t="s">
        <v>1001</v>
      </c>
    </row>
    <row r="278" spans="1:4" x14ac:dyDescent="0.25">
      <c r="A278" s="6" t="s">
        <v>126</v>
      </c>
      <c r="B278" s="6" t="s">
        <v>137</v>
      </c>
      <c r="C278" s="6" t="s">
        <v>506</v>
      </c>
      <c r="D278" s="50" t="s">
        <v>507</v>
      </c>
    </row>
    <row r="279" spans="1:4" x14ac:dyDescent="0.25">
      <c r="A279" s="6" t="s">
        <v>126</v>
      </c>
      <c r="B279" s="6" t="s">
        <v>137</v>
      </c>
      <c r="C279" s="6" t="s">
        <v>512</v>
      </c>
      <c r="D279" s="50" t="s">
        <v>1111</v>
      </c>
    </row>
    <row r="280" spans="1:4" x14ac:dyDescent="0.25">
      <c r="A280" s="6" t="s">
        <v>126</v>
      </c>
      <c r="B280" s="6" t="s">
        <v>137</v>
      </c>
      <c r="C280" s="6" t="s">
        <v>513</v>
      </c>
      <c r="D280" s="50" t="s">
        <v>514</v>
      </c>
    </row>
    <row r="281" spans="1:4" x14ac:dyDescent="0.25">
      <c r="A281" s="6" t="s">
        <v>126</v>
      </c>
      <c r="B281" s="6" t="s">
        <v>137</v>
      </c>
      <c r="C281" s="6" t="s">
        <v>504</v>
      </c>
      <c r="D281" s="50" t="s">
        <v>505</v>
      </c>
    </row>
    <row r="282" spans="1:4" x14ac:dyDescent="0.25">
      <c r="A282" s="6" t="s">
        <v>126</v>
      </c>
      <c r="B282" s="6" t="s">
        <v>137</v>
      </c>
      <c r="C282" s="6" t="s">
        <v>500</v>
      </c>
      <c r="D282" s="50" t="s">
        <v>501</v>
      </c>
    </row>
    <row r="283" spans="1:4" x14ac:dyDescent="0.25">
      <c r="A283" s="6" t="s">
        <v>126</v>
      </c>
      <c r="B283" s="6" t="s">
        <v>137</v>
      </c>
      <c r="C283" s="6" t="s">
        <v>510</v>
      </c>
      <c r="D283" s="50" t="s">
        <v>511</v>
      </c>
    </row>
    <row r="284" spans="1:4" x14ac:dyDescent="0.25">
      <c r="A284" s="6" t="s">
        <v>126</v>
      </c>
      <c r="B284" s="6" t="s">
        <v>137</v>
      </c>
      <c r="C284" s="6" t="s">
        <v>498</v>
      </c>
      <c r="D284" s="50" t="s">
        <v>499</v>
      </c>
    </row>
    <row r="285" spans="1:4" x14ac:dyDescent="0.25">
      <c r="A285" s="6" t="s">
        <v>126</v>
      </c>
      <c r="B285" s="6" t="s">
        <v>137</v>
      </c>
      <c r="C285" s="6" t="s">
        <v>508</v>
      </c>
      <c r="D285" s="50" t="s">
        <v>1251</v>
      </c>
    </row>
    <row r="286" spans="1:4" x14ac:dyDescent="0.25">
      <c r="A286" s="6" t="s">
        <v>126</v>
      </c>
      <c r="B286" s="6" t="s">
        <v>137</v>
      </c>
      <c r="C286" s="6" t="s">
        <v>509</v>
      </c>
      <c r="D286" s="50" t="s">
        <v>1135</v>
      </c>
    </row>
    <row r="287" spans="1:4" x14ac:dyDescent="0.25">
      <c r="A287" s="3" t="s">
        <v>126</v>
      </c>
      <c r="B287" s="3" t="s">
        <v>137</v>
      </c>
      <c r="C287" s="3" t="s">
        <v>502</v>
      </c>
      <c r="D287" s="54" t="s">
        <v>503</v>
      </c>
    </row>
    <row r="288" spans="1:4" x14ac:dyDescent="0.25">
      <c r="A288" s="12" t="s">
        <v>597</v>
      </c>
      <c r="B288" s="12" t="s">
        <v>43</v>
      </c>
      <c r="C288" s="11" t="s">
        <v>599</v>
      </c>
      <c r="D288" s="11" t="s">
        <v>600</v>
      </c>
    </row>
    <row r="289" spans="1:4" x14ac:dyDescent="0.25">
      <c r="A289" s="12" t="s">
        <v>597</v>
      </c>
      <c r="B289" s="12" t="s">
        <v>43</v>
      </c>
      <c r="C289" s="11" t="s">
        <v>598</v>
      </c>
      <c r="D289" s="11" t="s">
        <v>1252</v>
      </c>
    </row>
    <row r="290" spans="1:4" x14ac:dyDescent="0.25">
      <c r="A290" s="11" t="s">
        <v>48</v>
      </c>
      <c r="B290" s="13" t="s">
        <v>43</v>
      </c>
      <c r="C290" s="13" t="s">
        <v>618</v>
      </c>
      <c r="D290" s="13" t="s">
        <v>1253</v>
      </c>
    </row>
    <row r="291" spans="1:4" ht="15.75" x14ac:dyDescent="0.25">
      <c r="A291" s="11" t="s">
        <v>48</v>
      </c>
      <c r="B291" s="13" t="s">
        <v>43</v>
      </c>
      <c r="C291" s="14" t="s">
        <v>615</v>
      </c>
      <c r="D291" s="15" t="s">
        <v>616</v>
      </c>
    </row>
    <row r="292" spans="1:4" x14ac:dyDescent="0.25">
      <c r="A292" s="11" t="s">
        <v>48</v>
      </c>
      <c r="B292" s="13" t="s">
        <v>43</v>
      </c>
      <c r="C292" s="13" t="s">
        <v>605</v>
      </c>
      <c r="D292" s="9" t="s">
        <v>1138</v>
      </c>
    </row>
    <row r="293" spans="1:4" x14ac:dyDescent="0.25">
      <c r="A293" s="11" t="s">
        <v>48</v>
      </c>
      <c r="B293" s="13" t="s">
        <v>43</v>
      </c>
      <c r="C293" s="13" t="s">
        <v>622</v>
      </c>
      <c r="D293" s="13" t="s">
        <v>623</v>
      </c>
    </row>
    <row r="294" spans="1:4" x14ac:dyDescent="0.25">
      <c r="A294" s="11" t="s">
        <v>48</v>
      </c>
      <c r="B294" s="13" t="s">
        <v>43</v>
      </c>
      <c r="C294" s="13" t="s">
        <v>612</v>
      </c>
      <c r="D294" s="13" t="s">
        <v>613</v>
      </c>
    </row>
    <row r="295" spans="1:4" x14ac:dyDescent="0.25">
      <c r="A295" s="11" t="s">
        <v>48</v>
      </c>
      <c r="B295" s="13" t="s">
        <v>43</v>
      </c>
      <c r="C295" s="13" t="s">
        <v>620</v>
      </c>
      <c r="D295" s="13" t="s">
        <v>621</v>
      </c>
    </row>
    <row r="296" spans="1:4" x14ac:dyDescent="0.25">
      <c r="A296" s="11" t="s">
        <v>48</v>
      </c>
      <c r="B296" s="13" t="s">
        <v>43</v>
      </c>
      <c r="C296" s="13" t="s">
        <v>603</v>
      </c>
      <c r="D296" s="13" t="s">
        <v>604</v>
      </c>
    </row>
    <row r="297" spans="1:4" x14ac:dyDescent="0.25">
      <c r="A297" s="11" t="s">
        <v>48</v>
      </c>
      <c r="B297" s="13" t="s">
        <v>43</v>
      </c>
      <c r="C297" s="13" t="s">
        <v>619</v>
      </c>
      <c r="D297" s="13" t="s">
        <v>1254</v>
      </c>
    </row>
    <row r="298" spans="1:4" x14ac:dyDescent="0.25">
      <c r="A298" s="11" t="s">
        <v>48</v>
      </c>
      <c r="B298" s="13" t="s">
        <v>43</v>
      </c>
      <c r="C298" s="13" t="s">
        <v>617</v>
      </c>
      <c r="D298" s="13" t="s">
        <v>1255</v>
      </c>
    </row>
    <row r="299" spans="1:4" x14ac:dyDescent="0.25">
      <c r="A299" s="11" t="s">
        <v>48</v>
      </c>
      <c r="B299" s="13" t="s">
        <v>43</v>
      </c>
      <c r="C299" s="13" t="s">
        <v>606</v>
      </c>
      <c r="D299" s="13" t="s">
        <v>607</v>
      </c>
    </row>
    <row r="300" spans="1:4" x14ac:dyDescent="0.25">
      <c r="A300" s="11" t="s">
        <v>48</v>
      </c>
      <c r="B300" s="13" t="s">
        <v>43</v>
      </c>
      <c r="C300" s="13" t="s">
        <v>614</v>
      </c>
      <c r="D300" s="13" t="s">
        <v>1256</v>
      </c>
    </row>
    <row r="301" spans="1:4" x14ac:dyDescent="0.25">
      <c r="A301" s="11" t="s">
        <v>48</v>
      </c>
      <c r="B301" s="13" t="s">
        <v>43</v>
      </c>
      <c r="C301" s="13" t="s">
        <v>610</v>
      </c>
      <c r="D301" s="13" t="s">
        <v>611</v>
      </c>
    </row>
    <row r="302" spans="1:4" x14ac:dyDescent="0.25">
      <c r="A302" s="11" t="s">
        <v>48</v>
      </c>
      <c r="B302" s="13" t="s">
        <v>43</v>
      </c>
      <c r="C302" s="11" t="s">
        <v>601</v>
      </c>
      <c r="D302" s="11" t="s">
        <v>602</v>
      </c>
    </row>
    <row r="303" spans="1:4" x14ac:dyDescent="0.25">
      <c r="A303" s="11" t="s">
        <v>48</v>
      </c>
      <c r="B303" s="11" t="s">
        <v>43</v>
      </c>
      <c r="C303" s="11" t="s">
        <v>608</v>
      </c>
      <c r="D303" s="11" t="s">
        <v>609</v>
      </c>
    </row>
    <row r="304" spans="1:4" x14ac:dyDescent="0.25">
      <c r="A304" s="31" t="s">
        <v>45</v>
      </c>
      <c r="B304" s="29" t="s">
        <v>43</v>
      </c>
      <c r="C304" s="6" t="s">
        <v>596</v>
      </c>
      <c r="D304" s="6" t="s">
        <v>1117</v>
      </c>
    </row>
    <row r="305" spans="1:4" x14ac:dyDescent="0.25">
      <c r="A305" s="31" t="s">
        <v>45</v>
      </c>
      <c r="B305" s="29" t="s">
        <v>43</v>
      </c>
      <c r="C305" s="6" t="s">
        <v>594</v>
      </c>
      <c r="D305" s="6" t="s">
        <v>595</v>
      </c>
    </row>
    <row r="306" spans="1:4" x14ac:dyDescent="0.25">
      <c r="A306" s="53" t="s">
        <v>42</v>
      </c>
      <c r="B306" s="29" t="s">
        <v>43</v>
      </c>
      <c r="C306" s="6" t="s">
        <v>584</v>
      </c>
      <c r="D306" s="6" t="s">
        <v>1012</v>
      </c>
    </row>
    <row r="307" spans="1:4" x14ac:dyDescent="0.25">
      <c r="A307" s="53" t="s">
        <v>42</v>
      </c>
      <c r="B307" s="29" t="s">
        <v>43</v>
      </c>
      <c r="C307" s="6" t="s">
        <v>586</v>
      </c>
      <c r="D307" s="6" t="s">
        <v>1013</v>
      </c>
    </row>
    <row r="308" spans="1:4" x14ac:dyDescent="0.25">
      <c r="A308" s="53" t="s">
        <v>42</v>
      </c>
      <c r="B308" s="29" t="s">
        <v>43</v>
      </c>
      <c r="C308" s="6" t="s">
        <v>587</v>
      </c>
      <c r="D308" s="6" t="s">
        <v>1014</v>
      </c>
    </row>
    <row r="309" spans="1:4" x14ac:dyDescent="0.25">
      <c r="A309" s="31" t="s">
        <v>49</v>
      </c>
      <c r="B309" s="29" t="s">
        <v>43</v>
      </c>
      <c r="C309" s="6" t="s">
        <v>591</v>
      </c>
      <c r="D309" s="6" t="s">
        <v>1118</v>
      </c>
    </row>
    <row r="310" spans="1:4" x14ac:dyDescent="0.25">
      <c r="A310" s="31" t="s">
        <v>49</v>
      </c>
      <c r="B310" s="29" t="s">
        <v>43</v>
      </c>
      <c r="C310" s="6" t="s">
        <v>592</v>
      </c>
      <c r="D310" s="6" t="s">
        <v>593</v>
      </c>
    </row>
    <row r="311" spans="1:4" x14ac:dyDescent="0.25">
      <c r="A311" s="31" t="s">
        <v>49</v>
      </c>
      <c r="B311" s="29" t="s">
        <v>43</v>
      </c>
      <c r="C311" s="6" t="s">
        <v>588</v>
      </c>
      <c r="D311" s="6" t="s">
        <v>589</v>
      </c>
    </row>
    <row r="312" spans="1:4" x14ac:dyDescent="0.25">
      <c r="A312" s="31" t="s">
        <v>49</v>
      </c>
      <c r="B312" s="29" t="s">
        <v>43</v>
      </c>
      <c r="C312" s="6" t="s">
        <v>590</v>
      </c>
      <c r="D312" s="6" t="s">
        <v>1015</v>
      </c>
    </row>
    <row r="313" spans="1:4" x14ac:dyDescent="0.25">
      <c r="A313" s="2" t="s">
        <v>50</v>
      </c>
      <c r="B313" s="2" t="s">
        <v>43</v>
      </c>
      <c r="C313" s="2" t="s">
        <v>643</v>
      </c>
      <c r="D313" s="2" t="s">
        <v>644</v>
      </c>
    </row>
    <row r="314" spans="1:4" x14ac:dyDescent="0.25">
      <c r="A314" s="2" t="s">
        <v>50</v>
      </c>
      <c r="B314" s="2" t="s">
        <v>43</v>
      </c>
      <c r="C314" s="2" t="s">
        <v>632</v>
      </c>
      <c r="D314" s="2" t="s">
        <v>633</v>
      </c>
    </row>
    <row r="315" spans="1:4" x14ac:dyDescent="0.25">
      <c r="A315" s="2" t="s">
        <v>50</v>
      </c>
      <c r="B315" s="2" t="s">
        <v>43</v>
      </c>
      <c r="C315" s="2" t="s">
        <v>636</v>
      </c>
      <c r="D315" s="2" t="s">
        <v>637</v>
      </c>
    </row>
    <row r="316" spans="1:4" x14ac:dyDescent="0.25">
      <c r="A316" s="2" t="s">
        <v>50</v>
      </c>
      <c r="B316" s="2" t="s">
        <v>43</v>
      </c>
      <c r="C316" s="2" t="s">
        <v>641</v>
      </c>
      <c r="D316" s="2" t="s">
        <v>341</v>
      </c>
    </row>
    <row r="317" spans="1:4" x14ac:dyDescent="0.25">
      <c r="A317" s="2" t="s">
        <v>50</v>
      </c>
      <c r="B317" s="2" t="s">
        <v>43</v>
      </c>
      <c r="C317" s="2" t="s">
        <v>642</v>
      </c>
      <c r="D317" s="2" t="s">
        <v>1257</v>
      </c>
    </row>
    <row r="318" spans="1:4" x14ac:dyDescent="0.25">
      <c r="A318" s="2" t="s">
        <v>50</v>
      </c>
      <c r="B318" s="2" t="s">
        <v>43</v>
      </c>
      <c r="C318" s="2" t="s">
        <v>634</v>
      </c>
      <c r="D318" s="2" t="s">
        <v>635</v>
      </c>
    </row>
    <row r="319" spans="1:4" x14ac:dyDescent="0.25">
      <c r="A319" s="2" t="s">
        <v>50</v>
      </c>
      <c r="B319" s="2" t="s">
        <v>43</v>
      </c>
      <c r="C319" s="2" t="s">
        <v>639</v>
      </c>
      <c r="D319" s="2" t="s">
        <v>640</v>
      </c>
    </row>
    <row r="320" spans="1:4" x14ac:dyDescent="0.25">
      <c r="A320" s="2" t="s">
        <v>50</v>
      </c>
      <c r="B320" s="2" t="s">
        <v>43</v>
      </c>
      <c r="C320" s="2" t="s">
        <v>638</v>
      </c>
      <c r="D320" s="2" t="s">
        <v>1052</v>
      </c>
    </row>
    <row r="321" spans="1:4" x14ac:dyDescent="0.25">
      <c r="A321" s="2" t="s">
        <v>52</v>
      </c>
      <c r="B321" s="2" t="s">
        <v>43</v>
      </c>
      <c r="C321" s="2" t="s">
        <v>647</v>
      </c>
      <c r="D321" s="2" t="s">
        <v>1258</v>
      </c>
    </row>
    <row r="322" spans="1:4" x14ac:dyDescent="0.25">
      <c r="A322" s="2" t="s">
        <v>52</v>
      </c>
      <c r="B322" s="2" t="s">
        <v>43</v>
      </c>
      <c r="C322" s="2" t="s">
        <v>645</v>
      </c>
      <c r="D322" s="2" t="s">
        <v>646</v>
      </c>
    </row>
    <row r="323" spans="1:4" x14ac:dyDescent="0.25">
      <c r="A323" s="2" t="s">
        <v>52</v>
      </c>
      <c r="B323" s="2" t="s">
        <v>43</v>
      </c>
      <c r="C323" s="2" t="s">
        <v>1071</v>
      </c>
      <c r="D323" s="2" t="s">
        <v>1072</v>
      </c>
    </row>
    <row r="324" spans="1:4" x14ac:dyDescent="0.25">
      <c r="A324" s="2" t="s">
        <v>55</v>
      </c>
      <c r="B324" s="2" t="s">
        <v>43</v>
      </c>
      <c r="C324" s="2" t="s">
        <v>628</v>
      </c>
      <c r="D324" s="2" t="s">
        <v>629</v>
      </c>
    </row>
    <row r="325" spans="1:4" x14ac:dyDescent="0.25">
      <c r="A325" s="2" t="s">
        <v>55</v>
      </c>
      <c r="B325" s="2" t="s">
        <v>43</v>
      </c>
      <c r="C325" s="2" t="s">
        <v>627</v>
      </c>
      <c r="D325" s="2" t="s">
        <v>631</v>
      </c>
    </row>
    <row r="326" spans="1:4" x14ac:dyDescent="0.25">
      <c r="A326" s="2" t="s">
        <v>55</v>
      </c>
      <c r="B326" s="2" t="s">
        <v>43</v>
      </c>
      <c r="C326" s="2" t="s">
        <v>624</v>
      </c>
      <c r="D326" s="2" t="s">
        <v>1016</v>
      </c>
    </row>
    <row r="327" spans="1:4" x14ac:dyDescent="0.25">
      <c r="A327" s="2" t="s">
        <v>55</v>
      </c>
      <c r="B327" s="2" t="s">
        <v>43</v>
      </c>
      <c r="C327" s="2" t="s">
        <v>625</v>
      </c>
      <c r="D327" s="2" t="s">
        <v>626</v>
      </c>
    </row>
    <row r="328" spans="1:4" x14ac:dyDescent="0.25">
      <c r="A328" s="2" t="s">
        <v>55</v>
      </c>
      <c r="B328" s="2" t="s">
        <v>43</v>
      </c>
      <c r="C328" s="2" t="s">
        <v>630</v>
      </c>
      <c r="D328" s="2" t="s">
        <v>631</v>
      </c>
    </row>
    <row r="329" spans="1:4" x14ac:dyDescent="0.25">
      <c r="A329" s="57" t="s">
        <v>61</v>
      </c>
      <c r="B329" s="58" t="s">
        <v>43</v>
      </c>
      <c r="C329" s="57" t="s">
        <v>675</v>
      </c>
      <c r="D329" s="57" t="s">
        <v>676</v>
      </c>
    </row>
    <row r="330" spans="1:4" x14ac:dyDescent="0.25">
      <c r="A330" s="57" t="s">
        <v>61</v>
      </c>
      <c r="B330" s="58" t="s">
        <v>43</v>
      </c>
      <c r="C330" s="57" t="s">
        <v>679</v>
      </c>
      <c r="D330" s="57" t="s">
        <v>1073</v>
      </c>
    </row>
    <row r="331" spans="1:4" x14ac:dyDescent="0.25">
      <c r="A331" s="57" t="s">
        <v>61</v>
      </c>
      <c r="B331" s="58" t="s">
        <v>43</v>
      </c>
      <c r="C331" s="57" t="s">
        <v>678</v>
      </c>
      <c r="D331" s="57" t="s">
        <v>1055</v>
      </c>
    </row>
    <row r="332" spans="1:4" x14ac:dyDescent="0.25">
      <c r="A332" s="57" t="s">
        <v>61</v>
      </c>
      <c r="B332" s="58" t="s">
        <v>43</v>
      </c>
      <c r="C332" s="57" t="s">
        <v>677</v>
      </c>
      <c r="D332" s="57" t="s">
        <v>1054</v>
      </c>
    </row>
    <row r="333" spans="1:4" x14ac:dyDescent="0.25">
      <c r="A333" s="55" t="s">
        <v>61</v>
      </c>
      <c r="B333" s="56" t="s">
        <v>43</v>
      </c>
      <c r="C333" s="55" t="s">
        <v>680</v>
      </c>
      <c r="D333" s="55" t="s">
        <v>1056</v>
      </c>
    </row>
    <row r="334" spans="1:4" x14ac:dyDescent="0.25">
      <c r="A334" s="57" t="s">
        <v>56</v>
      </c>
      <c r="B334" s="58" t="s">
        <v>43</v>
      </c>
      <c r="C334" s="57" t="s">
        <v>681</v>
      </c>
      <c r="D334" s="57" t="s">
        <v>1053</v>
      </c>
    </row>
    <row r="335" spans="1:4" x14ac:dyDescent="0.25">
      <c r="A335" s="57" t="s">
        <v>56</v>
      </c>
      <c r="B335" s="58" t="s">
        <v>43</v>
      </c>
      <c r="C335" s="57" t="s">
        <v>682</v>
      </c>
      <c r="D335" s="57" t="s">
        <v>683</v>
      </c>
    </row>
    <row r="336" spans="1:4" x14ac:dyDescent="0.25">
      <c r="A336" s="57" t="s">
        <v>56</v>
      </c>
      <c r="B336" s="58" t="s">
        <v>43</v>
      </c>
      <c r="C336" s="57" t="s">
        <v>684</v>
      </c>
      <c r="D336" s="57" t="s">
        <v>685</v>
      </c>
    </row>
    <row r="337" spans="1:4" x14ac:dyDescent="0.25">
      <c r="A337" s="57" t="s">
        <v>56</v>
      </c>
      <c r="B337" s="58" t="s">
        <v>43</v>
      </c>
      <c r="C337" s="57" t="s">
        <v>686</v>
      </c>
      <c r="D337" s="57" t="s">
        <v>687</v>
      </c>
    </row>
    <row r="338" spans="1:4" x14ac:dyDescent="0.25">
      <c r="A338" s="57" t="s">
        <v>60</v>
      </c>
      <c r="B338" s="58" t="s">
        <v>43</v>
      </c>
      <c r="C338" s="57" t="s">
        <v>667</v>
      </c>
      <c r="D338" s="57" t="s">
        <v>668</v>
      </c>
    </row>
    <row r="339" spans="1:4" x14ac:dyDescent="0.25">
      <c r="A339" s="57" t="s">
        <v>60</v>
      </c>
      <c r="B339" s="58" t="s">
        <v>43</v>
      </c>
      <c r="C339" s="57" t="s">
        <v>669</v>
      </c>
      <c r="D339" s="57" t="s">
        <v>670</v>
      </c>
    </row>
    <row r="340" spans="1:4" x14ac:dyDescent="0.25">
      <c r="A340" s="57" t="s">
        <v>60</v>
      </c>
      <c r="B340" s="58" t="s">
        <v>43</v>
      </c>
      <c r="C340" s="57" t="s">
        <v>671</v>
      </c>
      <c r="D340" s="57" t="s">
        <v>1139</v>
      </c>
    </row>
    <row r="341" spans="1:4" x14ac:dyDescent="0.25">
      <c r="A341" s="59" t="s">
        <v>60</v>
      </c>
      <c r="B341" s="60" t="s">
        <v>43</v>
      </c>
      <c r="C341" s="59" t="s">
        <v>665</v>
      </c>
      <c r="D341" s="59" t="s">
        <v>1018</v>
      </c>
    </row>
    <row r="342" spans="1:4" x14ac:dyDescent="0.25">
      <c r="A342" s="55" t="s">
        <v>60</v>
      </c>
      <c r="B342" s="56" t="s">
        <v>43</v>
      </c>
      <c r="C342" s="55" t="s">
        <v>666</v>
      </c>
      <c r="D342" s="55" t="s">
        <v>1019</v>
      </c>
    </row>
    <row r="343" spans="1:4" x14ac:dyDescent="0.25">
      <c r="A343" s="57" t="s">
        <v>60</v>
      </c>
      <c r="B343" s="58" t="s">
        <v>43</v>
      </c>
      <c r="C343" s="57" t="s">
        <v>672</v>
      </c>
      <c r="D343" s="57" t="s">
        <v>1020</v>
      </c>
    </row>
    <row r="344" spans="1:4" x14ac:dyDescent="0.25">
      <c r="A344" s="57" t="s">
        <v>44</v>
      </c>
      <c r="B344" s="58" t="s">
        <v>43</v>
      </c>
      <c r="C344" s="57" t="s">
        <v>674</v>
      </c>
      <c r="D344" s="57" t="s">
        <v>1140</v>
      </c>
    </row>
    <row r="345" spans="1:4" x14ac:dyDescent="0.25">
      <c r="A345" s="57" t="s">
        <v>44</v>
      </c>
      <c r="B345" s="58" t="s">
        <v>43</v>
      </c>
      <c r="C345" s="57" t="s">
        <v>673</v>
      </c>
      <c r="D345" s="57" t="s">
        <v>1017</v>
      </c>
    </row>
    <row r="346" spans="1:4" x14ac:dyDescent="0.25">
      <c r="A346" s="64" t="s">
        <v>59</v>
      </c>
      <c r="B346" s="64" t="s">
        <v>43</v>
      </c>
      <c r="C346" s="64" t="s">
        <v>694</v>
      </c>
      <c r="D346" s="64" t="s">
        <v>440</v>
      </c>
    </row>
    <row r="347" spans="1:4" x14ac:dyDescent="0.25">
      <c r="A347" s="64" t="s">
        <v>59</v>
      </c>
      <c r="B347" s="64" t="s">
        <v>43</v>
      </c>
      <c r="C347" s="64" t="s">
        <v>691</v>
      </c>
      <c r="D347" s="64" t="s">
        <v>1021</v>
      </c>
    </row>
    <row r="348" spans="1:4" x14ac:dyDescent="0.25">
      <c r="A348" s="64" t="s">
        <v>59</v>
      </c>
      <c r="B348" s="64" t="s">
        <v>43</v>
      </c>
      <c r="C348" s="64" t="s">
        <v>692</v>
      </c>
      <c r="D348" s="64" t="s">
        <v>693</v>
      </c>
    </row>
    <row r="349" spans="1:4" x14ac:dyDescent="0.25">
      <c r="A349" s="64" t="s">
        <v>59</v>
      </c>
      <c r="B349" s="64" t="s">
        <v>43</v>
      </c>
      <c r="C349" s="64" t="s">
        <v>690</v>
      </c>
      <c r="D349" s="64" t="s">
        <v>1170</v>
      </c>
    </row>
    <row r="350" spans="1:4" x14ac:dyDescent="0.25">
      <c r="A350" s="61" t="s">
        <v>1208</v>
      </c>
      <c r="B350" s="62" t="s">
        <v>43</v>
      </c>
      <c r="C350" s="62" t="s">
        <v>689</v>
      </c>
      <c r="D350" s="62" t="s">
        <v>1171</v>
      </c>
    </row>
    <row r="351" spans="1:4" x14ac:dyDescent="0.25">
      <c r="A351" s="63" t="s">
        <v>1208</v>
      </c>
      <c r="B351" s="64" t="s">
        <v>43</v>
      </c>
      <c r="C351" s="64" t="s">
        <v>688</v>
      </c>
      <c r="D351" s="64" t="s">
        <v>912</v>
      </c>
    </row>
    <row r="352" spans="1:4" x14ac:dyDescent="0.25">
      <c r="A352" s="76" t="s">
        <v>63</v>
      </c>
      <c r="B352" s="7" t="s">
        <v>43</v>
      </c>
      <c r="C352" s="16" t="s">
        <v>711</v>
      </c>
      <c r="D352" s="84" t="s">
        <v>1141</v>
      </c>
    </row>
    <row r="353" spans="1:4" x14ac:dyDescent="0.25">
      <c r="A353" s="77" t="s">
        <v>63</v>
      </c>
      <c r="B353" s="7" t="s">
        <v>43</v>
      </c>
      <c r="C353" s="16" t="s">
        <v>1142</v>
      </c>
      <c r="D353" s="16" t="s">
        <v>1143</v>
      </c>
    </row>
    <row r="354" spans="1:4" x14ac:dyDescent="0.25">
      <c r="A354" s="76" t="s">
        <v>63</v>
      </c>
      <c r="B354" s="7" t="s">
        <v>43</v>
      </c>
      <c r="C354" s="16" t="s">
        <v>698</v>
      </c>
      <c r="D354" s="16" t="s">
        <v>1144</v>
      </c>
    </row>
    <row r="355" spans="1:4" x14ac:dyDescent="0.25">
      <c r="A355" s="75" t="s">
        <v>63</v>
      </c>
      <c r="B355" s="80" t="s">
        <v>43</v>
      </c>
      <c r="C355" s="79" t="s">
        <v>712</v>
      </c>
      <c r="D355" s="79" t="s">
        <v>1145</v>
      </c>
    </row>
    <row r="356" spans="1:4" x14ac:dyDescent="0.25">
      <c r="A356" s="8" t="s">
        <v>63</v>
      </c>
      <c r="B356" s="7" t="s">
        <v>43</v>
      </c>
      <c r="C356" s="16" t="s">
        <v>707</v>
      </c>
      <c r="D356" s="16" t="s">
        <v>708</v>
      </c>
    </row>
    <row r="357" spans="1:4" x14ac:dyDescent="0.25">
      <c r="A357" s="8" t="s">
        <v>63</v>
      </c>
      <c r="B357" s="7" t="s">
        <v>43</v>
      </c>
      <c r="C357" s="16" t="s">
        <v>699</v>
      </c>
      <c r="D357" s="16" t="s">
        <v>700</v>
      </c>
    </row>
    <row r="358" spans="1:4" x14ac:dyDescent="0.25">
      <c r="A358" s="8" t="s">
        <v>63</v>
      </c>
      <c r="B358" s="7" t="s">
        <v>43</v>
      </c>
      <c r="C358" s="16" t="s">
        <v>710</v>
      </c>
      <c r="D358" s="16" t="s">
        <v>1146</v>
      </c>
    </row>
    <row r="359" spans="1:4" x14ac:dyDescent="0.25">
      <c r="A359" s="8" t="s">
        <v>63</v>
      </c>
      <c r="B359" s="7" t="s">
        <v>43</v>
      </c>
      <c r="C359" s="16" t="s">
        <v>701</v>
      </c>
      <c r="D359" s="16" t="s">
        <v>702</v>
      </c>
    </row>
    <row r="360" spans="1:4" x14ac:dyDescent="0.25">
      <c r="A360" s="8" t="s">
        <v>63</v>
      </c>
      <c r="B360" s="7" t="s">
        <v>43</v>
      </c>
      <c r="C360" s="16" t="s">
        <v>709</v>
      </c>
      <c r="D360" s="16" t="s">
        <v>1147</v>
      </c>
    </row>
    <row r="361" spans="1:4" x14ac:dyDescent="0.25">
      <c r="A361" s="7" t="s">
        <v>63</v>
      </c>
      <c r="B361" s="7" t="s">
        <v>43</v>
      </c>
      <c r="C361" s="10" t="s">
        <v>704</v>
      </c>
      <c r="D361" s="10" t="s">
        <v>1148</v>
      </c>
    </row>
    <row r="362" spans="1:4" x14ac:dyDescent="0.25">
      <c r="A362" s="8" t="s">
        <v>63</v>
      </c>
      <c r="B362" s="7" t="s">
        <v>43</v>
      </c>
      <c r="C362" s="16" t="s">
        <v>706</v>
      </c>
      <c r="D362" s="16" t="s">
        <v>1149</v>
      </c>
    </row>
    <row r="363" spans="1:4" x14ac:dyDescent="0.25">
      <c r="A363" s="8" t="s">
        <v>63</v>
      </c>
      <c r="B363" s="7" t="s">
        <v>43</v>
      </c>
      <c r="C363" s="16" t="s">
        <v>1150</v>
      </c>
      <c r="D363" s="16" t="s">
        <v>1151</v>
      </c>
    </row>
    <row r="364" spans="1:4" x14ac:dyDescent="0.25">
      <c r="A364" s="8" t="s">
        <v>63</v>
      </c>
      <c r="B364" s="7" t="s">
        <v>43</v>
      </c>
      <c r="C364" s="16" t="s">
        <v>703</v>
      </c>
      <c r="D364" s="16" t="s">
        <v>1209</v>
      </c>
    </row>
    <row r="365" spans="1:4" x14ac:dyDescent="0.25">
      <c r="A365" s="8" t="s">
        <v>63</v>
      </c>
      <c r="B365" s="7" t="s">
        <v>43</v>
      </c>
      <c r="C365" s="16" t="s">
        <v>705</v>
      </c>
      <c r="D365" s="16" t="s">
        <v>1152</v>
      </c>
    </row>
    <row r="366" spans="1:4" x14ac:dyDescent="0.25">
      <c r="A366" s="8" t="s">
        <v>62</v>
      </c>
      <c r="B366" s="7" t="s">
        <v>43</v>
      </c>
      <c r="C366" s="16" t="s">
        <v>697</v>
      </c>
      <c r="D366" s="16" t="s">
        <v>1153</v>
      </c>
    </row>
    <row r="367" spans="1:4" x14ac:dyDescent="0.25">
      <c r="A367" s="8" t="s">
        <v>62</v>
      </c>
      <c r="B367" s="7" t="s">
        <v>43</v>
      </c>
      <c r="C367" s="16" t="s">
        <v>695</v>
      </c>
      <c r="D367" s="16" t="s">
        <v>696</v>
      </c>
    </row>
    <row r="368" spans="1:4" x14ac:dyDescent="0.25">
      <c r="A368" s="16" t="s">
        <v>54</v>
      </c>
      <c r="B368" s="16" t="s">
        <v>43</v>
      </c>
      <c r="C368" s="16" t="s">
        <v>660</v>
      </c>
      <c r="D368" s="16" t="s">
        <v>661</v>
      </c>
    </row>
    <row r="369" spans="1:4" x14ac:dyDescent="0.25">
      <c r="A369" s="16" t="s">
        <v>54</v>
      </c>
      <c r="B369" s="16" t="s">
        <v>43</v>
      </c>
      <c r="C369" s="16" t="s">
        <v>658</v>
      </c>
      <c r="D369" s="16" t="s">
        <v>659</v>
      </c>
    </row>
    <row r="370" spans="1:4" x14ac:dyDescent="0.25">
      <c r="A370" s="16" t="s">
        <v>54</v>
      </c>
      <c r="B370" s="16" t="s">
        <v>43</v>
      </c>
      <c r="C370" s="16" t="s">
        <v>654</v>
      </c>
      <c r="D370" s="16" t="s">
        <v>655</v>
      </c>
    </row>
    <row r="371" spans="1:4" x14ac:dyDescent="0.25">
      <c r="A371" s="16" t="s">
        <v>54</v>
      </c>
      <c r="B371" s="16" t="s">
        <v>43</v>
      </c>
      <c r="C371" s="16" t="s">
        <v>652</v>
      </c>
      <c r="D371" s="16" t="s">
        <v>653</v>
      </c>
    </row>
    <row r="372" spans="1:4" x14ac:dyDescent="0.25">
      <c r="A372" s="16" t="s">
        <v>54</v>
      </c>
      <c r="B372" s="16" t="s">
        <v>43</v>
      </c>
      <c r="C372" s="16" t="s">
        <v>656</v>
      </c>
      <c r="D372" s="16" t="s">
        <v>657</v>
      </c>
    </row>
    <row r="373" spans="1:4" x14ac:dyDescent="0.25">
      <c r="A373" s="16" t="s">
        <v>54</v>
      </c>
      <c r="B373" s="16" t="s">
        <v>43</v>
      </c>
      <c r="C373" s="16" t="s">
        <v>662</v>
      </c>
      <c r="D373" s="16" t="s">
        <v>663</v>
      </c>
    </row>
    <row r="374" spans="1:4" x14ac:dyDescent="0.25">
      <c r="A374" s="16" t="s">
        <v>54</v>
      </c>
      <c r="B374" s="16" t="s">
        <v>43</v>
      </c>
      <c r="C374" s="16" t="s">
        <v>664</v>
      </c>
      <c r="D374" s="16" t="s">
        <v>217</v>
      </c>
    </row>
    <row r="375" spans="1:4" x14ac:dyDescent="0.25">
      <c r="A375" s="65" t="s">
        <v>64</v>
      </c>
      <c r="B375" s="65" t="s">
        <v>65</v>
      </c>
      <c r="C375" s="66" t="s">
        <v>740</v>
      </c>
      <c r="D375" s="66" t="s">
        <v>1259</v>
      </c>
    </row>
    <row r="376" spans="1:4" x14ac:dyDescent="0.25">
      <c r="A376" s="65" t="s">
        <v>64</v>
      </c>
      <c r="B376" s="65" t="s">
        <v>65</v>
      </c>
      <c r="C376" s="66" t="s">
        <v>734</v>
      </c>
      <c r="D376" s="66" t="s">
        <v>1022</v>
      </c>
    </row>
    <row r="377" spans="1:4" x14ac:dyDescent="0.25">
      <c r="A377" s="65" t="s">
        <v>64</v>
      </c>
      <c r="B377" s="65" t="s">
        <v>65</v>
      </c>
      <c r="C377" s="66" t="s">
        <v>742</v>
      </c>
      <c r="D377" s="66" t="s">
        <v>743</v>
      </c>
    </row>
    <row r="378" spans="1:4" x14ac:dyDescent="0.25">
      <c r="A378" s="65" t="s">
        <v>64</v>
      </c>
      <c r="B378" s="65" t="s">
        <v>65</v>
      </c>
      <c r="C378" s="66" t="s">
        <v>738</v>
      </c>
      <c r="D378" s="66" t="s">
        <v>739</v>
      </c>
    </row>
    <row r="379" spans="1:4" x14ac:dyDescent="0.25">
      <c r="A379" s="65" t="s">
        <v>64</v>
      </c>
      <c r="B379" s="65" t="s">
        <v>65</v>
      </c>
      <c r="C379" s="66" t="s">
        <v>735</v>
      </c>
      <c r="D379" s="66" t="s">
        <v>736</v>
      </c>
    </row>
    <row r="380" spans="1:4" x14ac:dyDescent="0.25">
      <c r="A380" s="65" t="s">
        <v>64</v>
      </c>
      <c r="B380" s="65" t="s">
        <v>65</v>
      </c>
      <c r="C380" s="66" t="s">
        <v>744</v>
      </c>
      <c r="D380" s="66" t="s">
        <v>1172</v>
      </c>
    </row>
    <row r="381" spans="1:4" x14ac:dyDescent="0.25">
      <c r="A381" s="65" t="s">
        <v>64</v>
      </c>
      <c r="B381" s="65" t="s">
        <v>65</v>
      </c>
      <c r="C381" s="66" t="s">
        <v>741</v>
      </c>
      <c r="D381" s="66" t="s">
        <v>1260</v>
      </c>
    </row>
    <row r="382" spans="1:4" x14ac:dyDescent="0.25">
      <c r="A382" s="65" t="s">
        <v>64</v>
      </c>
      <c r="B382" s="65" t="s">
        <v>65</v>
      </c>
      <c r="C382" s="66" t="s">
        <v>737</v>
      </c>
      <c r="D382" s="66" t="s">
        <v>501</v>
      </c>
    </row>
    <row r="383" spans="1:4" x14ac:dyDescent="0.25">
      <c r="A383" s="65" t="s">
        <v>66</v>
      </c>
      <c r="B383" s="65" t="s">
        <v>65</v>
      </c>
      <c r="C383" s="66" t="s">
        <v>745</v>
      </c>
      <c r="D383" s="66" t="s">
        <v>746</v>
      </c>
    </row>
    <row r="384" spans="1:4" x14ac:dyDescent="0.25">
      <c r="A384" s="65" t="s">
        <v>66</v>
      </c>
      <c r="B384" s="65" t="s">
        <v>65</v>
      </c>
      <c r="C384" s="66" t="s">
        <v>747</v>
      </c>
      <c r="D384" s="66" t="s">
        <v>317</v>
      </c>
    </row>
    <row r="385" spans="1:4" x14ac:dyDescent="0.25">
      <c r="A385" s="65" t="s">
        <v>66</v>
      </c>
      <c r="B385" s="65" t="s">
        <v>65</v>
      </c>
      <c r="C385" s="66" t="s">
        <v>750</v>
      </c>
      <c r="D385" s="66" t="s">
        <v>751</v>
      </c>
    </row>
    <row r="386" spans="1:4" x14ac:dyDescent="0.25">
      <c r="A386" s="65" t="s">
        <v>66</v>
      </c>
      <c r="B386" s="65" t="s">
        <v>65</v>
      </c>
      <c r="C386" s="66" t="s">
        <v>748</v>
      </c>
      <c r="D386" s="66" t="s">
        <v>749</v>
      </c>
    </row>
    <row r="387" spans="1:4" x14ac:dyDescent="0.25">
      <c r="A387" s="65" t="s">
        <v>67</v>
      </c>
      <c r="B387" s="65" t="s">
        <v>65</v>
      </c>
      <c r="C387" s="66" t="s">
        <v>752</v>
      </c>
      <c r="D387" s="66" t="s">
        <v>753</v>
      </c>
    </row>
    <row r="388" spans="1:4" x14ac:dyDescent="0.25">
      <c r="A388" s="65" t="s">
        <v>67</v>
      </c>
      <c r="B388" s="65" t="s">
        <v>65</v>
      </c>
      <c r="C388" s="66" t="s">
        <v>754</v>
      </c>
      <c r="D388" s="66" t="s">
        <v>1173</v>
      </c>
    </row>
    <row r="389" spans="1:4" x14ac:dyDescent="0.25">
      <c r="A389" s="65" t="s">
        <v>67</v>
      </c>
      <c r="B389" s="65" t="s">
        <v>65</v>
      </c>
      <c r="C389" s="66" t="s">
        <v>756</v>
      </c>
      <c r="D389" s="66" t="s">
        <v>1174</v>
      </c>
    </row>
    <row r="390" spans="1:4" x14ac:dyDescent="0.25">
      <c r="A390" s="65" t="s">
        <v>67</v>
      </c>
      <c r="B390" s="65" t="s">
        <v>65</v>
      </c>
      <c r="C390" s="66" t="s">
        <v>755</v>
      </c>
      <c r="D390" s="66" t="s">
        <v>1175</v>
      </c>
    </row>
    <row r="391" spans="1:4" x14ac:dyDescent="0.25">
      <c r="A391" s="65" t="s">
        <v>68</v>
      </c>
      <c r="B391" s="65" t="s">
        <v>65</v>
      </c>
      <c r="C391" s="66" t="s">
        <v>757</v>
      </c>
      <c r="D391" s="66" t="s">
        <v>758</v>
      </c>
    </row>
    <row r="392" spans="1:4" x14ac:dyDescent="0.25">
      <c r="A392" s="65" t="s">
        <v>68</v>
      </c>
      <c r="B392" s="65" t="s">
        <v>65</v>
      </c>
      <c r="C392" s="66" t="s">
        <v>759</v>
      </c>
      <c r="D392" s="66" t="s">
        <v>760</v>
      </c>
    </row>
    <row r="393" spans="1:4" x14ac:dyDescent="0.25">
      <c r="A393" s="65" t="s">
        <v>68</v>
      </c>
      <c r="B393" s="65" t="s">
        <v>65</v>
      </c>
      <c r="C393" s="66" t="s">
        <v>761</v>
      </c>
      <c r="D393" s="66" t="s">
        <v>762</v>
      </c>
    </row>
    <row r="394" spans="1:4" x14ac:dyDescent="0.25">
      <c r="A394" s="66" t="s">
        <v>69</v>
      </c>
      <c r="B394" s="66" t="s">
        <v>65</v>
      </c>
      <c r="C394" s="66" t="s">
        <v>767</v>
      </c>
      <c r="D394" s="66" t="s">
        <v>1176</v>
      </c>
    </row>
    <row r="395" spans="1:4" x14ac:dyDescent="0.25">
      <c r="A395" s="66" t="s">
        <v>69</v>
      </c>
      <c r="B395" s="66" t="s">
        <v>65</v>
      </c>
      <c r="C395" s="66" t="s">
        <v>769</v>
      </c>
      <c r="D395" s="66" t="s">
        <v>770</v>
      </c>
    </row>
    <row r="396" spans="1:4" x14ac:dyDescent="0.25">
      <c r="A396" s="66" t="s">
        <v>69</v>
      </c>
      <c r="B396" s="66" t="s">
        <v>65</v>
      </c>
      <c r="C396" s="66" t="s">
        <v>772</v>
      </c>
      <c r="D396" s="66" t="s">
        <v>1053</v>
      </c>
    </row>
    <row r="397" spans="1:4" x14ac:dyDescent="0.25">
      <c r="A397" s="66" t="s">
        <v>69</v>
      </c>
      <c r="B397" s="66" t="s">
        <v>65</v>
      </c>
      <c r="C397" s="66" t="s">
        <v>771</v>
      </c>
      <c r="D397" s="66" t="s">
        <v>1177</v>
      </c>
    </row>
    <row r="398" spans="1:4" x14ac:dyDescent="0.25">
      <c r="A398" s="66" t="s">
        <v>69</v>
      </c>
      <c r="B398" s="66" t="s">
        <v>65</v>
      </c>
      <c r="C398" s="66" t="s">
        <v>768</v>
      </c>
      <c r="D398" s="66" t="s">
        <v>1178</v>
      </c>
    </row>
    <row r="399" spans="1:4" x14ac:dyDescent="0.25">
      <c r="A399" s="66" t="s">
        <v>71</v>
      </c>
      <c r="B399" s="66" t="s">
        <v>65</v>
      </c>
      <c r="C399" s="66" t="s">
        <v>766</v>
      </c>
      <c r="D399" s="66" t="s">
        <v>1179</v>
      </c>
    </row>
    <row r="400" spans="1:4" x14ac:dyDescent="0.25">
      <c r="A400" s="66" t="s">
        <v>71</v>
      </c>
      <c r="B400" s="66" t="s">
        <v>65</v>
      </c>
      <c r="C400" s="66" t="s">
        <v>763</v>
      </c>
      <c r="D400" s="66" t="s">
        <v>1180</v>
      </c>
    </row>
    <row r="401" spans="1:4" x14ac:dyDescent="0.25">
      <c r="A401" s="66" t="s">
        <v>71</v>
      </c>
      <c r="B401" s="66" t="s">
        <v>65</v>
      </c>
      <c r="C401" s="66" t="s">
        <v>765</v>
      </c>
      <c r="D401" s="66" t="s">
        <v>1181</v>
      </c>
    </row>
    <row r="402" spans="1:4" x14ac:dyDescent="0.25">
      <c r="A402" s="66" t="s">
        <v>71</v>
      </c>
      <c r="B402" s="66" t="s">
        <v>65</v>
      </c>
      <c r="C402" s="66" t="s">
        <v>764</v>
      </c>
      <c r="D402" s="66" t="s">
        <v>288</v>
      </c>
    </row>
    <row r="403" spans="1:4" x14ac:dyDescent="0.25">
      <c r="A403" s="65" t="s">
        <v>72</v>
      </c>
      <c r="B403" s="65" t="s">
        <v>65</v>
      </c>
      <c r="C403" s="66" t="s">
        <v>773</v>
      </c>
      <c r="D403" s="66" t="s">
        <v>1210</v>
      </c>
    </row>
    <row r="404" spans="1:4" x14ac:dyDescent="0.25">
      <c r="A404" s="65" t="s">
        <v>72</v>
      </c>
      <c r="B404" s="65" t="s">
        <v>65</v>
      </c>
      <c r="C404" s="66" t="s">
        <v>780</v>
      </c>
      <c r="D404" s="66" t="s">
        <v>1211</v>
      </c>
    </row>
    <row r="405" spans="1:4" x14ac:dyDescent="0.25">
      <c r="A405" s="65" t="s">
        <v>72</v>
      </c>
      <c r="B405" s="65" t="s">
        <v>65</v>
      </c>
      <c r="C405" s="66" t="s">
        <v>778</v>
      </c>
      <c r="D405" s="66" t="s">
        <v>779</v>
      </c>
    </row>
    <row r="406" spans="1:4" x14ac:dyDescent="0.25">
      <c r="A406" s="65" t="s">
        <v>72</v>
      </c>
      <c r="B406" s="65" t="s">
        <v>65</v>
      </c>
      <c r="C406" s="66" t="s">
        <v>776</v>
      </c>
      <c r="D406" s="66" t="s">
        <v>1212</v>
      </c>
    </row>
    <row r="407" spans="1:4" x14ac:dyDescent="0.25">
      <c r="A407" s="65" t="s">
        <v>72</v>
      </c>
      <c r="B407" s="65" t="s">
        <v>65</v>
      </c>
      <c r="C407" s="66" t="s">
        <v>777</v>
      </c>
      <c r="D407" s="66" t="s">
        <v>1213</v>
      </c>
    </row>
    <row r="408" spans="1:4" x14ac:dyDescent="0.25">
      <c r="A408" s="65" t="s">
        <v>72</v>
      </c>
      <c r="B408" s="65" t="s">
        <v>65</v>
      </c>
      <c r="C408" s="66" t="s">
        <v>774</v>
      </c>
      <c r="D408" s="66" t="s">
        <v>775</v>
      </c>
    </row>
    <row r="409" spans="1:4" x14ac:dyDescent="0.25">
      <c r="A409" s="65" t="s">
        <v>73</v>
      </c>
      <c r="B409" s="65" t="s">
        <v>65</v>
      </c>
      <c r="C409" s="66" t="s">
        <v>785</v>
      </c>
      <c r="D409" s="66" t="s">
        <v>290</v>
      </c>
    </row>
    <row r="410" spans="1:4" x14ac:dyDescent="0.25">
      <c r="A410" s="65" t="s">
        <v>73</v>
      </c>
      <c r="B410" s="65" t="s">
        <v>65</v>
      </c>
      <c r="C410" s="66" t="s">
        <v>786</v>
      </c>
      <c r="D410" s="66" t="s">
        <v>1182</v>
      </c>
    </row>
    <row r="411" spans="1:4" x14ac:dyDescent="0.25">
      <c r="A411" s="65" t="s">
        <v>73</v>
      </c>
      <c r="B411" s="65" t="s">
        <v>65</v>
      </c>
      <c r="C411" s="66" t="s">
        <v>781</v>
      </c>
      <c r="D411" s="66" t="s">
        <v>782</v>
      </c>
    </row>
    <row r="412" spans="1:4" x14ac:dyDescent="0.25">
      <c r="A412" s="65" t="s">
        <v>73</v>
      </c>
      <c r="B412" s="65" t="s">
        <v>65</v>
      </c>
      <c r="C412" s="66" t="s">
        <v>788</v>
      </c>
      <c r="D412" s="66" t="s">
        <v>789</v>
      </c>
    </row>
    <row r="413" spans="1:4" x14ac:dyDescent="0.25">
      <c r="A413" s="65" t="s">
        <v>73</v>
      </c>
      <c r="B413" s="65" t="s">
        <v>65</v>
      </c>
      <c r="C413" s="66" t="s">
        <v>783</v>
      </c>
      <c r="D413" s="66" t="s">
        <v>784</v>
      </c>
    </row>
    <row r="414" spans="1:4" x14ac:dyDescent="0.25">
      <c r="A414" s="65" t="s">
        <v>73</v>
      </c>
      <c r="B414" s="65" t="s">
        <v>65</v>
      </c>
      <c r="C414" s="66" t="s">
        <v>787</v>
      </c>
      <c r="D414" s="66" t="s">
        <v>501</v>
      </c>
    </row>
    <row r="415" spans="1:4" x14ac:dyDescent="0.25">
      <c r="A415" s="65" t="s">
        <v>74</v>
      </c>
      <c r="B415" s="65" t="s">
        <v>65</v>
      </c>
      <c r="C415" s="66" t="s">
        <v>791</v>
      </c>
      <c r="D415" s="66" t="s">
        <v>1053</v>
      </c>
    </row>
    <row r="416" spans="1:4" x14ac:dyDescent="0.25">
      <c r="A416" s="65" t="s">
        <v>74</v>
      </c>
      <c r="B416" s="65" t="s">
        <v>65</v>
      </c>
      <c r="C416" s="66" t="s">
        <v>790</v>
      </c>
      <c r="D416" s="66" t="s">
        <v>1214</v>
      </c>
    </row>
    <row r="417" spans="1:4" x14ac:dyDescent="0.25">
      <c r="A417" s="65" t="s">
        <v>74</v>
      </c>
      <c r="B417" s="65" t="s">
        <v>65</v>
      </c>
      <c r="C417" s="66" t="s">
        <v>792</v>
      </c>
      <c r="D417" s="66" t="s">
        <v>1215</v>
      </c>
    </row>
    <row r="418" spans="1:4" x14ac:dyDescent="0.25">
      <c r="A418" s="65" t="s">
        <v>75</v>
      </c>
      <c r="B418" s="65" t="s">
        <v>65</v>
      </c>
      <c r="C418" s="66" t="s">
        <v>793</v>
      </c>
      <c r="D418" s="66" t="s">
        <v>1183</v>
      </c>
    </row>
    <row r="419" spans="1:4" x14ac:dyDescent="0.25">
      <c r="A419" s="65" t="s">
        <v>75</v>
      </c>
      <c r="B419" s="65" t="s">
        <v>65</v>
      </c>
      <c r="C419" s="66" t="s">
        <v>796</v>
      </c>
      <c r="D419" s="66" t="s">
        <v>1184</v>
      </c>
    </row>
    <row r="420" spans="1:4" x14ac:dyDescent="0.25">
      <c r="A420" s="65" t="s">
        <v>75</v>
      </c>
      <c r="B420" s="65" t="s">
        <v>65</v>
      </c>
      <c r="C420" s="66" t="s">
        <v>794</v>
      </c>
      <c r="D420" s="66" t="s">
        <v>1185</v>
      </c>
    </row>
    <row r="421" spans="1:4" x14ac:dyDescent="0.25">
      <c r="A421" s="65" t="s">
        <v>75</v>
      </c>
      <c r="B421" s="65" t="s">
        <v>65</v>
      </c>
      <c r="C421" s="66" t="s">
        <v>795</v>
      </c>
      <c r="D421" s="66" t="s">
        <v>1186</v>
      </c>
    </row>
    <row r="422" spans="1:4" x14ac:dyDescent="0.25">
      <c r="A422" s="65" t="s">
        <v>76</v>
      </c>
      <c r="B422" s="65" t="s">
        <v>65</v>
      </c>
      <c r="C422" s="66" t="s">
        <v>799</v>
      </c>
      <c r="D422" s="66" t="s">
        <v>800</v>
      </c>
    </row>
    <row r="423" spans="1:4" x14ac:dyDescent="0.25">
      <c r="A423" s="65" t="s">
        <v>76</v>
      </c>
      <c r="B423" s="65" t="s">
        <v>65</v>
      </c>
      <c r="C423" s="66" t="s">
        <v>801</v>
      </c>
      <c r="D423" s="66" t="s">
        <v>1187</v>
      </c>
    </row>
    <row r="424" spans="1:4" x14ac:dyDescent="0.25">
      <c r="A424" s="65" t="s">
        <v>76</v>
      </c>
      <c r="B424" s="65" t="s">
        <v>65</v>
      </c>
      <c r="C424" s="66" t="s">
        <v>1124</v>
      </c>
      <c r="D424" s="66" t="s">
        <v>802</v>
      </c>
    </row>
    <row r="425" spans="1:4" x14ac:dyDescent="0.25">
      <c r="A425" s="65" t="s">
        <v>76</v>
      </c>
      <c r="B425" s="65" t="s">
        <v>65</v>
      </c>
      <c r="C425" s="66" t="s">
        <v>797</v>
      </c>
      <c r="D425" s="66" t="s">
        <v>798</v>
      </c>
    </row>
    <row r="426" spans="1:4" x14ac:dyDescent="0.25">
      <c r="A426" s="19" t="s">
        <v>77</v>
      </c>
      <c r="B426" s="19" t="s">
        <v>65</v>
      </c>
      <c r="C426" s="17" t="s">
        <v>720</v>
      </c>
      <c r="D426" s="17" t="s">
        <v>721</v>
      </c>
    </row>
    <row r="427" spans="1:4" x14ac:dyDescent="0.25">
      <c r="A427" s="19" t="s">
        <v>77</v>
      </c>
      <c r="B427" s="19" t="s">
        <v>65</v>
      </c>
      <c r="C427" s="17" t="s">
        <v>722</v>
      </c>
      <c r="D427" s="17" t="s">
        <v>723</v>
      </c>
    </row>
    <row r="428" spans="1:4" x14ac:dyDescent="0.25">
      <c r="A428" s="17" t="s">
        <v>77</v>
      </c>
      <c r="B428" s="17" t="s">
        <v>65</v>
      </c>
      <c r="C428" s="17" t="s">
        <v>725</v>
      </c>
      <c r="D428" s="17" t="s">
        <v>726</v>
      </c>
    </row>
    <row r="429" spans="1:4" x14ac:dyDescent="0.25">
      <c r="A429" s="17" t="s">
        <v>77</v>
      </c>
      <c r="B429" s="17" t="s">
        <v>65</v>
      </c>
      <c r="C429" s="17" t="s">
        <v>727</v>
      </c>
      <c r="D429" s="17" t="s">
        <v>728</v>
      </c>
    </row>
    <row r="430" spans="1:4" x14ac:dyDescent="0.25">
      <c r="A430" s="17" t="s">
        <v>77</v>
      </c>
      <c r="B430" s="17" t="s">
        <v>65</v>
      </c>
      <c r="C430" s="17" t="s">
        <v>724</v>
      </c>
      <c r="D430" s="17" t="s">
        <v>1216</v>
      </c>
    </row>
    <row r="431" spans="1:4" x14ac:dyDescent="0.25">
      <c r="A431" s="17" t="s">
        <v>78</v>
      </c>
      <c r="B431" s="17" t="s">
        <v>65</v>
      </c>
      <c r="C431" s="17" t="s">
        <v>733</v>
      </c>
      <c r="D431" s="17" t="s">
        <v>730</v>
      </c>
    </row>
    <row r="432" spans="1:4" x14ac:dyDescent="0.25">
      <c r="A432" s="17" t="s">
        <v>78</v>
      </c>
      <c r="B432" s="17" t="s">
        <v>65</v>
      </c>
      <c r="C432" s="17" t="s">
        <v>731</v>
      </c>
      <c r="D432" s="17" t="s">
        <v>732</v>
      </c>
    </row>
    <row r="433" spans="1:4" x14ac:dyDescent="0.25">
      <c r="A433" s="19" t="s">
        <v>78</v>
      </c>
      <c r="B433" s="19" t="s">
        <v>65</v>
      </c>
      <c r="C433" s="17" t="s">
        <v>729</v>
      </c>
      <c r="D433" s="17" t="s">
        <v>1119</v>
      </c>
    </row>
    <row r="434" spans="1:4" x14ac:dyDescent="0.25">
      <c r="A434" s="19" t="s">
        <v>1023</v>
      </c>
      <c r="B434" s="19" t="s">
        <v>65</v>
      </c>
      <c r="C434" s="17" t="s">
        <v>713</v>
      </c>
      <c r="D434" s="17" t="s">
        <v>714</v>
      </c>
    </row>
    <row r="435" spans="1:4" x14ac:dyDescent="0.25">
      <c r="A435" s="19" t="s">
        <v>1023</v>
      </c>
      <c r="B435" s="19" t="s">
        <v>65</v>
      </c>
      <c r="C435" s="17" t="s">
        <v>717</v>
      </c>
      <c r="D435" s="17" t="s">
        <v>1217</v>
      </c>
    </row>
    <row r="436" spans="1:4" x14ac:dyDescent="0.25">
      <c r="A436" s="19" t="s">
        <v>1023</v>
      </c>
      <c r="B436" s="19" t="s">
        <v>65</v>
      </c>
      <c r="C436" s="17" t="s">
        <v>718</v>
      </c>
      <c r="D436" s="17" t="s">
        <v>719</v>
      </c>
    </row>
    <row r="437" spans="1:4" x14ac:dyDescent="0.25">
      <c r="A437" s="19" t="s">
        <v>1023</v>
      </c>
      <c r="B437" s="19" t="s">
        <v>65</v>
      </c>
      <c r="C437" s="17" t="s">
        <v>715</v>
      </c>
      <c r="D437" s="18" t="s">
        <v>716</v>
      </c>
    </row>
    <row r="438" spans="1:4" x14ac:dyDescent="0.25">
      <c r="A438" s="67" t="s">
        <v>1218</v>
      </c>
      <c r="B438" s="68" t="s">
        <v>80</v>
      </c>
      <c r="C438" s="21" t="s">
        <v>805</v>
      </c>
      <c r="D438" s="22" t="s">
        <v>1120</v>
      </c>
    </row>
    <row r="439" spans="1:4" x14ac:dyDescent="0.25">
      <c r="A439" s="78" t="s">
        <v>1218</v>
      </c>
      <c r="B439" s="72" t="s">
        <v>80</v>
      </c>
      <c r="C439" s="82" t="s">
        <v>807</v>
      </c>
      <c r="D439" s="85" t="s">
        <v>1261</v>
      </c>
    </row>
    <row r="440" spans="1:4" x14ac:dyDescent="0.25">
      <c r="A440" s="69" t="s">
        <v>1218</v>
      </c>
      <c r="B440" s="68" t="s">
        <v>80</v>
      </c>
      <c r="C440" s="22" t="s">
        <v>804</v>
      </c>
      <c r="D440" s="22" t="s">
        <v>1024</v>
      </c>
    </row>
    <row r="441" spans="1:4" x14ac:dyDescent="0.25">
      <c r="A441" s="69" t="s">
        <v>1218</v>
      </c>
      <c r="B441" s="68" t="s">
        <v>80</v>
      </c>
      <c r="C441" s="21" t="s">
        <v>803</v>
      </c>
      <c r="D441" s="21" t="s">
        <v>1025</v>
      </c>
    </row>
    <row r="442" spans="1:4" x14ac:dyDescent="0.25">
      <c r="A442" s="69" t="s">
        <v>92</v>
      </c>
      <c r="B442" s="68" t="s">
        <v>80</v>
      </c>
      <c r="C442" s="20" t="s">
        <v>816</v>
      </c>
      <c r="D442" s="20" t="s">
        <v>1026</v>
      </c>
    </row>
    <row r="443" spans="1:4" x14ac:dyDescent="0.25">
      <c r="A443" s="69" t="s">
        <v>92</v>
      </c>
      <c r="B443" s="68" t="s">
        <v>80</v>
      </c>
      <c r="C443" s="21" t="s">
        <v>812</v>
      </c>
      <c r="D443" s="23" t="s">
        <v>1121</v>
      </c>
    </row>
    <row r="444" spans="1:4" x14ac:dyDescent="0.25">
      <c r="A444" s="69" t="s">
        <v>92</v>
      </c>
      <c r="B444" s="68" t="s">
        <v>80</v>
      </c>
      <c r="C444" s="21" t="s">
        <v>813</v>
      </c>
      <c r="D444" s="21" t="s">
        <v>814</v>
      </c>
    </row>
    <row r="445" spans="1:4" x14ac:dyDescent="0.25">
      <c r="A445" s="69" t="s">
        <v>92</v>
      </c>
      <c r="B445" s="68" t="s">
        <v>80</v>
      </c>
      <c r="C445" s="20" t="s">
        <v>815</v>
      </c>
      <c r="D445" s="20" t="s">
        <v>1027</v>
      </c>
    </row>
    <row r="446" spans="1:4" x14ac:dyDescent="0.25">
      <c r="A446" s="69" t="s">
        <v>92</v>
      </c>
      <c r="B446" s="68" t="s">
        <v>80</v>
      </c>
      <c r="C446" s="21" t="s">
        <v>810</v>
      </c>
      <c r="D446" s="23" t="s">
        <v>585</v>
      </c>
    </row>
    <row r="447" spans="1:4" x14ac:dyDescent="0.25">
      <c r="A447" s="69" t="s">
        <v>92</v>
      </c>
      <c r="B447" s="68" t="s">
        <v>80</v>
      </c>
      <c r="C447" s="21" t="s">
        <v>808</v>
      </c>
      <c r="D447" s="23" t="s">
        <v>809</v>
      </c>
    </row>
    <row r="448" spans="1:4" x14ac:dyDescent="0.25">
      <c r="A448" s="69" t="s">
        <v>92</v>
      </c>
      <c r="B448" s="68" t="s">
        <v>80</v>
      </c>
      <c r="C448" s="20" t="s">
        <v>811</v>
      </c>
      <c r="D448" s="20" t="s">
        <v>1028</v>
      </c>
    </row>
    <row r="449" spans="1:4" x14ac:dyDescent="0.25">
      <c r="A449" s="68" t="s">
        <v>79</v>
      </c>
      <c r="B449" s="68" t="s">
        <v>80</v>
      </c>
      <c r="C449" s="24" t="s">
        <v>819</v>
      </c>
      <c r="D449" s="24" t="s">
        <v>1029</v>
      </c>
    </row>
    <row r="450" spans="1:4" x14ac:dyDescent="0.25">
      <c r="A450" s="68" t="s">
        <v>79</v>
      </c>
      <c r="B450" s="68" t="s">
        <v>80</v>
      </c>
      <c r="C450" s="24" t="s">
        <v>817</v>
      </c>
      <c r="D450" s="24" t="s">
        <v>818</v>
      </c>
    </row>
    <row r="451" spans="1:4" x14ac:dyDescent="0.25">
      <c r="A451" s="68" t="s">
        <v>79</v>
      </c>
      <c r="B451" s="68" t="s">
        <v>80</v>
      </c>
      <c r="C451" s="24" t="s">
        <v>820</v>
      </c>
      <c r="D451" s="24" t="s">
        <v>1030</v>
      </c>
    </row>
    <row r="452" spans="1:4" x14ac:dyDescent="0.25">
      <c r="A452" s="68" t="s">
        <v>79</v>
      </c>
      <c r="B452" s="68" t="s">
        <v>80</v>
      </c>
      <c r="C452" s="24" t="s">
        <v>821</v>
      </c>
      <c r="D452" s="23" t="s">
        <v>1188</v>
      </c>
    </row>
    <row r="453" spans="1:4" x14ac:dyDescent="0.25">
      <c r="A453" s="68" t="s">
        <v>1219</v>
      </c>
      <c r="B453" s="68" t="s">
        <v>80</v>
      </c>
      <c r="C453" s="24" t="s">
        <v>822</v>
      </c>
      <c r="D453" s="24" t="s">
        <v>1031</v>
      </c>
    </row>
    <row r="454" spans="1:4" x14ac:dyDescent="0.25">
      <c r="A454" s="68" t="s">
        <v>1219</v>
      </c>
      <c r="B454" s="68" t="s">
        <v>80</v>
      </c>
      <c r="C454" s="24" t="s">
        <v>823</v>
      </c>
      <c r="D454" s="24" t="s">
        <v>1032</v>
      </c>
    </row>
    <row r="455" spans="1:4" x14ac:dyDescent="0.25">
      <c r="A455" s="68" t="s">
        <v>1219</v>
      </c>
      <c r="B455" s="68" t="s">
        <v>80</v>
      </c>
      <c r="C455" s="24" t="s">
        <v>824</v>
      </c>
      <c r="D455" s="24" t="s">
        <v>1189</v>
      </c>
    </row>
    <row r="456" spans="1:4" x14ac:dyDescent="0.25">
      <c r="A456" s="68" t="s">
        <v>81</v>
      </c>
      <c r="B456" s="68" t="s">
        <v>80</v>
      </c>
      <c r="C456" s="24" t="s">
        <v>858</v>
      </c>
      <c r="D456" s="24" t="s">
        <v>859</v>
      </c>
    </row>
    <row r="457" spans="1:4" x14ac:dyDescent="0.25">
      <c r="A457" s="68" t="s">
        <v>81</v>
      </c>
      <c r="B457" s="68" t="s">
        <v>80</v>
      </c>
      <c r="C457" s="24" t="s">
        <v>860</v>
      </c>
      <c r="D457" s="24" t="s">
        <v>861</v>
      </c>
    </row>
    <row r="458" spans="1:4" x14ac:dyDescent="0.25">
      <c r="A458" s="68" t="s">
        <v>81</v>
      </c>
      <c r="B458" s="68" t="s">
        <v>80</v>
      </c>
      <c r="C458" s="24" t="s">
        <v>863</v>
      </c>
      <c r="D458" s="24" t="s">
        <v>864</v>
      </c>
    </row>
    <row r="459" spans="1:4" x14ac:dyDescent="0.25">
      <c r="A459" s="68" t="s">
        <v>81</v>
      </c>
      <c r="B459" s="68" t="s">
        <v>80</v>
      </c>
      <c r="C459" s="24" t="s">
        <v>862</v>
      </c>
      <c r="D459" s="24" t="s">
        <v>1033</v>
      </c>
    </row>
    <row r="460" spans="1:4" x14ac:dyDescent="0.25">
      <c r="A460" s="68" t="s">
        <v>82</v>
      </c>
      <c r="B460" s="68" t="s">
        <v>80</v>
      </c>
      <c r="C460" s="24" t="s">
        <v>831</v>
      </c>
      <c r="D460" s="24" t="s">
        <v>832</v>
      </c>
    </row>
    <row r="461" spans="1:4" x14ac:dyDescent="0.25">
      <c r="A461" s="68" t="s">
        <v>82</v>
      </c>
      <c r="B461" s="68" t="s">
        <v>80</v>
      </c>
      <c r="C461" s="24" t="s">
        <v>825</v>
      </c>
      <c r="D461" s="24" t="s">
        <v>826</v>
      </c>
    </row>
    <row r="462" spans="1:4" x14ac:dyDescent="0.25">
      <c r="A462" s="68" t="s">
        <v>82</v>
      </c>
      <c r="B462" s="68" t="s">
        <v>80</v>
      </c>
      <c r="C462" s="24" t="s">
        <v>829</v>
      </c>
      <c r="D462" s="24" t="s">
        <v>830</v>
      </c>
    </row>
    <row r="463" spans="1:4" x14ac:dyDescent="0.25">
      <c r="A463" s="68" t="s">
        <v>82</v>
      </c>
      <c r="B463" s="68" t="s">
        <v>80</v>
      </c>
      <c r="C463" s="24" t="s">
        <v>827</v>
      </c>
      <c r="D463" s="24" t="s">
        <v>828</v>
      </c>
    </row>
    <row r="464" spans="1:4" x14ac:dyDescent="0.25">
      <c r="A464" s="68" t="s">
        <v>82</v>
      </c>
      <c r="B464" s="68" t="s">
        <v>80</v>
      </c>
      <c r="C464" s="24" t="s">
        <v>833</v>
      </c>
      <c r="D464" s="24" t="s">
        <v>834</v>
      </c>
    </row>
    <row r="465" spans="1:4" x14ac:dyDescent="0.25">
      <c r="A465" s="68" t="s">
        <v>83</v>
      </c>
      <c r="B465" s="68" t="s">
        <v>80</v>
      </c>
      <c r="C465" s="24" t="s">
        <v>836</v>
      </c>
      <c r="D465" s="23" t="s">
        <v>837</v>
      </c>
    </row>
    <row r="466" spans="1:4" x14ac:dyDescent="0.25">
      <c r="A466" s="68" t="s">
        <v>83</v>
      </c>
      <c r="B466" s="68" t="s">
        <v>80</v>
      </c>
      <c r="C466" s="24" t="s">
        <v>835</v>
      </c>
      <c r="D466" s="24" t="s">
        <v>1154</v>
      </c>
    </row>
    <row r="467" spans="1:4" x14ac:dyDescent="0.25">
      <c r="A467" s="68" t="s">
        <v>83</v>
      </c>
      <c r="B467" s="68" t="s">
        <v>80</v>
      </c>
      <c r="C467" s="24" t="s">
        <v>838</v>
      </c>
      <c r="D467" s="24" t="s">
        <v>839</v>
      </c>
    </row>
    <row r="468" spans="1:4" x14ac:dyDescent="0.25">
      <c r="A468" s="68" t="s">
        <v>83</v>
      </c>
      <c r="B468" s="68" t="s">
        <v>80</v>
      </c>
      <c r="C468" s="24" t="s">
        <v>840</v>
      </c>
      <c r="D468" s="24" t="s">
        <v>1155</v>
      </c>
    </row>
    <row r="469" spans="1:4" x14ac:dyDescent="0.25">
      <c r="A469" s="68" t="s">
        <v>852</v>
      </c>
      <c r="B469" s="68" t="s">
        <v>80</v>
      </c>
      <c r="C469" s="24" t="s">
        <v>853</v>
      </c>
      <c r="D469" s="24" t="s">
        <v>854</v>
      </c>
    </row>
    <row r="470" spans="1:4" x14ac:dyDescent="0.25">
      <c r="A470" s="68" t="s">
        <v>852</v>
      </c>
      <c r="B470" s="68" t="s">
        <v>80</v>
      </c>
      <c r="C470" s="24" t="s">
        <v>855</v>
      </c>
      <c r="D470" s="24" t="s">
        <v>1034</v>
      </c>
    </row>
    <row r="471" spans="1:4" x14ac:dyDescent="0.25">
      <c r="A471" s="68" t="s">
        <v>852</v>
      </c>
      <c r="B471" s="68" t="s">
        <v>80</v>
      </c>
      <c r="C471" s="24" t="s">
        <v>856</v>
      </c>
      <c r="D471" s="24" t="s">
        <v>857</v>
      </c>
    </row>
    <row r="472" spans="1:4" x14ac:dyDescent="0.25">
      <c r="A472" s="68" t="s">
        <v>85</v>
      </c>
      <c r="B472" s="68" t="s">
        <v>80</v>
      </c>
      <c r="C472" s="24" t="s">
        <v>842</v>
      </c>
      <c r="D472" s="24" t="s">
        <v>843</v>
      </c>
    </row>
    <row r="473" spans="1:4" x14ac:dyDescent="0.25">
      <c r="A473" s="68" t="s">
        <v>85</v>
      </c>
      <c r="B473" s="68" t="s">
        <v>80</v>
      </c>
      <c r="C473" s="24" t="s">
        <v>841</v>
      </c>
      <c r="D473" s="24" t="s">
        <v>1035</v>
      </c>
    </row>
    <row r="474" spans="1:4" x14ac:dyDescent="0.25">
      <c r="A474" s="68" t="s">
        <v>86</v>
      </c>
      <c r="B474" s="68" t="s">
        <v>80</v>
      </c>
      <c r="C474" s="24" t="s">
        <v>849</v>
      </c>
      <c r="D474" s="24" t="s">
        <v>850</v>
      </c>
    </row>
    <row r="475" spans="1:4" x14ac:dyDescent="0.25">
      <c r="A475" s="68" t="s">
        <v>86</v>
      </c>
      <c r="B475" s="68" t="s">
        <v>80</v>
      </c>
      <c r="C475" s="24" t="s">
        <v>847</v>
      </c>
      <c r="D475" s="25" t="s">
        <v>848</v>
      </c>
    </row>
    <row r="476" spans="1:4" x14ac:dyDescent="0.25">
      <c r="A476" s="68" t="s">
        <v>86</v>
      </c>
      <c r="B476" s="68" t="s">
        <v>80</v>
      </c>
      <c r="C476" s="24" t="s">
        <v>851</v>
      </c>
      <c r="D476" s="25" t="s">
        <v>1074</v>
      </c>
    </row>
    <row r="477" spans="1:4" x14ac:dyDescent="0.25">
      <c r="A477" s="68" t="s">
        <v>86</v>
      </c>
      <c r="B477" s="68" t="s">
        <v>80</v>
      </c>
      <c r="C477" s="24" t="s">
        <v>846</v>
      </c>
      <c r="D477" s="24" t="s">
        <v>629</v>
      </c>
    </row>
    <row r="478" spans="1:4" x14ac:dyDescent="0.25">
      <c r="A478" s="68" t="s">
        <v>86</v>
      </c>
      <c r="B478" s="68" t="s">
        <v>80</v>
      </c>
      <c r="C478" s="24" t="s">
        <v>844</v>
      </c>
      <c r="D478" s="24" t="s">
        <v>845</v>
      </c>
    </row>
    <row r="479" spans="1:4" x14ac:dyDescent="0.25">
      <c r="A479" s="69" t="s">
        <v>89</v>
      </c>
      <c r="B479" s="68" t="s">
        <v>80</v>
      </c>
      <c r="C479" s="70" t="s">
        <v>874</v>
      </c>
      <c r="D479" s="22" t="s">
        <v>1075</v>
      </c>
    </row>
    <row r="480" spans="1:4" x14ac:dyDescent="0.25">
      <c r="A480" s="69" t="s">
        <v>89</v>
      </c>
      <c r="B480" s="68" t="s">
        <v>80</v>
      </c>
      <c r="C480" s="70" t="s">
        <v>877</v>
      </c>
      <c r="D480" s="22" t="s">
        <v>1190</v>
      </c>
    </row>
    <row r="481" spans="1:4" x14ac:dyDescent="0.25">
      <c r="A481" s="69" t="s">
        <v>89</v>
      </c>
      <c r="B481" s="68" t="s">
        <v>80</v>
      </c>
      <c r="C481" s="70" t="s">
        <v>876</v>
      </c>
      <c r="D481" s="22" t="s">
        <v>1122</v>
      </c>
    </row>
    <row r="482" spans="1:4" x14ac:dyDescent="0.25">
      <c r="A482" s="69" t="s">
        <v>89</v>
      </c>
      <c r="B482" s="68" t="s">
        <v>80</v>
      </c>
      <c r="C482" s="70" t="s">
        <v>875</v>
      </c>
      <c r="D482" s="22" t="s">
        <v>1076</v>
      </c>
    </row>
    <row r="483" spans="1:4" x14ac:dyDescent="0.25">
      <c r="A483" s="68" t="s">
        <v>87</v>
      </c>
      <c r="B483" s="68" t="s">
        <v>80</v>
      </c>
      <c r="C483" s="71" t="s">
        <v>867</v>
      </c>
      <c r="D483" s="26" t="s">
        <v>868</v>
      </c>
    </row>
    <row r="484" spans="1:4" x14ac:dyDescent="0.25">
      <c r="A484" s="68" t="s">
        <v>87</v>
      </c>
      <c r="B484" s="68" t="s">
        <v>80</v>
      </c>
      <c r="C484" s="71" t="s">
        <v>871</v>
      </c>
      <c r="D484" s="26" t="s">
        <v>866</v>
      </c>
    </row>
    <row r="485" spans="1:4" x14ac:dyDescent="0.25">
      <c r="A485" s="68" t="s">
        <v>87</v>
      </c>
      <c r="B485" s="68" t="s">
        <v>80</v>
      </c>
      <c r="C485" s="71" t="s">
        <v>873</v>
      </c>
      <c r="D485" s="26" t="s">
        <v>1036</v>
      </c>
    </row>
    <row r="486" spans="1:4" x14ac:dyDescent="0.25">
      <c r="A486" s="68" t="s">
        <v>87</v>
      </c>
      <c r="B486" s="68" t="s">
        <v>80</v>
      </c>
      <c r="C486" s="71" t="s">
        <v>865</v>
      </c>
      <c r="D486" s="26" t="s">
        <v>872</v>
      </c>
    </row>
    <row r="487" spans="1:4" x14ac:dyDescent="0.25">
      <c r="A487" s="68" t="s">
        <v>87</v>
      </c>
      <c r="B487" s="68" t="s">
        <v>80</v>
      </c>
      <c r="C487" s="71" t="s">
        <v>869</v>
      </c>
      <c r="D487" s="26" t="s">
        <v>870</v>
      </c>
    </row>
    <row r="488" spans="1:4" x14ac:dyDescent="0.25">
      <c r="A488" s="37" t="s">
        <v>106</v>
      </c>
      <c r="B488" s="73" t="s">
        <v>94</v>
      </c>
      <c r="C488" s="37" t="s">
        <v>232</v>
      </c>
      <c r="D488" s="37" t="s">
        <v>974</v>
      </c>
    </row>
    <row r="489" spans="1:4" x14ac:dyDescent="0.25">
      <c r="A489" s="37" t="s">
        <v>106</v>
      </c>
      <c r="B489" s="73" t="s">
        <v>94</v>
      </c>
      <c r="C489" s="37" t="s">
        <v>234</v>
      </c>
      <c r="D489" s="37" t="s">
        <v>975</v>
      </c>
    </row>
    <row r="490" spans="1:4" x14ac:dyDescent="0.25">
      <c r="A490" s="37" t="s">
        <v>106</v>
      </c>
      <c r="B490" s="73" t="s">
        <v>94</v>
      </c>
      <c r="C490" s="37" t="s">
        <v>231</v>
      </c>
      <c r="D490" s="37" t="s">
        <v>976</v>
      </c>
    </row>
    <row r="491" spans="1:4" x14ac:dyDescent="0.25">
      <c r="A491" s="37" t="s">
        <v>106</v>
      </c>
      <c r="B491" s="73" t="s">
        <v>94</v>
      </c>
      <c r="C491" s="37" t="s">
        <v>233</v>
      </c>
      <c r="D491" s="37" t="s">
        <v>977</v>
      </c>
    </row>
    <row r="492" spans="1:4" x14ac:dyDescent="0.25">
      <c r="A492" s="16" t="s">
        <v>53</v>
      </c>
      <c r="B492" s="73" t="s">
        <v>94</v>
      </c>
      <c r="C492" s="10" t="s">
        <v>648</v>
      </c>
      <c r="D492" s="10" t="s">
        <v>649</v>
      </c>
    </row>
    <row r="493" spans="1:4" x14ac:dyDescent="0.25">
      <c r="A493" s="79" t="s">
        <v>53</v>
      </c>
      <c r="B493" s="81" t="s">
        <v>94</v>
      </c>
      <c r="C493" s="83" t="s">
        <v>650</v>
      </c>
      <c r="D493" s="83" t="s">
        <v>651</v>
      </c>
    </row>
    <row r="494" spans="1:4" x14ac:dyDescent="0.25">
      <c r="A494" s="73" t="s">
        <v>93</v>
      </c>
      <c r="B494" s="73" t="s">
        <v>94</v>
      </c>
      <c r="C494" s="73" t="s">
        <v>893</v>
      </c>
      <c r="D494" s="27" t="s">
        <v>1037</v>
      </c>
    </row>
    <row r="495" spans="1:4" x14ac:dyDescent="0.25">
      <c r="A495" s="73" t="s">
        <v>93</v>
      </c>
      <c r="B495" s="73" t="s">
        <v>94</v>
      </c>
      <c r="C495" s="73" t="s">
        <v>898</v>
      </c>
      <c r="D495" s="27" t="s">
        <v>899</v>
      </c>
    </row>
    <row r="496" spans="1:4" x14ac:dyDescent="0.25">
      <c r="A496" s="73" t="s">
        <v>93</v>
      </c>
      <c r="B496" s="73" t="s">
        <v>94</v>
      </c>
      <c r="C496" s="73" t="s">
        <v>896</v>
      </c>
      <c r="D496" s="27" t="s">
        <v>1077</v>
      </c>
    </row>
    <row r="497" spans="1:4" x14ac:dyDescent="0.25">
      <c r="A497" s="73" t="s">
        <v>93</v>
      </c>
      <c r="B497" s="73" t="s">
        <v>94</v>
      </c>
      <c r="C497" s="73" t="s">
        <v>894</v>
      </c>
      <c r="D497" s="27" t="s">
        <v>895</v>
      </c>
    </row>
    <row r="498" spans="1:4" x14ac:dyDescent="0.25">
      <c r="A498" s="73" t="s">
        <v>93</v>
      </c>
      <c r="B498" s="73" t="s">
        <v>94</v>
      </c>
      <c r="C498" s="73" t="s">
        <v>897</v>
      </c>
      <c r="D498" s="27" t="s">
        <v>463</v>
      </c>
    </row>
    <row r="499" spans="1:4" x14ac:dyDescent="0.25">
      <c r="A499" s="73" t="s">
        <v>96</v>
      </c>
      <c r="B499" s="73" t="s">
        <v>94</v>
      </c>
      <c r="C499" s="73" t="s">
        <v>888</v>
      </c>
      <c r="D499" s="27" t="s">
        <v>1191</v>
      </c>
    </row>
    <row r="500" spans="1:4" x14ac:dyDescent="0.25">
      <c r="A500" s="73" t="s">
        <v>96</v>
      </c>
      <c r="B500" s="73" t="s">
        <v>94</v>
      </c>
      <c r="C500" s="73" t="s">
        <v>886</v>
      </c>
      <c r="D500" s="27" t="s">
        <v>1192</v>
      </c>
    </row>
    <row r="501" spans="1:4" x14ac:dyDescent="0.25">
      <c r="A501" s="73" t="s">
        <v>96</v>
      </c>
      <c r="B501" s="73" t="s">
        <v>94</v>
      </c>
      <c r="C501" s="73" t="s">
        <v>892</v>
      </c>
      <c r="D501" s="27" t="s">
        <v>1193</v>
      </c>
    </row>
    <row r="502" spans="1:4" x14ac:dyDescent="0.25">
      <c r="A502" s="73" t="s">
        <v>96</v>
      </c>
      <c r="B502" s="73" t="s">
        <v>94</v>
      </c>
      <c r="C502" s="73" t="s">
        <v>1123</v>
      </c>
      <c r="D502" s="27" t="s">
        <v>1194</v>
      </c>
    </row>
    <row r="503" spans="1:4" x14ac:dyDescent="0.25">
      <c r="A503" s="73" t="s">
        <v>96</v>
      </c>
      <c r="B503" s="73" t="s">
        <v>94</v>
      </c>
      <c r="C503" s="73" t="s">
        <v>887</v>
      </c>
      <c r="D503" s="27" t="s">
        <v>890</v>
      </c>
    </row>
    <row r="504" spans="1:4" x14ac:dyDescent="0.25">
      <c r="A504" s="73" t="s">
        <v>96</v>
      </c>
      <c r="B504" s="73" t="s">
        <v>94</v>
      </c>
      <c r="C504" s="73" t="s">
        <v>891</v>
      </c>
      <c r="D504" s="27" t="s">
        <v>770</v>
      </c>
    </row>
    <row r="505" spans="1:4" x14ac:dyDescent="0.25">
      <c r="A505" s="73" t="s">
        <v>96</v>
      </c>
      <c r="B505" s="73" t="s">
        <v>94</v>
      </c>
      <c r="C505" s="73" t="s">
        <v>889</v>
      </c>
      <c r="D505" s="27" t="s">
        <v>1038</v>
      </c>
    </row>
    <row r="506" spans="1:4" x14ac:dyDescent="0.25">
      <c r="A506" s="73" t="s">
        <v>916</v>
      </c>
      <c r="B506" s="73" t="s">
        <v>94</v>
      </c>
      <c r="C506" s="73" t="s">
        <v>921</v>
      </c>
      <c r="D506" s="27" t="s">
        <v>922</v>
      </c>
    </row>
    <row r="507" spans="1:4" x14ac:dyDescent="0.25">
      <c r="A507" s="73" t="s">
        <v>916</v>
      </c>
      <c r="B507" s="73" t="s">
        <v>94</v>
      </c>
      <c r="C507" s="73" t="s">
        <v>919</v>
      </c>
      <c r="D507" s="27" t="s">
        <v>920</v>
      </c>
    </row>
    <row r="508" spans="1:4" x14ac:dyDescent="0.25">
      <c r="A508" s="73" t="s">
        <v>916</v>
      </c>
      <c r="B508" s="73" t="s">
        <v>94</v>
      </c>
      <c r="C508" s="73" t="s">
        <v>917</v>
      </c>
      <c r="D508" s="27" t="s">
        <v>918</v>
      </c>
    </row>
    <row r="509" spans="1:4" x14ac:dyDescent="0.25">
      <c r="A509" s="73" t="s">
        <v>916</v>
      </c>
      <c r="B509" s="73" t="s">
        <v>94</v>
      </c>
      <c r="C509" s="73" t="s">
        <v>923</v>
      </c>
      <c r="D509" s="27" t="s">
        <v>924</v>
      </c>
    </row>
    <row r="510" spans="1:4" x14ac:dyDescent="0.25">
      <c r="A510" s="73" t="s">
        <v>916</v>
      </c>
      <c r="B510" s="73" t="s">
        <v>94</v>
      </c>
      <c r="C510" s="73" t="s">
        <v>926</v>
      </c>
      <c r="D510" s="27" t="s">
        <v>1039</v>
      </c>
    </row>
    <row r="511" spans="1:4" x14ac:dyDescent="0.25">
      <c r="A511" s="73" t="s">
        <v>916</v>
      </c>
      <c r="B511" s="73" t="s">
        <v>94</v>
      </c>
      <c r="C511" s="73" t="s">
        <v>925</v>
      </c>
      <c r="D511" s="27" t="s">
        <v>1040</v>
      </c>
    </row>
    <row r="512" spans="1:4" x14ac:dyDescent="0.25">
      <c r="A512" s="73" t="s">
        <v>97</v>
      </c>
      <c r="B512" s="73" t="s">
        <v>94</v>
      </c>
      <c r="C512" s="73" t="s">
        <v>927</v>
      </c>
      <c r="D512" s="27" t="s">
        <v>1041</v>
      </c>
    </row>
    <row r="513" spans="1:4" x14ac:dyDescent="0.25">
      <c r="A513" s="73" t="s">
        <v>97</v>
      </c>
      <c r="B513" s="73" t="s">
        <v>94</v>
      </c>
      <c r="C513" s="73" t="s">
        <v>932</v>
      </c>
      <c r="D513" s="27" t="s">
        <v>933</v>
      </c>
    </row>
    <row r="514" spans="1:4" x14ac:dyDescent="0.25">
      <c r="A514" s="73" t="s">
        <v>97</v>
      </c>
      <c r="B514" s="73" t="s">
        <v>94</v>
      </c>
      <c r="C514" s="73" t="s">
        <v>930</v>
      </c>
      <c r="D514" s="27" t="s">
        <v>931</v>
      </c>
    </row>
    <row r="515" spans="1:4" x14ac:dyDescent="0.25">
      <c r="A515" s="73" t="s">
        <v>97</v>
      </c>
      <c r="B515" s="73" t="s">
        <v>94</v>
      </c>
      <c r="C515" s="73" t="s">
        <v>928</v>
      </c>
      <c r="D515" s="27" t="s">
        <v>929</v>
      </c>
    </row>
    <row r="516" spans="1:4" x14ac:dyDescent="0.25">
      <c r="A516" s="73" t="s">
        <v>98</v>
      </c>
      <c r="B516" s="73" t="s">
        <v>94</v>
      </c>
      <c r="C516" s="73" t="s">
        <v>882</v>
      </c>
      <c r="D516" s="27" t="s">
        <v>751</v>
      </c>
    </row>
    <row r="517" spans="1:4" x14ac:dyDescent="0.25">
      <c r="A517" s="73" t="s">
        <v>98</v>
      </c>
      <c r="B517" s="73" t="s">
        <v>94</v>
      </c>
      <c r="C517" s="73" t="s">
        <v>884</v>
      </c>
      <c r="D517" s="27" t="s">
        <v>1078</v>
      </c>
    </row>
    <row r="518" spans="1:4" x14ac:dyDescent="0.25">
      <c r="A518" s="73" t="s">
        <v>98</v>
      </c>
      <c r="B518" s="73" t="s">
        <v>94</v>
      </c>
      <c r="C518" s="73" t="s">
        <v>881</v>
      </c>
      <c r="D518" s="27" t="s">
        <v>1220</v>
      </c>
    </row>
    <row r="519" spans="1:4" x14ac:dyDescent="0.25">
      <c r="A519" s="73" t="s">
        <v>98</v>
      </c>
      <c r="B519" s="73" t="s">
        <v>94</v>
      </c>
      <c r="C519" s="73" t="s">
        <v>883</v>
      </c>
      <c r="D519" s="27" t="s">
        <v>1221</v>
      </c>
    </row>
    <row r="520" spans="1:4" x14ac:dyDescent="0.25">
      <c r="A520" s="73" t="s">
        <v>98</v>
      </c>
      <c r="B520" s="73" t="s">
        <v>94</v>
      </c>
      <c r="C520" s="73" t="s">
        <v>885</v>
      </c>
      <c r="D520" s="27" t="s">
        <v>1222</v>
      </c>
    </row>
    <row r="521" spans="1:4" x14ac:dyDescent="0.25">
      <c r="A521" s="73" t="s">
        <v>95</v>
      </c>
      <c r="B521" s="73" t="s">
        <v>94</v>
      </c>
      <c r="C521" s="73" t="s">
        <v>880</v>
      </c>
      <c r="D521" s="27" t="s">
        <v>806</v>
      </c>
    </row>
    <row r="522" spans="1:4" x14ac:dyDescent="0.25">
      <c r="A522" s="73" t="s">
        <v>95</v>
      </c>
      <c r="B522" s="73" t="s">
        <v>94</v>
      </c>
      <c r="C522" s="73" t="s">
        <v>878</v>
      </c>
      <c r="D522" s="27" t="s">
        <v>879</v>
      </c>
    </row>
    <row r="523" spans="1:4" x14ac:dyDescent="0.25">
      <c r="A523" s="73" t="s">
        <v>102</v>
      </c>
      <c r="B523" s="73" t="s">
        <v>94</v>
      </c>
      <c r="C523" s="73" t="s">
        <v>943</v>
      </c>
      <c r="D523" s="27" t="s">
        <v>944</v>
      </c>
    </row>
    <row r="524" spans="1:4" x14ac:dyDescent="0.25">
      <c r="A524" s="73" t="s">
        <v>102</v>
      </c>
      <c r="B524" s="73" t="s">
        <v>94</v>
      </c>
      <c r="C524" s="73" t="s">
        <v>949</v>
      </c>
      <c r="D524" s="27" t="s">
        <v>950</v>
      </c>
    </row>
    <row r="525" spans="1:4" x14ac:dyDescent="0.25">
      <c r="A525" s="73" t="s">
        <v>102</v>
      </c>
      <c r="B525" s="73" t="s">
        <v>94</v>
      </c>
      <c r="C525" s="73" t="s">
        <v>954</v>
      </c>
      <c r="D525" s="27" t="s">
        <v>955</v>
      </c>
    </row>
    <row r="526" spans="1:4" x14ac:dyDescent="0.25">
      <c r="A526" s="73" t="s">
        <v>102</v>
      </c>
      <c r="B526" s="73" t="s">
        <v>94</v>
      </c>
      <c r="C526" s="73" t="s">
        <v>946</v>
      </c>
      <c r="D526" s="27" t="s">
        <v>1195</v>
      </c>
    </row>
    <row r="527" spans="1:4" x14ac:dyDescent="0.25">
      <c r="A527" s="73" t="s">
        <v>102</v>
      </c>
      <c r="B527" s="73" t="s">
        <v>94</v>
      </c>
      <c r="C527" s="73" t="s">
        <v>951</v>
      </c>
      <c r="D527" s="27" t="s">
        <v>952</v>
      </c>
    </row>
    <row r="528" spans="1:4" x14ac:dyDescent="0.25">
      <c r="A528" s="73" t="s">
        <v>102</v>
      </c>
      <c r="B528" s="73" t="s">
        <v>94</v>
      </c>
      <c r="C528" s="73" t="s">
        <v>945</v>
      </c>
      <c r="D528" s="27" t="s">
        <v>1262</v>
      </c>
    </row>
    <row r="529" spans="1:4" x14ac:dyDescent="0.25">
      <c r="A529" s="73" t="s">
        <v>102</v>
      </c>
      <c r="B529" s="73" t="s">
        <v>94</v>
      </c>
      <c r="C529" s="73" t="s">
        <v>953</v>
      </c>
      <c r="D529" s="27" t="s">
        <v>1196</v>
      </c>
    </row>
    <row r="530" spans="1:4" x14ac:dyDescent="0.25">
      <c r="A530" s="73" t="s">
        <v>102</v>
      </c>
      <c r="B530" s="73" t="s">
        <v>94</v>
      </c>
      <c r="C530" s="73" t="s">
        <v>947</v>
      </c>
      <c r="D530" s="27" t="s">
        <v>948</v>
      </c>
    </row>
    <row r="531" spans="1:4" x14ac:dyDescent="0.25">
      <c r="A531" s="73" t="s">
        <v>1223</v>
      </c>
      <c r="B531" s="73" t="s">
        <v>94</v>
      </c>
      <c r="C531" s="73" t="s">
        <v>939</v>
      </c>
      <c r="D531" s="27" t="s">
        <v>940</v>
      </c>
    </row>
    <row r="532" spans="1:4" x14ac:dyDescent="0.25">
      <c r="A532" s="73" t="s">
        <v>1223</v>
      </c>
      <c r="B532" s="73" t="s">
        <v>94</v>
      </c>
      <c r="C532" s="73" t="s">
        <v>942</v>
      </c>
      <c r="D532" s="27" t="s">
        <v>1224</v>
      </c>
    </row>
    <row r="533" spans="1:4" x14ac:dyDescent="0.25">
      <c r="A533" s="73" t="s">
        <v>1223</v>
      </c>
      <c r="B533" s="73" t="s">
        <v>94</v>
      </c>
      <c r="C533" s="73" t="s">
        <v>941</v>
      </c>
      <c r="D533" s="27" t="s">
        <v>1079</v>
      </c>
    </row>
    <row r="534" spans="1:4" x14ac:dyDescent="0.25">
      <c r="A534" s="73" t="s">
        <v>101</v>
      </c>
      <c r="B534" s="73" t="s">
        <v>94</v>
      </c>
      <c r="C534" s="73" t="s">
        <v>937</v>
      </c>
      <c r="D534" s="27" t="s">
        <v>938</v>
      </c>
    </row>
    <row r="535" spans="1:4" x14ac:dyDescent="0.25">
      <c r="A535" s="73" t="s">
        <v>101</v>
      </c>
      <c r="B535" s="73" t="s">
        <v>94</v>
      </c>
      <c r="C535" s="73" t="s">
        <v>934</v>
      </c>
      <c r="D535" s="27" t="s">
        <v>1080</v>
      </c>
    </row>
    <row r="536" spans="1:4" x14ac:dyDescent="0.25">
      <c r="A536" s="73" t="s">
        <v>101</v>
      </c>
      <c r="B536" s="73" t="s">
        <v>94</v>
      </c>
      <c r="C536" s="73" t="s">
        <v>935</v>
      </c>
      <c r="D536" s="27" t="s">
        <v>936</v>
      </c>
    </row>
    <row r="537" spans="1:4" x14ac:dyDescent="0.25">
      <c r="A537" s="73" t="s">
        <v>101</v>
      </c>
      <c r="B537" s="73" t="s">
        <v>94</v>
      </c>
      <c r="C537" s="73" t="s">
        <v>1125</v>
      </c>
      <c r="D537" s="27" t="s">
        <v>1263</v>
      </c>
    </row>
    <row r="538" spans="1:4" x14ac:dyDescent="0.25">
      <c r="A538" s="73" t="s">
        <v>99</v>
      </c>
      <c r="B538" s="73" t="s">
        <v>94</v>
      </c>
      <c r="C538" s="73" t="s">
        <v>909</v>
      </c>
      <c r="D538" s="27" t="s">
        <v>910</v>
      </c>
    </row>
    <row r="539" spans="1:4" x14ac:dyDescent="0.25">
      <c r="A539" s="73" t="s">
        <v>99</v>
      </c>
      <c r="B539" s="73" t="s">
        <v>94</v>
      </c>
      <c r="C539" s="73" t="s">
        <v>911</v>
      </c>
      <c r="D539" s="27" t="s">
        <v>912</v>
      </c>
    </row>
    <row r="540" spans="1:4" x14ac:dyDescent="0.25">
      <c r="A540" s="73" t="s">
        <v>99</v>
      </c>
      <c r="B540" s="73" t="s">
        <v>94</v>
      </c>
      <c r="C540" s="73" t="s">
        <v>913</v>
      </c>
      <c r="D540" s="27" t="s">
        <v>914</v>
      </c>
    </row>
    <row r="541" spans="1:4" x14ac:dyDescent="0.25">
      <c r="A541" s="73" t="s">
        <v>99</v>
      </c>
      <c r="B541" s="73" t="s">
        <v>94</v>
      </c>
      <c r="C541" s="73" t="s">
        <v>915</v>
      </c>
      <c r="D541" s="27" t="s">
        <v>1264</v>
      </c>
    </row>
    <row r="542" spans="1:4" x14ac:dyDescent="0.25">
      <c r="A542" s="73" t="s">
        <v>100</v>
      </c>
      <c r="B542" s="73" t="s">
        <v>94</v>
      </c>
      <c r="C542" s="73" t="s">
        <v>904</v>
      </c>
      <c r="D542" s="27" t="s">
        <v>905</v>
      </c>
    </row>
    <row r="543" spans="1:4" x14ac:dyDescent="0.25">
      <c r="A543" s="73" t="s">
        <v>100</v>
      </c>
      <c r="B543" s="73" t="s">
        <v>94</v>
      </c>
      <c r="C543" s="73" t="s">
        <v>902</v>
      </c>
      <c r="D543" s="27" t="s">
        <v>903</v>
      </c>
    </row>
    <row r="544" spans="1:4" x14ac:dyDescent="0.25">
      <c r="A544" s="73" t="s">
        <v>100</v>
      </c>
      <c r="B544" s="73" t="s">
        <v>94</v>
      </c>
      <c r="C544" s="73" t="s">
        <v>900</v>
      </c>
      <c r="D544" s="27" t="s">
        <v>901</v>
      </c>
    </row>
    <row r="545" spans="1:4" x14ac:dyDescent="0.25">
      <c r="A545" s="73" t="s">
        <v>100</v>
      </c>
      <c r="B545" s="73" t="s">
        <v>94</v>
      </c>
      <c r="C545" s="73" t="s">
        <v>907</v>
      </c>
      <c r="D545" s="27" t="s">
        <v>908</v>
      </c>
    </row>
    <row r="546" spans="1:4" x14ac:dyDescent="0.25">
      <c r="A546" s="73" t="s">
        <v>100</v>
      </c>
      <c r="B546" s="73" t="s">
        <v>94</v>
      </c>
      <c r="C546" s="73" t="s">
        <v>906</v>
      </c>
      <c r="D546" s="27" t="s">
        <v>1042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Dealer Wise</vt:lpstr>
      <vt:lpstr>Sheet2</vt:lpstr>
      <vt:lpstr>Region Wise</vt:lpstr>
      <vt:lpstr>Zone Wise</vt:lpstr>
      <vt:lpstr>DSR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Md. Arifur Rahman</cp:lastModifiedBy>
  <cp:lastPrinted>2019-03-28T13:43:59Z</cp:lastPrinted>
  <dcterms:created xsi:type="dcterms:W3CDTF">2018-02-20T04:51:28Z</dcterms:created>
  <dcterms:modified xsi:type="dcterms:W3CDTF">2020-03-12T13:10:56Z</dcterms:modified>
</cp:coreProperties>
</file>