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0\Daily Report\BM Achievement Status\Mar'20\BM15\"/>
    </mc:Choice>
  </mc:AlternateContent>
  <bookViews>
    <workbookView xWindow="0" yWindow="0" windowWidth="20490" windowHeight="7755" tabRatio="728"/>
  </bookViews>
  <sheets>
    <sheet name="HOME" sheetId="13" r:id="rId1"/>
    <sheet name="Dealer Wise" sheetId="5" r:id="rId2"/>
    <sheet name="Sheet2" sheetId="12" state="hidden" r:id="rId3"/>
    <sheet name="Region Wise" sheetId="6" r:id="rId4"/>
    <sheet name="Zone Wise" sheetId="7" r:id="rId5"/>
    <sheet name="DSR" sheetId="11" r:id="rId6"/>
    <sheet name="Sheet1" sheetId="10" state="hidden" r:id="rId7"/>
  </sheets>
  <definedNames>
    <definedName name="_xlnm._FilterDatabase" localSheetId="1" hidden="1">'Dealer Wise'!$A$3:$Q$3</definedName>
    <definedName name="_xlnm._FilterDatabase" localSheetId="5" hidden="1">DSR!$A$6:$P$537</definedName>
    <definedName name="_xlnm._FilterDatabase" localSheetId="6" hidden="1">Sheet1!$A$1:$D$1</definedName>
    <definedName name="_xlnm._FilterDatabase" localSheetId="4" hidden="1">'Zone Wise'!$B$3:$P$32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7" i="11" l="1"/>
  <c r="L537" i="11" s="1"/>
  <c r="K537" i="11"/>
  <c r="M537" i="11" s="1"/>
  <c r="N537" i="11" l="1"/>
  <c r="P2" i="7" l="1"/>
  <c r="K536" i="11" l="1"/>
  <c r="M536" i="11" s="1"/>
  <c r="J536" i="11"/>
  <c r="L536" i="11" s="1"/>
  <c r="N536" i="11" l="1"/>
  <c r="K534" i="11" l="1"/>
  <c r="J534" i="11"/>
  <c r="F126" i="5" l="1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126" i="5" l="1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4" i="5"/>
  <c r="O4" i="5" s="1"/>
  <c r="L125" i="5" l="1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4" i="5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H123" i="5" l="1"/>
  <c r="B1" i="7" l="1"/>
  <c r="A1" i="6"/>
  <c r="B8" i="6" l="1"/>
  <c r="N2" i="6"/>
  <c r="H125" i="5" l="1"/>
  <c r="M125" i="5"/>
  <c r="K125" i="5"/>
  <c r="C8" i="6"/>
  <c r="K8" i="6" s="1"/>
  <c r="M4" i="5"/>
  <c r="E8" i="6" l="1"/>
  <c r="I8" i="6"/>
  <c r="J8" i="6" s="1"/>
  <c r="G8" i="6"/>
  <c r="H8" i="6" s="1"/>
  <c r="H120" i="5"/>
  <c r="K120" i="5"/>
  <c r="M120" i="5"/>
  <c r="H112" i="5"/>
  <c r="K112" i="5"/>
  <c r="M112" i="5"/>
  <c r="H92" i="5"/>
  <c r="K92" i="5"/>
  <c r="M92" i="5"/>
  <c r="H85" i="5"/>
  <c r="M85" i="5"/>
  <c r="K85" i="5"/>
  <c r="H81" i="5"/>
  <c r="M81" i="5"/>
  <c r="K81" i="5"/>
  <c r="H77" i="5"/>
  <c r="M77" i="5"/>
  <c r="K77" i="5"/>
  <c r="H70" i="5"/>
  <c r="K70" i="5"/>
  <c r="M70" i="5"/>
  <c r="H63" i="5"/>
  <c r="K63" i="5"/>
  <c r="M63" i="5"/>
  <c r="H59" i="5"/>
  <c r="M59" i="5"/>
  <c r="K59" i="5"/>
  <c r="H55" i="5"/>
  <c r="M55" i="5"/>
  <c r="K55" i="5"/>
  <c r="H51" i="5"/>
  <c r="M51" i="5"/>
  <c r="K51" i="5"/>
  <c r="H47" i="5"/>
  <c r="M47" i="5"/>
  <c r="K47" i="5"/>
  <c r="H43" i="5"/>
  <c r="M43" i="5"/>
  <c r="K43" i="5"/>
  <c r="H39" i="5"/>
  <c r="K39" i="5"/>
  <c r="M39" i="5"/>
  <c r="H36" i="5"/>
  <c r="M36" i="5"/>
  <c r="K36" i="5"/>
  <c r="H32" i="5"/>
  <c r="K32" i="5"/>
  <c r="M32" i="5"/>
  <c r="H28" i="5"/>
  <c r="M28" i="5"/>
  <c r="K28" i="5"/>
  <c r="H24" i="5"/>
  <c r="M24" i="5"/>
  <c r="K24" i="5"/>
  <c r="H20" i="5"/>
  <c r="M20" i="5"/>
  <c r="K20" i="5"/>
  <c r="H16" i="5"/>
  <c r="M16" i="5"/>
  <c r="K16" i="5"/>
  <c r="H12" i="5"/>
  <c r="M12" i="5"/>
  <c r="K12" i="5"/>
  <c r="H8" i="5"/>
  <c r="M8" i="5"/>
  <c r="K8" i="5"/>
  <c r="M123" i="5"/>
  <c r="K123" i="5"/>
  <c r="H119" i="5"/>
  <c r="K119" i="5"/>
  <c r="M119" i="5"/>
  <c r="H115" i="5"/>
  <c r="M115" i="5"/>
  <c r="K115" i="5"/>
  <c r="H111" i="5"/>
  <c r="K111" i="5"/>
  <c r="M111" i="5"/>
  <c r="H107" i="5"/>
  <c r="M107" i="5"/>
  <c r="K107" i="5"/>
  <c r="H103" i="5"/>
  <c r="K103" i="5"/>
  <c r="M103" i="5"/>
  <c r="H99" i="5"/>
  <c r="M99" i="5"/>
  <c r="K99" i="5"/>
  <c r="H95" i="5"/>
  <c r="K95" i="5"/>
  <c r="M95" i="5"/>
  <c r="H91" i="5"/>
  <c r="M91" i="5"/>
  <c r="K91" i="5"/>
  <c r="H88" i="5"/>
  <c r="K88" i="5"/>
  <c r="M88" i="5"/>
  <c r="H84" i="5"/>
  <c r="M84" i="5"/>
  <c r="K84" i="5"/>
  <c r="H80" i="5"/>
  <c r="K80" i="5"/>
  <c r="M80" i="5"/>
  <c r="H76" i="5"/>
  <c r="M76" i="5"/>
  <c r="K76" i="5"/>
  <c r="H73" i="5"/>
  <c r="K73" i="5"/>
  <c r="M73" i="5"/>
  <c r="H69" i="5"/>
  <c r="M69" i="5"/>
  <c r="K69" i="5"/>
  <c r="K66" i="5"/>
  <c r="M66" i="5"/>
  <c r="H62" i="5"/>
  <c r="M62" i="5"/>
  <c r="K62" i="5"/>
  <c r="H58" i="5"/>
  <c r="K58" i="5"/>
  <c r="M58" i="5"/>
  <c r="H54" i="5"/>
  <c r="M54" i="5"/>
  <c r="K54" i="5"/>
  <c r="H50" i="5"/>
  <c r="K50" i="5"/>
  <c r="M50" i="5"/>
  <c r="H46" i="5"/>
  <c r="M46" i="5"/>
  <c r="K46" i="5"/>
  <c r="H42" i="5"/>
  <c r="K42" i="5"/>
  <c r="M42" i="5"/>
  <c r="H35" i="5"/>
  <c r="K35" i="5"/>
  <c r="M35" i="5"/>
  <c r="H31" i="5"/>
  <c r="M31" i="5"/>
  <c r="K31" i="5"/>
  <c r="H27" i="5"/>
  <c r="K27" i="5"/>
  <c r="M27" i="5"/>
  <c r="H23" i="5"/>
  <c r="M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6" i="5"/>
  <c r="K116" i="5"/>
  <c r="M116" i="5"/>
  <c r="H100" i="5"/>
  <c r="K100" i="5"/>
  <c r="M100" i="5"/>
  <c r="H94" i="5"/>
  <c r="M94" i="5"/>
  <c r="K94" i="5"/>
  <c r="H87" i="5"/>
  <c r="M87" i="5"/>
  <c r="K87" i="5"/>
  <c r="H79" i="5"/>
  <c r="M79" i="5"/>
  <c r="K79" i="5"/>
  <c r="H72" i="5"/>
  <c r="M72" i="5"/>
  <c r="K72" i="5"/>
  <c r="H68" i="5"/>
  <c r="M68" i="5"/>
  <c r="K68" i="5"/>
  <c r="H61" i="5"/>
  <c r="M61" i="5"/>
  <c r="K61" i="5"/>
  <c r="H49" i="5"/>
  <c r="M49" i="5"/>
  <c r="K49" i="5"/>
  <c r="H30" i="5"/>
  <c r="M30" i="5"/>
  <c r="K30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24" i="5"/>
  <c r="K124" i="5"/>
  <c r="M124" i="5"/>
  <c r="H108" i="5"/>
  <c r="K108" i="5"/>
  <c r="M108" i="5"/>
  <c r="H104" i="5"/>
  <c r="K104" i="5"/>
  <c r="M104" i="5"/>
  <c r="H96" i="5"/>
  <c r="K96" i="5"/>
  <c r="M96" i="5"/>
  <c r="H89" i="5"/>
  <c r="K89" i="5"/>
  <c r="M89" i="5"/>
  <c r="H122" i="5"/>
  <c r="M122" i="5"/>
  <c r="K122" i="5"/>
  <c r="H118" i="5"/>
  <c r="M118" i="5"/>
  <c r="K118" i="5"/>
  <c r="H114" i="5"/>
  <c r="M114" i="5"/>
  <c r="K114" i="5"/>
  <c r="H110" i="5"/>
  <c r="M110" i="5"/>
  <c r="K110" i="5"/>
  <c r="H106" i="5"/>
  <c r="M106" i="5"/>
  <c r="K106" i="5"/>
  <c r="H102" i="5"/>
  <c r="M102" i="5"/>
  <c r="K102" i="5"/>
  <c r="H98" i="5"/>
  <c r="M98" i="5"/>
  <c r="K98" i="5"/>
  <c r="H83" i="5"/>
  <c r="M83" i="5"/>
  <c r="K83" i="5"/>
  <c r="H75" i="5"/>
  <c r="M75" i="5"/>
  <c r="K75" i="5"/>
  <c r="H65" i="5"/>
  <c r="M65" i="5"/>
  <c r="K65" i="5"/>
  <c r="H57" i="5"/>
  <c r="M57" i="5"/>
  <c r="K57" i="5"/>
  <c r="H53" i="5"/>
  <c r="M53" i="5"/>
  <c r="K53" i="5"/>
  <c r="H45" i="5"/>
  <c r="M45" i="5"/>
  <c r="K45" i="5"/>
  <c r="H41" i="5"/>
  <c r="M41" i="5"/>
  <c r="K41" i="5"/>
  <c r="H38" i="5"/>
  <c r="M38" i="5"/>
  <c r="K38" i="5"/>
  <c r="H34" i="5"/>
  <c r="M34" i="5"/>
  <c r="K34" i="5"/>
  <c r="H121" i="5"/>
  <c r="M121" i="5"/>
  <c r="K121" i="5"/>
  <c r="H117" i="5"/>
  <c r="M117" i="5"/>
  <c r="K117" i="5"/>
  <c r="H113" i="5"/>
  <c r="M113" i="5"/>
  <c r="K113" i="5"/>
  <c r="H109" i="5"/>
  <c r="M109" i="5"/>
  <c r="K109" i="5"/>
  <c r="H105" i="5"/>
  <c r="M105" i="5"/>
  <c r="K105" i="5"/>
  <c r="H101" i="5"/>
  <c r="M101" i="5"/>
  <c r="K101" i="5"/>
  <c r="H97" i="5"/>
  <c r="M97" i="5"/>
  <c r="K97" i="5"/>
  <c r="H93" i="5"/>
  <c r="M93" i="5"/>
  <c r="K93" i="5"/>
  <c r="H90" i="5"/>
  <c r="M90" i="5"/>
  <c r="K90" i="5"/>
  <c r="H86" i="5"/>
  <c r="M86" i="5"/>
  <c r="K86" i="5"/>
  <c r="H82" i="5"/>
  <c r="M82" i="5"/>
  <c r="K82" i="5"/>
  <c r="H78" i="5"/>
  <c r="M78" i="5"/>
  <c r="K78" i="5"/>
  <c r="H74" i="5"/>
  <c r="M74" i="5"/>
  <c r="K74" i="5"/>
  <c r="H71" i="5"/>
  <c r="M71" i="5"/>
  <c r="K71" i="5"/>
  <c r="H67" i="5"/>
  <c r="M67" i="5"/>
  <c r="K67" i="5"/>
  <c r="H64" i="5"/>
  <c r="M64" i="5"/>
  <c r="K64" i="5"/>
  <c r="H60" i="5"/>
  <c r="M60" i="5"/>
  <c r="K60" i="5"/>
  <c r="H56" i="5"/>
  <c r="M56" i="5"/>
  <c r="K56" i="5"/>
  <c r="H52" i="5"/>
  <c r="M52" i="5"/>
  <c r="K52" i="5"/>
  <c r="H48" i="5"/>
  <c r="M48" i="5"/>
  <c r="K48" i="5"/>
  <c r="H44" i="5"/>
  <c r="M44" i="5"/>
  <c r="K44" i="5"/>
  <c r="H40" i="5"/>
  <c r="M40" i="5"/>
  <c r="K40" i="5"/>
  <c r="H37" i="5"/>
  <c r="M37" i="5"/>
  <c r="K37" i="5"/>
  <c r="H33" i="5"/>
  <c r="M33" i="5"/>
  <c r="K33" i="5"/>
  <c r="H29" i="5"/>
  <c r="M29" i="5"/>
  <c r="K29" i="5"/>
  <c r="H25" i="5"/>
  <c r="M25" i="5"/>
  <c r="K25" i="5"/>
  <c r="H21" i="5"/>
  <c r="M21" i="5"/>
  <c r="K21" i="5"/>
  <c r="H17" i="5"/>
  <c r="M17" i="5"/>
  <c r="K17" i="5"/>
  <c r="H13" i="5"/>
  <c r="M13" i="5"/>
  <c r="K13" i="5"/>
  <c r="H9" i="5"/>
  <c r="M9" i="5"/>
  <c r="K9" i="5"/>
  <c r="H5" i="5"/>
  <c r="M5" i="5"/>
  <c r="K5" i="5"/>
  <c r="H4" i="5"/>
  <c r="K4" i="5"/>
  <c r="H66" i="5"/>
  <c r="M31" i="7"/>
  <c r="I125" i="5"/>
  <c r="P125" i="5"/>
  <c r="Q125" i="5" s="1"/>
  <c r="G31" i="7" l="1"/>
  <c r="H31" i="7" s="1"/>
  <c r="I31" i="7"/>
  <c r="J31" i="7" s="1"/>
  <c r="K31" i="7"/>
  <c r="L31" i="7" s="1"/>
  <c r="L126" i="5"/>
  <c r="M126" i="5" s="1"/>
  <c r="J126" i="5"/>
  <c r="K126" i="5" s="1"/>
  <c r="F31" i="7"/>
  <c r="N31" i="7" s="1"/>
  <c r="O31" i="7"/>
  <c r="P31" i="7" s="1"/>
  <c r="C7" i="6" l="1"/>
  <c r="C5" i="6"/>
  <c r="C6" i="6"/>
  <c r="C4" i="6" l="1"/>
  <c r="E32" i="7" l="1"/>
  <c r="C9" i="6"/>
  <c r="I4" i="5" l="1"/>
  <c r="P4" i="5"/>
  <c r="Q4" i="5" s="1"/>
  <c r="G4" i="5"/>
  <c r="M4" i="7" l="1"/>
  <c r="B4" i="6"/>
  <c r="I10" i="5"/>
  <c r="P10" i="5"/>
  <c r="Q10" i="5" s="1"/>
  <c r="P124" i="5"/>
  <c r="Q124" i="5" s="1"/>
  <c r="I124" i="5"/>
  <c r="P120" i="5"/>
  <c r="Q120" i="5" s="1"/>
  <c r="I120" i="5"/>
  <c r="I118" i="5"/>
  <c r="P118" i="5"/>
  <c r="Q118" i="5" s="1"/>
  <c r="I114" i="5"/>
  <c r="P114" i="5"/>
  <c r="Q114" i="5" s="1"/>
  <c r="I108" i="5"/>
  <c r="P108" i="5"/>
  <c r="Q108" i="5" s="1"/>
  <c r="P104" i="5"/>
  <c r="Q104" i="5" s="1"/>
  <c r="I104" i="5"/>
  <c r="I100" i="5"/>
  <c r="P100" i="5"/>
  <c r="Q100" i="5" s="1"/>
  <c r="I96" i="5"/>
  <c r="P96" i="5"/>
  <c r="Q96" i="5" s="1"/>
  <c r="P94" i="5"/>
  <c r="Q94" i="5" s="1"/>
  <c r="I94" i="5"/>
  <c r="P87" i="5"/>
  <c r="Q87" i="5" s="1"/>
  <c r="I87" i="5"/>
  <c r="P83" i="5"/>
  <c r="Q83" i="5" s="1"/>
  <c r="I83" i="5"/>
  <c r="P79" i="5"/>
  <c r="Q79" i="5" s="1"/>
  <c r="I79" i="5"/>
  <c r="I75" i="5"/>
  <c r="P75" i="5"/>
  <c r="Q75" i="5" s="1"/>
  <c r="I72" i="5"/>
  <c r="P72" i="5"/>
  <c r="Q72" i="5" s="1"/>
  <c r="I68" i="5"/>
  <c r="P68" i="5"/>
  <c r="Q68" i="5" s="1"/>
  <c r="P65" i="5"/>
  <c r="Q65" i="5" s="1"/>
  <c r="I65" i="5"/>
  <c r="M30" i="7"/>
  <c r="I61" i="5"/>
  <c r="P61" i="5"/>
  <c r="Q61" i="5" s="1"/>
  <c r="M29" i="7"/>
  <c r="P57" i="5"/>
  <c r="Q57" i="5" s="1"/>
  <c r="I57" i="5"/>
  <c r="I51" i="5"/>
  <c r="P51" i="5"/>
  <c r="Q51" i="5" s="1"/>
  <c r="P47" i="5"/>
  <c r="Q47" i="5" s="1"/>
  <c r="I47" i="5"/>
  <c r="M20" i="7"/>
  <c r="P43" i="5"/>
  <c r="Q43" i="5" s="1"/>
  <c r="I43" i="5"/>
  <c r="I41" i="5"/>
  <c r="P41" i="5"/>
  <c r="Q41" i="5" s="1"/>
  <c r="M16" i="7"/>
  <c r="P38" i="5"/>
  <c r="Q38" i="5" s="1"/>
  <c r="I38" i="5"/>
  <c r="I34" i="5"/>
  <c r="P34" i="5"/>
  <c r="Q34" i="5" s="1"/>
  <c r="I28" i="5"/>
  <c r="P28" i="5"/>
  <c r="Q28" i="5" s="1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3" i="5"/>
  <c r="P123" i="5"/>
  <c r="Q123" i="5" s="1"/>
  <c r="I121" i="5"/>
  <c r="P121" i="5"/>
  <c r="Q121" i="5" s="1"/>
  <c r="P119" i="5"/>
  <c r="Q119" i="5" s="1"/>
  <c r="I119" i="5"/>
  <c r="I117" i="5"/>
  <c r="P117" i="5"/>
  <c r="Q117" i="5" s="1"/>
  <c r="I115" i="5"/>
  <c r="P115" i="5"/>
  <c r="Q115" i="5" s="1"/>
  <c r="I113" i="5"/>
  <c r="P113" i="5"/>
  <c r="Q113" i="5" s="1"/>
  <c r="I111" i="5"/>
  <c r="P111" i="5"/>
  <c r="Q111" i="5" s="1"/>
  <c r="P109" i="5"/>
  <c r="Q109" i="5" s="1"/>
  <c r="I109" i="5"/>
  <c r="P107" i="5"/>
  <c r="Q107" i="5" s="1"/>
  <c r="I107" i="5"/>
  <c r="I105" i="5"/>
  <c r="P105" i="5"/>
  <c r="Q105" i="5" s="1"/>
  <c r="P103" i="5"/>
  <c r="Q103" i="5" s="1"/>
  <c r="I103" i="5"/>
  <c r="I101" i="5"/>
  <c r="P101" i="5"/>
  <c r="Q101" i="5" s="1"/>
  <c r="P99" i="5"/>
  <c r="Q99" i="5" s="1"/>
  <c r="I99" i="5"/>
  <c r="P97" i="5"/>
  <c r="Q97" i="5" s="1"/>
  <c r="I97" i="5"/>
  <c r="I95" i="5"/>
  <c r="P95" i="5"/>
  <c r="Q95" i="5" s="1"/>
  <c r="I93" i="5"/>
  <c r="P93" i="5"/>
  <c r="Q93" i="5" s="1"/>
  <c r="I91" i="5"/>
  <c r="P91" i="5"/>
  <c r="Q91" i="5" s="1"/>
  <c r="I90" i="5"/>
  <c r="P90" i="5"/>
  <c r="Q90" i="5" s="1"/>
  <c r="I88" i="5"/>
  <c r="P88" i="5"/>
  <c r="Q88" i="5" s="1"/>
  <c r="I86" i="5"/>
  <c r="P86" i="5"/>
  <c r="Q86" i="5" s="1"/>
  <c r="I84" i="5"/>
  <c r="P84" i="5"/>
  <c r="Q84" i="5" s="1"/>
  <c r="P82" i="5"/>
  <c r="Q82" i="5" s="1"/>
  <c r="I82" i="5"/>
  <c r="I80" i="5"/>
  <c r="P80" i="5"/>
  <c r="Q80" i="5" s="1"/>
  <c r="I78" i="5"/>
  <c r="P78" i="5"/>
  <c r="Q78" i="5" s="1"/>
  <c r="I76" i="5"/>
  <c r="P76" i="5"/>
  <c r="Q76" i="5" s="1"/>
  <c r="P74" i="5"/>
  <c r="Q74" i="5" s="1"/>
  <c r="I74" i="5"/>
  <c r="I73" i="5"/>
  <c r="P73" i="5"/>
  <c r="Q73" i="5" s="1"/>
  <c r="I71" i="5"/>
  <c r="P71" i="5"/>
  <c r="Q71" i="5" s="1"/>
  <c r="I69" i="5"/>
  <c r="P69" i="5"/>
  <c r="Q69" i="5" s="1"/>
  <c r="P67" i="5"/>
  <c r="Q67" i="5" s="1"/>
  <c r="I67" i="5"/>
  <c r="I66" i="5"/>
  <c r="P66" i="5"/>
  <c r="Q66" i="5" s="1"/>
  <c r="I64" i="5"/>
  <c r="P64" i="5"/>
  <c r="Q64" i="5" s="1"/>
  <c r="I62" i="5"/>
  <c r="P62" i="5"/>
  <c r="Q62" i="5" s="1"/>
  <c r="I60" i="5"/>
  <c r="P60" i="5"/>
  <c r="Q60" i="5" s="1"/>
  <c r="P58" i="5"/>
  <c r="Q58" i="5" s="1"/>
  <c r="I58" i="5"/>
  <c r="I56" i="5"/>
  <c r="P56" i="5"/>
  <c r="Q56" i="5" s="1"/>
  <c r="I54" i="5"/>
  <c r="P54" i="5"/>
  <c r="Q54" i="5" s="1"/>
  <c r="M26" i="7"/>
  <c r="P52" i="5"/>
  <c r="Q52" i="5" s="1"/>
  <c r="I52" i="5"/>
  <c r="M25" i="7"/>
  <c r="P50" i="5"/>
  <c r="Q50" i="5" s="1"/>
  <c r="I50" i="5"/>
  <c r="B7" i="6"/>
  <c r="K7" i="6" s="1"/>
  <c r="M23" i="7"/>
  <c r="I48" i="5"/>
  <c r="P48" i="5"/>
  <c r="Q48" i="5" s="1"/>
  <c r="I46" i="5"/>
  <c r="P46" i="5"/>
  <c r="Q46" i="5" s="1"/>
  <c r="M21" i="7"/>
  <c r="P44" i="5"/>
  <c r="Q44" i="5" s="1"/>
  <c r="I44" i="5"/>
  <c r="M19" i="7"/>
  <c r="P42" i="5"/>
  <c r="Q42" i="5" s="1"/>
  <c r="I42" i="5"/>
  <c r="M18" i="7"/>
  <c r="P40" i="5"/>
  <c r="Q40" i="5" s="1"/>
  <c r="I40" i="5"/>
  <c r="I37" i="5"/>
  <c r="P37" i="5"/>
  <c r="Q37" i="5" s="1"/>
  <c r="I35" i="5"/>
  <c r="P35" i="5"/>
  <c r="Q35" i="5" s="1"/>
  <c r="I33" i="5"/>
  <c r="P33" i="5"/>
  <c r="Q33" i="5" s="1"/>
  <c r="I31" i="5"/>
  <c r="P31" i="5"/>
  <c r="Q31" i="5" s="1"/>
  <c r="I29" i="5"/>
  <c r="P29" i="5"/>
  <c r="Q29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I13" i="5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22" i="5"/>
  <c r="Q122" i="5" s="1"/>
  <c r="I122" i="5"/>
  <c r="I116" i="5"/>
  <c r="P116" i="5"/>
  <c r="Q116" i="5" s="1"/>
  <c r="P112" i="5"/>
  <c r="Q112" i="5" s="1"/>
  <c r="I112" i="5"/>
  <c r="I110" i="5"/>
  <c r="P110" i="5"/>
  <c r="Q110" i="5" s="1"/>
  <c r="I106" i="5"/>
  <c r="P106" i="5"/>
  <c r="Q106" i="5" s="1"/>
  <c r="I102" i="5"/>
  <c r="P102" i="5"/>
  <c r="Q102" i="5" s="1"/>
  <c r="I98" i="5"/>
  <c r="P98" i="5"/>
  <c r="Q98" i="5" s="1"/>
  <c r="P92" i="5"/>
  <c r="Q92" i="5" s="1"/>
  <c r="I92" i="5"/>
  <c r="I89" i="5"/>
  <c r="P89" i="5"/>
  <c r="Q89" i="5" s="1"/>
  <c r="I85" i="5"/>
  <c r="P85" i="5"/>
  <c r="Q85" i="5" s="1"/>
  <c r="P81" i="5"/>
  <c r="Q81" i="5" s="1"/>
  <c r="I81" i="5"/>
  <c r="P77" i="5"/>
  <c r="Q77" i="5" s="1"/>
  <c r="I77" i="5"/>
  <c r="P70" i="5"/>
  <c r="Q70" i="5" s="1"/>
  <c r="I70" i="5"/>
  <c r="P63" i="5"/>
  <c r="Q63" i="5" s="1"/>
  <c r="I63" i="5"/>
  <c r="I59" i="5"/>
  <c r="P59" i="5"/>
  <c r="Q59" i="5" s="1"/>
  <c r="M28" i="7"/>
  <c r="P55" i="5"/>
  <c r="Q55" i="5" s="1"/>
  <c r="I55" i="5"/>
  <c r="M27" i="7"/>
  <c r="P53" i="5"/>
  <c r="Q53" i="5" s="1"/>
  <c r="I53" i="5"/>
  <c r="M24" i="7"/>
  <c r="P49" i="5"/>
  <c r="Q49" i="5" s="1"/>
  <c r="I49" i="5"/>
  <c r="M22" i="7"/>
  <c r="P45" i="5"/>
  <c r="Q45" i="5" s="1"/>
  <c r="I45" i="5"/>
  <c r="M17" i="7"/>
  <c r="B6" i="6"/>
  <c r="K6" i="6" s="1"/>
  <c r="I39" i="5"/>
  <c r="P39" i="5"/>
  <c r="Q39" i="5" s="1"/>
  <c r="M15" i="7"/>
  <c r="P36" i="5"/>
  <c r="Q36" i="5" s="1"/>
  <c r="I36" i="5"/>
  <c r="P32" i="5"/>
  <c r="Q32" i="5" s="1"/>
  <c r="I32" i="5"/>
  <c r="M14" i="7"/>
  <c r="P30" i="5"/>
  <c r="Q30" i="5" s="1"/>
  <c r="I30" i="5"/>
  <c r="P26" i="5"/>
  <c r="Q26" i="5" s="1"/>
  <c r="I26" i="5"/>
  <c r="M11" i="7"/>
  <c r="P22" i="5"/>
  <c r="Q22" i="5" s="1"/>
  <c r="I22" i="5"/>
  <c r="M9" i="7"/>
  <c r="B5" i="6"/>
  <c r="K5" i="6" s="1"/>
  <c r="I18" i="5"/>
  <c r="P18" i="5"/>
  <c r="Q18" i="5" s="1"/>
  <c r="P12" i="5"/>
  <c r="Q12" i="5" s="1"/>
  <c r="I12" i="5"/>
  <c r="M7" i="7"/>
  <c r="P8" i="5"/>
  <c r="Q8" i="5" s="1"/>
  <c r="I8" i="5"/>
  <c r="I4" i="6" l="1"/>
  <c r="J4" i="6" s="1"/>
  <c r="K4" i="6"/>
  <c r="K27" i="7"/>
  <c r="L27" i="7" s="1"/>
  <c r="I27" i="7"/>
  <c r="J27" i="7" s="1"/>
  <c r="G27" i="7"/>
  <c r="H27" i="7" s="1"/>
  <c r="G5" i="6"/>
  <c r="H5" i="6" s="1"/>
  <c r="I5" i="6"/>
  <c r="E5" i="6"/>
  <c r="F5" i="6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6" i="6"/>
  <c r="H6" i="6" s="1"/>
  <c r="E6" i="6"/>
  <c r="F6" i="6" s="1"/>
  <c r="I6" i="6"/>
  <c r="J6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G7" i="6"/>
  <c r="H7" i="6" s="1"/>
  <c r="I7" i="6"/>
  <c r="J7" i="6" s="1"/>
  <c r="E7" i="6"/>
  <c r="F7" i="6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J5" i="6"/>
  <c r="D4" i="6"/>
  <c r="F4" i="7"/>
  <c r="D32" i="7"/>
  <c r="M4" i="6"/>
  <c r="N4" i="6" s="1"/>
  <c r="O4" i="7"/>
  <c r="M6" i="6"/>
  <c r="N6" i="6" s="1"/>
  <c r="D6" i="6"/>
  <c r="M5" i="6"/>
  <c r="N5" i="6" s="1"/>
  <c r="D5" i="6"/>
  <c r="L5" i="6" s="1"/>
  <c r="F22" i="7"/>
  <c r="N22" i="7" s="1"/>
  <c r="O22" i="7"/>
  <c r="P22" i="7" s="1"/>
  <c r="O28" i="7"/>
  <c r="P28" i="7" s="1"/>
  <c r="F28" i="7"/>
  <c r="N28" i="7" s="1"/>
  <c r="P126" i="5"/>
  <c r="Q126" i="5" s="1"/>
  <c r="G126" i="5"/>
  <c r="H126" i="5"/>
  <c r="I126" i="5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M7" i="6"/>
  <c r="N7" i="6" s="1"/>
  <c r="D7" i="6"/>
  <c r="L7" i="6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F8" i="6"/>
  <c r="M8" i="6"/>
  <c r="N8" i="6" s="1"/>
  <c r="D8" i="6"/>
  <c r="L8" i="6" s="1"/>
  <c r="B9" i="6"/>
  <c r="D9" i="6" s="1"/>
  <c r="F32" i="7" l="1"/>
  <c r="N126" i="5"/>
  <c r="O126" i="5" s="1"/>
  <c r="N23" i="7"/>
  <c r="N6" i="7"/>
  <c r="N18" i="7"/>
  <c r="N26" i="7"/>
  <c r="N11" i="7"/>
  <c r="N24" i="7"/>
  <c r="L4" i="6"/>
  <c r="K9" i="6"/>
  <c r="L9" i="6" s="1"/>
  <c r="L6" i="6"/>
  <c r="I32" i="7"/>
  <c r="J4" i="7"/>
  <c r="J32" i="7" s="1"/>
  <c r="G32" i="7"/>
  <c r="H4" i="7"/>
  <c r="H32" i="7" s="1"/>
  <c r="I9" i="6"/>
  <c r="J9" i="6" s="1"/>
  <c r="G9" i="6"/>
  <c r="H4" i="6"/>
  <c r="H9" i="6" s="1"/>
  <c r="P4" i="7"/>
  <c r="P32" i="7" s="1"/>
  <c r="O32" i="7"/>
  <c r="L4" i="7"/>
  <c r="L32" i="7" s="1"/>
  <c r="K32" i="7"/>
  <c r="F4" i="6"/>
  <c r="F9" i="6" s="1"/>
  <c r="E9" i="6"/>
  <c r="M9" i="6"/>
  <c r="N9" i="6" s="1"/>
  <c r="M32" i="7" l="1"/>
  <c r="N4" i="7"/>
  <c r="N32" i="7" s="1"/>
  <c r="K7" i="11"/>
  <c r="M7" i="11" s="1"/>
  <c r="K531" i="11"/>
  <c r="M531" i="11" s="1"/>
  <c r="K533" i="11"/>
  <c r="M533" i="11" s="1"/>
  <c r="K528" i="11"/>
  <c r="M528" i="11" s="1"/>
  <c r="K524" i="11"/>
  <c r="M524" i="11" s="1"/>
  <c r="K518" i="11"/>
  <c r="M518" i="11" s="1"/>
  <c r="K514" i="11"/>
  <c r="M514" i="11" s="1"/>
  <c r="K508" i="11"/>
  <c r="M508" i="11" s="1"/>
  <c r="K504" i="11"/>
  <c r="M504" i="11" s="1"/>
  <c r="K500" i="11"/>
  <c r="M500" i="11" s="1"/>
  <c r="K496" i="11"/>
  <c r="M496" i="11" s="1"/>
  <c r="K492" i="11"/>
  <c r="M492" i="11" s="1"/>
  <c r="K488" i="11"/>
  <c r="M488" i="11" s="1"/>
  <c r="K482" i="11"/>
  <c r="M482" i="11" s="1"/>
  <c r="K478" i="11"/>
  <c r="M478" i="11" s="1"/>
  <c r="K474" i="11"/>
  <c r="M474" i="11" s="1"/>
  <c r="K470" i="11"/>
  <c r="M470" i="11" s="1"/>
  <c r="K466" i="11"/>
  <c r="M466" i="11" s="1"/>
  <c r="K462" i="11"/>
  <c r="M462" i="11" s="1"/>
  <c r="K458" i="11"/>
  <c r="M458" i="11" s="1"/>
  <c r="K454" i="11"/>
  <c r="M454" i="11" s="1"/>
  <c r="K450" i="11"/>
  <c r="M450" i="11" s="1"/>
  <c r="K446" i="11"/>
  <c r="M446" i="11" s="1"/>
  <c r="K442" i="11"/>
  <c r="M442" i="11" s="1"/>
  <c r="K435" i="11"/>
  <c r="M435" i="11" s="1"/>
  <c r="K431" i="11"/>
  <c r="M431" i="11" s="1"/>
  <c r="K427" i="11"/>
  <c r="M427" i="11" s="1"/>
  <c r="K419" i="11"/>
  <c r="M419" i="11" s="1"/>
  <c r="K413" i="11"/>
  <c r="M413" i="11" s="1"/>
  <c r="K407" i="11"/>
  <c r="M407" i="11" s="1"/>
  <c r="K401" i="11"/>
  <c r="M401" i="11" s="1"/>
  <c r="K395" i="11"/>
  <c r="M395" i="11" s="1"/>
  <c r="K387" i="11"/>
  <c r="M387" i="11" s="1"/>
  <c r="K381" i="11"/>
  <c r="M381" i="11" s="1"/>
  <c r="K375" i="11"/>
  <c r="M375" i="11" s="1"/>
  <c r="K369" i="11"/>
  <c r="M369" i="11" s="1"/>
  <c r="K363" i="11"/>
  <c r="M363" i="11" s="1"/>
  <c r="K359" i="11"/>
  <c r="M359" i="11" s="1"/>
  <c r="K353" i="11"/>
  <c r="M353" i="11" s="1"/>
  <c r="K349" i="11"/>
  <c r="M349" i="11" s="1"/>
  <c r="K345" i="11"/>
  <c r="M345" i="11" s="1"/>
  <c r="K341" i="11"/>
  <c r="M341" i="11" s="1"/>
  <c r="K335" i="11"/>
  <c r="M335" i="11" s="1"/>
  <c r="K331" i="11"/>
  <c r="M331" i="11" s="1"/>
  <c r="K327" i="11"/>
  <c r="M327" i="11" s="1"/>
  <c r="K323" i="11"/>
  <c r="M323" i="11" s="1"/>
  <c r="K319" i="11"/>
  <c r="M319" i="11" s="1"/>
  <c r="K313" i="11"/>
  <c r="M313" i="11" s="1"/>
  <c r="K309" i="11"/>
  <c r="M309" i="11" s="1"/>
  <c r="K510" i="11"/>
  <c r="M510" i="11" s="1"/>
  <c r="K425" i="11"/>
  <c r="M425" i="11" s="1"/>
  <c r="K417" i="11"/>
  <c r="M417" i="11" s="1"/>
  <c r="K405" i="11"/>
  <c r="M405" i="11" s="1"/>
  <c r="K393" i="11"/>
  <c r="M393" i="11" s="1"/>
  <c r="K520" i="11"/>
  <c r="M520" i="11" s="1"/>
  <c r="K506" i="11"/>
  <c r="M506" i="11" s="1"/>
  <c r="K484" i="11"/>
  <c r="M484" i="11" s="1"/>
  <c r="K472" i="11"/>
  <c r="M472" i="11" s="1"/>
  <c r="K452" i="11"/>
  <c r="M452" i="11" s="1"/>
  <c r="K440" i="11"/>
  <c r="M440" i="11" s="1"/>
  <c r="K415" i="11"/>
  <c r="M415" i="11" s="1"/>
  <c r="K399" i="11"/>
  <c r="M399" i="11" s="1"/>
  <c r="K365" i="11"/>
  <c r="M365" i="11" s="1"/>
  <c r="K351" i="11"/>
  <c r="M351" i="11" s="1"/>
  <c r="K329" i="11"/>
  <c r="M329" i="11" s="1"/>
  <c r="K315" i="11"/>
  <c r="M315" i="11" s="1"/>
  <c r="K409" i="11"/>
  <c r="M409" i="11" s="1"/>
  <c r="K385" i="11"/>
  <c r="M385" i="11" s="1"/>
  <c r="J531" i="11"/>
  <c r="L531" i="11" s="1"/>
  <c r="K530" i="11"/>
  <c r="M530" i="11" s="1"/>
  <c r="K516" i="11"/>
  <c r="M516" i="11" s="1"/>
  <c r="K494" i="11"/>
  <c r="M494" i="11" s="1"/>
  <c r="K480" i="11"/>
  <c r="M480" i="11" s="1"/>
  <c r="K460" i="11"/>
  <c r="M460" i="11" s="1"/>
  <c r="K448" i="11"/>
  <c r="M448" i="11" s="1"/>
  <c r="K429" i="11"/>
  <c r="M429" i="11" s="1"/>
  <c r="K411" i="11"/>
  <c r="M411" i="11" s="1"/>
  <c r="K379" i="11"/>
  <c r="M379" i="11" s="1"/>
  <c r="K361" i="11"/>
  <c r="M361" i="11" s="1"/>
  <c r="K337" i="11"/>
  <c r="M337" i="11" s="1"/>
  <c r="K325" i="11"/>
  <c r="M325" i="11" s="1"/>
  <c r="K486" i="11"/>
  <c r="M486" i="11" s="1"/>
  <c r="K397" i="11"/>
  <c r="M397" i="11" s="1"/>
  <c r="K526" i="11"/>
  <c r="M526" i="11" s="1"/>
  <c r="K502" i="11"/>
  <c r="M502" i="11" s="1"/>
  <c r="K490" i="11"/>
  <c r="M490" i="11" s="1"/>
  <c r="K468" i="11"/>
  <c r="M468" i="11" s="1"/>
  <c r="K456" i="11"/>
  <c r="M456" i="11" s="1"/>
  <c r="K437" i="11"/>
  <c r="M437" i="11" s="1"/>
  <c r="K423" i="11"/>
  <c r="M423" i="11" s="1"/>
  <c r="K391" i="11"/>
  <c r="M391" i="11" s="1"/>
  <c r="K371" i="11"/>
  <c r="M371" i="11" s="1"/>
  <c r="K347" i="11"/>
  <c r="M347" i="11" s="1"/>
  <c r="K333" i="11"/>
  <c r="M333" i="11" s="1"/>
  <c r="K311" i="11"/>
  <c r="M311" i="11" s="1"/>
  <c r="K421" i="11"/>
  <c r="M421" i="11" s="1"/>
  <c r="K373" i="11"/>
  <c r="M373" i="11" s="1"/>
  <c r="K355" i="11"/>
  <c r="M355" i="11" s="1"/>
  <c r="K317" i="11"/>
  <c r="M317" i="11" s="1"/>
  <c r="K532" i="11"/>
  <c r="M532" i="11" s="1"/>
  <c r="K527" i="11"/>
  <c r="M527" i="11" s="1"/>
  <c r="K523" i="11"/>
  <c r="M523" i="11" s="1"/>
  <c r="K519" i="11"/>
  <c r="M519" i="11" s="1"/>
  <c r="K515" i="11"/>
  <c r="M515" i="11" s="1"/>
  <c r="K509" i="11"/>
  <c r="M509" i="11" s="1"/>
  <c r="K503" i="11"/>
  <c r="M503" i="11" s="1"/>
  <c r="K497" i="11"/>
  <c r="M497" i="11" s="1"/>
  <c r="K493" i="11"/>
  <c r="M493" i="11" s="1"/>
  <c r="K485" i="11"/>
  <c r="M485" i="11" s="1"/>
  <c r="K479" i="11"/>
  <c r="M479" i="11" s="1"/>
  <c r="K473" i="11"/>
  <c r="M473" i="11" s="1"/>
  <c r="K465" i="11"/>
  <c r="M465" i="11" s="1"/>
  <c r="K459" i="11"/>
  <c r="M459" i="11" s="1"/>
  <c r="K455" i="11"/>
  <c r="M455" i="11" s="1"/>
  <c r="K451" i="11"/>
  <c r="M451" i="11" s="1"/>
  <c r="K447" i="11"/>
  <c r="M447" i="11" s="1"/>
  <c r="K443" i="11"/>
  <c r="M443" i="11" s="1"/>
  <c r="K439" i="11"/>
  <c r="M439" i="11" s="1"/>
  <c r="K436" i="11"/>
  <c r="M436" i="11" s="1"/>
  <c r="K432" i="11"/>
  <c r="M432" i="11" s="1"/>
  <c r="K428" i="11"/>
  <c r="M428" i="11" s="1"/>
  <c r="K424" i="11"/>
  <c r="M424" i="11" s="1"/>
  <c r="K418" i="11"/>
  <c r="M418" i="11" s="1"/>
  <c r="K414" i="11"/>
  <c r="M414" i="11" s="1"/>
  <c r="K410" i="11"/>
  <c r="M410" i="11" s="1"/>
  <c r="K406" i="11"/>
  <c r="M406" i="11" s="1"/>
  <c r="K400" i="11"/>
  <c r="M400" i="11" s="1"/>
  <c r="K396" i="11"/>
  <c r="M396" i="11" s="1"/>
  <c r="K392" i="11"/>
  <c r="M392" i="11" s="1"/>
  <c r="K386" i="11"/>
  <c r="M386" i="11" s="1"/>
  <c r="K382" i="11"/>
  <c r="M382" i="11" s="1"/>
  <c r="K378" i="11"/>
  <c r="M378" i="11" s="1"/>
  <c r="K374" i="11"/>
  <c r="M374" i="11" s="1"/>
  <c r="K368" i="11"/>
  <c r="M368" i="11" s="1"/>
  <c r="K364" i="11"/>
  <c r="M364" i="11" s="1"/>
  <c r="K360" i="11"/>
  <c r="M360" i="11" s="1"/>
  <c r="K356" i="11"/>
  <c r="M356" i="11" s="1"/>
  <c r="K535" i="11"/>
  <c r="M535" i="11" s="1"/>
  <c r="K444" i="11"/>
  <c r="M444" i="11" s="1"/>
  <c r="K383" i="11"/>
  <c r="M383" i="11" s="1"/>
  <c r="K389" i="11"/>
  <c r="M389" i="11" s="1"/>
  <c r="K339" i="11"/>
  <c r="M339" i="11" s="1"/>
  <c r="K529" i="11"/>
  <c r="M529" i="11" s="1"/>
  <c r="K505" i="11"/>
  <c r="M505" i="11" s="1"/>
  <c r="K489" i="11"/>
  <c r="M489" i="11" s="1"/>
  <c r="K457" i="11"/>
  <c r="M457" i="11" s="1"/>
  <c r="K445" i="11"/>
  <c r="M445" i="11" s="1"/>
  <c r="K426" i="11"/>
  <c r="M426" i="11" s="1"/>
  <c r="K412" i="11"/>
  <c r="M412" i="11" s="1"/>
  <c r="K390" i="11"/>
  <c r="M390" i="11" s="1"/>
  <c r="K476" i="11"/>
  <c r="M476" i="11" s="1"/>
  <c r="K433" i="11"/>
  <c r="M433" i="11" s="1"/>
  <c r="K321" i="11"/>
  <c r="M321" i="11" s="1"/>
  <c r="K377" i="11"/>
  <c r="M377" i="11" s="1"/>
  <c r="K295" i="11"/>
  <c r="M295" i="11" s="1"/>
  <c r="K517" i="11"/>
  <c r="M517" i="11" s="1"/>
  <c r="K501" i="11"/>
  <c r="M501" i="11" s="1"/>
  <c r="K469" i="11"/>
  <c r="M469" i="11" s="1"/>
  <c r="K453" i="11"/>
  <c r="M453" i="11" s="1"/>
  <c r="K434" i="11"/>
  <c r="M434" i="11" s="1"/>
  <c r="K422" i="11"/>
  <c r="M422" i="11" s="1"/>
  <c r="K398" i="11"/>
  <c r="M398" i="11" s="1"/>
  <c r="K384" i="11"/>
  <c r="M384" i="11" s="1"/>
  <c r="K376" i="11"/>
  <c r="M376" i="11" s="1"/>
  <c r="K358" i="11"/>
  <c r="M358" i="11" s="1"/>
  <c r="K512" i="11"/>
  <c r="M512" i="11" s="1"/>
  <c r="K464" i="11"/>
  <c r="M464" i="11" s="1"/>
  <c r="K357" i="11"/>
  <c r="M357" i="11" s="1"/>
  <c r="K522" i="11"/>
  <c r="M522" i="11" s="1"/>
  <c r="K367" i="11"/>
  <c r="M367" i="11" s="1"/>
  <c r="K525" i="11"/>
  <c r="M525" i="11" s="1"/>
  <c r="K513" i="11"/>
  <c r="M513" i="11" s="1"/>
  <c r="K481" i="11"/>
  <c r="M481" i="11" s="1"/>
  <c r="K461" i="11"/>
  <c r="M461" i="11" s="1"/>
  <c r="K441" i="11"/>
  <c r="M441" i="11" s="1"/>
  <c r="K430" i="11"/>
  <c r="M430" i="11" s="1"/>
  <c r="K408" i="11"/>
  <c r="M408" i="11" s="1"/>
  <c r="K394" i="11"/>
  <c r="M394" i="11" s="1"/>
  <c r="K362" i="11"/>
  <c r="M362" i="11" s="1"/>
  <c r="K348" i="11"/>
  <c r="M348" i="11" s="1"/>
  <c r="K344" i="11"/>
  <c r="M344" i="11" s="1"/>
  <c r="K340" i="11"/>
  <c r="M340" i="11" s="1"/>
  <c r="K334" i="11"/>
  <c r="M334" i="11" s="1"/>
  <c r="K330" i="11"/>
  <c r="M330" i="11" s="1"/>
  <c r="K326" i="11"/>
  <c r="M326" i="11" s="1"/>
  <c r="K320" i="11"/>
  <c r="M320" i="11" s="1"/>
  <c r="K314" i="11"/>
  <c r="M314" i="11" s="1"/>
  <c r="K308" i="11"/>
  <c r="M308" i="11" s="1"/>
  <c r="K507" i="11"/>
  <c r="M507" i="11" s="1"/>
  <c r="K491" i="11"/>
  <c r="M491" i="11" s="1"/>
  <c r="K483" i="11"/>
  <c r="M483" i="11" s="1"/>
  <c r="K471" i="11"/>
  <c r="M471" i="11" s="1"/>
  <c r="K463" i="11"/>
  <c r="M463" i="11" s="1"/>
  <c r="K402" i="11"/>
  <c r="M402" i="11" s="1"/>
  <c r="K372" i="11"/>
  <c r="M372" i="11" s="1"/>
  <c r="K338" i="11"/>
  <c r="M338" i="11" s="1"/>
  <c r="K318" i="11"/>
  <c r="M318" i="11" s="1"/>
  <c r="K204" i="11"/>
  <c r="M204" i="11" s="1"/>
  <c r="K307" i="11"/>
  <c r="M307" i="11" s="1"/>
  <c r="K299" i="11"/>
  <c r="M299" i="11" s="1"/>
  <c r="K287" i="11"/>
  <c r="M287" i="11" s="1"/>
  <c r="K279" i="11"/>
  <c r="M279" i="11" s="1"/>
  <c r="K271" i="11"/>
  <c r="M271" i="11" s="1"/>
  <c r="K263" i="11"/>
  <c r="M263" i="11" s="1"/>
  <c r="K255" i="11"/>
  <c r="M255" i="11" s="1"/>
  <c r="K247" i="11"/>
  <c r="M247" i="11" s="1"/>
  <c r="K239" i="11"/>
  <c r="M239" i="11" s="1"/>
  <c r="K231" i="11"/>
  <c r="M231" i="11" s="1"/>
  <c r="K223" i="11"/>
  <c r="M223" i="11" s="1"/>
  <c r="K215" i="11"/>
  <c r="M215" i="11" s="1"/>
  <c r="K207" i="11"/>
  <c r="M207" i="11" s="1"/>
  <c r="K199" i="11"/>
  <c r="M199" i="11" s="1"/>
  <c r="K194" i="11"/>
  <c r="M194" i="11" s="1"/>
  <c r="K186" i="11"/>
  <c r="M186" i="11" s="1"/>
  <c r="K178" i="11"/>
  <c r="M178" i="11" s="1"/>
  <c r="K174" i="11"/>
  <c r="M174" i="11" s="1"/>
  <c r="K170" i="11"/>
  <c r="M170" i="11" s="1"/>
  <c r="K166" i="11"/>
  <c r="M166" i="11" s="1"/>
  <c r="K162" i="11"/>
  <c r="M162" i="11" s="1"/>
  <c r="K158" i="11"/>
  <c r="M158" i="11" s="1"/>
  <c r="K498" i="11"/>
  <c r="M498" i="11" s="1"/>
  <c r="K449" i="11"/>
  <c r="M449" i="11" s="1"/>
  <c r="K404" i="11"/>
  <c r="M404" i="11" s="1"/>
  <c r="K366" i="11"/>
  <c r="M366" i="11" s="1"/>
  <c r="K346" i="11"/>
  <c r="M346" i="11" s="1"/>
  <c r="K324" i="11"/>
  <c r="M324" i="11" s="1"/>
  <c r="K511" i="11"/>
  <c r="M511" i="11" s="1"/>
  <c r="K420" i="11"/>
  <c r="M420" i="11" s="1"/>
  <c r="K322" i="11"/>
  <c r="M322" i="11" s="1"/>
  <c r="K283" i="11"/>
  <c r="M283" i="11" s="1"/>
  <c r="K259" i="11"/>
  <c r="M259" i="11" s="1"/>
  <c r="K219" i="11"/>
  <c r="M219" i="11" s="1"/>
  <c r="K196" i="11"/>
  <c r="M196" i="11" s="1"/>
  <c r="K495" i="11"/>
  <c r="M495" i="11" s="1"/>
  <c r="K438" i="11"/>
  <c r="M438" i="11" s="1"/>
  <c r="K332" i="11"/>
  <c r="M332" i="11" s="1"/>
  <c r="K316" i="11"/>
  <c r="M316" i="11" s="1"/>
  <c r="K475" i="11"/>
  <c r="M475" i="11" s="1"/>
  <c r="K388" i="11"/>
  <c r="M388" i="11" s="1"/>
  <c r="K303" i="11"/>
  <c r="M303" i="11" s="1"/>
  <c r="K275" i="11"/>
  <c r="M275" i="11" s="1"/>
  <c r="K235" i="11"/>
  <c r="M235" i="11" s="1"/>
  <c r="K211" i="11"/>
  <c r="M211" i="11" s="1"/>
  <c r="K168" i="11"/>
  <c r="M168" i="11" s="1"/>
  <c r="K403" i="11"/>
  <c r="M403" i="11" s="1"/>
  <c r="M534" i="11"/>
  <c r="K477" i="11"/>
  <c r="M477" i="11" s="1"/>
  <c r="K380" i="11"/>
  <c r="M380" i="11" s="1"/>
  <c r="K354" i="11"/>
  <c r="M354" i="11" s="1"/>
  <c r="K342" i="11"/>
  <c r="M342" i="11" s="1"/>
  <c r="K328" i="11"/>
  <c r="M328" i="11" s="1"/>
  <c r="K499" i="11"/>
  <c r="M499" i="11" s="1"/>
  <c r="K467" i="11"/>
  <c r="M467" i="11" s="1"/>
  <c r="K310" i="11"/>
  <c r="M310" i="11" s="1"/>
  <c r="K291" i="11"/>
  <c r="M291" i="11" s="1"/>
  <c r="K251" i="11"/>
  <c r="M251" i="11" s="1"/>
  <c r="K227" i="11"/>
  <c r="M227" i="11" s="1"/>
  <c r="K190" i="11"/>
  <c r="M190" i="11" s="1"/>
  <c r="K172" i="11"/>
  <c r="M172" i="11" s="1"/>
  <c r="K154" i="11"/>
  <c r="M154" i="11" s="1"/>
  <c r="K150" i="11"/>
  <c r="M150" i="11" s="1"/>
  <c r="K146" i="11"/>
  <c r="M146" i="11" s="1"/>
  <c r="K142" i="11"/>
  <c r="M142" i="11" s="1"/>
  <c r="K138" i="11"/>
  <c r="M138" i="11" s="1"/>
  <c r="K134" i="11"/>
  <c r="M134" i="11" s="1"/>
  <c r="K126" i="11"/>
  <c r="M126" i="11" s="1"/>
  <c r="K122" i="11"/>
  <c r="M122" i="11" s="1"/>
  <c r="K118" i="11"/>
  <c r="M118" i="11" s="1"/>
  <c r="K114" i="11"/>
  <c r="M114" i="11" s="1"/>
  <c r="K108" i="11"/>
  <c r="M108" i="11" s="1"/>
  <c r="K104" i="11"/>
  <c r="M104" i="11" s="1"/>
  <c r="K100" i="11"/>
  <c r="M100" i="11" s="1"/>
  <c r="K96" i="11"/>
  <c r="M96" i="11" s="1"/>
  <c r="K92" i="11"/>
  <c r="M92" i="11" s="1"/>
  <c r="K86" i="11"/>
  <c r="M86" i="11" s="1"/>
  <c r="K80" i="11"/>
  <c r="M80" i="11" s="1"/>
  <c r="K72" i="11"/>
  <c r="M72" i="11" s="1"/>
  <c r="K62" i="11"/>
  <c r="M62" i="11" s="1"/>
  <c r="K52" i="11"/>
  <c r="M52" i="11" s="1"/>
  <c r="K32" i="11"/>
  <c r="M32" i="11" s="1"/>
  <c r="K24" i="11"/>
  <c r="M24" i="11" s="1"/>
  <c r="K14" i="11"/>
  <c r="M14" i="11" s="1"/>
  <c r="K306" i="11"/>
  <c r="M306" i="11" s="1"/>
  <c r="K298" i="11"/>
  <c r="M298" i="11" s="1"/>
  <c r="K290" i="11"/>
  <c r="M290" i="11" s="1"/>
  <c r="K282" i="11"/>
  <c r="M282" i="11" s="1"/>
  <c r="K274" i="11"/>
  <c r="M274" i="11" s="1"/>
  <c r="K266" i="11"/>
  <c r="M266" i="11" s="1"/>
  <c r="K258" i="11"/>
  <c r="M258" i="11" s="1"/>
  <c r="K250" i="11"/>
  <c r="M250" i="11" s="1"/>
  <c r="K242" i="11"/>
  <c r="M242" i="11" s="1"/>
  <c r="K234" i="11"/>
  <c r="M234" i="11" s="1"/>
  <c r="K226" i="11"/>
  <c r="M226" i="11" s="1"/>
  <c r="K218" i="11"/>
  <c r="M218" i="11" s="1"/>
  <c r="K210" i="11"/>
  <c r="M210" i="11" s="1"/>
  <c r="K202" i="11"/>
  <c r="M202" i="11" s="1"/>
  <c r="K192" i="11"/>
  <c r="M192" i="11" s="1"/>
  <c r="K184" i="11"/>
  <c r="M184" i="11" s="1"/>
  <c r="K156" i="11"/>
  <c r="M156" i="11" s="1"/>
  <c r="K128" i="11"/>
  <c r="M128" i="11" s="1"/>
  <c r="K42" i="11"/>
  <c r="M42" i="11" s="1"/>
  <c r="K91" i="11"/>
  <c r="M91" i="11" s="1"/>
  <c r="K79" i="11"/>
  <c r="M79" i="11" s="1"/>
  <c r="K71" i="11"/>
  <c r="M71" i="11" s="1"/>
  <c r="K65" i="11"/>
  <c r="M65" i="11" s="1"/>
  <c r="K59" i="11"/>
  <c r="M59" i="11" s="1"/>
  <c r="K51" i="11"/>
  <c r="M51" i="11" s="1"/>
  <c r="K45" i="11"/>
  <c r="M45" i="11" s="1"/>
  <c r="K37" i="11"/>
  <c r="M37" i="11" s="1"/>
  <c r="K31" i="11"/>
  <c r="M31" i="11" s="1"/>
  <c r="K25" i="11"/>
  <c r="M25" i="11" s="1"/>
  <c r="K17" i="11"/>
  <c r="M17" i="11" s="1"/>
  <c r="K9" i="11"/>
  <c r="M9" i="11" s="1"/>
  <c r="K301" i="11"/>
  <c r="M301" i="11" s="1"/>
  <c r="K293" i="11"/>
  <c r="M293" i="11" s="1"/>
  <c r="K285" i="11"/>
  <c r="M285" i="11" s="1"/>
  <c r="K277" i="11"/>
  <c r="M277" i="11" s="1"/>
  <c r="K269" i="11"/>
  <c r="M269" i="11" s="1"/>
  <c r="K261" i="11"/>
  <c r="M261" i="11" s="1"/>
  <c r="K253" i="11"/>
  <c r="M253" i="11" s="1"/>
  <c r="K245" i="11"/>
  <c r="M245" i="11" s="1"/>
  <c r="K237" i="11"/>
  <c r="M237" i="11" s="1"/>
  <c r="K229" i="11"/>
  <c r="M229" i="11" s="1"/>
  <c r="K221" i="11"/>
  <c r="M221" i="11" s="1"/>
  <c r="K213" i="11"/>
  <c r="M213" i="11" s="1"/>
  <c r="K205" i="11"/>
  <c r="M205" i="11" s="1"/>
  <c r="K197" i="11"/>
  <c r="M197" i="11" s="1"/>
  <c r="K193" i="11"/>
  <c r="M193" i="11" s="1"/>
  <c r="K189" i="11"/>
  <c r="M189" i="11" s="1"/>
  <c r="K185" i="11"/>
  <c r="M185" i="11" s="1"/>
  <c r="K181" i="11"/>
  <c r="M181" i="11" s="1"/>
  <c r="K177" i="11"/>
  <c r="M177" i="11" s="1"/>
  <c r="K171" i="11"/>
  <c r="M171" i="11" s="1"/>
  <c r="K167" i="11"/>
  <c r="M167" i="11" s="1"/>
  <c r="K163" i="11"/>
  <c r="M163" i="11" s="1"/>
  <c r="K157" i="11"/>
  <c r="M157" i="11" s="1"/>
  <c r="K153" i="11"/>
  <c r="M153" i="11" s="1"/>
  <c r="K149" i="11"/>
  <c r="M149" i="11" s="1"/>
  <c r="K143" i="11"/>
  <c r="M143" i="11" s="1"/>
  <c r="K137" i="11"/>
  <c r="M137" i="11" s="1"/>
  <c r="K133" i="11"/>
  <c r="M133" i="11" s="1"/>
  <c r="K129" i="11"/>
  <c r="M129" i="11" s="1"/>
  <c r="K125" i="11"/>
  <c r="M125" i="11" s="1"/>
  <c r="K121" i="11"/>
  <c r="M121" i="11" s="1"/>
  <c r="K117" i="11"/>
  <c r="M117" i="11" s="1"/>
  <c r="K113" i="11"/>
  <c r="M113" i="11" s="1"/>
  <c r="K109" i="11"/>
  <c r="M109" i="11" s="1"/>
  <c r="K103" i="11"/>
  <c r="M103" i="11" s="1"/>
  <c r="K97" i="11"/>
  <c r="M97" i="11" s="1"/>
  <c r="K93" i="11"/>
  <c r="M93" i="11" s="1"/>
  <c r="K85" i="11"/>
  <c r="M85" i="11" s="1"/>
  <c r="K73" i="11"/>
  <c r="M73" i="11" s="1"/>
  <c r="K63" i="11"/>
  <c r="M63" i="11" s="1"/>
  <c r="K43" i="11"/>
  <c r="M43" i="11" s="1"/>
  <c r="K33" i="11"/>
  <c r="M33" i="11" s="1"/>
  <c r="K343" i="11"/>
  <c r="M343" i="11" s="1"/>
  <c r="K370" i="11"/>
  <c r="M370" i="11" s="1"/>
  <c r="K312" i="11"/>
  <c r="M312" i="11" s="1"/>
  <c r="K200" i="11"/>
  <c r="M200" i="11" s="1"/>
  <c r="K140" i="11"/>
  <c r="M140" i="11" s="1"/>
  <c r="K124" i="11"/>
  <c r="M124" i="11" s="1"/>
  <c r="K102" i="11"/>
  <c r="M102" i="11" s="1"/>
  <c r="K88" i="11"/>
  <c r="M88" i="11" s="1"/>
  <c r="K48" i="11"/>
  <c r="M48" i="11" s="1"/>
  <c r="K8" i="11"/>
  <c r="M8" i="11" s="1"/>
  <c r="K270" i="11"/>
  <c r="M270" i="11" s="1"/>
  <c r="K246" i="11"/>
  <c r="M246" i="11" s="1"/>
  <c r="K206" i="11"/>
  <c r="M206" i="11" s="1"/>
  <c r="K180" i="11"/>
  <c r="M180" i="11" s="1"/>
  <c r="K75" i="11"/>
  <c r="M75" i="11" s="1"/>
  <c r="K55" i="11"/>
  <c r="M55" i="11" s="1"/>
  <c r="K21" i="11"/>
  <c r="M21" i="11" s="1"/>
  <c r="K297" i="11"/>
  <c r="M297" i="11" s="1"/>
  <c r="K257" i="11"/>
  <c r="M257" i="11" s="1"/>
  <c r="K233" i="11"/>
  <c r="M233" i="11" s="1"/>
  <c r="K195" i="11"/>
  <c r="M195" i="11" s="1"/>
  <c r="K183" i="11"/>
  <c r="M183" i="11" s="1"/>
  <c r="K159" i="11"/>
  <c r="M159" i="11" s="1"/>
  <c r="K147" i="11"/>
  <c r="M147" i="11" s="1"/>
  <c r="K123" i="11"/>
  <c r="M123" i="11" s="1"/>
  <c r="K111" i="11"/>
  <c r="M111" i="11" s="1"/>
  <c r="K81" i="11"/>
  <c r="M81" i="11" s="1"/>
  <c r="K39" i="11"/>
  <c r="M39" i="11" s="1"/>
  <c r="K19" i="11"/>
  <c r="M19" i="11" s="1"/>
  <c r="K11" i="11"/>
  <c r="M11" i="11" s="1"/>
  <c r="K521" i="11"/>
  <c r="M521" i="11" s="1"/>
  <c r="K352" i="11"/>
  <c r="M352" i="11" s="1"/>
  <c r="K487" i="11"/>
  <c r="M487" i="11" s="1"/>
  <c r="K203" i="11"/>
  <c r="M203" i="11" s="1"/>
  <c r="K164" i="11"/>
  <c r="M164" i="11" s="1"/>
  <c r="K148" i="11"/>
  <c r="M148" i="11" s="1"/>
  <c r="K136" i="11"/>
  <c r="M136" i="11" s="1"/>
  <c r="K110" i="11"/>
  <c r="M110" i="11" s="1"/>
  <c r="K98" i="11"/>
  <c r="M98" i="11" s="1"/>
  <c r="K66" i="11"/>
  <c r="M66" i="11" s="1"/>
  <c r="K28" i="11"/>
  <c r="M28" i="11" s="1"/>
  <c r="K286" i="11"/>
  <c r="M286" i="11" s="1"/>
  <c r="K262" i="11"/>
  <c r="M262" i="11" s="1"/>
  <c r="K222" i="11"/>
  <c r="M222" i="11" s="1"/>
  <c r="K198" i="11"/>
  <c r="M198" i="11" s="1"/>
  <c r="K38" i="11"/>
  <c r="M38" i="11" s="1"/>
  <c r="K67" i="11"/>
  <c r="M67" i="11" s="1"/>
  <c r="K35" i="11"/>
  <c r="M35" i="11" s="1"/>
  <c r="K13" i="11"/>
  <c r="M13" i="11" s="1"/>
  <c r="K273" i="11"/>
  <c r="M273" i="11" s="1"/>
  <c r="K249" i="11"/>
  <c r="M249" i="11" s="1"/>
  <c r="K209" i="11"/>
  <c r="M209" i="11" s="1"/>
  <c r="K191" i="11"/>
  <c r="M191" i="11" s="1"/>
  <c r="K169" i="11"/>
  <c r="M169" i="11" s="1"/>
  <c r="K155" i="11"/>
  <c r="M155" i="11" s="1"/>
  <c r="K131" i="11"/>
  <c r="M131" i="11" s="1"/>
  <c r="K119" i="11"/>
  <c r="M119" i="11" s="1"/>
  <c r="K95" i="11"/>
  <c r="M95" i="11" s="1"/>
  <c r="K69" i="11"/>
  <c r="M69" i="11" s="1"/>
  <c r="K15" i="11"/>
  <c r="M15" i="11" s="1"/>
  <c r="K336" i="11"/>
  <c r="M336" i="11" s="1"/>
  <c r="K267" i="11"/>
  <c r="M267" i="11" s="1"/>
  <c r="K182" i="11"/>
  <c r="M182" i="11" s="1"/>
  <c r="K160" i="11"/>
  <c r="M160" i="11" s="1"/>
  <c r="K144" i="11"/>
  <c r="M144" i="11" s="1"/>
  <c r="K120" i="11"/>
  <c r="M120" i="11" s="1"/>
  <c r="K106" i="11"/>
  <c r="M106" i="11" s="1"/>
  <c r="K84" i="11"/>
  <c r="M84" i="11" s="1"/>
  <c r="K56" i="11"/>
  <c r="M56" i="11" s="1"/>
  <c r="K302" i="11"/>
  <c r="M302" i="11" s="1"/>
  <c r="K278" i="11"/>
  <c r="M278" i="11" s="1"/>
  <c r="K238" i="11"/>
  <c r="M238" i="11" s="1"/>
  <c r="K214" i="11"/>
  <c r="M214" i="11" s="1"/>
  <c r="K132" i="11"/>
  <c r="M132" i="11" s="1"/>
  <c r="K83" i="11"/>
  <c r="M83" i="11" s="1"/>
  <c r="K47" i="11"/>
  <c r="M47" i="11" s="1"/>
  <c r="K27" i="11"/>
  <c r="M27" i="11" s="1"/>
  <c r="K289" i="11"/>
  <c r="M289" i="11" s="1"/>
  <c r="K265" i="11"/>
  <c r="M265" i="11" s="1"/>
  <c r="K225" i="11"/>
  <c r="M225" i="11" s="1"/>
  <c r="K201" i="11"/>
  <c r="M201" i="11" s="1"/>
  <c r="K179" i="11"/>
  <c r="M179" i="11" s="1"/>
  <c r="K165" i="11"/>
  <c r="M165" i="11" s="1"/>
  <c r="K139" i="11"/>
  <c r="M139" i="11" s="1"/>
  <c r="K127" i="11"/>
  <c r="M127" i="11" s="1"/>
  <c r="K107" i="11"/>
  <c r="M107" i="11" s="1"/>
  <c r="K87" i="11"/>
  <c r="M87" i="11" s="1"/>
  <c r="K29" i="11"/>
  <c r="M29" i="11" s="1"/>
  <c r="K300" i="11"/>
  <c r="M300" i="11" s="1"/>
  <c r="K292" i="11"/>
  <c r="M292" i="11" s="1"/>
  <c r="K284" i="11"/>
  <c r="M284" i="11" s="1"/>
  <c r="K276" i="11"/>
  <c r="M276" i="11" s="1"/>
  <c r="K268" i="11"/>
  <c r="M268" i="11" s="1"/>
  <c r="K260" i="11"/>
  <c r="M260" i="11" s="1"/>
  <c r="K252" i="11"/>
  <c r="M252" i="11" s="1"/>
  <c r="K244" i="11"/>
  <c r="M244" i="11" s="1"/>
  <c r="K236" i="11"/>
  <c r="M236" i="11" s="1"/>
  <c r="K228" i="11"/>
  <c r="M228" i="11" s="1"/>
  <c r="K220" i="11"/>
  <c r="M220" i="11" s="1"/>
  <c r="K212" i="11"/>
  <c r="M212" i="11" s="1"/>
  <c r="K173" i="11"/>
  <c r="M173" i="11" s="1"/>
  <c r="K145" i="11"/>
  <c r="M145" i="11" s="1"/>
  <c r="K105" i="11"/>
  <c r="M105" i="11" s="1"/>
  <c r="K89" i="11"/>
  <c r="M89" i="11" s="1"/>
  <c r="K53" i="11"/>
  <c r="M53" i="11" s="1"/>
  <c r="K90" i="11"/>
  <c r="M90" i="11" s="1"/>
  <c r="K78" i="11"/>
  <c r="M78" i="11" s="1"/>
  <c r="K70" i="11"/>
  <c r="M70" i="11" s="1"/>
  <c r="K64" i="11"/>
  <c r="M64" i="11" s="1"/>
  <c r="K58" i="11"/>
  <c r="M58" i="11" s="1"/>
  <c r="K50" i="11"/>
  <c r="M50" i="11" s="1"/>
  <c r="K44" i="11"/>
  <c r="M44" i="11" s="1"/>
  <c r="K36" i="11"/>
  <c r="M36" i="11" s="1"/>
  <c r="K30" i="11"/>
  <c r="M30" i="11" s="1"/>
  <c r="K22" i="11"/>
  <c r="M22" i="11" s="1"/>
  <c r="K16" i="11"/>
  <c r="M16" i="11" s="1"/>
  <c r="K10" i="11"/>
  <c r="M10" i="11" s="1"/>
  <c r="J532" i="11"/>
  <c r="L532" i="11" s="1"/>
  <c r="J452" i="11"/>
  <c r="L452" i="11" s="1"/>
  <c r="J466" i="11"/>
  <c r="L466" i="11" s="1"/>
  <c r="J500" i="11"/>
  <c r="L500" i="11" s="1"/>
  <c r="J526" i="11"/>
  <c r="L526" i="11" s="1"/>
  <c r="J157" i="11"/>
  <c r="L157" i="11" s="1"/>
  <c r="J197" i="11"/>
  <c r="L197" i="11" s="1"/>
  <c r="J205" i="11"/>
  <c r="L205" i="11" s="1"/>
  <c r="J233" i="11"/>
  <c r="L233" i="11" s="1"/>
  <c r="J249" i="11"/>
  <c r="L249" i="11" s="1"/>
  <c r="N249" i="11" s="1"/>
  <c r="J267" i="11"/>
  <c r="L267" i="11" s="1"/>
  <c r="J283" i="11"/>
  <c r="L283" i="11" s="1"/>
  <c r="J351" i="11"/>
  <c r="L351" i="11" s="1"/>
  <c r="J124" i="11"/>
  <c r="L124" i="11" s="1"/>
  <c r="J301" i="11"/>
  <c r="L301" i="11" s="1"/>
  <c r="J127" i="11"/>
  <c r="L127" i="11" s="1"/>
  <c r="J313" i="11"/>
  <c r="L313" i="11" s="1"/>
  <c r="J434" i="11"/>
  <c r="L434" i="11" s="1"/>
  <c r="J317" i="11"/>
  <c r="L317" i="11" s="1"/>
  <c r="J310" i="11"/>
  <c r="L310" i="11" s="1"/>
  <c r="J329" i="11"/>
  <c r="L329" i="11" s="1"/>
  <c r="J343" i="11"/>
  <c r="L343" i="11" s="1"/>
  <c r="J374" i="11"/>
  <c r="L374" i="11" s="1"/>
  <c r="J407" i="11"/>
  <c r="L407" i="11" s="1"/>
  <c r="J385" i="11"/>
  <c r="L385" i="11" s="1"/>
  <c r="J418" i="11"/>
  <c r="L418" i="11" s="1"/>
  <c r="J514" i="11"/>
  <c r="L514" i="11" s="1"/>
  <c r="J22" i="11"/>
  <c r="L22" i="11" s="1"/>
  <c r="J85" i="11"/>
  <c r="L85" i="11" s="1"/>
  <c r="J66" i="11"/>
  <c r="L66" i="11" s="1"/>
  <c r="J108" i="11"/>
  <c r="L108" i="11" s="1"/>
  <c r="J59" i="11"/>
  <c r="L59" i="11" s="1"/>
  <c r="J79" i="11"/>
  <c r="L79" i="11" s="1"/>
  <c r="J105" i="11"/>
  <c r="L105" i="11" s="1"/>
  <c r="J8" i="11"/>
  <c r="L8" i="11" s="1"/>
  <c r="J24" i="11"/>
  <c r="L24" i="11" s="1"/>
  <c r="J93" i="11"/>
  <c r="L93" i="11" s="1"/>
  <c r="J265" i="11"/>
  <c r="L265" i="11" s="1"/>
  <c r="J303" i="11"/>
  <c r="L303" i="11" s="1"/>
  <c r="J251" i="11"/>
  <c r="L251" i="11" s="1"/>
  <c r="N251" i="11" s="1"/>
  <c r="J269" i="11"/>
  <c r="L269" i="11" s="1"/>
  <c r="J361" i="11"/>
  <c r="L361" i="11" s="1"/>
  <c r="J215" i="11"/>
  <c r="L215" i="11" s="1"/>
  <c r="J231" i="11"/>
  <c r="L231" i="11" s="1"/>
  <c r="N231" i="11" s="1"/>
  <c r="J247" i="11"/>
  <c r="L247" i="11" s="1"/>
  <c r="J386" i="11"/>
  <c r="L386" i="11" s="1"/>
  <c r="N386" i="11" s="1"/>
  <c r="J170" i="11"/>
  <c r="L170" i="11" s="1"/>
  <c r="J185" i="11"/>
  <c r="L185" i="11" s="1"/>
  <c r="J293" i="11"/>
  <c r="L293" i="11" s="1"/>
  <c r="J353" i="11"/>
  <c r="L353" i="11" s="1"/>
  <c r="J382" i="11"/>
  <c r="L382" i="11" s="1"/>
  <c r="N382" i="11" s="1"/>
  <c r="J414" i="11"/>
  <c r="L414" i="11" s="1"/>
  <c r="N414" i="11" s="1"/>
  <c r="J475" i="11"/>
  <c r="L475" i="11" s="1"/>
  <c r="J512" i="11"/>
  <c r="L512" i="11" s="1"/>
  <c r="J357" i="11"/>
  <c r="L357" i="11" s="1"/>
  <c r="J398" i="11"/>
  <c r="L398" i="11" s="1"/>
  <c r="J436" i="11"/>
  <c r="L436" i="11" s="1"/>
  <c r="J450" i="11"/>
  <c r="L450" i="11" s="1"/>
  <c r="J480" i="11"/>
  <c r="L480" i="11" s="1"/>
  <c r="J490" i="11"/>
  <c r="L490" i="11" s="1"/>
  <c r="J517" i="11"/>
  <c r="L517" i="11" s="1"/>
  <c r="J356" i="11"/>
  <c r="L356" i="11" s="1"/>
  <c r="J476" i="11"/>
  <c r="L476" i="11" s="1"/>
  <c r="L534" i="11"/>
  <c r="J377" i="11"/>
  <c r="L377" i="11" s="1"/>
  <c r="J402" i="11"/>
  <c r="L402" i="11" s="1"/>
  <c r="J425" i="11"/>
  <c r="L425" i="11" s="1"/>
  <c r="J533" i="11"/>
  <c r="L533" i="11" s="1"/>
  <c r="J17" i="11"/>
  <c r="L17" i="11" s="1"/>
  <c r="J15" i="11"/>
  <c r="L15" i="11" s="1"/>
  <c r="J35" i="11"/>
  <c r="L35" i="11" s="1"/>
  <c r="K416" i="11"/>
  <c r="M416" i="11" s="1"/>
  <c r="K176" i="11"/>
  <c r="M176" i="11" s="1"/>
  <c r="K116" i="11"/>
  <c r="M116" i="11" s="1"/>
  <c r="J52" i="11"/>
  <c r="L52" i="11" s="1"/>
  <c r="K254" i="11"/>
  <c r="M254" i="11" s="1"/>
  <c r="J112" i="11"/>
  <c r="L112" i="11" s="1"/>
  <c r="K112" i="11"/>
  <c r="M112" i="11" s="1"/>
  <c r="K241" i="11"/>
  <c r="M241" i="11" s="1"/>
  <c r="K175" i="11"/>
  <c r="M175" i="11" s="1"/>
  <c r="J57" i="11"/>
  <c r="L57" i="11" s="1"/>
  <c r="K57" i="11"/>
  <c r="M57" i="11" s="1"/>
  <c r="K296" i="11"/>
  <c r="M296" i="11" s="1"/>
  <c r="K256" i="11"/>
  <c r="M256" i="11" s="1"/>
  <c r="K232" i="11"/>
  <c r="M232" i="11" s="1"/>
  <c r="K141" i="11"/>
  <c r="M141" i="11" s="1"/>
  <c r="K49" i="11"/>
  <c r="M49" i="11" s="1"/>
  <c r="J54" i="11"/>
  <c r="L54" i="11" s="1"/>
  <c r="K54" i="11"/>
  <c r="M54" i="11" s="1"/>
  <c r="K34" i="11"/>
  <c r="M34" i="11" s="1"/>
  <c r="J37" i="11"/>
  <c r="L37" i="11" s="1"/>
  <c r="K152" i="11"/>
  <c r="M152" i="11" s="1"/>
  <c r="K18" i="11"/>
  <c r="M18" i="11" s="1"/>
  <c r="K230" i="11"/>
  <c r="M230" i="11" s="1"/>
  <c r="K305" i="11"/>
  <c r="M305" i="11" s="1"/>
  <c r="J217" i="11"/>
  <c r="L217" i="11" s="1"/>
  <c r="K217" i="11"/>
  <c r="M217" i="11" s="1"/>
  <c r="J163" i="11"/>
  <c r="L163" i="11" s="1"/>
  <c r="J115" i="11"/>
  <c r="L115" i="11" s="1"/>
  <c r="K115" i="11"/>
  <c r="M115" i="11" s="1"/>
  <c r="K23" i="11"/>
  <c r="M23" i="11" s="1"/>
  <c r="K272" i="11"/>
  <c r="M272" i="11" s="1"/>
  <c r="K248" i="11"/>
  <c r="M248" i="11" s="1"/>
  <c r="K208" i="11"/>
  <c r="M208" i="11" s="1"/>
  <c r="K101" i="11"/>
  <c r="M101" i="11" s="1"/>
  <c r="K68" i="11"/>
  <c r="M68" i="11" s="1"/>
  <c r="K46" i="11"/>
  <c r="M46" i="11" s="1"/>
  <c r="K12" i="11"/>
  <c r="M12" i="11" s="1"/>
  <c r="K350" i="11"/>
  <c r="M350" i="11" s="1"/>
  <c r="J94" i="11"/>
  <c r="L94" i="11" s="1"/>
  <c r="K94" i="11"/>
  <c r="M94" i="11" s="1"/>
  <c r="K294" i="11"/>
  <c r="M294" i="11" s="1"/>
  <c r="K61" i="11"/>
  <c r="M61" i="11" s="1"/>
  <c r="K281" i="11"/>
  <c r="M281" i="11" s="1"/>
  <c r="J151" i="11"/>
  <c r="L151" i="11" s="1"/>
  <c r="K151" i="11"/>
  <c r="M151" i="11" s="1"/>
  <c r="J99" i="11"/>
  <c r="L99" i="11" s="1"/>
  <c r="K99" i="11"/>
  <c r="M99" i="11" s="1"/>
  <c r="J11" i="11"/>
  <c r="L11" i="11" s="1"/>
  <c r="K288" i="11"/>
  <c r="M288" i="11" s="1"/>
  <c r="K264" i="11"/>
  <c r="M264" i="11" s="1"/>
  <c r="K224" i="11"/>
  <c r="M224" i="11" s="1"/>
  <c r="K161" i="11"/>
  <c r="M161" i="11" s="1"/>
  <c r="K82" i="11"/>
  <c r="M82" i="11" s="1"/>
  <c r="K60" i="11"/>
  <c r="M60" i="11" s="1"/>
  <c r="K26" i="11"/>
  <c r="M26" i="11" s="1"/>
  <c r="J84" i="11"/>
  <c r="L84" i="11" s="1"/>
  <c r="J107" i="11"/>
  <c r="L107" i="11" s="1"/>
  <c r="J120" i="11"/>
  <c r="L120" i="11" s="1"/>
  <c r="J71" i="11"/>
  <c r="L71" i="11" s="1"/>
  <c r="J89" i="11"/>
  <c r="L89" i="11" s="1"/>
  <c r="J132" i="11"/>
  <c r="L132" i="11" s="1"/>
  <c r="J101" i="11"/>
  <c r="L101" i="11" s="1"/>
  <c r="J178" i="11"/>
  <c r="L178" i="11" s="1"/>
  <c r="J194" i="11"/>
  <c r="L194" i="11" s="1"/>
  <c r="J168" i="11"/>
  <c r="L168" i="11" s="1"/>
  <c r="J220" i="11"/>
  <c r="L220" i="11" s="1"/>
  <c r="J236" i="11"/>
  <c r="L236" i="11" s="1"/>
  <c r="J138" i="11"/>
  <c r="L138" i="11" s="1"/>
  <c r="J200" i="11"/>
  <c r="L200" i="11" s="1"/>
  <c r="J218" i="11"/>
  <c r="L218" i="11" s="1"/>
  <c r="J234" i="11"/>
  <c r="L234" i="11" s="1"/>
  <c r="J144" i="11"/>
  <c r="L144" i="11" s="1"/>
  <c r="J156" i="11"/>
  <c r="L156" i="11" s="1"/>
  <c r="J180" i="11"/>
  <c r="L180" i="11" s="1"/>
  <c r="J198" i="11"/>
  <c r="L198" i="11" s="1"/>
  <c r="J254" i="11"/>
  <c r="L254" i="11" s="1"/>
  <c r="J290" i="11"/>
  <c r="L290" i="11" s="1"/>
  <c r="J285" i="11"/>
  <c r="L285" i="11" s="1"/>
  <c r="J274" i="11"/>
  <c r="L274" i="11" s="1"/>
  <c r="J307" i="11"/>
  <c r="L307" i="11" s="1"/>
  <c r="J260" i="11"/>
  <c r="L260" i="11" s="1"/>
  <c r="J300" i="11"/>
  <c r="L300" i="11" s="1"/>
  <c r="J328" i="11"/>
  <c r="L328" i="11" s="1"/>
  <c r="J354" i="11"/>
  <c r="L354" i="11" s="1"/>
  <c r="J308" i="11"/>
  <c r="L308" i="11" s="1"/>
  <c r="J358" i="11"/>
  <c r="L358" i="11" s="1"/>
  <c r="J387" i="11"/>
  <c r="L387" i="11" s="1"/>
  <c r="J334" i="11"/>
  <c r="L334" i="11" s="1"/>
  <c r="J366" i="11"/>
  <c r="L366" i="11" s="1"/>
  <c r="J404" i="11"/>
  <c r="L404" i="11" s="1"/>
  <c r="J433" i="11"/>
  <c r="L433" i="11" s="1"/>
  <c r="J447" i="11"/>
  <c r="L447" i="11" s="1"/>
  <c r="J399" i="11"/>
  <c r="L399" i="11" s="1"/>
  <c r="J453" i="11"/>
  <c r="L453" i="11" s="1"/>
  <c r="J479" i="11"/>
  <c r="L479" i="11" s="1"/>
  <c r="J509" i="11"/>
  <c r="L509" i="11" s="1"/>
  <c r="J426" i="11"/>
  <c r="L426" i="11" s="1"/>
  <c r="J456" i="11"/>
  <c r="L456" i="11" s="1"/>
  <c r="J468" i="11"/>
  <c r="L468" i="11" s="1"/>
  <c r="J502" i="11"/>
  <c r="L502" i="11" s="1"/>
  <c r="J528" i="11"/>
  <c r="L528" i="11" s="1"/>
  <c r="J165" i="11"/>
  <c r="L165" i="11" s="1"/>
  <c r="J199" i="11"/>
  <c r="L199" i="11" s="1"/>
  <c r="J207" i="11"/>
  <c r="L207" i="11" s="1"/>
  <c r="J221" i="11"/>
  <c r="L221" i="11" s="1"/>
  <c r="J237" i="11"/>
  <c r="L237" i="11" s="1"/>
  <c r="J253" i="11"/>
  <c r="L253" i="11" s="1"/>
  <c r="J271" i="11"/>
  <c r="L271" i="11" s="1"/>
  <c r="J287" i="11"/>
  <c r="L287" i="11" s="1"/>
  <c r="J372" i="11"/>
  <c r="L372" i="11" s="1"/>
  <c r="J72" i="11"/>
  <c r="L72" i="11" s="1"/>
  <c r="J114" i="11"/>
  <c r="L114" i="11" s="1"/>
  <c r="J272" i="11"/>
  <c r="L272" i="11" s="1"/>
  <c r="J306" i="11"/>
  <c r="L306" i="11" s="1"/>
  <c r="J65" i="11"/>
  <c r="L65" i="11" s="1"/>
  <c r="J133" i="11"/>
  <c r="L133" i="11" s="1"/>
  <c r="J315" i="11"/>
  <c r="L315" i="11" s="1"/>
  <c r="J438" i="11"/>
  <c r="L438" i="11" s="1"/>
  <c r="J49" i="11"/>
  <c r="L49" i="11" s="1"/>
  <c r="J153" i="11"/>
  <c r="L153" i="11" s="1"/>
  <c r="J321" i="11"/>
  <c r="L321" i="11" s="1"/>
  <c r="J335" i="11"/>
  <c r="L335" i="11" s="1"/>
  <c r="J345" i="11"/>
  <c r="L345" i="11" s="1"/>
  <c r="J384" i="11"/>
  <c r="L384" i="11" s="1"/>
  <c r="J423" i="11"/>
  <c r="L423" i="11" s="1"/>
  <c r="J278" i="11"/>
  <c r="L278" i="11" s="1"/>
  <c r="J389" i="11"/>
  <c r="L389" i="11" s="1"/>
  <c r="J422" i="11"/>
  <c r="L422" i="11" s="1"/>
  <c r="J10" i="11"/>
  <c r="L10" i="11" s="1"/>
  <c r="J26" i="11"/>
  <c r="L26" i="11" s="1"/>
  <c r="J53" i="11"/>
  <c r="L53" i="11" s="1"/>
  <c r="J80" i="11"/>
  <c r="L80" i="11" s="1"/>
  <c r="J117" i="11"/>
  <c r="L117" i="11" s="1"/>
  <c r="J62" i="11"/>
  <c r="L62" i="11" s="1"/>
  <c r="J86" i="11"/>
  <c r="L86" i="11" s="1"/>
  <c r="J128" i="11"/>
  <c r="L128" i="11" s="1"/>
  <c r="J12" i="11"/>
  <c r="L12" i="11" s="1"/>
  <c r="J28" i="11"/>
  <c r="L28" i="11" s="1"/>
  <c r="J47" i="11"/>
  <c r="L47" i="11" s="1"/>
  <c r="J111" i="11"/>
  <c r="L111" i="11" s="1"/>
  <c r="J292" i="11"/>
  <c r="L292" i="11" s="1"/>
  <c r="J388" i="11"/>
  <c r="L388" i="11" s="1"/>
  <c r="J255" i="11"/>
  <c r="L255" i="11" s="1"/>
  <c r="J312" i="11"/>
  <c r="L312" i="11" s="1"/>
  <c r="J98" i="11"/>
  <c r="L98" i="11" s="1"/>
  <c r="J137" i="11"/>
  <c r="L137" i="11" s="1"/>
  <c r="J174" i="11"/>
  <c r="L174" i="11" s="1"/>
  <c r="J219" i="11"/>
  <c r="L219" i="11" s="1"/>
  <c r="J235" i="11"/>
  <c r="L235" i="11" s="1"/>
  <c r="J268" i="11"/>
  <c r="L268" i="11" s="1"/>
  <c r="J484" i="11"/>
  <c r="L484" i="11" s="1"/>
  <c r="J176" i="11"/>
  <c r="L176" i="11" s="1"/>
  <c r="J189" i="11"/>
  <c r="L189" i="11" s="1"/>
  <c r="J347" i="11"/>
  <c r="L347" i="11" s="1"/>
  <c r="J369" i="11"/>
  <c r="L369" i="11" s="1"/>
  <c r="J391" i="11"/>
  <c r="L391" i="11" s="1"/>
  <c r="J419" i="11"/>
  <c r="L419" i="11" s="1"/>
  <c r="J485" i="11"/>
  <c r="L485" i="11" s="1"/>
  <c r="J524" i="11"/>
  <c r="L524" i="11" s="1"/>
  <c r="J362" i="11"/>
  <c r="L362" i="11" s="1"/>
  <c r="J403" i="11"/>
  <c r="L403" i="11" s="1"/>
  <c r="J439" i="11"/>
  <c r="L439" i="11" s="1"/>
  <c r="J454" i="11"/>
  <c r="L454" i="11" s="1"/>
  <c r="J483" i="11"/>
  <c r="L483" i="11" s="1"/>
  <c r="J494" i="11"/>
  <c r="L494" i="11" s="1"/>
  <c r="J518" i="11"/>
  <c r="L518" i="11" s="1"/>
  <c r="J376" i="11"/>
  <c r="L376" i="11" s="1"/>
  <c r="J499" i="11"/>
  <c r="L499" i="11" s="1"/>
  <c r="J535" i="11"/>
  <c r="L535" i="11" s="1"/>
  <c r="J381" i="11"/>
  <c r="L381" i="11" s="1"/>
  <c r="J409" i="11"/>
  <c r="L409" i="11" s="1"/>
  <c r="J492" i="11"/>
  <c r="L492" i="11" s="1"/>
  <c r="J21" i="11"/>
  <c r="L21" i="11" s="1"/>
  <c r="J19" i="11"/>
  <c r="L19" i="11" s="1"/>
  <c r="J39" i="11"/>
  <c r="L39" i="11" s="1"/>
  <c r="J23" i="11"/>
  <c r="L23" i="11" s="1"/>
  <c r="J55" i="11"/>
  <c r="L55" i="11" s="1"/>
  <c r="J60" i="11"/>
  <c r="L60" i="11" s="1"/>
  <c r="J100" i="11"/>
  <c r="L100" i="11" s="1"/>
  <c r="J109" i="11"/>
  <c r="L109" i="11" s="1"/>
  <c r="J82" i="11"/>
  <c r="L82" i="11" s="1"/>
  <c r="J123" i="11"/>
  <c r="L123" i="11" s="1"/>
  <c r="J75" i="11"/>
  <c r="L75" i="11" s="1"/>
  <c r="J95" i="11"/>
  <c r="L95" i="11" s="1"/>
  <c r="J134" i="11"/>
  <c r="L134" i="11" s="1"/>
  <c r="J110" i="11"/>
  <c r="L110" i="11" s="1"/>
  <c r="J182" i="11"/>
  <c r="L182" i="11" s="1"/>
  <c r="J140" i="11"/>
  <c r="L140" i="11" s="1"/>
  <c r="J171" i="11"/>
  <c r="L171" i="11" s="1"/>
  <c r="J224" i="11"/>
  <c r="L224" i="11" s="1"/>
  <c r="J148" i="11"/>
  <c r="L148" i="11" s="1"/>
  <c r="J204" i="11"/>
  <c r="L204" i="11" s="1"/>
  <c r="J222" i="11"/>
  <c r="L222" i="11" s="1"/>
  <c r="J238" i="11"/>
  <c r="L238" i="11" s="1"/>
  <c r="J146" i="11"/>
  <c r="L146" i="11" s="1"/>
  <c r="N146" i="11" s="1"/>
  <c r="J172" i="11"/>
  <c r="L172" i="11" s="1"/>
  <c r="J183" i="11"/>
  <c r="L183" i="11" s="1"/>
  <c r="J191" i="11"/>
  <c r="L191" i="11" s="1"/>
  <c r="J202" i="11"/>
  <c r="L202" i="11" s="1"/>
  <c r="J258" i="11"/>
  <c r="L258" i="11" s="1"/>
  <c r="J264" i="11"/>
  <c r="L264" i="11" s="1"/>
  <c r="J297" i="11"/>
  <c r="L297" i="11" s="1"/>
  <c r="J323" i="11"/>
  <c r="L323" i="11" s="1"/>
  <c r="J270" i="11"/>
  <c r="L270" i="11" s="1"/>
  <c r="J305" i="11"/>
  <c r="L305" i="11" s="1"/>
  <c r="J336" i="11"/>
  <c r="L336" i="11" s="1"/>
  <c r="J363" i="11"/>
  <c r="L363" i="11" s="1"/>
  <c r="J324" i="11"/>
  <c r="L324" i="11" s="1"/>
  <c r="J360" i="11"/>
  <c r="L360" i="11" s="1"/>
  <c r="J412" i="11"/>
  <c r="L412" i="11" s="1"/>
  <c r="J338" i="11"/>
  <c r="L338" i="11" s="1"/>
  <c r="J367" i="11"/>
  <c r="L367" i="11" s="1"/>
  <c r="J417" i="11"/>
  <c r="L417" i="11" s="1"/>
  <c r="J437" i="11"/>
  <c r="L437" i="11" s="1"/>
  <c r="J451" i="11"/>
  <c r="L451" i="11" s="1"/>
  <c r="J467" i="11"/>
  <c r="L467" i="11" s="1"/>
  <c r="J415" i="11"/>
  <c r="L415" i="11" s="1"/>
  <c r="J441" i="11"/>
  <c r="L441" i="11" s="1"/>
  <c r="J457" i="11"/>
  <c r="L457" i="11" s="1"/>
  <c r="N457" i="11" s="1"/>
  <c r="J482" i="11"/>
  <c r="L482" i="11" s="1"/>
  <c r="J427" i="11"/>
  <c r="L427" i="11" s="1"/>
  <c r="J486" i="11"/>
  <c r="L486" i="11" s="1"/>
  <c r="J503" i="11"/>
  <c r="L503" i="11" s="1"/>
  <c r="N503" i="11" s="1"/>
  <c r="J513" i="11"/>
  <c r="L513" i="11" s="1"/>
  <c r="J455" i="11"/>
  <c r="L455" i="11" s="1"/>
  <c r="J431" i="11"/>
  <c r="L431" i="11" s="1"/>
  <c r="J461" i="11"/>
  <c r="L461" i="11" s="1"/>
  <c r="J491" i="11"/>
  <c r="L491" i="11" s="1"/>
  <c r="J489" i="11"/>
  <c r="L489" i="11" s="1"/>
  <c r="J519" i="11"/>
  <c r="L519" i="11" s="1"/>
  <c r="J511" i="11"/>
  <c r="L511" i="11" s="1"/>
  <c r="J444" i="11"/>
  <c r="L444" i="11" s="1"/>
  <c r="J460" i="11"/>
  <c r="L460" i="11" s="1"/>
  <c r="J470" i="11"/>
  <c r="L470" i="11" s="1"/>
  <c r="J506" i="11"/>
  <c r="L506" i="11" s="1"/>
  <c r="J530" i="11"/>
  <c r="L530" i="11" s="1"/>
  <c r="J169" i="11"/>
  <c r="L169" i="11" s="1"/>
  <c r="J201" i="11"/>
  <c r="L201" i="11" s="1"/>
  <c r="J209" i="11"/>
  <c r="L209" i="11" s="1"/>
  <c r="J225" i="11"/>
  <c r="L225" i="11" s="1"/>
  <c r="J241" i="11"/>
  <c r="L241" i="11" s="1"/>
  <c r="J257" i="11"/>
  <c r="L257" i="11" s="1"/>
  <c r="J275" i="11"/>
  <c r="L275" i="11" s="1"/>
  <c r="J291" i="11"/>
  <c r="L291" i="11" s="1"/>
  <c r="J44" i="11"/>
  <c r="L44" i="11" s="1"/>
  <c r="J118" i="11"/>
  <c r="L118" i="11" s="1"/>
  <c r="J288" i="11"/>
  <c r="L288" i="11" s="1"/>
  <c r="J359" i="11"/>
  <c r="L359" i="11" s="1"/>
  <c r="J73" i="11"/>
  <c r="L73" i="11" s="1"/>
  <c r="J139" i="11"/>
  <c r="L139" i="11" s="1"/>
  <c r="J319" i="11"/>
  <c r="L319" i="11" s="1"/>
  <c r="J473" i="11"/>
  <c r="L473" i="11" s="1"/>
  <c r="J141" i="11"/>
  <c r="L141" i="11" s="1"/>
  <c r="J155" i="11"/>
  <c r="L155" i="11" s="1"/>
  <c r="J325" i="11"/>
  <c r="L325" i="11" s="1"/>
  <c r="J337" i="11"/>
  <c r="L337" i="11" s="1"/>
  <c r="J349" i="11"/>
  <c r="L349" i="11" s="1"/>
  <c r="J390" i="11"/>
  <c r="L390" i="11" s="1"/>
  <c r="J515" i="11"/>
  <c r="L515" i="11" s="1"/>
  <c r="K243" i="11"/>
  <c r="M243" i="11" s="1"/>
  <c r="J188" i="11"/>
  <c r="L188" i="11" s="1"/>
  <c r="K188" i="11"/>
  <c r="M188" i="11" s="1"/>
  <c r="J135" i="11"/>
  <c r="L135" i="11" s="1"/>
  <c r="K135" i="11"/>
  <c r="M135" i="11" s="1"/>
  <c r="J77" i="11"/>
  <c r="L77" i="11" s="1"/>
  <c r="K77" i="11"/>
  <c r="M77" i="11" s="1"/>
  <c r="K20" i="11"/>
  <c r="M20" i="11" s="1"/>
  <c r="K130" i="11"/>
  <c r="M130" i="11" s="1"/>
  <c r="K41" i="11"/>
  <c r="M41" i="11" s="1"/>
  <c r="J240" i="11"/>
  <c r="L240" i="11" s="1"/>
  <c r="K240" i="11"/>
  <c r="M240" i="11" s="1"/>
  <c r="K74" i="11"/>
  <c r="M74" i="11" s="1"/>
  <c r="J76" i="11"/>
  <c r="L76" i="11" s="1"/>
  <c r="K76" i="11"/>
  <c r="M76" i="11" s="1"/>
  <c r="K304" i="11"/>
  <c r="M304" i="11" s="1"/>
  <c r="K216" i="11"/>
  <c r="M216" i="11" s="1"/>
  <c r="J322" i="11"/>
  <c r="L322" i="11" s="1"/>
  <c r="J406" i="11"/>
  <c r="L406" i="11" s="1"/>
  <c r="J424" i="11"/>
  <c r="L424" i="11" s="1"/>
  <c r="N424" i="11" s="1"/>
  <c r="J14" i="11"/>
  <c r="L14" i="11" s="1"/>
  <c r="J30" i="11"/>
  <c r="L30" i="11" s="1"/>
  <c r="J56" i="11"/>
  <c r="L56" i="11" s="1"/>
  <c r="J83" i="11"/>
  <c r="L83" i="11" s="1"/>
  <c r="J121" i="11"/>
  <c r="L121" i="11" s="1"/>
  <c r="J68" i="11"/>
  <c r="L68" i="11" s="1"/>
  <c r="J38" i="11"/>
  <c r="L38" i="11" s="1"/>
  <c r="J130" i="11"/>
  <c r="L130" i="11" s="1"/>
  <c r="J16" i="11"/>
  <c r="L16" i="11" s="1"/>
  <c r="J32" i="11"/>
  <c r="L32" i="11" s="1"/>
  <c r="J64" i="11"/>
  <c r="L64" i="11" s="1"/>
  <c r="J142" i="11"/>
  <c r="L142" i="11" s="1"/>
  <c r="J150" i="11"/>
  <c r="L150" i="11" s="1"/>
  <c r="J90" i="11"/>
  <c r="L90" i="11" s="1"/>
  <c r="J159" i="11"/>
  <c r="L159" i="11" s="1"/>
  <c r="J259" i="11"/>
  <c r="L259" i="11" s="1"/>
  <c r="J331" i="11"/>
  <c r="L331" i="11" s="1"/>
  <c r="J102" i="11"/>
  <c r="L102" i="11" s="1"/>
  <c r="J143" i="11"/>
  <c r="L143" i="11" s="1"/>
  <c r="J196" i="11"/>
  <c r="L196" i="11" s="1"/>
  <c r="J223" i="11"/>
  <c r="L223" i="11" s="1"/>
  <c r="J239" i="11"/>
  <c r="L239" i="11" s="1"/>
  <c r="J281" i="11"/>
  <c r="L281" i="11" s="1"/>
  <c r="J162" i="11"/>
  <c r="L162" i="11" s="1"/>
  <c r="J177" i="11"/>
  <c r="L177" i="11" s="1"/>
  <c r="J193" i="11"/>
  <c r="L193" i="11" s="1"/>
  <c r="J430" i="11"/>
  <c r="L430" i="11" s="1"/>
  <c r="J371" i="11"/>
  <c r="L371" i="11" s="1"/>
  <c r="J394" i="11"/>
  <c r="L394" i="11" s="1"/>
  <c r="J472" i="11"/>
  <c r="L472" i="11" s="1"/>
  <c r="J504" i="11"/>
  <c r="L504" i="11" s="1"/>
  <c r="J365" i="11"/>
  <c r="L365" i="11" s="1"/>
  <c r="J421" i="11"/>
  <c r="L421" i="11" s="1"/>
  <c r="J442" i="11"/>
  <c r="L442" i="11" s="1"/>
  <c r="J458" i="11"/>
  <c r="L458" i="11" s="1"/>
  <c r="J487" i="11"/>
  <c r="L487" i="11" s="1"/>
  <c r="J495" i="11"/>
  <c r="L495" i="11" s="1"/>
  <c r="J332" i="11"/>
  <c r="L332" i="11" s="1"/>
  <c r="J392" i="11"/>
  <c r="L392" i="11" s="1"/>
  <c r="J516" i="11"/>
  <c r="L516" i="11" s="1"/>
  <c r="J314" i="11"/>
  <c r="L314" i="11" s="1"/>
  <c r="J393" i="11"/>
  <c r="L393" i="11" s="1"/>
  <c r="J411" i="11"/>
  <c r="L411" i="11" s="1"/>
  <c r="J496" i="11"/>
  <c r="L496" i="11" s="1"/>
  <c r="J9" i="11"/>
  <c r="L9" i="11" s="1"/>
  <c r="J25" i="11"/>
  <c r="L25" i="11" s="1"/>
  <c r="J27" i="11"/>
  <c r="L27" i="11" s="1"/>
  <c r="J43" i="11"/>
  <c r="L43" i="11" s="1"/>
  <c r="J45" i="11"/>
  <c r="L45" i="11" s="1"/>
  <c r="J29" i="11"/>
  <c r="L29" i="11" s="1"/>
  <c r="J61" i="11"/>
  <c r="L61" i="11" s="1"/>
  <c r="J103" i="11"/>
  <c r="L103" i="11" s="1"/>
  <c r="J126" i="11"/>
  <c r="L126" i="11" s="1"/>
  <c r="J116" i="11"/>
  <c r="L116" i="11" s="1"/>
  <c r="J125" i="11"/>
  <c r="L125" i="11" s="1"/>
  <c r="J78" i="11"/>
  <c r="L78" i="11" s="1"/>
  <c r="J97" i="11"/>
  <c r="L97" i="11" s="1"/>
  <c r="J70" i="11"/>
  <c r="L70" i="11" s="1"/>
  <c r="J113" i="11"/>
  <c r="L113" i="11" s="1"/>
  <c r="J186" i="11"/>
  <c r="L186" i="11" s="1"/>
  <c r="J164" i="11"/>
  <c r="L164" i="11" s="1"/>
  <c r="J212" i="11"/>
  <c r="L212" i="11" s="1"/>
  <c r="J228" i="11"/>
  <c r="L228" i="11" s="1"/>
  <c r="J244" i="11"/>
  <c r="L244" i="11" s="1"/>
  <c r="J158" i="11"/>
  <c r="L158" i="11" s="1"/>
  <c r="J210" i="11"/>
  <c r="L210" i="11" s="1"/>
  <c r="J226" i="11"/>
  <c r="L226" i="11" s="1"/>
  <c r="J242" i="11"/>
  <c r="L242" i="11" s="1"/>
  <c r="J152" i="11"/>
  <c r="L152" i="11" s="1"/>
  <c r="J173" i="11"/>
  <c r="L173" i="11" s="1"/>
  <c r="J184" i="11"/>
  <c r="L184" i="11" s="1"/>
  <c r="J192" i="11"/>
  <c r="L192" i="11" s="1"/>
  <c r="J206" i="11"/>
  <c r="L206" i="11" s="1"/>
  <c r="J262" i="11"/>
  <c r="L262" i="11" s="1"/>
  <c r="J266" i="11"/>
  <c r="L266" i="11" s="1"/>
  <c r="J302" i="11"/>
  <c r="L302" i="11" s="1"/>
  <c r="J286" i="11"/>
  <c r="L286" i="11" s="1"/>
  <c r="J252" i="11"/>
  <c r="L252" i="11" s="1"/>
  <c r="J276" i="11"/>
  <c r="L276" i="11" s="1"/>
  <c r="J309" i="11"/>
  <c r="L309" i="11" s="1"/>
  <c r="J340" i="11"/>
  <c r="L340" i="11" s="1"/>
  <c r="J368" i="11"/>
  <c r="L368" i="11" s="1"/>
  <c r="J348" i="11"/>
  <c r="L348" i="11" s="1"/>
  <c r="J364" i="11"/>
  <c r="L364" i="11" s="1"/>
  <c r="J326" i="11"/>
  <c r="L326" i="11" s="1"/>
  <c r="J342" i="11"/>
  <c r="L342" i="11" s="1"/>
  <c r="J396" i="11"/>
  <c r="L396" i="11" s="1"/>
  <c r="J420" i="11"/>
  <c r="L420" i="11" s="1"/>
  <c r="J440" i="11"/>
  <c r="L440" i="11" s="1"/>
  <c r="J471" i="11"/>
  <c r="L471" i="11" s="1"/>
  <c r="J445" i="11"/>
  <c r="L445" i="11" s="1"/>
  <c r="J429" i="11"/>
  <c r="L429" i="11" s="1"/>
  <c r="J507" i="11"/>
  <c r="L507" i="11" s="1"/>
  <c r="J448" i="11"/>
  <c r="L448" i="11" s="1"/>
  <c r="J464" i="11"/>
  <c r="L464" i="11" s="1"/>
  <c r="J498" i="11"/>
  <c r="L498" i="11" s="1"/>
  <c r="J520" i="11"/>
  <c r="L520" i="11" s="1"/>
  <c r="J175" i="11"/>
  <c r="L175" i="11" s="1"/>
  <c r="J203" i="11"/>
  <c r="L203" i="11" s="1"/>
  <c r="J213" i="11"/>
  <c r="L213" i="11" s="1"/>
  <c r="J229" i="11"/>
  <c r="L229" i="11" s="1"/>
  <c r="J245" i="11"/>
  <c r="L245" i="11" s="1"/>
  <c r="J261" i="11"/>
  <c r="L261" i="11" s="1"/>
  <c r="J277" i="11"/>
  <c r="L277" i="11" s="1"/>
  <c r="J299" i="11"/>
  <c r="L299" i="11" s="1"/>
  <c r="J48" i="11"/>
  <c r="L48" i="11" s="1"/>
  <c r="J92" i="11"/>
  <c r="L92" i="11" s="1"/>
  <c r="J122" i="11"/>
  <c r="L122" i="11" s="1"/>
  <c r="J296" i="11"/>
  <c r="L296" i="11" s="1"/>
  <c r="J51" i="11"/>
  <c r="L51" i="11" s="1"/>
  <c r="J91" i="11"/>
  <c r="L91" i="11" s="1"/>
  <c r="J311" i="11"/>
  <c r="L311" i="11" s="1"/>
  <c r="J428" i="11"/>
  <c r="L428" i="11" s="1"/>
  <c r="J477" i="11"/>
  <c r="L477" i="11" s="1"/>
  <c r="J149" i="11"/>
  <c r="L149" i="11" s="1"/>
  <c r="J295" i="11"/>
  <c r="L295" i="11" s="1"/>
  <c r="J327" i="11"/>
  <c r="L327" i="11" s="1"/>
  <c r="J341" i="11"/>
  <c r="L341" i="11" s="1"/>
  <c r="J370" i="11"/>
  <c r="L370" i="11" s="1"/>
  <c r="J405" i="11"/>
  <c r="L405" i="11" s="1"/>
  <c r="J304" i="11"/>
  <c r="L304" i="11" s="1"/>
  <c r="J379" i="11"/>
  <c r="L379" i="11" s="1"/>
  <c r="J416" i="11"/>
  <c r="L416" i="11" s="1"/>
  <c r="J510" i="11"/>
  <c r="L510" i="11" s="1"/>
  <c r="J18" i="11"/>
  <c r="L18" i="11" s="1"/>
  <c r="J34" i="11"/>
  <c r="L34" i="11" s="1"/>
  <c r="J63" i="11"/>
  <c r="L63" i="11" s="1"/>
  <c r="J87" i="11"/>
  <c r="L87" i="11" s="1"/>
  <c r="J50" i="11"/>
  <c r="L50" i="11" s="1"/>
  <c r="J69" i="11"/>
  <c r="L69" i="11" s="1"/>
  <c r="J42" i="11"/>
  <c r="L42" i="11" s="1"/>
  <c r="J161" i="11"/>
  <c r="L161" i="11" s="1"/>
  <c r="J20" i="11"/>
  <c r="L20" i="11" s="1"/>
  <c r="J36" i="11"/>
  <c r="L36" i="11" s="1"/>
  <c r="J67" i="11"/>
  <c r="L67" i="11" s="1"/>
  <c r="J145" i="11"/>
  <c r="L145" i="11" s="1"/>
  <c r="J279" i="11"/>
  <c r="L279" i="11" s="1"/>
  <c r="J96" i="11"/>
  <c r="L96" i="11" s="1"/>
  <c r="J208" i="11"/>
  <c r="L208" i="11" s="1"/>
  <c r="J263" i="11"/>
  <c r="L263" i="11" s="1"/>
  <c r="J355" i="11"/>
  <c r="L355" i="11" s="1"/>
  <c r="J106" i="11"/>
  <c r="L106" i="11" s="1"/>
  <c r="J147" i="11"/>
  <c r="L147" i="11" s="1"/>
  <c r="J211" i="11"/>
  <c r="L211" i="11" s="1"/>
  <c r="J227" i="11"/>
  <c r="L227" i="11" s="1"/>
  <c r="J243" i="11"/>
  <c r="L243" i="11" s="1"/>
  <c r="J284" i="11"/>
  <c r="L284" i="11" s="1"/>
  <c r="J166" i="11"/>
  <c r="L166" i="11" s="1"/>
  <c r="J181" i="11"/>
  <c r="L181" i="11" s="1"/>
  <c r="J289" i="11"/>
  <c r="L289" i="11" s="1"/>
  <c r="J344" i="11"/>
  <c r="L344" i="11" s="1"/>
  <c r="J378" i="11"/>
  <c r="L378" i="11" s="1"/>
  <c r="J410" i="11"/>
  <c r="L410" i="11" s="1"/>
  <c r="J474" i="11"/>
  <c r="L474" i="11" s="1"/>
  <c r="J508" i="11"/>
  <c r="L508" i="11" s="1"/>
  <c r="J333" i="11"/>
  <c r="L333" i="11" s="1"/>
  <c r="J373" i="11"/>
  <c r="L373" i="11" s="1"/>
  <c r="J432" i="11"/>
  <c r="L432" i="11" s="1"/>
  <c r="J446" i="11"/>
  <c r="L446" i="11" s="1"/>
  <c r="J462" i="11"/>
  <c r="L462" i="11" s="1"/>
  <c r="J488" i="11"/>
  <c r="L488" i="11" s="1"/>
  <c r="J501" i="11"/>
  <c r="L501" i="11" s="1"/>
  <c r="J339" i="11"/>
  <c r="L339" i="11" s="1"/>
  <c r="J408" i="11"/>
  <c r="L408" i="11" s="1"/>
  <c r="J523" i="11"/>
  <c r="L523" i="11" s="1"/>
  <c r="J316" i="11"/>
  <c r="L316" i="11" s="1"/>
  <c r="J401" i="11"/>
  <c r="L401" i="11" s="1"/>
  <c r="J413" i="11"/>
  <c r="L413" i="11" s="1"/>
  <c r="J522" i="11"/>
  <c r="L522" i="11" s="1"/>
  <c r="J13" i="11"/>
  <c r="L13" i="11" s="1"/>
  <c r="J7" i="11"/>
  <c r="L7" i="11" s="1"/>
  <c r="J31" i="11"/>
  <c r="L31" i="11" s="1"/>
  <c r="J41" i="11"/>
  <c r="L41" i="11" s="1"/>
  <c r="J46" i="11"/>
  <c r="L46" i="11" s="1"/>
  <c r="J33" i="11"/>
  <c r="L33" i="11" s="1"/>
  <c r="J81" i="11"/>
  <c r="L81" i="11" s="1"/>
  <c r="J104" i="11"/>
  <c r="L104" i="11" s="1"/>
  <c r="J129" i="11"/>
  <c r="L129" i="11" s="1"/>
  <c r="J119" i="11"/>
  <c r="L119" i="11" s="1"/>
  <c r="J58" i="11"/>
  <c r="L58" i="11" s="1"/>
  <c r="J88" i="11"/>
  <c r="L88" i="11" s="1"/>
  <c r="J131" i="11"/>
  <c r="L131" i="11" s="1"/>
  <c r="J74" i="11"/>
  <c r="L74" i="11" s="1"/>
  <c r="J136" i="11"/>
  <c r="L136" i="11" s="1"/>
  <c r="J190" i="11"/>
  <c r="L190" i="11" s="1"/>
  <c r="J167" i="11"/>
  <c r="L167" i="11" s="1"/>
  <c r="J216" i="11"/>
  <c r="L216" i="11" s="1"/>
  <c r="J232" i="11"/>
  <c r="L232" i="11" s="1"/>
  <c r="J248" i="11"/>
  <c r="L248" i="11" s="1"/>
  <c r="J160" i="11"/>
  <c r="L160" i="11" s="1"/>
  <c r="J214" i="11"/>
  <c r="L214" i="11" s="1"/>
  <c r="J230" i="11"/>
  <c r="L230" i="11" s="1"/>
  <c r="J246" i="11"/>
  <c r="L246" i="11" s="1"/>
  <c r="J154" i="11"/>
  <c r="L154" i="11" s="1"/>
  <c r="J179" i="11"/>
  <c r="L179" i="11" s="1"/>
  <c r="J195" i="11"/>
  <c r="L195" i="11" s="1"/>
  <c r="J250" i="11"/>
  <c r="L250" i="11" s="1"/>
  <c r="J282" i="11"/>
  <c r="L282" i="11" s="1"/>
  <c r="J273" i="11"/>
  <c r="L273" i="11" s="1"/>
  <c r="J318" i="11"/>
  <c r="L318" i="11" s="1"/>
  <c r="J298" i="11"/>
  <c r="L298" i="11" s="1"/>
  <c r="J256" i="11"/>
  <c r="L256" i="11" s="1"/>
  <c r="J294" i="11"/>
  <c r="L294" i="11" s="1"/>
  <c r="J320" i="11"/>
  <c r="L320" i="11" s="1"/>
  <c r="J352" i="11"/>
  <c r="L352" i="11" s="1"/>
  <c r="J400" i="11"/>
  <c r="L400" i="11" s="1"/>
  <c r="J350" i="11"/>
  <c r="L350" i="11" s="1"/>
  <c r="J380" i="11"/>
  <c r="L380" i="11" s="1"/>
  <c r="J330" i="11"/>
  <c r="L330" i="11" s="1"/>
  <c r="J346" i="11"/>
  <c r="L346" i="11" s="1"/>
  <c r="J397" i="11"/>
  <c r="L397" i="11" s="1"/>
  <c r="N397" i="11" s="1"/>
  <c r="J375" i="11"/>
  <c r="L375" i="11" s="1"/>
  <c r="J443" i="11"/>
  <c r="L443" i="11" s="1"/>
  <c r="J459" i="11"/>
  <c r="L459" i="11" s="1"/>
  <c r="J383" i="11"/>
  <c r="L383" i="11" s="1"/>
  <c r="J435" i="11"/>
  <c r="L435" i="11" s="1"/>
  <c r="J449" i="11"/>
  <c r="L449" i="11" s="1"/>
  <c r="J465" i="11"/>
  <c r="L465" i="11" s="1"/>
  <c r="J493" i="11"/>
  <c r="L493" i="11" s="1"/>
  <c r="J478" i="11"/>
  <c r="L478" i="11" s="1"/>
  <c r="J481" i="11"/>
  <c r="L481" i="11" s="1"/>
  <c r="J505" i="11"/>
  <c r="L505" i="11" s="1"/>
  <c r="J529" i="11"/>
  <c r="L529" i="11" s="1"/>
  <c r="J521" i="11"/>
  <c r="L521" i="11" s="1"/>
  <c r="J463" i="11"/>
  <c r="L463" i="11" s="1"/>
  <c r="J469" i="11"/>
  <c r="L469" i="11" s="1"/>
  <c r="J395" i="11"/>
  <c r="L395" i="11" s="1"/>
  <c r="J497" i="11"/>
  <c r="L497" i="11" s="1"/>
  <c r="J525" i="11"/>
  <c r="L525" i="11" s="1"/>
  <c r="J527" i="11"/>
  <c r="L527" i="11" s="1"/>
  <c r="J40" i="11"/>
  <c r="L40" i="11" s="1"/>
  <c r="K40" i="11"/>
  <c r="M40" i="11" s="1"/>
  <c r="J187" i="11"/>
  <c r="L187" i="11" s="1"/>
  <c r="K187" i="11"/>
  <c r="M187" i="11" s="1"/>
  <c r="J280" i="11"/>
  <c r="L280" i="11" s="1"/>
  <c r="K280" i="11"/>
  <c r="M280" i="11" s="1"/>
  <c r="N105" i="11" l="1"/>
  <c r="N339" i="11"/>
  <c r="N91" i="11"/>
  <c r="N92" i="11"/>
  <c r="N469" i="11"/>
  <c r="N468" i="11"/>
  <c r="N452" i="11"/>
  <c r="N529" i="11"/>
  <c r="N454" i="11"/>
  <c r="N435" i="11"/>
  <c r="N413" i="11"/>
  <c r="N18" i="11"/>
  <c r="N282" i="11"/>
  <c r="N106" i="11"/>
  <c r="N69" i="11"/>
  <c r="N448" i="11"/>
  <c r="N252" i="11"/>
  <c r="N257" i="11"/>
  <c r="N224" i="11"/>
  <c r="N439" i="11"/>
  <c r="N377" i="11"/>
  <c r="N247" i="11"/>
  <c r="N129" i="11"/>
  <c r="N34" i="11"/>
  <c r="N342" i="11"/>
  <c r="N262" i="11"/>
  <c r="N281" i="11"/>
  <c r="N470" i="11"/>
  <c r="N449" i="11"/>
  <c r="N250" i="11"/>
  <c r="N190" i="11"/>
  <c r="N523" i="11"/>
  <c r="N488" i="11"/>
  <c r="N520" i="11"/>
  <c r="N340" i="11"/>
  <c r="N126" i="11"/>
  <c r="N495" i="11"/>
  <c r="N349" i="11"/>
  <c r="N455" i="11"/>
  <c r="N535" i="11"/>
  <c r="N235" i="11"/>
  <c r="N534" i="11"/>
  <c r="N398" i="11"/>
  <c r="N310" i="11"/>
  <c r="N283" i="11"/>
  <c r="N167" i="11"/>
  <c r="N116" i="11"/>
  <c r="N504" i="11"/>
  <c r="N406" i="11"/>
  <c r="N390" i="11"/>
  <c r="N395" i="11"/>
  <c r="N31" i="11"/>
  <c r="N166" i="11"/>
  <c r="N311" i="11"/>
  <c r="N186" i="11"/>
  <c r="N516" i="11"/>
  <c r="N394" i="11"/>
  <c r="N14" i="11"/>
  <c r="N491" i="11"/>
  <c r="N204" i="11"/>
  <c r="N391" i="11"/>
  <c r="N317" i="11"/>
  <c r="N59" i="11"/>
  <c r="N205" i="11"/>
  <c r="N108" i="11"/>
  <c r="N301" i="11"/>
  <c r="N497" i="11"/>
  <c r="N88" i="11"/>
  <c r="N104" i="11"/>
  <c r="N181" i="11"/>
  <c r="N50" i="11"/>
  <c r="N327" i="11"/>
  <c r="N229" i="11"/>
  <c r="N164" i="11"/>
  <c r="N421" i="11"/>
  <c r="N239" i="11"/>
  <c r="N102" i="11"/>
  <c r="N222" i="11"/>
  <c r="N55" i="11"/>
  <c r="N518" i="11"/>
  <c r="N388" i="11"/>
  <c r="N62" i="11"/>
  <c r="N278" i="11"/>
  <c r="N438" i="11"/>
  <c r="N372" i="11"/>
  <c r="N237" i="11"/>
  <c r="N165" i="11"/>
  <c r="N456" i="11"/>
  <c r="N453" i="11"/>
  <c r="N404" i="11"/>
  <c r="N475" i="11"/>
  <c r="N329" i="11"/>
  <c r="N87" i="11"/>
  <c r="N78" i="11"/>
  <c r="N43" i="11"/>
  <c r="N270" i="11"/>
  <c r="N98" i="11"/>
  <c r="N81" i="11"/>
  <c r="N284" i="11"/>
  <c r="N149" i="11"/>
  <c r="N113" i="11"/>
  <c r="N83" i="11"/>
  <c r="N75" i="11"/>
  <c r="N312" i="11"/>
  <c r="N446" i="11"/>
  <c r="N493" i="11"/>
  <c r="N383" i="11"/>
  <c r="N505" i="11"/>
  <c r="N465" i="11"/>
  <c r="N432" i="11"/>
  <c r="N341" i="11"/>
  <c r="N348" i="11"/>
  <c r="N266" i="11"/>
  <c r="N411" i="11"/>
  <c r="N515" i="11"/>
  <c r="N325" i="11"/>
  <c r="N338" i="11"/>
  <c r="N323" i="11"/>
  <c r="N202" i="11"/>
  <c r="N499" i="11"/>
  <c r="N128" i="11"/>
  <c r="N80" i="11"/>
  <c r="N502" i="11"/>
  <c r="N138" i="11"/>
  <c r="N480" i="11"/>
  <c r="N13" i="11"/>
  <c r="N48" i="11"/>
  <c r="N471" i="11"/>
  <c r="N173" i="11"/>
  <c r="N393" i="11"/>
  <c r="N332" i="11"/>
  <c r="N430" i="11"/>
  <c r="N56" i="11"/>
  <c r="N118" i="11"/>
  <c r="N437" i="11"/>
  <c r="N191" i="11"/>
  <c r="N123" i="11"/>
  <c r="N19" i="11"/>
  <c r="N174" i="11"/>
  <c r="N199" i="11"/>
  <c r="N234" i="11"/>
  <c r="N294" i="11"/>
  <c r="N208" i="11"/>
  <c r="N416" i="11"/>
  <c r="N288" i="11"/>
  <c r="N254" i="11"/>
  <c r="N152" i="11"/>
  <c r="N330" i="11"/>
  <c r="N298" i="11"/>
  <c r="N373" i="11"/>
  <c r="N478" i="11"/>
  <c r="N380" i="11"/>
  <c r="N195" i="11"/>
  <c r="N230" i="11"/>
  <c r="N378" i="11"/>
  <c r="N263" i="11"/>
  <c r="N359" i="11"/>
  <c r="N261" i="11"/>
  <c r="N445" i="11"/>
  <c r="N276" i="11"/>
  <c r="N125" i="11"/>
  <c r="N371" i="11"/>
  <c r="N162" i="11"/>
  <c r="N259" i="11"/>
  <c r="N142" i="11"/>
  <c r="N209" i="11"/>
  <c r="N506" i="11"/>
  <c r="N451" i="11"/>
  <c r="N363" i="11"/>
  <c r="N148" i="11"/>
  <c r="N39" i="11"/>
  <c r="N483" i="11"/>
  <c r="N362" i="11"/>
  <c r="N384" i="11"/>
  <c r="N271" i="11"/>
  <c r="N207" i="11"/>
  <c r="N334" i="11"/>
  <c r="N307" i="11"/>
  <c r="N89" i="11"/>
  <c r="N52" i="11"/>
  <c r="N35" i="11"/>
  <c r="N476" i="11"/>
  <c r="N79" i="11"/>
  <c r="N85" i="11"/>
  <c r="N351" i="11"/>
  <c r="N350" i="11"/>
  <c r="N33" i="11"/>
  <c r="N147" i="11"/>
  <c r="N525" i="11"/>
  <c r="N400" i="11"/>
  <c r="N160" i="11"/>
  <c r="N131" i="11"/>
  <c r="N477" i="11"/>
  <c r="N51" i="11"/>
  <c r="N210" i="11"/>
  <c r="N212" i="11"/>
  <c r="N70" i="11"/>
  <c r="N29" i="11"/>
  <c r="N25" i="11"/>
  <c r="N143" i="11"/>
  <c r="N441" i="11"/>
  <c r="N86" i="11"/>
  <c r="N345" i="11"/>
  <c r="N387" i="11"/>
  <c r="N178" i="11"/>
  <c r="N163" i="11"/>
  <c r="N450" i="11"/>
  <c r="N500" i="11"/>
  <c r="N197" i="11"/>
  <c r="N211" i="11"/>
  <c r="N405" i="11"/>
  <c r="N295" i="11"/>
  <c r="N429" i="11"/>
  <c r="N364" i="11"/>
  <c r="N309" i="11"/>
  <c r="N242" i="11"/>
  <c r="N337" i="11"/>
  <c r="N291" i="11"/>
  <c r="N225" i="11"/>
  <c r="N444" i="11"/>
  <c r="N172" i="11"/>
  <c r="N494" i="11"/>
  <c r="N156" i="11"/>
  <c r="N66" i="11"/>
  <c r="N418" i="11"/>
  <c r="N46" i="11"/>
  <c r="N248" i="11"/>
  <c r="N136" i="11"/>
  <c r="N299" i="11"/>
  <c r="N206" i="11"/>
  <c r="N158" i="11"/>
  <c r="N45" i="11"/>
  <c r="N193" i="11"/>
  <c r="N32" i="11"/>
  <c r="N73" i="11"/>
  <c r="N415" i="11"/>
  <c r="N360" i="11"/>
  <c r="N21" i="11"/>
  <c r="N381" i="11"/>
  <c r="N347" i="11"/>
  <c r="N137" i="11"/>
  <c r="N28" i="11"/>
  <c r="N285" i="11"/>
  <c r="N17" i="11"/>
  <c r="N303" i="11"/>
  <c r="N514" i="11"/>
  <c r="N119" i="11"/>
  <c r="N420" i="11"/>
  <c r="N103" i="11"/>
  <c r="N487" i="11"/>
  <c r="N177" i="11"/>
  <c r="N121" i="11"/>
  <c r="N513" i="11"/>
  <c r="N140" i="11"/>
  <c r="N221" i="11"/>
  <c r="N366" i="11"/>
  <c r="N308" i="11"/>
  <c r="N168" i="11"/>
  <c r="N533" i="11"/>
  <c r="N343" i="11"/>
  <c r="N434" i="11"/>
  <c r="N157" i="11"/>
  <c r="N58" i="11"/>
  <c r="N30" i="11"/>
  <c r="N23" i="11"/>
  <c r="N508" i="11"/>
  <c r="N42" i="11"/>
  <c r="N63" i="11"/>
  <c r="N370" i="11"/>
  <c r="N203" i="11"/>
  <c r="N228" i="11"/>
  <c r="N61" i="11"/>
  <c r="N392" i="11"/>
  <c r="N458" i="11"/>
  <c r="N196" i="11"/>
  <c r="N319" i="11"/>
  <c r="N492" i="11"/>
  <c r="N176" i="11"/>
  <c r="N422" i="11"/>
  <c r="N114" i="11"/>
  <c r="N194" i="11"/>
  <c r="N11" i="11"/>
  <c r="N425" i="11"/>
  <c r="N170" i="11"/>
  <c r="N375" i="11"/>
  <c r="N344" i="11"/>
  <c r="N232" i="11"/>
  <c r="N41" i="11"/>
  <c r="N60" i="11"/>
  <c r="N522" i="11"/>
  <c r="N501" i="11"/>
  <c r="N289" i="11"/>
  <c r="N96" i="11"/>
  <c r="N36" i="11"/>
  <c r="N379" i="11"/>
  <c r="N245" i="11"/>
  <c r="N442" i="11"/>
  <c r="N64" i="11"/>
  <c r="N38" i="11"/>
  <c r="N486" i="11"/>
  <c r="N412" i="11"/>
  <c r="N297" i="11"/>
  <c r="N110" i="11"/>
  <c r="N255" i="11"/>
  <c r="N389" i="11"/>
  <c r="N49" i="11"/>
  <c r="N65" i="11"/>
  <c r="N490" i="11"/>
  <c r="N374" i="11"/>
  <c r="N346" i="11"/>
  <c r="N273" i="11"/>
  <c r="N408" i="11"/>
  <c r="N410" i="11"/>
  <c r="N227" i="11"/>
  <c r="N355" i="11"/>
  <c r="N428" i="11"/>
  <c r="N296" i="11"/>
  <c r="N507" i="11"/>
  <c r="N326" i="11"/>
  <c r="N286" i="11"/>
  <c r="N97" i="11"/>
  <c r="N9" i="11"/>
  <c r="N472" i="11"/>
  <c r="N90" i="11"/>
  <c r="N322" i="11"/>
  <c r="N241" i="11"/>
  <c r="N169" i="11"/>
  <c r="N460" i="11"/>
  <c r="N427" i="11"/>
  <c r="N305" i="11"/>
  <c r="N183" i="11"/>
  <c r="N134" i="11"/>
  <c r="N485" i="11"/>
  <c r="N335" i="11"/>
  <c r="N358" i="11"/>
  <c r="N180" i="11"/>
  <c r="N120" i="11"/>
  <c r="N459" i="11"/>
  <c r="N527" i="11"/>
  <c r="N463" i="11"/>
  <c r="N481" i="11"/>
  <c r="N443" i="11"/>
  <c r="N333" i="11"/>
  <c r="N145" i="11"/>
  <c r="N277" i="11"/>
  <c r="N213" i="11"/>
  <c r="N498" i="11"/>
  <c r="N302" i="11"/>
  <c r="N192" i="11"/>
  <c r="N223" i="11"/>
  <c r="N150" i="11"/>
  <c r="N530" i="11"/>
  <c r="N467" i="11"/>
  <c r="N258" i="11"/>
  <c r="N95" i="11"/>
  <c r="N403" i="11"/>
  <c r="N189" i="11"/>
  <c r="N117" i="11"/>
  <c r="N10" i="11"/>
  <c r="N423" i="11"/>
  <c r="N321" i="11"/>
  <c r="N315" i="11"/>
  <c r="N528" i="11"/>
  <c r="N399" i="11"/>
  <c r="N260" i="11"/>
  <c r="N290" i="11"/>
  <c r="N107" i="11"/>
  <c r="N214" i="11"/>
  <c r="N68" i="11"/>
  <c r="N141" i="11"/>
  <c r="N268" i="11"/>
  <c r="N300" i="11"/>
  <c r="N16" i="11"/>
  <c r="N187" i="11"/>
  <c r="N135" i="11"/>
  <c r="N144" i="11"/>
  <c r="N7" i="11"/>
  <c r="N201" i="11"/>
  <c r="N246" i="11"/>
  <c r="N331" i="11"/>
  <c r="N417" i="11"/>
  <c r="N496" i="11"/>
  <c r="N407" i="11"/>
  <c r="N27" i="11"/>
  <c r="N509" i="11"/>
  <c r="N161" i="11"/>
  <c r="N314" i="11"/>
  <c r="N489" i="11"/>
  <c r="N15" i="11"/>
  <c r="N531" i="11"/>
  <c r="N40" i="11"/>
  <c r="N521" i="11"/>
  <c r="N316" i="11"/>
  <c r="N462" i="11"/>
  <c r="N122" i="11"/>
  <c r="N175" i="11"/>
  <c r="N440" i="11"/>
  <c r="N473" i="11"/>
  <c r="N324" i="11"/>
  <c r="N426" i="11"/>
  <c r="N200" i="11"/>
  <c r="N24" i="11"/>
  <c r="N279" i="11"/>
  <c r="N464" i="11"/>
  <c r="N368" i="11"/>
  <c r="N226" i="11"/>
  <c r="N511" i="11"/>
  <c r="N182" i="11"/>
  <c r="N100" i="11"/>
  <c r="N447" i="11"/>
  <c r="N354" i="11"/>
  <c r="N154" i="11"/>
  <c r="N244" i="11"/>
  <c r="N155" i="11"/>
  <c r="N139" i="11"/>
  <c r="N369" i="11"/>
  <c r="N352" i="11"/>
  <c r="N74" i="11"/>
  <c r="N401" i="11"/>
  <c r="N510" i="11"/>
  <c r="N20" i="11"/>
  <c r="N304" i="11"/>
  <c r="N179" i="11"/>
  <c r="N365" i="11"/>
  <c r="N292" i="11"/>
  <c r="N77" i="11"/>
  <c r="N275" i="11"/>
  <c r="N461" i="11"/>
  <c r="N219" i="11"/>
  <c r="N111" i="11"/>
  <c r="N153" i="11"/>
  <c r="N133" i="11"/>
  <c r="N84" i="11"/>
  <c r="N272" i="11"/>
  <c r="N216" i="11"/>
  <c r="N320" i="11"/>
  <c r="N318" i="11"/>
  <c r="N159" i="11"/>
  <c r="N76" i="11"/>
  <c r="N240" i="11"/>
  <c r="N519" i="11"/>
  <c r="N336" i="11"/>
  <c r="N238" i="11"/>
  <c r="N409" i="11"/>
  <c r="N376" i="11"/>
  <c r="N524" i="11"/>
  <c r="N47" i="11"/>
  <c r="N53" i="11"/>
  <c r="N185" i="11"/>
  <c r="N93" i="11"/>
  <c r="N466" i="11"/>
  <c r="N280" i="11"/>
  <c r="N474" i="11"/>
  <c r="N243" i="11"/>
  <c r="N67" i="11"/>
  <c r="N396" i="11"/>
  <c r="N184" i="11"/>
  <c r="N130" i="11"/>
  <c r="N44" i="11"/>
  <c r="N264" i="11"/>
  <c r="N171" i="11"/>
  <c r="N306" i="11"/>
  <c r="N218" i="11"/>
  <c r="N101" i="11"/>
  <c r="N517" i="11"/>
  <c r="N265" i="11"/>
  <c r="N419" i="11"/>
  <c r="N82" i="11"/>
  <c r="N151" i="11"/>
  <c r="N217" i="11"/>
  <c r="N353" i="11"/>
  <c r="N124" i="11"/>
  <c r="N22" i="11"/>
  <c r="N132" i="11"/>
  <c r="N37" i="11"/>
  <c r="N402" i="11"/>
  <c r="N356" i="11"/>
  <c r="N293" i="11"/>
  <c r="N215" i="11"/>
  <c r="N8" i="11"/>
  <c r="N385" i="11"/>
  <c r="N313" i="11"/>
  <c r="N127" i="11"/>
  <c r="N72" i="11"/>
  <c r="N479" i="11"/>
  <c r="N433" i="11"/>
  <c r="N328" i="11"/>
  <c r="N274" i="11"/>
  <c r="N198" i="11"/>
  <c r="N236" i="11"/>
  <c r="N71" i="11"/>
  <c r="N94" i="11"/>
  <c r="N115" i="11"/>
  <c r="N256" i="11"/>
  <c r="N361" i="11"/>
  <c r="N431" i="11"/>
  <c r="N484" i="11"/>
  <c r="N26" i="11"/>
  <c r="N220" i="11"/>
  <c r="N57" i="11"/>
  <c r="N512" i="11"/>
  <c r="N188" i="11"/>
  <c r="N253" i="11"/>
  <c r="N482" i="11"/>
  <c r="N367" i="11"/>
  <c r="N109" i="11"/>
  <c r="N99" i="11"/>
  <c r="N12" i="11"/>
  <c r="N357" i="11"/>
  <c r="N233" i="11"/>
  <c r="N287" i="11"/>
  <c r="N112" i="11"/>
  <c r="N436" i="11"/>
  <c r="N267" i="11"/>
  <c r="N54" i="11"/>
  <c r="N269" i="11"/>
  <c r="N526" i="11"/>
  <c r="N532" i="11"/>
</calcChain>
</file>

<file path=xl/sharedStrings.xml><?xml version="1.0" encoding="utf-8"?>
<sst xmlns="http://schemas.openxmlformats.org/spreadsheetml/2006/main" count="5055" uniqueCount="1469">
  <si>
    <t>Region</t>
  </si>
  <si>
    <t>My Fone</t>
  </si>
  <si>
    <t>Barisal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</si>
  <si>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</si>
  <si>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</si>
  <si>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</si>
  <si>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</si>
  <si>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</si>
  <si>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</si>
  <si>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</si>
  <si>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Zaman Electronics</t>
  </si>
  <si>
    <t>M/S. Rasel Enterprise</t>
  </si>
  <si>
    <t>M/S Saad Telecom</t>
  </si>
  <si>
    <t>A One Tel</t>
  </si>
  <si>
    <t>Pial Mobile Gallery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</si>
  <si>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</si>
  <si>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</si>
  <si>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</si>
  <si>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</si>
  <si>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</si>
  <si>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</si>
  <si>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</si>
  <si>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</si>
  <si>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</si>
  <si>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</si>
  <si>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</si>
  <si>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</si>
  <si>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</si>
  <si>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</si>
  <si>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</si>
  <si>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City Telecom</t>
  </si>
  <si>
    <t>Jatrabari</t>
  </si>
  <si>
    <t>One Telecom, Jatrabari</t>
  </si>
  <si>
    <t>Dohar Enterprise</t>
  </si>
  <si>
    <t>Mehereen Telecom</t>
  </si>
  <si>
    <t>Nandan World Link</t>
  </si>
  <si>
    <t>One Telecom, Narayangonj</t>
  </si>
  <si>
    <t>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</si>
  <si>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</si>
  <si>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</si>
  <si>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</si>
  <si>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</si>
  <si>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</si>
  <si>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</si>
  <si>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</si>
  <si>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</si>
  <si>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</si>
  <si>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</si>
  <si>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</si>
  <si>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</si>
  <si>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</si>
  <si>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</si>
  <si>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</si>
  <si>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</si>
  <si>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</si>
  <si>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</si>
  <si>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</si>
  <si>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</si>
  <si>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</si>
  <si>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</si>
  <si>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</si>
  <si>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</si>
  <si>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</si>
  <si>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</si>
  <si>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</si>
  <si>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</si>
  <si>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</si>
  <si>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</si>
  <si>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</si>
  <si>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</si>
  <si>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</si>
  <si>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</si>
  <si>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</si>
  <si>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</si>
  <si>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</si>
  <si>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</si>
  <si>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</si>
  <si>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</si>
  <si>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Sanjog Mobile</t>
  </si>
  <si>
    <t>Pacific Electronics</t>
  </si>
  <si>
    <t>Rangpur</t>
  </si>
  <si>
    <t>World Media</t>
  </si>
  <si>
    <t>A.S.R. Trading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</si>
  <si>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</si>
  <si>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</si>
  <si>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</si>
  <si>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</si>
  <si>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</si>
  <si>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</si>
  <si>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</si>
  <si>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</si>
  <si>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</si>
  <si>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</si>
  <si>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</si>
  <si>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</si>
  <si>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</si>
  <si>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</si>
  <si>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</si>
  <si>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</si>
  <si>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</si>
  <si>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</si>
  <si>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</si>
  <si>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</si>
  <si>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</si>
  <si>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</si>
  <si>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</si>
  <si>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</si>
  <si>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</si>
  <si>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</si>
  <si>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</si>
  <si>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</si>
  <si>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</si>
  <si>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</si>
  <si>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</si>
  <si>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</si>
  <si>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</si>
  <si>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</si>
  <si>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</si>
  <si>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</si>
  <si>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</si>
  <si>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</si>
  <si>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</si>
  <si>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</si>
  <si>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</si>
  <si>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</si>
  <si>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</si>
  <si>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</si>
  <si>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</si>
  <si>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</si>
  <si>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</si>
  <si>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</si>
  <si>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</si>
  <si>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</si>
  <si>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</si>
  <si>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</si>
  <si>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</si>
  <si>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</si>
  <si>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</si>
  <si>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</si>
  <si>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</si>
  <si>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</si>
  <si>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</si>
  <si>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</si>
  <si>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</si>
  <si>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</si>
  <si>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</si>
  <si>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</si>
  <si>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</si>
  <si>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</si>
  <si>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</si>
  <si>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</si>
  <si>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</si>
  <si>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</si>
  <si>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</si>
  <si>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</si>
  <si>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</si>
  <si>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</si>
  <si>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</si>
  <si>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</si>
  <si>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</si>
  <si>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</si>
  <si>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</si>
  <si>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</si>
  <si>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</si>
  <si>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</si>
  <si>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</si>
  <si>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</si>
  <si>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</si>
  <si>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</si>
  <si>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</si>
  <si>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</si>
  <si>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</si>
  <si>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</si>
  <si>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</si>
  <si>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</si>
  <si>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</si>
  <si>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</si>
  <si>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</si>
  <si>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</si>
  <si>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</si>
  <si>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</si>
  <si>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</si>
  <si>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</si>
  <si>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</si>
  <si>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</si>
  <si>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</si>
  <si>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</si>
  <si>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</si>
  <si>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</si>
  <si>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</si>
  <si>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</si>
  <si>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</si>
  <si>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</si>
  <si>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</si>
  <si>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</si>
  <si>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</si>
  <si>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</si>
  <si>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</si>
  <si>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</si>
  <si>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</si>
  <si>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</si>
  <si>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</si>
  <si>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</si>
  <si>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</si>
  <si>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</si>
  <si>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</si>
  <si>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</si>
  <si>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</si>
  <si>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</si>
  <si>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</si>
  <si>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</si>
  <si>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</si>
  <si>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</si>
  <si>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</si>
  <si>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</si>
  <si>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</si>
  <si>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</si>
  <si>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</si>
  <si>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</si>
  <si>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</si>
  <si>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</si>
  <si>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</si>
  <si>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</si>
  <si>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</si>
  <si>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</si>
  <si>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</si>
  <si>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</si>
  <si>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</si>
  <si>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</si>
  <si>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</si>
  <si>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</si>
  <si>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</si>
  <si>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</si>
  <si>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</si>
  <si>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</si>
  <si>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</si>
  <si>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</si>
  <si>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</si>
  <si>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</si>
  <si>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</si>
  <si>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</si>
  <si>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</si>
  <si>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</si>
  <si>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</si>
  <si>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</si>
  <si>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</si>
  <si>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</si>
  <si>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</si>
  <si>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</si>
  <si>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</si>
  <si>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</si>
  <si>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</si>
  <si>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</si>
  <si>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</si>
  <si>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</si>
  <si>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</si>
  <si>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</si>
  <si>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</si>
  <si>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</si>
  <si>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</si>
  <si>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</si>
  <si>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</si>
  <si>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</si>
  <si>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</si>
  <si>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</si>
  <si>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</si>
  <si>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</si>
  <si>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</si>
  <si>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</si>
  <si>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</si>
  <si>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</si>
  <si>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</si>
  <si>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</si>
  <si>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</si>
  <si>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</si>
  <si>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</si>
  <si>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</si>
  <si>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</si>
  <si>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</si>
  <si>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</si>
  <si>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</si>
  <si>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</si>
  <si>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</si>
  <si>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</si>
  <si>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</si>
  <si>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</si>
  <si>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</si>
  <si>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</si>
  <si>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</si>
  <si>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</si>
  <si>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</si>
  <si>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</si>
  <si>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</si>
  <si>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</si>
  <si>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</si>
  <si>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</si>
  <si>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</si>
  <si>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</si>
  <si>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</si>
  <si>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</si>
  <si>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</si>
  <si>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</si>
  <si>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</si>
  <si>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</si>
  <si>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</si>
  <si>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</si>
  <si>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</si>
  <si>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</si>
  <si>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</si>
  <si>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</si>
  <si>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</si>
  <si>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</si>
  <si>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</si>
  <si>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</si>
  <si>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</si>
  <si>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</si>
  <si>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</si>
  <si>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</si>
  <si>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</si>
  <si>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</si>
  <si>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</si>
  <si>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</si>
  <si>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</si>
  <si>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</si>
  <si>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</si>
  <si>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</si>
  <si>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</si>
  <si>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</si>
  <si>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</si>
  <si>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</si>
  <si>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</si>
  <si>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</si>
  <si>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</si>
  <si>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</si>
  <si>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</si>
  <si>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</si>
  <si>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</si>
  <si>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</si>
  <si>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</si>
  <si>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</si>
  <si>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</si>
  <si>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</si>
  <si>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</si>
  <si>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</si>
  <si>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</si>
  <si>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</si>
  <si>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</si>
  <si>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</si>
  <si>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</si>
  <si>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</si>
  <si>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</si>
  <si>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</si>
  <si>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</si>
  <si>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</si>
  <si>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</si>
  <si>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</si>
  <si>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</si>
  <si>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</si>
  <si>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</si>
  <si>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</si>
  <si>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</si>
  <si>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</si>
  <si>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</si>
  <si>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</si>
  <si>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</si>
  <si>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</si>
  <si>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</si>
  <si>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</si>
  <si>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</si>
  <si>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</si>
  <si>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</si>
  <si>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</si>
  <si>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</si>
  <si>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</si>
  <si>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</si>
  <si>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</si>
  <si>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</si>
  <si>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</si>
  <si>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</si>
  <si>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</si>
  <si>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</si>
  <si>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</si>
  <si>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</si>
  <si>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</si>
  <si>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</si>
  <si>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</si>
  <si>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</si>
  <si>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</si>
  <si>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</si>
  <si>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</si>
  <si>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</si>
  <si>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</si>
  <si>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</si>
  <si>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</si>
  <si>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</si>
  <si>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</si>
  <si>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</si>
  <si>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</si>
  <si>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</si>
  <si>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</si>
  <si>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</si>
  <si>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</si>
  <si>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</si>
  <si>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</si>
  <si>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</si>
  <si>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</si>
  <si>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</si>
  <si>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</si>
  <si>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</si>
  <si>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</si>
  <si>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</si>
  <si>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</si>
  <si>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</si>
  <si>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</si>
  <si>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</si>
  <si>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</si>
  <si>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</si>
  <si>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</si>
  <si>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</si>
  <si>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</si>
  <si>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</si>
  <si>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</si>
  <si>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</si>
  <si>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</si>
  <si>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</si>
  <si>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</si>
  <si>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</si>
  <si>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</si>
  <si>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</si>
  <si>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</si>
  <si>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</si>
  <si>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</si>
  <si>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</si>
  <si>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</si>
  <si>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</si>
  <si>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</si>
  <si>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</si>
  <si>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</si>
  <si>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</si>
  <si>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</si>
  <si>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</si>
  <si>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</si>
  <si>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</si>
  <si>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</si>
  <si>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</si>
  <si>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</si>
  <si>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</si>
  <si>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</si>
  <si>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</si>
  <si>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</si>
  <si>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</si>
  <si>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</si>
  <si>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</si>
  <si>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</si>
  <si>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</si>
  <si>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</si>
  <si>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</si>
  <si>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</si>
  <si>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</si>
  <si>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</si>
  <si>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</si>
  <si>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</si>
  <si>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</si>
  <si>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</si>
  <si>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</si>
  <si>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</si>
  <si>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</si>
  <si>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</si>
  <si>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</si>
  <si>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</si>
  <si>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</si>
  <si>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</si>
  <si>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</si>
  <si>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</si>
  <si>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</si>
  <si>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</si>
  <si>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</si>
  <si>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</si>
  <si>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</si>
  <si>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</si>
  <si>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</si>
  <si>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</si>
  <si>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</si>
  <si>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</si>
  <si>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</si>
  <si>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</si>
  <si>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</si>
  <si>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</si>
  <si>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</si>
  <si>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</si>
  <si>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</si>
  <si>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</si>
  <si>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</si>
  <si>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</si>
  <si>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</si>
  <si>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</si>
  <si>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</si>
  <si>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</si>
  <si>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</si>
  <si>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</si>
  <si>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</si>
  <si>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</si>
  <si>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</si>
  <si>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</si>
  <si>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</si>
  <si>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</si>
  <si>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</si>
  <si>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</si>
  <si>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</si>
  <si>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</si>
  <si>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</si>
  <si>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</si>
  <si>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</si>
  <si>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</si>
  <si>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</si>
  <si>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</si>
  <si>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</si>
  <si>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</si>
  <si>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</si>
  <si>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</si>
  <si>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</si>
  <si>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</si>
  <si>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</si>
  <si>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</si>
  <si>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</si>
  <si>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</si>
  <si>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</si>
  <si>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</si>
  <si>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</si>
  <si>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</si>
  <si>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</si>
  <si>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</si>
  <si>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</si>
  <si>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</si>
  <si>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</si>
  <si>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</si>
  <si>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</si>
  <si>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</si>
  <si>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</si>
  <si>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</si>
  <si>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</si>
  <si>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</si>
  <si>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</si>
  <si>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</si>
  <si>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</si>
  <si>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</si>
  <si>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</si>
  <si>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</si>
  <si>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</si>
  <si>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</si>
  <si>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</si>
  <si>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</si>
  <si>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</si>
  <si>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</si>
  <si>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</si>
  <si>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</si>
  <si>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</si>
  <si>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</si>
  <si>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</si>
  <si>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</si>
  <si>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</si>
  <si>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</si>
  <si>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</si>
  <si>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</si>
  <si>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</si>
  <si>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</si>
  <si>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</si>
  <si>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</si>
  <si>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</si>
  <si>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</si>
  <si>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</si>
  <si>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</si>
  <si>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</si>
  <si>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</si>
  <si>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</si>
  <si>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</si>
  <si>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</si>
  <si>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</si>
  <si>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</si>
  <si>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</si>
  <si>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</si>
  <si>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</si>
  <si>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</si>
  <si>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</si>
  <si>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</si>
  <si>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</si>
  <si>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</si>
  <si>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</si>
  <si>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</si>
  <si>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</si>
  <si>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</si>
  <si>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</si>
  <si>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</si>
  <si>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</si>
  <si>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</si>
  <si>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</si>
  <si>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</si>
  <si>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</si>
  <si>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</si>
  <si>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</si>
  <si>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</si>
  <si>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</si>
  <si>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</si>
  <si>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</si>
  <si>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</si>
  <si>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</si>
  <si>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</si>
  <si>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</si>
  <si>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</si>
  <si>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</si>
  <si>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</si>
  <si>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</si>
  <si>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</si>
  <si>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</si>
  <si>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</si>
  <si>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</si>
  <si>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</si>
  <si>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</si>
  <si>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</si>
  <si>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</si>
  <si>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</si>
  <si>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</si>
  <si>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</si>
  <si>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</si>
  <si>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</si>
  <si>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</si>
  <si>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</si>
  <si>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</si>
  <si>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</si>
  <si>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</si>
  <si>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</si>
  <si>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</si>
  <si>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</si>
  <si>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</si>
  <si>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</si>
  <si>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</si>
  <si>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</si>
  <si>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</si>
  <si>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</si>
  <si>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</si>
  <si>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</si>
  <si>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</si>
  <si>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</si>
  <si>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</si>
  <si>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</si>
  <si>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</si>
  <si>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</si>
  <si>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</si>
  <si>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</si>
  <si>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</si>
  <si>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</si>
  <si>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</si>
  <si>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</si>
  <si>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</si>
  <si>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</si>
  <si>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</si>
  <si>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</si>
  <si>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</si>
  <si>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</si>
  <si>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</si>
  <si>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</si>
  <si>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</si>
  <si>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</si>
  <si>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</si>
  <si>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</si>
  <si>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</si>
  <si>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</si>
  <si>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</si>
  <si>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</si>
  <si>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</si>
  <si>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</si>
  <si>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</si>
  <si>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</si>
  <si>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</si>
  <si>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</si>
  <si>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</si>
  <si>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</si>
  <si>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</si>
  <si>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</si>
  <si>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</si>
  <si>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</si>
  <si>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</si>
  <si>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</si>
  <si>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</si>
  <si>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</si>
  <si>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</si>
  <si>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</si>
  <si>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</si>
  <si>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</si>
  <si>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</si>
  <si>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</si>
  <si>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</si>
  <si>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</si>
  <si>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</si>
  <si>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</si>
  <si>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</si>
  <si>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</si>
  <si>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</si>
  <si>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</si>
  <si>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</si>
  <si>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</si>
  <si>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</si>
  <si>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</si>
  <si>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</si>
  <si>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</si>
  <si>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</si>
  <si>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</si>
  <si>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</si>
  <si>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</si>
  <si>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</si>
  <si>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</si>
  <si>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</si>
  <si>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</si>
  <si>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</si>
  <si>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</si>
  <si>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</si>
  <si>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</si>
  <si>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</si>
  <si>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</si>
  <si>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</si>
  <si>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</si>
  <si>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</si>
  <si>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</si>
  <si>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</si>
  <si>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</si>
  <si>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</si>
  <si>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</si>
  <si>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</si>
  <si>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</si>
  <si>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</si>
  <si>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</si>
  <si>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</si>
  <si>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</si>
  <si>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</si>
  <si>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</si>
  <si>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</si>
  <si>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</si>
  <si>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</si>
  <si>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</si>
  <si>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</si>
  <si>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</si>
  <si>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</si>
  <si>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</si>
  <si>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</si>
  <si>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</si>
  <si>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</si>
  <si>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</si>
  <si>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</si>
  <si>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</si>
  <si>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</si>
  <si>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</si>
  <si>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</si>
  <si>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</si>
  <si>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</si>
  <si>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</si>
  <si>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</si>
  <si>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</si>
  <si>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</si>
  <si>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</si>
  <si>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</si>
  <si>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</si>
  <si>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</si>
  <si>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</si>
  <si>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</si>
  <si>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</si>
  <si>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</si>
  <si>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</si>
  <si>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</si>
  <si>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</si>
  <si>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</si>
  <si>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</si>
  <si>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</si>
  <si>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</si>
  <si>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</si>
  <si>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</si>
  <si>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</si>
  <si>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</si>
  <si>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</si>
  <si>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</si>
  <si>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</si>
  <si>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</si>
  <si>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</si>
  <si>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</si>
  <si>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</si>
  <si>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</si>
  <si>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</si>
  <si>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</si>
  <si>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</si>
  <si>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</si>
  <si>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</si>
  <si>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</si>
  <si>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</si>
  <si>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</si>
  <si>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</si>
  <si>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</si>
  <si>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</si>
  <si>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</si>
  <si>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</si>
  <si>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</si>
  <si>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</si>
  <si>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</si>
  <si>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</si>
  <si>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</si>
  <si>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</si>
  <si>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</si>
  <si>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</si>
  <si>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</si>
  <si>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</si>
  <si>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</si>
  <si>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</si>
  <si>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</si>
  <si>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</si>
  <si>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</si>
  <si>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</si>
  <si>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</si>
  <si>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</si>
  <si>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</si>
  <si>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</si>
  <si>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</si>
  <si>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</si>
  <si>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</si>
  <si>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</si>
  <si>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</si>
  <si>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</si>
  <si>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</si>
  <si>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</si>
  <si>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</si>
  <si>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</si>
  <si>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</si>
  <si>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</si>
  <si>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</si>
  <si>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</si>
  <si>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</si>
  <si>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</si>
  <si>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</si>
  <si>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</si>
  <si>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</si>
  <si>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</si>
  <si>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</si>
  <si>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</si>
  <si>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</si>
  <si>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</si>
  <si>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</si>
  <si>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</si>
  <si>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</si>
  <si>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</si>
  <si>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</si>
  <si>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</si>
  <si>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</si>
  <si>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</si>
  <si>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</si>
  <si>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</si>
  <si>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</si>
  <si>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</si>
  <si>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</si>
  <si>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</si>
  <si>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</si>
  <si>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</si>
  <si>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</si>
  <si>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</si>
  <si>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</si>
  <si>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</si>
  <si>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</si>
  <si>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</si>
  <si>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</si>
  <si>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</si>
  <si>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</si>
  <si>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</si>
  <si>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</si>
  <si>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</si>
  <si>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</si>
  <si>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</si>
  <si>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</si>
  <si>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</si>
  <si>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</si>
  <si>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</si>
  <si>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</si>
  <si>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</si>
  <si>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</si>
  <si>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</si>
  <si>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</si>
  <si>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</si>
  <si>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</si>
  <si>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</si>
  <si>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</si>
  <si>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</si>
  <si>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</si>
  <si>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</si>
  <si>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</si>
  <si>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</si>
  <si>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</si>
  <si>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</si>
  <si>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</si>
  <si>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</si>
  <si>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</si>
  <si>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</si>
  <si>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</si>
  <si>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</si>
  <si>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</si>
  <si>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</si>
  <si>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</si>
  <si>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</si>
  <si>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</si>
  <si>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</si>
  <si>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</si>
  <si>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</si>
  <si>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</si>
  <si>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</si>
  <si>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</si>
  <si>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</si>
  <si>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</si>
  <si>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</si>
  <si>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</si>
  <si>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</si>
  <si>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</si>
  <si>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</si>
  <si>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</si>
  <si>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</si>
  <si>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</si>
  <si>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</si>
  <si>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</si>
  <si>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</si>
  <si>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</si>
  <si>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</si>
  <si>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</si>
  <si>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</si>
  <si>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</si>
  <si>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</si>
  <si>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</si>
  <si>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</si>
  <si>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</si>
  <si>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</si>
  <si>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</si>
  <si>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</si>
  <si>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</si>
  <si>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</si>
  <si>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</si>
  <si>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</si>
  <si>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</si>
  <si>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</si>
  <si>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</si>
  <si>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</si>
  <si>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</si>
  <si>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</si>
  <si>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</si>
  <si>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</si>
  <si>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</si>
  <si>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</si>
  <si>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</si>
  <si>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</si>
  <si>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</si>
  <si>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</si>
  <si>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</si>
  <si>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</si>
  <si>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</si>
  <si>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</si>
  <si>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</si>
  <si>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</si>
  <si>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</si>
  <si>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</si>
  <si>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</si>
  <si>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</si>
  <si>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</si>
  <si>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</si>
  <si>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</si>
  <si>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</si>
  <si>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</si>
  <si>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</si>
  <si>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</si>
  <si>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</si>
  <si>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</si>
  <si>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</si>
  <si>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</si>
  <si>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</si>
  <si>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</si>
  <si>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</si>
  <si>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</si>
  <si>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</si>
  <si>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</si>
  <si>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</si>
  <si>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</si>
  <si>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</si>
  <si>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</si>
  <si>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</si>
  <si>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</si>
  <si>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</si>
  <si>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</si>
  <si>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</si>
  <si>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</si>
  <si>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</si>
  <si>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</si>
  <si>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</si>
  <si>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</si>
  <si>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</si>
  <si>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</si>
  <si>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</si>
  <si>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</si>
  <si>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</si>
  <si>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</si>
  <si>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</si>
  <si>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</si>
  <si>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</si>
  <si>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</si>
  <si>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</si>
  <si>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</si>
  <si>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</si>
  <si>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</si>
  <si>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</si>
  <si>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</si>
  <si>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</si>
  <si>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</si>
  <si>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</si>
  <si>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</si>
  <si>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</si>
  <si>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</si>
  <si>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</si>
  <si>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</si>
  <si>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</si>
  <si>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</si>
  <si>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</si>
  <si>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</si>
  <si>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</si>
  <si>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</si>
  <si>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</si>
  <si>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</si>
  <si>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</si>
  <si>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</si>
  <si>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</si>
  <si>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</si>
  <si>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</si>
  <si>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</si>
  <si>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</si>
  <si>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</si>
  <si>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</si>
  <si>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</si>
  <si>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</si>
  <si>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</si>
  <si>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</si>
  <si>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</si>
  <si>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</si>
  <si>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</si>
  <si>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</si>
  <si>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</si>
  <si>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</si>
  <si>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</si>
  <si>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</si>
  <si>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</si>
  <si>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</si>
  <si>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</si>
  <si>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</si>
  <si>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</si>
  <si>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</si>
  <si>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</si>
  <si>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</si>
  <si>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</si>
  <si>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</si>
  <si>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</si>
  <si>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</si>
  <si>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</si>
  <si>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</si>
  <si>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</si>
  <si>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</si>
  <si>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</si>
  <si>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</si>
  <si>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</si>
  <si>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</si>
  <si>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</si>
  <si>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</si>
  <si>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</si>
  <si>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</si>
  <si>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</si>
  <si>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</si>
  <si>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</si>
  <si>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</si>
  <si>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</si>
  <si>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</si>
  <si>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</si>
  <si>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</si>
  <si>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</si>
  <si>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</si>
  <si>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</si>
  <si>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</si>
  <si>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</si>
  <si>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</si>
  <si>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</si>
  <si>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</si>
  <si>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</si>
  <si>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</si>
  <si>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</si>
  <si>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</si>
  <si>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</si>
  <si>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</si>
  <si>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</si>
  <si>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</si>
  <si>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</si>
  <si>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</si>
  <si>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</si>
  <si>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</si>
  <si>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</si>
  <si>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</si>
  <si>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</si>
  <si>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</si>
  <si>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</si>
  <si>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</si>
  <si>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</si>
  <si>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</si>
  <si>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</si>
  <si>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</si>
  <si>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</si>
  <si>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</si>
  <si>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</si>
  <si>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</si>
  <si>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</si>
  <si>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</si>
  <si>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</si>
  <si>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</si>
  <si>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</si>
  <si>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</si>
  <si>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</si>
  <si>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</si>
  <si>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</si>
  <si>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</si>
  <si>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</si>
  <si>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</si>
  <si>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</si>
  <si>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</si>
  <si>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</si>
  <si>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</si>
  <si>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</si>
  <si>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</si>
  <si>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</si>
  <si>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</si>
  <si>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</si>
  <si>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</si>
  <si>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</si>
  <si>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</si>
  <si>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</si>
  <si>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</si>
  <si>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</si>
  <si>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</si>
  <si>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</si>
  <si>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</si>
  <si>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</si>
  <si>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</si>
  <si>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</si>
  <si>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</si>
  <si>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</si>
  <si>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</si>
  <si>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</si>
  <si>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</si>
  <si>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</si>
  <si>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</si>
  <si>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</si>
  <si>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</si>
  <si>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</si>
  <si>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</si>
  <si>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</si>
  <si>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</si>
  <si>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</si>
  <si>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</si>
  <si>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</si>
  <si>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</si>
  <si>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</si>
  <si>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</si>
  <si>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</si>
  <si>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</si>
  <si>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</si>
  <si>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</si>
  <si>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</si>
  <si>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</si>
  <si>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</si>
  <si>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</si>
  <si>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</si>
  <si>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</si>
  <si>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</si>
  <si>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</si>
  <si>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</si>
  <si>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</si>
  <si>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</si>
  <si>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</si>
  <si>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</si>
  <si>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</si>
  <si>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</si>
  <si>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</si>
  <si>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</si>
  <si>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</si>
  <si>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</si>
  <si>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</si>
  <si>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</si>
  <si>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</si>
  <si>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</si>
  <si>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</si>
  <si>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</si>
  <si>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</si>
  <si>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</si>
  <si>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</si>
  <si>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</si>
  <si>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</si>
  <si>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</si>
  <si>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</si>
  <si>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</si>
  <si>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</si>
  <si>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</si>
  <si>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</si>
  <si>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</si>
  <si>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</si>
  <si>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</si>
  <si>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</si>
  <si>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</si>
  <si>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</si>
  <si>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</si>
  <si>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</si>
  <si>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</si>
  <si>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</si>
  <si>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</si>
  <si>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</si>
  <si>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</si>
  <si>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</si>
  <si>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</si>
  <si>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</si>
  <si>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</si>
  <si>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</si>
  <si>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</si>
  <si>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</si>
  <si>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</si>
  <si>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</si>
  <si>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</si>
  <si>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</si>
  <si>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</si>
  <si>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</si>
  <si>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</si>
  <si>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</si>
  <si>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</si>
  <si>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</si>
  <si>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</si>
  <si>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</si>
  <si>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</si>
  <si>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</si>
  <si>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</si>
  <si>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</si>
  <si>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</si>
  <si>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</si>
  <si>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</si>
  <si>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</si>
  <si>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</si>
  <si>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</si>
  <si>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</si>
  <si>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</si>
  <si>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</si>
  <si>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</si>
  <si>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</si>
  <si>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</si>
  <si>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</si>
  <si>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</si>
  <si>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</si>
  <si>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</si>
  <si>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</si>
  <si>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</si>
  <si>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</si>
  <si>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</si>
  <si>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</si>
  <si>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</si>
  <si>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</si>
  <si>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</si>
  <si>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</si>
  <si>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</si>
  <si>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</si>
  <si>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</si>
  <si>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</si>
  <si>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</si>
  <si>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</si>
  <si>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</si>
  <si>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</si>
  <si>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</si>
  <si>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</si>
  <si>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</si>
  <si>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</si>
  <si>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</si>
  <si>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</si>
  <si>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</si>
  <si>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</si>
  <si>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</si>
  <si>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</si>
  <si>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</si>
  <si>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</si>
  <si>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</si>
  <si>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</si>
  <si>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</si>
  <si>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</si>
  <si>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</si>
  <si>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</si>
  <si>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</si>
  <si>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</si>
  <si>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</si>
  <si>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</si>
  <si>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</si>
  <si>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</si>
  <si>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</si>
  <si>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</si>
  <si>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</si>
  <si>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</si>
  <si>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</si>
  <si>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</si>
  <si>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</si>
  <si>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</si>
  <si>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</si>
  <si>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</si>
  <si>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</si>
  <si>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</si>
  <si>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</si>
  <si>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</si>
  <si>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</si>
  <si>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</si>
  <si>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</si>
  <si>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</si>
  <si>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</si>
  <si>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</si>
  <si>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</si>
  <si>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</si>
  <si>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</si>
  <si>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</si>
  <si>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</si>
  <si>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</si>
  <si>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</si>
  <si>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</si>
  <si>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</si>
  <si>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</si>
  <si>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</si>
  <si>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</si>
  <si>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</si>
  <si>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</si>
  <si>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</si>
  <si>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</si>
  <si>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</si>
  <si>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</si>
  <si>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</si>
  <si>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</si>
  <si>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</si>
  <si>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</si>
  <si>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</si>
  <si>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</si>
  <si>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</si>
  <si>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</si>
  <si>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</si>
  <si>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</si>
  <si>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</si>
  <si>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</si>
  <si>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</si>
  <si>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</si>
  <si>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</si>
  <si>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</si>
  <si>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</si>
  <si>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</si>
  <si>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</si>
  <si>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</si>
  <si>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</si>
  <si>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</si>
  <si>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</si>
  <si>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</si>
  <si>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</si>
  <si>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</si>
  <si>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</si>
  <si>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</si>
  <si>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</si>
  <si>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</si>
  <si>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</si>
  <si>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</si>
  <si>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</si>
  <si>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</si>
  <si>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</si>
  <si>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</si>
  <si>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</si>
  <si>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</si>
  <si>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</si>
  <si>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</si>
  <si>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</si>
  <si>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</si>
  <si>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</si>
  <si>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</si>
  <si>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</si>
  <si>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Asif</t>
  </si>
  <si>
    <t>MD. Yakub (Noyon)</t>
  </si>
  <si>
    <t>Arifur Rahman</t>
  </si>
  <si>
    <t>Md. Selim Hossain</t>
  </si>
  <si>
    <t>Md. Srabon</t>
  </si>
  <si>
    <t>MD.ifter ahad</t>
  </si>
  <si>
    <t>Shipon Sutrodar</t>
  </si>
  <si>
    <t>Zunayed Hasan</t>
  </si>
  <si>
    <t>Md. Faysal Abdin</t>
  </si>
  <si>
    <t>Sadikur Rahman Hridoy</t>
  </si>
  <si>
    <t>Md. Tusher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</si>
  <si>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</si>
  <si>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</si>
  <si>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</si>
  <si>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</si>
  <si>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</si>
  <si>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</si>
  <si>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</si>
  <si>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</si>
  <si>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</si>
  <si>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Ashik Islam</t>
  </si>
  <si>
    <t>R.K Mobile Center</t>
  </si>
  <si>
    <t>MAR'20 Back Margin
Dealer Wise Value Achievement Status</t>
  </si>
  <si>
    <t>Target 
MAR 2020</t>
  </si>
  <si>
    <t>Achievement 
MAR 2020</t>
  </si>
  <si>
    <t>Achievement %
MAR 2019</t>
  </si>
  <si>
    <t>MAR'20 Back margin
Region Wise Value Achievement Status</t>
  </si>
  <si>
    <t>Target MAR 2020</t>
  </si>
  <si>
    <t>Achievement
 MAR 2020</t>
  </si>
  <si>
    <t>Achievement %
MAR 2020</t>
  </si>
  <si>
    <t>MAR'20 Back margin
Zone Wise Value Achievement Status</t>
  </si>
  <si>
    <t>MAR Target</t>
  </si>
  <si>
    <t>MAR Achievement</t>
  </si>
  <si>
    <t>Region/
Cluster</t>
  </si>
  <si>
    <t>Dealer Zone</t>
  </si>
  <si>
    <t>Southern</t>
  </si>
  <si>
    <t>Madaripur</t>
  </si>
  <si>
    <t>Kushtia</t>
  </si>
  <si>
    <t>Eastern</t>
  </si>
  <si>
    <t>Chandpur</t>
  </si>
  <si>
    <t>Noakhali</t>
  </si>
  <si>
    <t>Cox's Bazar</t>
  </si>
  <si>
    <t>Chattogram</t>
  </si>
  <si>
    <t>Central</t>
  </si>
  <si>
    <t>Dhaka Center</t>
  </si>
  <si>
    <t>Munshiganj</t>
  </si>
  <si>
    <t>Narsingdi</t>
  </si>
  <si>
    <t>Jashore</t>
  </si>
  <si>
    <t>Northern</t>
  </si>
  <si>
    <t>Bogura</t>
  </si>
  <si>
    <t>Cumilla</t>
  </si>
  <si>
    <t>EEL</t>
  </si>
  <si>
    <t>M/S. MM Trade Link</t>
  </si>
  <si>
    <t>Dealer
Zone</t>
  </si>
  <si>
    <t>Jobayer Anik</t>
  </si>
  <si>
    <t>Md. Masud rana</t>
  </si>
  <si>
    <t>Md. Ashraful</t>
  </si>
  <si>
    <t>DSR-0099</t>
  </si>
  <si>
    <t>Forhad Hossain</t>
  </si>
  <si>
    <t>Md. Refat</t>
  </si>
  <si>
    <t>Md. Dilwar Hussain</t>
  </si>
  <si>
    <t>Md. Insan Ali</t>
  </si>
  <si>
    <t>Md. Rasheduzzaman (Milon)</t>
  </si>
  <si>
    <t>Sourav Hossain</t>
  </si>
  <si>
    <t>Md. Nasim Sahana (Pappu)</t>
  </si>
  <si>
    <t>Md. Anower Hosen</t>
  </si>
  <si>
    <t>Md. Rony Ali</t>
  </si>
  <si>
    <t>Md. Shanto</t>
  </si>
  <si>
    <t>Palash Chandra Sarkar</t>
  </si>
  <si>
    <t>Md. Shahin Khan</t>
  </si>
  <si>
    <t>Md. Saiful Haque Shifat</t>
  </si>
  <si>
    <t>Md. Imam</t>
  </si>
  <si>
    <t xml:space="preserve">Md.Sujon Mollah </t>
  </si>
  <si>
    <t>Subodh Biswas</t>
  </si>
  <si>
    <t>Md. Tahmid</t>
  </si>
  <si>
    <t>Shuvo Basu</t>
  </si>
  <si>
    <t>Md. Raisul Islam</t>
  </si>
  <si>
    <t>SK. Momtazul Islam</t>
  </si>
  <si>
    <t>Nayon Hossain</t>
  </si>
  <si>
    <t>Abu Jafar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</si>
  <si>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</si>
  <si>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</si>
  <si>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</si>
  <si>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</si>
  <si>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</si>
  <si>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</si>
  <si>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</si>
  <si>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 xml:space="preserve">Up to 15.03.2020 </t>
  </si>
  <si>
    <t xml:space="preserve">DSR wise Back margin  till 14 MAR'20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</si>
</sst>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sz val="11"/>
      <color rgb="FF000000"/>
      <name val="Bahnschrift"/>
      <family val="2"/>
    </font>
    <font>
      <sz val="11"/>
      <color indexed="8"/>
      <name val="Bahnschrift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26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7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4" fillId="0" borderId="28" xfId="0" applyFont="1" applyBorder="1" applyAlignment="1"/>
    <xf numFmtId="0" fontId="4" fillId="0" borderId="9" xfId="0" applyFont="1" applyBorder="1" applyAlignment="1"/>
    <xf numFmtId="0" fontId="4" fillId="0" borderId="27" xfId="0" applyFont="1" applyBorder="1" applyAlignment="1"/>
    <xf numFmtId="0" fontId="4" fillId="0" borderId="1" xfId="0" applyFont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6" fillId="0" borderId="5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164" fontId="0" fillId="4" borderId="27" xfId="1" applyNumberFormat="1" applyFont="1" applyFill="1" applyBorder="1" applyAlignment="1">
      <alignment horizontal="center" vertical="center"/>
    </xf>
    <xf numFmtId="1" fontId="0" fillId="0" borderId="29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6" borderId="5" xfId="0" applyFont="1" applyFill="1" applyBorder="1" applyAlignment="1">
      <alignment horizontal="center"/>
    </xf>
    <xf numFmtId="0" fontId="16" fillId="0" borderId="1" xfId="0" applyFont="1" applyBorder="1"/>
    <xf numFmtId="0" fontId="17" fillId="0" borderId="8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4" borderId="10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 wrapText="1"/>
    </xf>
    <xf numFmtId="0" fontId="18" fillId="0" borderId="0" xfId="0" applyFont="1"/>
    <xf numFmtId="0" fontId="17" fillId="2" borderId="3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18" fontId="20" fillId="3" borderId="1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8" fillId="4" borderId="9" xfId="0" applyFont="1" applyFill="1" applyBorder="1"/>
    <xf numFmtId="0" fontId="18" fillId="0" borderId="9" xfId="0" applyFont="1" applyBorder="1"/>
    <xf numFmtId="164" fontId="22" fillId="3" borderId="32" xfId="1" applyNumberFormat="1" applyFont="1" applyFill="1" applyBorder="1" applyAlignment="1">
      <alignment horizontal="center" vertical="center"/>
    </xf>
    <xf numFmtId="164" fontId="18" fillId="4" borderId="9" xfId="1" applyNumberFormat="1" applyFont="1" applyFill="1" applyBorder="1" applyAlignment="1">
      <alignment horizontal="center" vertical="center"/>
    </xf>
    <xf numFmtId="9" fontId="18" fillId="4" borderId="9" xfId="2" applyNumberFormat="1" applyFont="1" applyFill="1" applyBorder="1" applyAlignment="1">
      <alignment horizontal="center" vertical="center"/>
    </xf>
    <xf numFmtId="43" fontId="18" fillId="4" borderId="9" xfId="1" applyNumberFormat="1" applyFont="1" applyFill="1" applyBorder="1" applyAlignment="1">
      <alignment horizontal="center" vertical="center"/>
    </xf>
    <xf numFmtId="164" fontId="18" fillId="4" borderId="9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64" fontId="18" fillId="4" borderId="1" xfId="1" applyNumberFormat="1" applyFont="1" applyFill="1" applyBorder="1" applyAlignment="1">
      <alignment horizontal="center" vertical="center"/>
    </xf>
    <xf numFmtId="164" fontId="18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/>
    <xf numFmtId="0" fontId="18" fillId="4" borderId="0" xfId="0" applyFont="1" applyFill="1" applyAlignment="1">
      <alignment horizontal="left"/>
    </xf>
    <xf numFmtId="0" fontId="18" fillId="0" borderId="33" xfId="0" applyFont="1" applyBorder="1"/>
    <xf numFmtId="0" fontId="23" fillId="4" borderId="1" xfId="0" applyFont="1" applyFill="1" applyBorder="1"/>
    <xf numFmtId="0" fontId="18" fillId="6" borderId="9" xfId="0" applyFont="1" applyFill="1" applyBorder="1" applyAlignment="1">
      <alignment horizontal="center"/>
    </xf>
    <xf numFmtId="0" fontId="18" fillId="6" borderId="0" xfId="0" applyFont="1" applyFill="1"/>
    <xf numFmtId="164" fontId="18" fillId="6" borderId="9" xfId="1" applyNumberFormat="1" applyFont="1" applyFill="1" applyBorder="1" applyAlignment="1">
      <alignment horizontal="center" vertical="center"/>
    </xf>
    <xf numFmtId="164" fontId="18" fillId="6" borderId="1" xfId="1" applyNumberFormat="1" applyFont="1" applyFill="1" applyBorder="1" applyAlignment="1">
      <alignment horizontal="center" vertical="center"/>
    </xf>
    <xf numFmtId="43" fontId="18" fillId="6" borderId="9" xfId="1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0" fontId="18" fillId="4" borderId="0" xfId="0" applyFont="1" applyFill="1"/>
    <xf numFmtId="0" fontId="18" fillId="8" borderId="1" xfId="0" applyFont="1" applyFill="1" applyBorder="1"/>
    <xf numFmtId="0" fontId="23" fillId="9" borderId="1" xfId="0" applyFont="1" applyFill="1" applyBorder="1"/>
    <xf numFmtId="165" fontId="18" fillId="4" borderId="9" xfId="2" applyNumberFormat="1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vertical="center"/>
    </xf>
    <xf numFmtId="164" fontId="18" fillId="4" borderId="1" xfId="1" applyNumberFormat="1" applyFont="1" applyFill="1" applyBorder="1" applyAlignment="1">
      <alignment horizontal="left" vertical="center"/>
    </xf>
    <xf numFmtId="164" fontId="20" fillId="3" borderId="13" xfId="1" applyNumberFormat="1" applyFont="1" applyFill="1" applyBorder="1"/>
    <xf numFmtId="164" fontId="20" fillId="3" borderId="13" xfId="0" applyNumberFormat="1" applyFont="1" applyFill="1" applyBorder="1"/>
    <xf numFmtId="164" fontId="20" fillId="3" borderId="14" xfId="1" applyNumberFormat="1" applyFont="1" applyFill="1" applyBorder="1"/>
    <xf numFmtId="0" fontId="17" fillId="0" borderId="0" xfId="0" applyFont="1"/>
    <xf numFmtId="0" fontId="18" fillId="0" borderId="0" xfId="0" applyFont="1" applyAlignment="1">
      <alignment horizontal="center"/>
    </xf>
    <xf numFmtId="164" fontId="18" fillId="0" borderId="0" xfId="0" applyNumberFormat="1" applyFont="1"/>
    <xf numFmtId="164" fontId="18" fillId="0" borderId="0" xfId="1" applyNumberFormat="1" applyFont="1"/>
    <xf numFmtId="9" fontId="20" fillId="3" borderId="13" xfId="2" applyNumberFormat="1" applyFont="1" applyFill="1" applyBorder="1"/>
    <xf numFmtId="0" fontId="17" fillId="0" borderId="4" xfId="0" applyFont="1" applyBorder="1" applyAlignment="1">
      <alignment vertical="center" wrapText="1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10" fontId="18" fillId="4" borderId="1" xfId="2" applyNumberFormat="1" applyFont="1" applyFill="1" applyBorder="1" applyAlignment="1">
      <alignment horizontal="center" vertical="center"/>
    </xf>
    <xf numFmtId="43" fontId="18" fillId="4" borderId="1" xfId="1" applyNumberFormat="1" applyFont="1" applyFill="1" applyBorder="1" applyAlignment="1">
      <alignment horizontal="center" vertical="center"/>
    </xf>
    <xf numFmtId="0" fontId="18" fillId="5" borderId="0" xfId="0" applyFont="1" applyFill="1" applyAlignment="1">
      <alignment horizontal="left"/>
    </xf>
    <xf numFmtId="164" fontId="18" fillId="5" borderId="1" xfId="1" applyNumberFormat="1" applyFont="1" applyFill="1" applyBorder="1" applyAlignment="1">
      <alignment horizontal="center" vertical="center"/>
    </xf>
    <xf numFmtId="10" fontId="18" fillId="5" borderId="1" xfId="2" applyNumberFormat="1" applyFont="1" applyFill="1" applyBorder="1" applyAlignment="1">
      <alignment horizontal="center" vertical="center"/>
    </xf>
    <xf numFmtId="0" fontId="20" fillId="3" borderId="12" xfId="0" applyFont="1" applyFill="1" applyBorder="1"/>
    <xf numFmtId="164" fontId="20" fillId="3" borderId="13" xfId="0" applyNumberFormat="1" applyFont="1" applyFill="1" applyBorder="1" applyAlignment="1">
      <alignment horizontal="center" vertical="center"/>
    </xf>
    <xf numFmtId="10" fontId="20" fillId="3" borderId="13" xfId="2" applyNumberFormat="1" applyFont="1" applyFill="1" applyBorder="1" applyAlignment="1">
      <alignment horizontal="center" vertical="center"/>
    </xf>
    <xf numFmtId="164" fontId="20" fillId="3" borderId="13" xfId="2" applyNumberFormat="1" applyFont="1" applyFill="1" applyBorder="1" applyAlignment="1">
      <alignment horizontal="center" vertical="center"/>
    </xf>
    <xf numFmtId="164" fontId="20" fillId="3" borderId="14" xfId="1" applyNumberFormat="1" applyFont="1" applyFill="1" applyBorder="1" applyAlignment="1">
      <alignment horizontal="center" vertical="center"/>
    </xf>
    <xf numFmtId="43" fontId="18" fillId="0" borderId="0" xfId="0" applyNumberFormat="1" applyFont="1"/>
    <xf numFmtId="0" fontId="17" fillId="0" borderId="0" xfId="0" applyFont="1" applyBorder="1" applyAlignment="1">
      <alignment vertical="center" wrapText="1"/>
    </xf>
    <xf numFmtId="0" fontId="20" fillId="3" borderId="34" xfId="0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/>
    <xf numFmtId="164" fontId="18" fillId="4" borderId="37" xfId="1" applyNumberFormat="1" applyFont="1" applyFill="1" applyBorder="1"/>
    <xf numFmtId="10" fontId="18" fillId="4" borderId="37" xfId="2" applyNumberFormat="1" applyFont="1" applyFill="1" applyBorder="1"/>
    <xf numFmtId="1" fontId="18" fillId="4" borderId="37" xfId="2" applyNumberFormat="1" applyFont="1" applyFill="1" applyBorder="1"/>
    <xf numFmtId="43" fontId="18" fillId="4" borderId="37" xfId="1" applyNumberFormat="1" applyFont="1" applyFill="1" applyBorder="1"/>
    <xf numFmtId="164" fontId="18" fillId="4" borderId="38" xfId="1" applyNumberFormat="1" applyFont="1" applyFill="1" applyBorder="1"/>
    <xf numFmtId="0" fontId="18" fillId="0" borderId="27" xfId="0" applyFont="1" applyBorder="1" applyAlignment="1">
      <alignment horizontal="center" vertical="center"/>
    </xf>
    <xf numFmtId="164" fontId="18" fillId="4" borderId="1" xfId="1" applyNumberFormat="1" applyFont="1" applyFill="1" applyBorder="1"/>
    <xf numFmtId="10" fontId="18" fillId="4" borderId="1" xfId="2" applyNumberFormat="1" applyFont="1" applyFill="1" applyBorder="1"/>
    <xf numFmtId="1" fontId="18" fillId="4" borderId="1" xfId="2" applyNumberFormat="1" applyFont="1" applyFill="1" applyBorder="1"/>
    <xf numFmtId="43" fontId="18" fillId="4" borderId="1" xfId="1" applyNumberFormat="1" applyFont="1" applyFill="1" applyBorder="1"/>
    <xf numFmtId="164" fontId="18" fillId="4" borderId="2" xfId="1" applyNumberFormat="1" applyFont="1" applyFill="1" applyBorder="1"/>
    <xf numFmtId="164" fontId="18" fillId="4" borderId="39" xfId="1" applyNumberFormat="1" applyFont="1" applyFill="1" applyBorder="1"/>
    <xf numFmtId="164" fontId="18" fillId="4" borderId="40" xfId="1" applyNumberFormat="1" applyFont="1" applyFill="1" applyBorder="1"/>
    <xf numFmtId="0" fontId="18" fillId="0" borderId="41" xfId="0" applyFont="1" applyBorder="1" applyAlignment="1">
      <alignment horizontal="center" vertical="center"/>
    </xf>
    <xf numFmtId="0" fontId="18" fillId="0" borderId="42" xfId="0" applyFont="1" applyBorder="1"/>
    <xf numFmtId="164" fontId="18" fillId="4" borderId="42" xfId="1" applyNumberFormat="1" applyFont="1" applyFill="1" applyBorder="1"/>
    <xf numFmtId="10" fontId="18" fillId="4" borderId="42" xfId="2" applyNumberFormat="1" applyFont="1" applyFill="1" applyBorder="1"/>
    <xf numFmtId="1" fontId="18" fillId="4" borderId="42" xfId="2" applyNumberFormat="1" applyFont="1" applyFill="1" applyBorder="1"/>
    <xf numFmtId="43" fontId="18" fillId="4" borderId="42" xfId="1" applyNumberFormat="1" applyFont="1" applyFill="1" applyBorder="1"/>
    <xf numFmtId="164" fontId="18" fillId="4" borderId="43" xfId="1" applyNumberFormat="1" applyFont="1" applyFill="1" applyBorder="1"/>
    <xf numFmtId="164" fontId="18" fillId="4" borderId="44" xfId="1" applyNumberFormat="1" applyFont="1" applyFill="1" applyBorder="1"/>
    <xf numFmtId="0" fontId="16" fillId="0" borderId="42" xfId="0" applyFont="1" applyBorder="1"/>
    <xf numFmtId="164" fontId="20" fillId="3" borderId="15" xfId="0" applyNumberFormat="1" applyFont="1" applyFill="1" applyBorder="1"/>
    <xf numFmtId="10" fontId="20" fillId="3" borderId="15" xfId="2" applyNumberFormat="1" applyFont="1" applyFill="1" applyBorder="1"/>
    <xf numFmtId="164" fontId="20" fillId="3" borderId="15" xfId="1" applyNumberFormat="1" applyFont="1" applyFill="1" applyBorder="1"/>
    <xf numFmtId="164" fontId="20" fillId="3" borderId="45" xfId="1" applyNumberFormat="1" applyFont="1" applyFill="1" applyBorder="1"/>
    <xf numFmtId="0" fontId="23" fillId="4" borderId="1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10" fontId="18" fillId="0" borderId="1" xfId="2" applyNumberFormat="1" applyFont="1" applyFill="1" applyBorder="1" applyAlignment="1">
      <alignment horizontal="center" vertical="center"/>
    </xf>
    <xf numFmtId="10" fontId="18" fillId="0" borderId="1" xfId="0" applyNumberFormat="1" applyFont="1" applyFill="1" applyBorder="1" applyAlignment="1">
      <alignment horizontal="center" vertical="center"/>
    </xf>
    <xf numFmtId="10" fontId="18" fillId="0" borderId="0" xfId="0" applyNumberFormat="1" applyFont="1"/>
    <xf numFmtId="10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4" borderId="0" xfId="0" applyFont="1" applyFill="1" applyAlignment="1">
      <alignment horizontal="center"/>
    </xf>
    <xf numFmtId="0" fontId="23" fillId="4" borderId="1" xfId="6" applyFont="1" applyFill="1" applyBorder="1" applyAlignment="1">
      <alignment horizontal="left"/>
    </xf>
    <xf numFmtId="164" fontId="23" fillId="0" borderId="1" xfId="1" applyNumberFormat="1" applyFont="1" applyBorder="1" applyAlignment="1">
      <alignment horizontal="left"/>
    </xf>
    <xf numFmtId="164" fontId="18" fillId="4" borderId="1" xfId="1" applyNumberFormat="1" applyFont="1" applyFill="1" applyBorder="1" applyAlignment="1">
      <alignment horizontal="center"/>
    </xf>
    <xf numFmtId="43" fontId="18" fillId="4" borderId="1" xfId="1" applyFont="1" applyFill="1" applyBorder="1" applyAlignment="1">
      <alignment horizontal="center"/>
    </xf>
    <xf numFmtId="0" fontId="23" fillId="0" borderId="1" xfId="9" applyFont="1" applyBorder="1" applyAlignment="1">
      <alignment horizontal="left"/>
    </xf>
    <xf numFmtId="164" fontId="23" fillId="0" borderId="1" xfId="1" applyNumberFormat="1" applyFont="1" applyBorder="1" applyAlignment="1">
      <alignment horizontal="left" vertical="center"/>
    </xf>
    <xf numFmtId="0" fontId="23" fillId="4" borderId="1" xfId="6" applyFont="1" applyFill="1" applyBorder="1" applyAlignment="1">
      <alignment horizontal="left" vertical="center"/>
    </xf>
    <xf numFmtId="0" fontId="23" fillId="4" borderId="1" xfId="9" applyFont="1" applyFill="1" applyBorder="1" applyAlignment="1">
      <alignment horizontal="left"/>
    </xf>
    <xf numFmtId="164" fontId="18" fillId="0" borderId="1" xfId="1" applyNumberFormat="1" applyFont="1" applyFill="1" applyBorder="1" applyAlignment="1">
      <alignment horizontal="center"/>
    </xf>
    <xf numFmtId="43" fontId="18" fillId="0" borderId="1" xfId="1" applyFont="1" applyFill="1" applyBorder="1" applyAlignment="1">
      <alignment horizontal="center"/>
    </xf>
    <xf numFmtId="49" fontId="23" fillId="4" borderId="1" xfId="6" applyNumberFormat="1" applyFont="1" applyFill="1" applyBorder="1" applyAlignment="1">
      <alignment horizontal="left" vertical="center"/>
    </xf>
    <xf numFmtId="0" fontId="23" fillId="0" borderId="1" xfId="9" applyFont="1" applyBorder="1" applyAlignment="1">
      <alignment horizontal="left" vertical="center"/>
    </xf>
    <xf numFmtId="0" fontId="18" fillId="0" borderId="1" xfId="9" applyFont="1" applyFill="1" applyBorder="1" applyAlignment="1">
      <alignment horizontal="left" vertical="center"/>
    </xf>
    <xf numFmtId="49" fontId="23" fillId="4" borderId="1" xfId="6" applyNumberFormat="1" applyFont="1" applyFill="1" applyBorder="1" applyAlignment="1">
      <alignment horizontal="left"/>
    </xf>
    <xf numFmtId="0" fontId="18" fillId="4" borderId="1" xfId="8" applyFont="1" applyFill="1" applyBorder="1" applyAlignment="1">
      <alignment horizontal="left"/>
    </xf>
    <xf numFmtId="0" fontId="18" fillId="4" borderId="1" xfId="6" applyNumberFormat="1" applyFont="1" applyFill="1" applyBorder="1" applyAlignment="1">
      <alignment horizontal="left"/>
    </xf>
    <xf numFmtId="0" fontId="25" fillId="0" borderId="1" xfId="9" applyFont="1" applyFill="1" applyBorder="1" applyAlignment="1">
      <alignment horizontal="left"/>
    </xf>
    <xf numFmtId="0" fontId="18" fillId="0" borderId="1" xfId="9" applyFont="1" applyFill="1" applyBorder="1" applyAlignment="1">
      <alignment horizontal="left"/>
    </xf>
    <xf numFmtId="0" fontId="25" fillId="4" borderId="1" xfId="8" applyFont="1" applyFill="1" applyBorder="1" applyAlignment="1">
      <alignment horizontal="left"/>
    </xf>
    <xf numFmtId="0" fontId="23" fillId="4" borderId="1" xfId="9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wrapText="1"/>
    </xf>
    <xf numFmtId="0" fontId="18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left"/>
    </xf>
    <xf numFmtId="0" fontId="25" fillId="6" borderId="1" xfId="0" applyFont="1" applyFill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0" fontId="18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left"/>
    </xf>
    <xf numFmtId="0" fontId="26" fillId="11" borderId="1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wrapText="1"/>
    </xf>
    <xf numFmtId="0" fontId="23" fillId="0" borderId="1" xfId="6" applyFont="1" applyBorder="1" applyAlignment="1">
      <alignment horizontal="left"/>
    </xf>
    <xf numFmtId="0" fontId="18" fillId="4" borderId="1" xfId="6" applyFont="1" applyFill="1" applyBorder="1" applyAlignment="1">
      <alignment horizontal="left" vertical="center"/>
    </xf>
    <xf numFmtId="43" fontId="18" fillId="4" borderId="1" xfId="1" applyFont="1" applyFill="1" applyBorder="1" applyAlignment="1">
      <alignment horizontal="center" vertical="center"/>
    </xf>
    <xf numFmtId="0" fontId="18" fillId="4" borderId="1" xfId="6" applyFont="1" applyFill="1" applyBorder="1" applyAlignment="1">
      <alignment horizontal="left"/>
    </xf>
    <xf numFmtId="164" fontId="18" fillId="4" borderId="1" xfId="10" applyNumberFormat="1" applyFont="1" applyFill="1" applyBorder="1" applyAlignment="1">
      <alignment horizontal="left" vertical="center"/>
    </xf>
    <xf numFmtId="164" fontId="18" fillId="4" borderId="1" xfId="10" applyNumberFormat="1" applyFont="1" applyFill="1" applyBorder="1" applyAlignment="1">
      <alignment horizontal="left"/>
    </xf>
    <xf numFmtId="0" fontId="18" fillId="0" borderId="1" xfId="6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wrapText="1"/>
    </xf>
    <xf numFmtId="0" fontId="19" fillId="7" borderId="17" xfId="0" applyFont="1" applyFill="1" applyBorder="1" applyAlignment="1">
      <alignment horizontal="center" wrapText="1"/>
    </xf>
    <xf numFmtId="0" fontId="19" fillId="6" borderId="17" xfId="0" applyFont="1" applyFill="1" applyBorder="1" applyAlignment="1">
      <alignment horizontal="center" wrapText="1"/>
    </xf>
    <xf numFmtId="0" fontId="19" fillId="7" borderId="18" xfId="0" applyFont="1" applyFill="1" applyBorder="1" applyAlignment="1">
      <alignment horizontal="center" wrapText="1"/>
    </xf>
    <xf numFmtId="0" fontId="19" fillId="7" borderId="2" xfId="0" applyFont="1" applyFill="1" applyBorder="1" applyAlignment="1">
      <alignment horizontal="center" wrapText="1"/>
    </xf>
    <xf numFmtId="0" fontId="19" fillId="7" borderId="7" xfId="0" applyFont="1" applyFill="1" applyBorder="1" applyAlignment="1">
      <alignment horizontal="center" wrapText="1"/>
    </xf>
    <xf numFmtId="0" fontId="20" fillId="3" borderId="0" xfId="0" applyFont="1" applyFill="1" applyBorder="1" applyAlignment="1">
      <alignment horizontal="center"/>
    </xf>
    <xf numFmtId="0" fontId="20" fillId="3" borderId="34" xfId="0" applyFont="1" applyFill="1" applyBorder="1" applyAlignment="1">
      <alignment horizontal="center"/>
    </xf>
    <xf numFmtId="0" fontId="19" fillId="7" borderId="8" xfId="0" applyFont="1" applyFill="1" applyBorder="1" applyAlignment="1">
      <alignment horizontal="center" wrapText="1"/>
    </xf>
    <xf numFmtId="0" fontId="19" fillId="7" borderId="10" xfId="0" applyFont="1" applyFill="1" applyBorder="1" applyAlignment="1">
      <alignment horizontal="center" wrapText="1"/>
    </xf>
    <xf numFmtId="0" fontId="20" fillId="3" borderId="2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5" x14ac:dyDescent="0.25"/>
  <sheetData/>
  <sheetProtection algorithmName="SHA-512" hashValue="AFL0+xbAC4smp25q3kOW9F7mBG65Y6IoD0BIS/Yo8h59kok0TrBzrYf4DvREXC4rgPK+3fSETXkno8oNwfovTA==" saltValue="unC4xHf2AKJvQr4Pf+NkP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showGridLines="0" zoomScale="80" zoomScaleNormal="80" workbookViewId="0">
      <pane xSplit="2" ySplit="3" topLeftCell="C110" activePane="bottomRight" state="frozen"/>
      <selection pane="topRight" activeCell="C1" sqref="C1"/>
      <selection pane="bottomLeft" activeCell="A4" sqref="A4"/>
      <selection pane="bottomRight"/>
    </sheetView>
  </sheetViews>
  <sheetFormatPr defaultRowHeight="14.25" x14ac:dyDescent="0.2"/>
  <cols>
    <col min="1" max="1" width="5.140625" style="132" bestFit="1" customWidth="1"/>
    <col min="2" max="2" width="38.140625" style="92" bestFit="1" customWidth="1"/>
    <col min="3" max="3" width="13.5703125" style="92" bestFit="1" customWidth="1"/>
    <col min="4" max="4" width="19.85546875" style="92" bestFit="1" customWidth="1"/>
    <col min="5" max="5" width="15.7109375" style="92" bestFit="1" customWidth="1"/>
    <col min="6" max="6" width="18.7109375" style="92" bestFit="1" customWidth="1"/>
    <col min="7" max="7" width="15.28515625" style="122" bestFit="1" customWidth="1"/>
    <col min="8" max="8" width="18.28515625" style="92" bestFit="1" customWidth="1"/>
    <col min="9" max="9" width="15.28515625" style="92" bestFit="1" customWidth="1"/>
    <col min="10" max="10" width="13.7109375" style="92" customWidth="1"/>
    <col min="11" max="11" width="14.5703125" style="92" bestFit="1" customWidth="1"/>
    <col min="12" max="13" width="15.28515625" style="92" bestFit="1" customWidth="1"/>
    <col min="14" max="14" width="18.28515625" style="92" bestFit="1" customWidth="1"/>
    <col min="15" max="16" width="16" style="92" bestFit="1" customWidth="1"/>
    <col min="17" max="17" width="15.28515625" style="92" bestFit="1" customWidth="1"/>
    <col min="18" max="16384" width="9.140625" style="92"/>
  </cols>
  <sheetData>
    <row r="1" spans="1:17" ht="30.75" customHeight="1" x14ac:dyDescent="0.2">
      <c r="A1" s="87"/>
      <c r="B1" s="88" t="s">
        <v>1467</v>
      </c>
      <c r="C1" s="88"/>
      <c r="D1" s="88"/>
      <c r="E1" s="88"/>
      <c r="F1" s="88"/>
      <c r="G1" s="89"/>
      <c r="H1" s="88"/>
      <c r="I1" s="88"/>
      <c r="J1" s="88"/>
      <c r="K1" s="88"/>
      <c r="L1" s="88"/>
      <c r="M1" s="88"/>
      <c r="N1" s="88"/>
      <c r="O1" s="88"/>
      <c r="P1" s="90"/>
      <c r="Q1" s="91"/>
    </row>
    <row r="2" spans="1:17" ht="30.75" customHeight="1" x14ac:dyDescent="0.2">
      <c r="A2" s="241" t="s">
        <v>1402</v>
      </c>
      <c r="B2" s="242"/>
      <c r="C2" s="242"/>
      <c r="D2" s="242"/>
      <c r="E2" s="242"/>
      <c r="F2" s="242"/>
      <c r="G2" s="243"/>
      <c r="H2" s="242"/>
      <c r="I2" s="242"/>
      <c r="J2" s="242"/>
      <c r="K2" s="242"/>
      <c r="L2" s="242"/>
      <c r="M2" s="242"/>
      <c r="N2" s="242"/>
      <c r="O2" s="244"/>
      <c r="P2" s="93" t="s">
        <v>149</v>
      </c>
      <c r="Q2" s="94">
        <v>11</v>
      </c>
    </row>
    <row r="3" spans="1:17" s="99" customFormat="1" ht="45" customHeight="1" x14ac:dyDescent="0.25">
      <c r="A3" s="95" t="s">
        <v>1325</v>
      </c>
      <c r="B3" s="96" t="s">
        <v>103</v>
      </c>
      <c r="C3" s="97" t="s">
        <v>1413</v>
      </c>
      <c r="D3" s="96" t="s">
        <v>1414</v>
      </c>
      <c r="E3" s="97" t="s">
        <v>1403</v>
      </c>
      <c r="F3" s="98" t="s">
        <v>1404</v>
      </c>
      <c r="G3" s="97" t="s">
        <v>1405</v>
      </c>
      <c r="H3" s="97" t="s">
        <v>146</v>
      </c>
      <c r="I3" s="97" t="s">
        <v>147</v>
      </c>
      <c r="J3" s="97" t="s">
        <v>1057</v>
      </c>
      <c r="K3" s="97" t="s">
        <v>1058</v>
      </c>
      <c r="L3" s="97" t="s">
        <v>1059</v>
      </c>
      <c r="M3" s="97" t="s">
        <v>1060</v>
      </c>
      <c r="N3" s="97" t="s">
        <v>1081</v>
      </c>
      <c r="O3" s="97" t="s">
        <v>1082</v>
      </c>
      <c r="P3" s="97" t="s">
        <v>140</v>
      </c>
      <c r="Q3" s="97" t="s">
        <v>141</v>
      </c>
    </row>
    <row r="4" spans="1:17" x14ac:dyDescent="0.2">
      <c r="A4" s="100">
        <v>1</v>
      </c>
      <c r="B4" s="101" t="s">
        <v>1267</v>
      </c>
      <c r="C4" s="102" t="s">
        <v>1415</v>
      </c>
      <c r="D4" s="101" t="s">
        <v>1292</v>
      </c>
      <c r="E4" s="103">
        <v>2493939.110214286</v>
      </c>
      <c r="F4" s="104">
        <v>800320.88879999996</v>
      </c>
      <c r="G4" s="105">
        <f t="shared" ref="G4:G66" si="0">IFERROR(F4/E4,0)</f>
        <v>0.32090634671960144</v>
      </c>
      <c r="H4" s="104">
        <f t="shared" ref="H4:H35" si="1">(E4*0.8)-F4</f>
        <v>1194830.3993714289</v>
      </c>
      <c r="I4" s="104">
        <f t="shared" ref="I4:I35" si="2">H4/$Q$2</f>
        <v>108620.94539740263</v>
      </c>
      <c r="J4" s="104">
        <f>(E4*0.86)-F4</f>
        <v>1344466.7459842861</v>
      </c>
      <c r="K4" s="104">
        <f>J4/$Q$2</f>
        <v>122224.2496349351</v>
      </c>
      <c r="L4" s="104">
        <f>(E4*0.91)-F4</f>
        <v>1469163.7014950006</v>
      </c>
      <c r="M4" s="104">
        <f>L4/$Q$2</f>
        <v>133560.33649954552</v>
      </c>
      <c r="N4" s="106">
        <f>(E4*0.96)-F4</f>
        <v>1593860.6570057147</v>
      </c>
      <c r="O4" s="104">
        <f>N4/$Q$2</f>
        <v>144896.4233641559</v>
      </c>
      <c r="P4" s="107">
        <f t="shared" ref="P4:P35" si="3">E4-F4</f>
        <v>1693618.2214142862</v>
      </c>
      <c r="Q4" s="104">
        <f>P4/$Q$2</f>
        <v>153965.29285584419</v>
      </c>
    </row>
    <row r="5" spans="1:17" x14ac:dyDescent="0.2">
      <c r="A5" s="108">
        <v>2</v>
      </c>
      <c r="B5" s="109" t="s">
        <v>4</v>
      </c>
      <c r="C5" s="102" t="s">
        <v>1415</v>
      </c>
      <c r="D5" s="101" t="s">
        <v>1416</v>
      </c>
      <c r="E5" s="103">
        <v>3168519.6582333334</v>
      </c>
      <c r="F5" s="104">
        <v>1045659.6204</v>
      </c>
      <c r="G5" s="105">
        <f t="shared" si="0"/>
        <v>0.33001519106339611</v>
      </c>
      <c r="H5" s="104">
        <f t="shared" si="1"/>
        <v>1489156.106186667</v>
      </c>
      <c r="I5" s="110">
        <f t="shared" si="2"/>
        <v>135377.82783515155</v>
      </c>
      <c r="J5" s="104">
        <f t="shared" ref="J5:J67" si="4">(E5*0.86)-F5</f>
        <v>1679267.2856806666</v>
      </c>
      <c r="K5" s="104">
        <f t="shared" ref="K5:K66" si="5">J5/$Q$2</f>
        <v>152660.66233460605</v>
      </c>
      <c r="L5" s="104">
        <f t="shared" ref="L5:L67" si="6">(E5*0.91)-F5</f>
        <v>1837693.2685923334</v>
      </c>
      <c r="M5" s="104">
        <f t="shared" ref="M5:O66" si="7">L5/$Q$2</f>
        <v>167063.02441748485</v>
      </c>
      <c r="N5" s="106">
        <f t="shared" ref="N5:N67" si="8">(E5*0.96)-F5</f>
        <v>1996119.2515039998</v>
      </c>
      <c r="O5" s="104">
        <f t="shared" si="7"/>
        <v>181465.38650036362</v>
      </c>
      <c r="P5" s="111">
        <f t="shared" si="3"/>
        <v>2122860.0378333335</v>
      </c>
      <c r="Q5" s="110">
        <f t="shared" ref="Q5:Q66" si="9">P5/$Q$2</f>
        <v>192987.27616666668</v>
      </c>
    </row>
    <row r="6" spans="1:17" x14ac:dyDescent="0.2">
      <c r="A6" s="108">
        <v>3</v>
      </c>
      <c r="B6" s="112" t="s">
        <v>1225</v>
      </c>
      <c r="C6" s="102" t="s">
        <v>1415</v>
      </c>
      <c r="D6" s="101" t="s">
        <v>1292</v>
      </c>
      <c r="E6" s="103">
        <v>3922668.6890523816</v>
      </c>
      <c r="F6" s="104">
        <v>1510546.8919999998</v>
      </c>
      <c r="G6" s="105">
        <f t="shared" si="0"/>
        <v>0.38508143606818601</v>
      </c>
      <c r="H6" s="104">
        <f t="shared" si="1"/>
        <v>1627588.0592419056</v>
      </c>
      <c r="I6" s="110">
        <f t="shared" si="2"/>
        <v>147962.55084017324</v>
      </c>
      <c r="J6" s="104">
        <f t="shared" si="4"/>
        <v>1862948.1805850484</v>
      </c>
      <c r="K6" s="104">
        <f t="shared" si="5"/>
        <v>169358.92550773168</v>
      </c>
      <c r="L6" s="104">
        <f t="shared" si="6"/>
        <v>2059081.6150376678</v>
      </c>
      <c r="M6" s="104">
        <f t="shared" si="7"/>
        <v>187189.23773069706</v>
      </c>
      <c r="N6" s="106">
        <f t="shared" si="8"/>
        <v>2255215.049490286</v>
      </c>
      <c r="O6" s="104">
        <f t="shared" si="7"/>
        <v>205019.54995366235</v>
      </c>
      <c r="P6" s="111">
        <f t="shared" si="3"/>
        <v>2412121.7970523816</v>
      </c>
      <c r="Q6" s="110">
        <f t="shared" si="9"/>
        <v>219283.79973203468</v>
      </c>
    </row>
    <row r="7" spans="1:17" x14ac:dyDescent="0.2">
      <c r="A7" s="100">
        <v>4</v>
      </c>
      <c r="B7" s="109" t="s">
        <v>6</v>
      </c>
      <c r="C7" s="102" t="s">
        <v>1415</v>
      </c>
      <c r="D7" s="101" t="s">
        <v>1416</v>
      </c>
      <c r="E7" s="103">
        <v>3872900.1070523807</v>
      </c>
      <c r="F7" s="104">
        <v>1419817.4844</v>
      </c>
      <c r="G7" s="105">
        <f t="shared" si="0"/>
        <v>0.36660317724554137</v>
      </c>
      <c r="H7" s="104">
        <f t="shared" si="1"/>
        <v>1678502.6012419048</v>
      </c>
      <c r="I7" s="110">
        <f t="shared" si="2"/>
        <v>152591.1455674459</v>
      </c>
      <c r="J7" s="104">
        <f t="shared" si="4"/>
        <v>1910876.6076650475</v>
      </c>
      <c r="K7" s="104">
        <f t="shared" si="5"/>
        <v>173716.05524227704</v>
      </c>
      <c r="L7" s="104">
        <f t="shared" si="6"/>
        <v>2104521.6130176666</v>
      </c>
      <c r="M7" s="104">
        <f t="shared" si="7"/>
        <v>191320.14663796968</v>
      </c>
      <c r="N7" s="106">
        <f t="shared" si="8"/>
        <v>2298166.6183702853</v>
      </c>
      <c r="O7" s="104">
        <f t="shared" si="7"/>
        <v>208924.23803366229</v>
      </c>
      <c r="P7" s="111">
        <f t="shared" si="3"/>
        <v>2453082.6226523807</v>
      </c>
      <c r="Q7" s="110">
        <f t="shared" si="9"/>
        <v>223007.51115021642</v>
      </c>
    </row>
    <row r="8" spans="1:17" x14ac:dyDescent="0.2">
      <c r="A8" s="108">
        <v>5</v>
      </c>
      <c r="B8" s="109" t="s">
        <v>10</v>
      </c>
      <c r="C8" s="102" t="s">
        <v>1415</v>
      </c>
      <c r="D8" s="101" t="s">
        <v>1292</v>
      </c>
      <c r="E8" s="103">
        <v>5102112.7954333341</v>
      </c>
      <c r="F8" s="104">
        <v>2203151.6954999999</v>
      </c>
      <c r="G8" s="105">
        <f t="shared" si="0"/>
        <v>0.43181164036042863</v>
      </c>
      <c r="H8" s="104">
        <f t="shared" si="1"/>
        <v>1878538.5408466677</v>
      </c>
      <c r="I8" s="110">
        <f t="shared" si="2"/>
        <v>170776.23098606069</v>
      </c>
      <c r="J8" s="104">
        <f t="shared" si="4"/>
        <v>2184665.3085726672</v>
      </c>
      <c r="K8" s="104">
        <f t="shared" si="5"/>
        <v>198605.93714296975</v>
      </c>
      <c r="L8" s="104">
        <f t="shared" si="6"/>
        <v>2439770.9483443345</v>
      </c>
      <c r="M8" s="104">
        <f t="shared" si="7"/>
        <v>221797.35894039404</v>
      </c>
      <c r="N8" s="106">
        <f t="shared" si="8"/>
        <v>2694876.5881160009</v>
      </c>
      <c r="O8" s="104">
        <f t="shared" si="7"/>
        <v>244988.78073781825</v>
      </c>
      <c r="P8" s="111">
        <f t="shared" si="3"/>
        <v>2898961.0999333342</v>
      </c>
      <c r="Q8" s="110">
        <f t="shared" si="9"/>
        <v>263541.91817575763</v>
      </c>
    </row>
    <row r="9" spans="1:17" x14ac:dyDescent="0.2">
      <c r="A9" s="108">
        <v>6</v>
      </c>
      <c r="B9" s="109" t="s">
        <v>7</v>
      </c>
      <c r="C9" s="102" t="s">
        <v>1415</v>
      </c>
      <c r="D9" s="101" t="s">
        <v>1416</v>
      </c>
      <c r="E9" s="103">
        <v>4706831.9932238087</v>
      </c>
      <c r="F9" s="104">
        <v>1072667.1538000002</v>
      </c>
      <c r="G9" s="105">
        <f t="shared" si="0"/>
        <v>0.22789578114202197</v>
      </c>
      <c r="H9" s="104">
        <f t="shared" si="1"/>
        <v>2692798.4407790471</v>
      </c>
      <c r="I9" s="110">
        <f t="shared" si="2"/>
        <v>244799.85825264064</v>
      </c>
      <c r="J9" s="104">
        <f t="shared" si="4"/>
        <v>2975208.3603724753</v>
      </c>
      <c r="K9" s="104">
        <f t="shared" si="5"/>
        <v>270473.48730658868</v>
      </c>
      <c r="L9" s="104">
        <f t="shared" si="6"/>
        <v>3210549.9600336654</v>
      </c>
      <c r="M9" s="104">
        <f t="shared" si="7"/>
        <v>291868.17818487866</v>
      </c>
      <c r="N9" s="106">
        <f t="shared" si="8"/>
        <v>3445891.5596948555</v>
      </c>
      <c r="O9" s="104">
        <f t="shared" si="7"/>
        <v>313262.86906316871</v>
      </c>
      <c r="P9" s="111">
        <f t="shared" si="3"/>
        <v>3634164.8394238083</v>
      </c>
      <c r="Q9" s="110">
        <f t="shared" si="9"/>
        <v>330378.62176580075</v>
      </c>
    </row>
    <row r="10" spans="1:17" x14ac:dyDescent="0.2">
      <c r="A10" s="100">
        <v>7</v>
      </c>
      <c r="B10" s="109" t="s">
        <v>11</v>
      </c>
      <c r="C10" s="102" t="s">
        <v>1415</v>
      </c>
      <c r="D10" s="101" t="s">
        <v>1417</v>
      </c>
      <c r="E10" s="103">
        <v>5750938.6658000015</v>
      </c>
      <c r="F10" s="104">
        <v>1795501.5226999994</v>
      </c>
      <c r="G10" s="105">
        <f t="shared" si="0"/>
        <v>0.31221016725105882</v>
      </c>
      <c r="H10" s="104">
        <f t="shared" si="1"/>
        <v>2805249.4099400016</v>
      </c>
      <c r="I10" s="110">
        <f t="shared" si="2"/>
        <v>255022.67363090924</v>
      </c>
      <c r="J10" s="104">
        <f t="shared" si="4"/>
        <v>3150305.7298880015</v>
      </c>
      <c r="K10" s="104">
        <f t="shared" si="5"/>
        <v>286391.42998981831</v>
      </c>
      <c r="L10" s="104">
        <f t="shared" si="6"/>
        <v>3437852.6631780015</v>
      </c>
      <c r="M10" s="104">
        <f t="shared" si="7"/>
        <v>312532.06028890924</v>
      </c>
      <c r="N10" s="106">
        <f t="shared" si="8"/>
        <v>3725399.5964680016</v>
      </c>
      <c r="O10" s="104">
        <f t="shared" si="7"/>
        <v>338672.69058800017</v>
      </c>
      <c r="P10" s="111">
        <f t="shared" si="3"/>
        <v>3955437.1431000018</v>
      </c>
      <c r="Q10" s="110">
        <f t="shared" si="9"/>
        <v>359585.19482727291</v>
      </c>
    </row>
    <row r="11" spans="1:17" x14ac:dyDescent="0.2">
      <c r="A11" s="108">
        <v>8</v>
      </c>
      <c r="B11" s="109" t="s">
        <v>12</v>
      </c>
      <c r="C11" s="102" t="s">
        <v>1415</v>
      </c>
      <c r="D11" s="101" t="s">
        <v>1416</v>
      </c>
      <c r="E11" s="103">
        <v>4752932.5463238088</v>
      </c>
      <c r="F11" s="104">
        <v>1491611.6425000001</v>
      </c>
      <c r="G11" s="105">
        <f t="shared" si="0"/>
        <v>0.31382975204512387</v>
      </c>
      <c r="H11" s="104">
        <f t="shared" si="1"/>
        <v>2310734.3945590472</v>
      </c>
      <c r="I11" s="110">
        <f t="shared" si="2"/>
        <v>210066.76314173156</v>
      </c>
      <c r="J11" s="104">
        <f t="shared" si="4"/>
        <v>2595910.3473384753</v>
      </c>
      <c r="K11" s="104">
        <f t="shared" si="5"/>
        <v>235991.84975804322</v>
      </c>
      <c r="L11" s="104">
        <f t="shared" si="6"/>
        <v>2833556.9746546661</v>
      </c>
      <c r="M11" s="104">
        <f t="shared" si="7"/>
        <v>257596.08860496964</v>
      </c>
      <c r="N11" s="106">
        <f t="shared" si="8"/>
        <v>3071203.6019708561</v>
      </c>
      <c r="O11" s="104">
        <f t="shared" si="7"/>
        <v>279200.32745189598</v>
      </c>
      <c r="P11" s="111">
        <f t="shared" si="3"/>
        <v>3261320.9038238088</v>
      </c>
      <c r="Q11" s="110">
        <f t="shared" si="9"/>
        <v>296483.71852943714</v>
      </c>
    </row>
    <row r="12" spans="1:17" x14ac:dyDescent="0.2">
      <c r="A12" s="108">
        <v>9</v>
      </c>
      <c r="B12" s="109" t="s">
        <v>8</v>
      </c>
      <c r="C12" s="102" t="s">
        <v>1415</v>
      </c>
      <c r="D12" s="101" t="s">
        <v>1416</v>
      </c>
      <c r="E12" s="103">
        <v>5608427.1684476202</v>
      </c>
      <c r="F12" s="104">
        <v>1802260.3373</v>
      </c>
      <c r="G12" s="105">
        <f t="shared" si="0"/>
        <v>0.32134862113201962</v>
      </c>
      <c r="H12" s="104">
        <f t="shared" si="1"/>
        <v>2684481.397458097</v>
      </c>
      <c r="I12" s="110">
        <f t="shared" si="2"/>
        <v>244043.76340528156</v>
      </c>
      <c r="J12" s="104">
        <f t="shared" si="4"/>
        <v>3020987.0275649531</v>
      </c>
      <c r="K12" s="104">
        <f t="shared" si="5"/>
        <v>274635.18432408664</v>
      </c>
      <c r="L12" s="104">
        <f t="shared" si="6"/>
        <v>3301408.3859873349</v>
      </c>
      <c r="M12" s="104">
        <f t="shared" si="7"/>
        <v>300128.0350897577</v>
      </c>
      <c r="N12" s="106">
        <f t="shared" si="8"/>
        <v>3581829.7444097158</v>
      </c>
      <c r="O12" s="104">
        <f t="shared" si="7"/>
        <v>325620.8858554287</v>
      </c>
      <c r="P12" s="111">
        <f t="shared" si="3"/>
        <v>3806166.8311476205</v>
      </c>
      <c r="Q12" s="110">
        <f t="shared" si="9"/>
        <v>346015.16646796552</v>
      </c>
    </row>
    <row r="13" spans="1:17" x14ac:dyDescent="0.2">
      <c r="A13" s="100">
        <v>10</v>
      </c>
      <c r="B13" s="109" t="s">
        <v>5</v>
      </c>
      <c r="C13" s="102" t="s">
        <v>1415</v>
      </c>
      <c r="D13" s="101" t="s">
        <v>1416</v>
      </c>
      <c r="E13" s="103">
        <v>7107379.6566857137</v>
      </c>
      <c r="F13" s="104">
        <v>2094529.6095999999</v>
      </c>
      <c r="G13" s="105">
        <f t="shared" si="0"/>
        <v>0.29469786486356253</v>
      </c>
      <c r="H13" s="104">
        <f t="shared" si="1"/>
        <v>3591374.1157485712</v>
      </c>
      <c r="I13" s="110">
        <f t="shared" si="2"/>
        <v>326488.55597714282</v>
      </c>
      <c r="J13" s="104">
        <f t="shared" si="4"/>
        <v>4017816.8951497134</v>
      </c>
      <c r="K13" s="104">
        <f t="shared" si="5"/>
        <v>365256.08137724665</v>
      </c>
      <c r="L13" s="104">
        <f t="shared" si="6"/>
        <v>4373185.8779839994</v>
      </c>
      <c r="M13" s="104">
        <f t="shared" si="7"/>
        <v>397562.35254399996</v>
      </c>
      <c r="N13" s="106">
        <f t="shared" si="8"/>
        <v>4728554.8608182846</v>
      </c>
      <c r="O13" s="104">
        <f t="shared" si="7"/>
        <v>429868.62371075316</v>
      </c>
      <c r="P13" s="111">
        <f t="shared" si="3"/>
        <v>5012850.0470857136</v>
      </c>
      <c r="Q13" s="110">
        <f t="shared" si="9"/>
        <v>455713.64064415579</v>
      </c>
    </row>
    <row r="14" spans="1:17" x14ac:dyDescent="0.2">
      <c r="A14" s="108">
        <v>11</v>
      </c>
      <c r="B14" s="109" t="s">
        <v>3</v>
      </c>
      <c r="C14" s="102" t="s">
        <v>1415</v>
      </c>
      <c r="D14" s="101" t="s">
        <v>1416</v>
      </c>
      <c r="E14" s="103">
        <v>9354701.0952952374</v>
      </c>
      <c r="F14" s="104">
        <v>2103447.0436000004</v>
      </c>
      <c r="G14" s="105">
        <f t="shared" si="0"/>
        <v>0.22485454341859065</v>
      </c>
      <c r="H14" s="104">
        <f t="shared" si="1"/>
        <v>5380313.8326361896</v>
      </c>
      <c r="I14" s="110">
        <f t="shared" si="2"/>
        <v>489119.43933056272</v>
      </c>
      <c r="J14" s="104">
        <f t="shared" si="4"/>
        <v>5941595.8983539036</v>
      </c>
      <c r="K14" s="104">
        <f t="shared" si="5"/>
        <v>540145.08166853664</v>
      </c>
      <c r="L14" s="104">
        <f t="shared" si="6"/>
        <v>6409330.9531186651</v>
      </c>
      <c r="M14" s="104">
        <f t="shared" si="7"/>
        <v>582666.45028351503</v>
      </c>
      <c r="N14" s="106">
        <f t="shared" si="8"/>
        <v>6877066.0078834277</v>
      </c>
      <c r="O14" s="104">
        <f t="shared" si="7"/>
        <v>625187.81889849342</v>
      </c>
      <c r="P14" s="111">
        <f t="shared" si="3"/>
        <v>7251254.0516952369</v>
      </c>
      <c r="Q14" s="110">
        <f t="shared" si="9"/>
        <v>659204.91379047604</v>
      </c>
    </row>
    <row r="15" spans="1:17" x14ac:dyDescent="0.2">
      <c r="A15" s="108">
        <v>12</v>
      </c>
      <c r="B15" s="109" t="s">
        <v>1</v>
      </c>
      <c r="C15" s="102" t="s">
        <v>1415</v>
      </c>
      <c r="D15" s="101" t="s">
        <v>1292</v>
      </c>
      <c r="E15" s="103">
        <v>9103885.1837380938</v>
      </c>
      <c r="F15" s="104">
        <v>4404236.2261999995</v>
      </c>
      <c r="G15" s="105">
        <f t="shared" si="0"/>
        <v>0.48377545820405454</v>
      </c>
      <c r="H15" s="104">
        <f t="shared" si="1"/>
        <v>2878871.9207904758</v>
      </c>
      <c r="I15" s="110">
        <f t="shared" si="2"/>
        <v>261715.62916277052</v>
      </c>
      <c r="J15" s="104">
        <f t="shared" si="4"/>
        <v>3425105.0318147615</v>
      </c>
      <c r="K15" s="104">
        <f t="shared" si="5"/>
        <v>311373.18471043283</v>
      </c>
      <c r="L15" s="104">
        <f t="shared" si="6"/>
        <v>3880299.2910016663</v>
      </c>
      <c r="M15" s="104">
        <f t="shared" si="7"/>
        <v>352754.48100015149</v>
      </c>
      <c r="N15" s="106">
        <f t="shared" si="8"/>
        <v>4335493.5501885712</v>
      </c>
      <c r="O15" s="104">
        <f t="shared" si="7"/>
        <v>394135.77728987014</v>
      </c>
      <c r="P15" s="111">
        <f t="shared" si="3"/>
        <v>4699648.9575380944</v>
      </c>
      <c r="Q15" s="110">
        <f t="shared" si="9"/>
        <v>427240.81432164495</v>
      </c>
    </row>
    <row r="16" spans="1:17" x14ac:dyDescent="0.2">
      <c r="A16" s="100">
        <v>13</v>
      </c>
      <c r="B16" s="109" t="s">
        <v>9</v>
      </c>
      <c r="C16" s="102" t="s">
        <v>1415</v>
      </c>
      <c r="D16" s="101" t="s">
        <v>1292</v>
      </c>
      <c r="E16" s="103">
        <v>10090305.934914287</v>
      </c>
      <c r="F16" s="104">
        <v>4787746.6413000012</v>
      </c>
      <c r="G16" s="105">
        <f t="shared" si="0"/>
        <v>0.4744897401706652</v>
      </c>
      <c r="H16" s="104">
        <f t="shared" si="1"/>
        <v>3284498.1066314289</v>
      </c>
      <c r="I16" s="110">
        <f t="shared" si="2"/>
        <v>298590.73696649354</v>
      </c>
      <c r="J16" s="104">
        <f t="shared" si="4"/>
        <v>3889916.4627262847</v>
      </c>
      <c r="K16" s="104">
        <f t="shared" si="5"/>
        <v>353628.76933875313</v>
      </c>
      <c r="L16" s="104">
        <f t="shared" si="6"/>
        <v>4394431.7594720004</v>
      </c>
      <c r="M16" s="104">
        <f t="shared" si="7"/>
        <v>399493.79631563643</v>
      </c>
      <c r="N16" s="106">
        <f t="shared" si="8"/>
        <v>4898947.0562177142</v>
      </c>
      <c r="O16" s="104">
        <f t="shared" si="7"/>
        <v>445358.82329251949</v>
      </c>
      <c r="P16" s="111">
        <f t="shared" si="3"/>
        <v>5302559.293614286</v>
      </c>
      <c r="Q16" s="110">
        <f t="shared" si="9"/>
        <v>482050.84487402602</v>
      </c>
    </row>
    <row r="17" spans="1:17" x14ac:dyDescent="0.2">
      <c r="A17" s="108">
        <v>14</v>
      </c>
      <c r="B17" s="109" t="s">
        <v>13</v>
      </c>
      <c r="C17" s="102" t="s">
        <v>1415</v>
      </c>
      <c r="D17" s="101" t="s">
        <v>1292</v>
      </c>
      <c r="E17" s="103">
        <v>10594369.114823807</v>
      </c>
      <c r="F17" s="104">
        <v>4246409.7458000006</v>
      </c>
      <c r="G17" s="105">
        <f t="shared" si="0"/>
        <v>0.40081761356212875</v>
      </c>
      <c r="H17" s="104">
        <f t="shared" si="1"/>
        <v>4229085.546059045</v>
      </c>
      <c r="I17" s="110">
        <f t="shared" si="2"/>
        <v>384462.32236900408</v>
      </c>
      <c r="J17" s="104">
        <f t="shared" si="4"/>
        <v>4864747.6929484727</v>
      </c>
      <c r="K17" s="104">
        <f t="shared" si="5"/>
        <v>442249.790268043</v>
      </c>
      <c r="L17" s="104">
        <f t="shared" si="6"/>
        <v>5394466.148689664</v>
      </c>
      <c r="M17" s="104">
        <f t="shared" si="7"/>
        <v>490406.01351724216</v>
      </c>
      <c r="N17" s="106">
        <f t="shared" si="8"/>
        <v>5924184.6044308534</v>
      </c>
      <c r="O17" s="104">
        <f t="shared" si="7"/>
        <v>538562.23676644126</v>
      </c>
      <c r="P17" s="111">
        <f t="shared" si="3"/>
        <v>6347959.3690238064</v>
      </c>
      <c r="Q17" s="110">
        <f t="shared" si="9"/>
        <v>577087.21536580054</v>
      </c>
    </row>
    <row r="18" spans="1:17" x14ac:dyDescent="0.2">
      <c r="A18" s="108">
        <v>15</v>
      </c>
      <c r="B18" s="109" t="s">
        <v>1126</v>
      </c>
      <c r="C18" s="102" t="s">
        <v>1418</v>
      </c>
      <c r="D18" s="101" t="s">
        <v>1419</v>
      </c>
      <c r="E18" s="103">
        <v>4506127.6281714272</v>
      </c>
      <c r="F18" s="104">
        <v>1519846.2714999998</v>
      </c>
      <c r="G18" s="105">
        <f t="shared" si="0"/>
        <v>0.33728433744268999</v>
      </c>
      <c r="H18" s="104">
        <f t="shared" si="1"/>
        <v>2085055.8310371423</v>
      </c>
      <c r="I18" s="110">
        <f t="shared" si="2"/>
        <v>189550.53009428567</v>
      </c>
      <c r="J18" s="104">
        <f t="shared" si="4"/>
        <v>2355423.4887274276</v>
      </c>
      <c r="K18" s="104">
        <f t="shared" si="5"/>
        <v>214129.40806612978</v>
      </c>
      <c r="L18" s="104">
        <f t="shared" si="6"/>
        <v>2580729.8701359993</v>
      </c>
      <c r="M18" s="104">
        <f t="shared" si="7"/>
        <v>234611.80637599993</v>
      </c>
      <c r="N18" s="106">
        <f t="shared" si="8"/>
        <v>2806036.2515445706</v>
      </c>
      <c r="O18" s="104">
        <f t="shared" si="7"/>
        <v>255094.20468587006</v>
      </c>
      <c r="P18" s="111">
        <f t="shared" si="3"/>
        <v>2986281.3566714274</v>
      </c>
      <c r="Q18" s="110">
        <f t="shared" si="9"/>
        <v>271480.12333376613</v>
      </c>
    </row>
    <row r="19" spans="1:17" x14ac:dyDescent="0.2">
      <c r="A19" s="100">
        <v>16</v>
      </c>
      <c r="B19" s="113" t="s">
        <v>1046</v>
      </c>
      <c r="C19" s="102" t="s">
        <v>1418</v>
      </c>
      <c r="D19" s="101" t="s">
        <v>1420</v>
      </c>
      <c r="E19" s="103">
        <v>2890690.1233761902</v>
      </c>
      <c r="F19" s="104">
        <v>894046.24099999981</v>
      </c>
      <c r="G19" s="105">
        <f t="shared" si="0"/>
        <v>0.30928470463509794</v>
      </c>
      <c r="H19" s="104">
        <f t="shared" si="1"/>
        <v>1418505.8577009523</v>
      </c>
      <c r="I19" s="110">
        <f t="shared" si="2"/>
        <v>128955.07797281384</v>
      </c>
      <c r="J19" s="104">
        <f t="shared" si="4"/>
        <v>1591947.2651035236</v>
      </c>
      <c r="K19" s="104">
        <f t="shared" si="5"/>
        <v>144722.47864577489</v>
      </c>
      <c r="L19" s="104">
        <f t="shared" si="6"/>
        <v>1736481.7712723333</v>
      </c>
      <c r="M19" s="104">
        <f t="shared" si="7"/>
        <v>157861.97920657575</v>
      </c>
      <c r="N19" s="106">
        <f t="shared" si="8"/>
        <v>1881016.2774411426</v>
      </c>
      <c r="O19" s="104">
        <f t="shared" si="7"/>
        <v>171001.47976737659</v>
      </c>
      <c r="P19" s="111">
        <f t="shared" si="3"/>
        <v>1996643.8823761903</v>
      </c>
      <c r="Q19" s="110">
        <f t="shared" si="9"/>
        <v>181513.08021601729</v>
      </c>
    </row>
    <row r="20" spans="1:17" x14ac:dyDescent="0.2">
      <c r="A20" s="108">
        <v>17</v>
      </c>
      <c r="B20" s="109" t="s">
        <v>111</v>
      </c>
      <c r="C20" s="102" t="s">
        <v>1418</v>
      </c>
      <c r="D20" s="101" t="s">
        <v>1421</v>
      </c>
      <c r="E20" s="103">
        <v>1909439.5073476189</v>
      </c>
      <c r="F20" s="104">
        <v>1164841.3880999999</v>
      </c>
      <c r="G20" s="105">
        <f t="shared" si="0"/>
        <v>0.61004361940644458</v>
      </c>
      <c r="H20" s="104">
        <f t="shared" si="1"/>
        <v>362710.21777809528</v>
      </c>
      <c r="I20" s="110">
        <f t="shared" si="2"/>
        <v>32973.656161645027</v>
      </c>
      <c r="J20" s="104">
        <f t="shared" si="4"/>
        <v>477276.5882189523</v>
      </c>
      <c r="K20" s="104">
        <f t="shared" si="5"/>
        <v>43388.780747177479</v>
      </c>
      <c r="L20" s="104">
        <f t="shared" si="6"/>
        <v>572748.56358633353</v>
      </c>
      <c r="M20" s="104">
        <f t="shared" si="7"/>
        <v>52068.051235121231</v>
      </c>
      <c r="N20" s="106">
        <f t="shared" si="8"/>
        <v>668220.53895371431</v>
      </c>
      <c r="O20" s="104">
        <f t="shared" si="7"/>
        <v>60747.321723064939</v>
      </c>
      <c r="P20" s="111">
        <f t="shared" si="3"/>
        <v>744598.11924761906</v>
      </c>
      <c r="Q20" s="110">
        <f t="shared" si="9"/>
        <v>67690.738113419909</v>
      </c>
    </row>
    <row r="21" spans="1:17" x14ac:dyDescent="0.2">
      <c r="A21" s="108">
        <v>18</v>
      </c>
      <c r="B21" s="109" t="s">
        <v>112</v>
      </c>
      <c r="C21" s="102" t="s">
        <v>1418</v>
      </c>
      <c r="D21" s="101" t="s">
        <v>1421</v>
      </c>
      <c r="E21" s="103">
        <v>3498767.2671952378</v>
      </c>
      <c r="F21" s="104">
        <v>996487.36869999988</v>
      </c>
      <c r="G21" s="105">
        <f t="shared" si="0"/>
        <v>0.28481098987153464</v>
      </c>
      <c r="H21" s="104">
        <f t="shared" si="1"/>
        <v>1802526.4450561902</v>
      </c>
      <c r="I21" s="110">
        <f t="shared" si="2"/>
        <v>163866.04045965365</v>
      </c>
      <c r="J21" s="104">
        <f t="shared" si="4"/>
        <v>2012452.4810879044</v>
      </c>
      <c r="K21" s="104">
        <f t="shared" si="5"/>
        <v>182950.22555344587</v>
      </c>
      <c r="L21" s="104">
        <f t="shared" si="6"/>
        <v>2187390.8444476663</v>
      </c>
      <c r="M21" s="104">
        <f t="shared" si="7"/>
        <v>198853.71313160603</v>
      </c>
      <c r="N21" s="106">
        <f t="shared" si="8"/>
        <v>2362329.2078074282</v>
      </c>
      <c r="O21" s="104">
        <f t="shared" si="7"/>
        <v>214757.20070976621</v>
      </c>
      <c r="P21" s="111">
        <f t="shared" si="3"/>
        <v>2502279.8984952378</v>
      </c>
      <c r="Q21" s="110">
        <f t="shared" si="9"/>
        <v>227479.99077229435</v>
      </c>
    </row>
    <row r="22" spans="1:17" x14ac:dyDescent="0.2">
      <c r="A22" s="100">
        <v>19</v>
      </c>
      <c r="B22" s="109" t="s">
        <v>109</v>
      </c>
      <c r="C22" s="102" t="s">
        <v>1418</v>
      </c>
      <c r="D22" s="101" t="s">
        <v>1420</v>
      </c>
      <c r="E22" s="103">
        <v>4497781.2872714279</v>
      </c>
      <c r="F22" s="104">
        <v>1420469.6050000002</v>
      </c>
      <c r="G22" s="105">
        <f t="shared" si="0"/>
        <v>0.3158156242545368</v>
      </c>
      <c r="H22" s="104">
        <f t="shared" si="1"/>
        <v>2177755.4248171421</v>
      </c>
      <c r="I22" s="110">
        <f t="shared" si="2"/>
        <v>197977.76589246746</v>
      </c>
      <c r="J22" s="104">
        <f t="shared" si="4"/>
        <v>2447622.3020534273</v>
      </c>
      <c r="K22" s="104">
        <f t="shared" si="5"/>
        <v>222511.11836849339</v>
      </c>
      <c r="L22" s="104">
        <f t="shared" si="6"/>
        <v>2672511.3664169991</v>
      </c>
      <c r="M22" s="104">
        <f t="shared" si="7"/>
        <v>242955.57876518174</v>
      </c>
      <c r="N22" s="106">
        <f t="shared" si="8"/>
        <v>2897400.43078057</v>
      </c>
      <c r="O22" s="104">
        <f t="shared" si="7"/>
        <v>263400.03916187002</v>
      </c>
      <c r="P22" s="111">
        <f t="shared" si="3"/>
        <v>3077311.6822714275</v>
      </c>
      <c r="Q22" s="110">
        <f t="shared" si="9"/>
        <v>279755.60747922066</v>
      </c>
    </row>
    <row r="23" spans="1:17" x14ac:dyDescent="0.2">
      <c r="A23" s="108">
        <v>20</v>
      </c>
      <c r="B23" s="109" t="s">
        <v>117</v>
      </c>
      <c r="C23" s="102" t="s">
        <v>1418</v>
      </c>
      <c r="D23" s="101" t="s">
        <v>1422</v>
      </c>
      <c r="E23" s="103">
        <v>3800213.1378000001</v>
      </c>
      <c r="F23" s="104">
        <v>972621.57640000002</v>
      </c>
      <c r="G23" s="105">
        <f t="shared" si="0"/>
        <v>0.25593869110274831</v>
      </c>
      <c r="H23" s="104">
        <f t="shared" si="1"/>
        <v>2067548.9338400001</v>
      </c>
      <c r="I23" s="110">
        <f t="shared" si="2"/>
        <v>187958.99398545455</v>
      </c>
      <c r="J23" s="104">
        <f t="shared" si="4"/>
        <v>2295561.722108</v>
      </c>
      <c r="K23" s="104">
        <f t="shared" si="5"/>
        <v>208687.42928254546</v>
      </c>
      <c r="L23" s="104">
        <f t="shared" si="6"/>
        <v>2485572.3789980002</v>
      </c>
      <c r="M23" s="104">
        <f t="shared" si="7"/>
        <v>225961.12536345457</v>
      </c>
      <c r="N23" s="106">
        <f t="shared" si="8"/>
        <v>2675583.0358879999</v>
      </c>
      <c r="O23" s="104">
        <f t="shared" si="7"/>
        <v>243234.82144436362</v>
      </c>
      <c r="P23" s="111">
        <f t="shared" si="3"/>
        <v>2827591.5614</v>
      </c>
      <c r="Q23" s="110">
        <f t="shared" si="9"/>
        <v>257053.77830909091</v>
      </c>
    </row>
    <row r="24" spans="1:17" x14ac:dyDescent="0.2">
      <c r="A24" s="108">
        <v>21</v>
      </c>
      <c r="B24" s="109" t="s">
        <v>107</v>
      </c>
      <c r="C24" s="102" t="s">
        <v>1418</v>
      </c>
      <c r="D24" s="101" t="s">
        <v>1421</v>
      </c>
      <c r="E24" s="103">
        <v>4496973.9908190472</v>
      </c>
      <c r="F24" s="104">
        <v>587498.929</v>
      </c>
      <c r="G24" s="105">
        <f t="shared" si="0"/>
        <v>0.13064316809468518</v>
      </c>
      <c r="H24" s="104">
        <f t="shared" si="1"/>
        <v>3010080.2636552379</v>
      </c>
      <c r="I24" s="110">
        <f t="shared" si="2"/>
        <v>273643.66033229436</v>
      </c>
      <c r="J24" s="104">
        <f t="shared" si="4"/>
        <v>3279898.7031043805</v>
      </c>
      <c r="K24" s="104">
        <f t="shared" si="5"/>
        <v>298172.60937312548</v>
      </c>
      <c r="L24" s="104">
        <f t="shared" si="6"/>
        <v>3504747.4026453332</v>
      </c>
      <c r="M24" s="104">
        <f t="shared" si="7"/>
        <v>318613.40024048486</v>
      </c>
      <c r="N24" s="106">
        <f t="shared" si="8"/>
        <v>3729596.1021862854</v>
      </c>
      <c r="O24" s="104">
        <f t="shared" si="7"/>
        <v>339054.19110784412</v>
      </c>
      <c r="P24" s="111">
        <f t="shared" si="3"/>
        <v>3909475.0618190472</v>
      </c>
      <c r="Q24" s="110">
        <f t="shared" si="9"/>
        <v>355406.82380173157</v>
      </c>
    </row>
    <row r="25" spans="1:17" x14ac:dyDescent="0.2">
      <c r="A25" s="100">
        <v>22</v>
      </c>
      <c r="B25" s="109" t="s">
        <v>113</v>
      </c>
      <c r="C25" s="102" t="s">
        <v>1418</v>
      </c>
      <c r="D25" s="101" t="s">
        <v>1421</v>
      </c>
      <c r="E25" s="103">
        <v>3816296.8659000001</v>
      </c>
      <c r="F25" s="104">
        <v>804828.21140000003</v>
      </c>
      <c r="G25" s="105">
        <f t="shared" si="0"/>
        <v>0.21089245404135948</v>
      </c>
      <c r="H25" s="104">
        <f t="shared" si="1"/>
        <v>2248209.2813200005</v>
      </c>
      <c r="I25" s="110">
        <f t="shared" si="2"/>
        <v>204382.66193818187</v>
      </c>
      <c r="J25" s="104">
        <f t="shared" si="4"/>
        <v>2477187.0932740001</v>
      </c>
      <c r="K25" s="104">
        <f t="shared" si="5"/>
        <v>225198.82666127273</v>
      </c>
      <c r="L25" s="104">
        <f t="shared" si="6"/>
        <v>2668001.9365690001</v>
      </c>
      <c r="M25" s="104">
        <f t="shared" si="7"/>
        <v>242545.63059718182</v>
      </c>
      <c r="N25" s="106">
        <f t="shared" si="8"/>
        <v>2858816.7798640002</v>
      </c>
      <c r="O25" s="104">
        <f t="shared" si="7"/>
        <v>259892.43453309091</v>
      </c>
      <c r="P25" s="111">
        <f t="shared" si="3"/>
        <v>3011468.6545000002</v>
      </c>
      <c r="Q25" s="110">
        <f t="shared" si="9"/>
        <v>273769.87768181821</v>
      </c>
    </row>
    <row r="26" spans="1:17" x14ac:dyDescent="0.2">
      <c r="A26" s="108">
        <v>23</v>
      </c>
      <c r="B26" s="109" t="s">
        <v>120</v>
      </c>
      <c r="C26" s="102" t="s">
        <v>1418</v>
      </c>
      <c r="D26" s="101" t="s">
        <v>1421</v>
      </c>
      <c r="E26" s="103">
        <v>3197896.6094428576</v>
      </c>
      <c r="F26" s="104">
        <v>702397.95880000014</v>
      </c>
      <c r="G26" s="105">
        <f t="shared" si="0"/>
        <v>0.21964373605010731</v>
      </c>
      <c r="H26" s="104">
        <f t="shared" si="1"/>
        <v>1855919.3287542863</v>
      </c>
      <c r="I26" s="110">
        <f t="shared" si="2"/>
        <v>168719.93897766239</v>
      </c>
      <c r="J26" s="104">
        <f t="shared" si="4"/>
        <v>2047793.1253208574</v>
      </c>
      <c r="K26" s="104">
        <f t="shared" si="5"/>
        <v>186163.01139280523</v>
      </c>
      <c r="L26" s="104">
        <f t="shared" si="6"/>
        <v>2207687.9557930003</v>
      </c>
      <c r="M26" s="104">
        <f t="shared" si="7"/>
        <v>200698.90507209094</v>
      </c>
      <c r="N26" s="106">
        <f t="shared" si="8"/>
        <v>2367582.7862651432</v>
      </c>
      <c r="O26" s="104">
        <f t="shared" si="7"/>
        <v>215234.79875137666</v>
      </c>
      <c r="P26" s="111">
        <f t="shared" si="3"/>
        <v>2495498.6506428574</v>
      </c>
      <c r="Q26" s="110">
        <f t="shared" si="9"/>
        <v>226863.51369480521</v>
      </c>
    </row>
    <row r="27" spans="1:17" x14ac:dyDescent="0.2">
      <c r="A27" s="108">
        <v>24</v>
      </c>
      <c r="B27" s="109" t="s">
        <v>119</v>
      </c>
      <c r="C27" s="102" t="s">
        <v>1418</v>
      </c>
      <c r="D27" s="101" t="s">
        <v>1422</v>
      </c>
      <c r="E27" s="103">
        <v>5004253.5165380957</v>
      </c>
      <c r="F27" s="104">
        <v>1573631.6211000003</v>
      </c>
      <c r="G27" s="105">
        <f t="shared" si="0"/>
        <v>0.31445881306761347</v>
      </c>
      <c r="H27" s="104">
        <f t="shared" si="1"/>
        <v>2429771.1921304762</v>
      </c>
      <c r="I27" s="110">
        <f t="shared" si="2"/>
        <v>220888.29019367966</v>
      </c>
      <c r="J27" s="104">
        <f t="shared" si="4"/>
        <v>2730026.4031227622</v>
      </c>
      <c r="K27" s="104">
        <f t="shared" si="5"/>
        <v>248184.21846570566</v>
      </c>
      <c r="L27" s="104">
        <f t="shared" si="6"/>
        <v>2980239.0789496675</v>
      </c>
      <c r="M27" s="104">
        <f t="shared" si="7"/>
        <v>270930.82535906066</v>
      </c>
      <c r="N27" s="106">
        <f t="shared" si="8"/>
        <v>3230451.7547765719</v>
      </c>
      <c r="O27" s="104">
        <f t="shared" si="7"/>
        <v>293677.43225241563</v>
      </c>
      <c r="P27" s="111">
        <f t="shared" si="3"/>
        <v>3430621.8954380956</v>
      </c>
      <c r="Q27" s="110">
        <f t="shared" si="9"/>
        <v>311874.71776709962</v>
      </c>
    </row>
    <row r="28" spans="1:17" x14ac:dyDescent="0.2">
      <c r="A28" s="100">
        <v>25</v>
      </c>
      <c r="B28" s="109" t="s">
        <v>118</v>
      </c>
      <c r="C28" s="102" t="s">
        <v>1418</v>
      </c>
      <c r="D28" s="101" t="s">
        <v>1422</v>
      </c>
      <c r="E28" s="103">
        <v>6801050.6939809546</v>
      </c>
      <c r="F28" s="104">
        <v>2739149.3177999998</v>
      </c>
      <c r="G28" s="105">
        <f t="shared" si="0"/>
        <v>0.40275384511163748</v>
      </c>
      <c r="H28" s="104">
        <f t="shared" si="1"/>
        <v>2701691.237384764</v>
      </c>
      <c r="I28" s="110">
        <f t="shared" si="2"/>
        <v>245608.29430770583</v>
      </c>
      <c r="J28" s="104">
        <f t="shared" si="4"/>
        <v>3109754.2790236208</v>
      </c>
      <c r="K28" s="104">
        <f t="shared" si="5"/>
        <v>282704.93445669278</v>
      </c>
      <c r="L28" s="104">
        <f t="shared" si="6"/>
        <v>3449806.8137226687</v>
      </c>
      <c r="M28" s="104">
        <f t="shared" si="7"/>
        <v>313618.80124751531</v>
      </c>
      <c r="N28" s="106">
        <f t="shared" si="8"/>
        <v>3789859.3484217166</v>
      </c>
      <c r="O28" s="104">
        <f t="shared" si="7"/>
        <v>344532.6680383379</v>
      </c>
      <c r="P28" s="111">
        <f t="shared" si="3"/>
        <v>4061901.3761809547</v>
      </c>
      <c r="Q28" s="110">
        <f t="shared" si="9"/>
        <v>369263.7614709959</v>
      </c>
    </row>
    <row r="29" spans="1:17" x14ac:dyDescent="0.2">
      <c r="A29" s="108">
        <v>26</v>
      </c>
      <c r="B29" s="109" t="s">
        <v>114</v>
      </c>
      <c r="C29" s="102" t="s">
        <v>1418</v>
      </c>
      <c r="D29" s="101" t="s">
        <v>1420</v>
      </c>
      <c r="E29" s="103">
        <v>6509911.9027238116</v>
      </c>
      <c r="F29" s="104">
        <v>2168074.3423999995</v>
      </c>
      <c r="G29" s="105">
        <f t="shared" si="0"/>
        <v>0.33304204032205964</v>
      </c>
      <c r="H29" s="104">
        <f t="shared" si="1"/>
        <v>3039855.1797790499</v>
      </c>
      <c r="I29" s="110">
        <f t="shared" si="2"/>
        <v>276350.47088900453</v>
      </c>
      <c r="J29" s="104">
        <f t="shared" si="4"/>
        <v>3430449.8939424781</v>
      </c>
      <c r="K29" s="104">
        <f t="shared" si="5"/>
        <v>311859.08126749803</v>
      </c>
      <c r="L29" s="104">
        <f t="shared" si="6"/>
        <v>3755945.4890786689</v>
      </c>
      <c r="M29" s="104">
        <f t="shared" si="7"/>
        <v>341449.58991624264</v>
      </c>
      <c r="N29" s="106">
        <f t="shared" si="8"/>
        <v>4081441.0842148596</v>
      </c>
      <c r="O29" s="104">
        <f t="shared" si="7"/>
        <v>371040.09856498725</v>
      </c>
      <c r="P29" s="111">
        <f t="shared" si="3"/>
        <v>4341837.5603238121</v>
      </c>
      <c r="Q29" s="110">
        <f t="shared" si="9"/>
        <v>394712.50548398291</v>
      </c>
    </row>
    <row r="30" spans="1:17" x14ac:dyDescent="0.2">
      <c r="A30" s="108">
        <v>27</v>
      </c>
      <c r="B30" s="109" t="s">
        <v>121</v>
      </c>
      <c r="C30" s="102" t="s">
        <v>1418</v>
      </c>
      <c r="D30" s="101" t="s">
        <v>1419</v>
      </c>
      <c r="E30" s="103">
        <v>9114942.3419904746</v>
      </c>
      <c r="F30" s="104">
        <v>3695722.4327999996</v>
      </c>
      <c r="G30" s="105">
        <f t="shared" si="0"/>
        <v>0.4054575765964688</v>
      </c>
      <c r="H30" s="104">
        <f t="shared" si="1"/>
        <v>3596231.4407923808</v>
      </c>
      <c r="I30" s="110">
        <f t="shared" si="2"/>
        <v>326930.13098112552</v>
      </c>
      <c r="J30" s="104">
        <f t="shared" si="4"/>
        <v>4143127.9813118083</v>
      </c>
      <c r="K30" s="104">
        <f t="shared" si="5"/>
        <v>376647.9983010735</v>
      </c>
      <c r="L30" s="104">
        <f t="shared" si="6"/>
        <v>4598875.0984113328</v>
      </c>
      <c r="M30" s="104">
        <f t="shared" si="7"/>
        <v>418079.55440103024</v>
      </c>
      <c r="N30" s="106">
        <f t="shared" si="8"/>
        <v>5054622.2155108554</v>
      </c>
      <c r="O30" s="104">
        <f t="shared" si="7"/>
        <v>459511.11050098686</v>
      </c>
      <c r="P30" s="111">
        <f t="shared" si="3"/>
        <v>5419219.909190475</v>
      </c>
      <c r="Q30" s="110">
        <f t="shared" si="9"/>
        <v>492656.3553809523</v>
      </c>
    </row>
    <row r="31" spans="1:17" x14ac:dyDescent="0.2">
      <c r="A31" s="100">
        <v>28</v>
      </c>
      <c r="B31" s="109" t="s">
        <v>122</v>
      </c>
      <c r="C31" s="102" t="s">
        <v>1418</v>
      </c>
      <c r="D31" s="101" t="s">
        <v>1422</v>
      </c>
      <c r="E31" s="103">
        <v>9220164.7302428596</v>
      </c>
      <c r="F31" s="104">
        <v>3061560.960200001</v>
      </c>
      <c r="G31" s="105">
        <f t="shared" si="0"/>
        <v>0.33205057065388888</v>
      </c>
      <c r="H31" s="104">
        <f t="shared" si="1"/>
        <v>4314570.8239942864</v>
      </c>
      <c r="I31" s="110">
        <f t="shared" si="2"/>
        <v>392233.71127220785</v>
      </c>
      <c r="J31" s="104">
        <f t="shared" si="4"/>
        <v>4867780.7078088578</v>
      </c>
      <c r="K31" s="104">
        <f t="shared" si="5"/>
        <v>442525.51889171434</v>
      </c>
      <c r="L31" s="104">
        <f t="shared" si="6"/>
        <v>5328788.9443210028</v>
      </c>
      <c r="M31" s="104">
        <f t="shared" si="7"/>
        <v>484435.35857463663</v>
      </c>
      <c r="N31" s="106">
        <f t="shared" si="8"/>
        <v>5789797.1808331441</v>
      </c>
      <c r="O31" s="104">
        <f t="shared" si="7"/>
        <v>526345.19825755851</v>
      </c>
      <c r="P31" s="111">
        <f t="shared" si="3"/>
        <v>6158603.770042859</v>
      </c>
      <c r="Q31" s="110">
        <f t="shared" si="9"/>
        <v>559873.07000389625</v>
      </c>
    </row>
    <row r="32" spans="1:17" x14ac:dyDescent="0.2">
      <c r="A32" s="108">
        <v>29</v>
      </c>
      <c r="B32" s="114" t="s">
        <v>1401</v>
      </c>
      <c r="C32" s="102" t="s">
        <v>1418</v>
      </c>
      <c r="D32" s="101" t="s">
        <v>1420</v>
      </c>
      <c r="E32" s="103">
        <v>9314506.6212476175</v>
      </c>
      <c r="F32" s="104">
        <v>1716148.1746999999</v>
      </c>
      <c r="G32" s="105">
        <f t="shared" si="0"/>
        <v>0.18424466742932361</v>
      </c>
      <c r="H32" s="104">
        <f t="shared" si="1"/>
        <v>5735457.1222980954</v>
      </c>
      <c r="I32" s="110">
        <f t="shared" si="2"/>
        <v>521405.19293619046</v>
      </c>
      <c r="J32" s="104">
        <f t="shared" si="4"/>
        <v>6294327.5195729509</v>
      </c>
      <c r="K32" s="104">
        <f t="shared" si="5"/>
        <v>572211.59268845012</v>
      </c>
      <c r="L32" s="104">
        <f t="shared" si="6"/>
        <v>6760052.850635333</v>
      </c>
      <c r="M32" s="104">
        <f t="shared" si="7"/>
        <v>614550.25914866664</v>
      </c>
      <c r="N32" s="106">
        <f t="shared" si="8"/>
        <v>7225778.1816977132</v>
      </c>
      <c r="O32" s="104">
        <f t="shared" si="7"/>
        <v>656888.92560888303</v>
      </c>
      <c r="P32" s="111">
        <f t="shared" si="3"/>
        <v>7598358.4465476181</v>
      </c>
      <c r="Q32" s="110">
        <f t="shared" si="9"/>
        <v>690759.85877705622</v>
      </c>
    </row>
    <row r="33" spans="1:17" x14ac:dyDescent="0.2">
      <c r="A33" s="108">
        <v>30</v>
      </c>
      <c r="B33" s="115" t="s">
        <v>1291</v>
      </c>
      <c r="C33" s="102" t="s">
        <v>1418</v>
      </c>
      <c r="D33" s="101" t="s">
        <v>1421</v>
      </c>
      <c r="E33" s="103">
        <v>7178259.8781095222</v>
      </c>
      <c r="F33" s="104">
        <v>2329865.5435000001</v>
      </c>
      <c r="G33" s="105">
        <f t="shared" si="0"/>
        <v>0.32457247063526451</v>
      </c>
      <c r="H33" s="104">
        <f t="shared" si="1"/>
        <v>3412742.3589876178</v>
      </c>
      <c r="I33" s="110">
        <f t="shared" si="2"/>
        <v>310249.30536251073</v>
      </c>
      <c r="J33" s="104">
        <f t="shared" si="4"/>
        <v>3843437.951674189</v>
      </c>
      <c r="K33" s="104">
        <f t="shared" si="5"/>
        <v>349403.45015219902</v>
      </c>
      <c r="L33" s="104">
        <f t="shared" si="6"/>
        <v>4202350.9455796648</v>
      </c>
      <c r="M33" s="104">
        <f t="shared" si="7"/>
        <v>382031.90414360591</v>
      </c>
      <c r="N33" s="106">
        <f t="shared" si="8"/>
        <v>4561263.9394851401</v>
      </c>
      <c r="O33" s="104">
        <f t="shared" si="7"/>
        <v>414660.35813501274</v>
      </c>
      <c r="P33" s="111">
        <f t="shared" si="3"/>
        <v>4848394.3346095216</v>
      </c>
      <c r="Q33" s="110">
        <f t="shared" si="9"/>
        <v>440763.12132813834</v>
      </c>
    </row>
    <row r="34" spans="1:17" s="117" customFormat="1" x14ac:dyDescent="0.2">
      <c r="A34" s="116">
        <v>31</v>
      </c>
      <c r="B34" s="117" t="s">
        <v>116</v>
      </c>
      <c r="C34" s="102" t="s">
        <v>1418</v>
      </c>
      <c r="D34" s="101" t="s">
        <v>1419</v>
      </c>
      <c r="E34" s="103">
        <v>8810214.6232333351</v>
      </c>
      <c r="F34" s="104">
        <v>2391887.8152000005</v>
      </c>
      <c r="G34" s="105">
        <f t="shared" si="0"/>
        <v>0.27149030046241729</v>
      </c>
      <c r="H34" s="118">
        <f t="shared" si="1"/>
        <v>4656283.8833866678</v>
      </c>
      <c r="I34" s="119">
        <f t="shared" si="2"/>
        <v>423298.53485333343</v>
      </c>
      <c r="J34" s="118">
        <f t="shared" si="4"/>
        <v>5184896.7607806679</v>
      </c>
      <c r="K34" s="118">
        <f t="shared" si="5"/>
        <v>471354.25098006072</v>
      </c>
      <c r="L34" s="118">
        <f t="shared" si="6"/>
        <v>5625407.4919423349</v>
      </c>
      <c r="M34" s="118">
        <f t="shared" si="7"/>
        <v>511400.68108566682</v>
      </c>
      <c r="N34" s="120">
        <f t="shared" si="8"/>
        <v>6065918.2231040001</v>
      </c>
      <c r="O34" s="118">
        <f t="shared" si="7"/>
        <v>551447.11119127274</v>
      </c>
      <c r="P34" s="121">
        <f t="shared" si="3"/>
        <v>6418326.8080333341</v>
      </c>
      <c r="Q34" s="119">
        <f t="shared" si="9"/>
        <v>583484.25527575763</v>
      </c>
    </row>
    <row r="35" spans="1:17" x14ac:dyDescent="0.2">
      <c r="A35" s="108">
        <v>32</v>
      </c>
      <c r="B35" s="109" t="s">
        <v>110</v>
      </c>
      <c r="C35" s="102" t="s">
        <v>1418</v>
      </c>
      <c r="D35" s="101" t="s">
        <v>1420</v>
      </c>
      <c r="E35" s="103">
        <v>9315114.6537476201</v>
      </c>
      <c r="F35" s="104">
        <v>1800860.6346999998</v>
      </c>
      <c r="G35" s="105">
        <f t="shared" si="0"/>
        <v>0.1933267277580405</v>
      </c>
      <c r="H35" s="104">
        <f t="shared" si="1"/>
        <v>5651231.0882980973</v>
      </c>
      <c r="I35" s="110">
        <f t="shared" si="2"/>
        <v>513748.28075437248</v>
      </c>
      <c r="J35" s="104">
        <f t="shared" si="4"/>
        <v>6210137.9675229527</v>
      </c>
      <c r="K35" s="104">
        <f t="shared" si="5"/>
        <v>564557.9970475412</v>
      </c>
      <c r="L35" s="104">
        <f t="shared" si="6"/>
        <v>6675893.7002103347</v>
      </c>
      <c r="M35" s="104">
        <f t="shared" si="7"/>
        <v>606899.42729184858</v>
      </c>
      <c r="N35" s="106">
        <f t="shared" si="8"/>
        <v>7141649.4328977149</v>
      </c>
      <c r="O35" s="104">
        <f t="shared" si="7"/>
        <v>649240.85753615585</v>
      </c>
      <c r="P35" s="111">
        <f t="shared" si="3"/>
        <v>7514254.0190476198</v>
      </c>
      <c r="Q35" s="110">
        <f t="shared" si="9"/>
        <v>683114.00173160178</v>
      </c>
    </row>
    <row r="36" spans="1:17" s="122" customFormat="1" x14ac:dyDescent="0.2">
      <c r="A36" s="108">
        <v>33</v>
      </c>
      <c r="B36" s="112" t="s">
        <v>124</v>
      </c>
      <c r="C36" s="102" t="s">
        <v>1418</v>
      </c>
      <c r="D36" s="101" t="s">
        <v>1422</v>
      </c>
      <c r="E36" s="103">
        <v>14019783.819376189</v>
      </c>
      <c r="F36" s="104">
        <v>4627446.3027000017</v>
      </c>
      <c r="G36" s="105">
        <f t="shared" si="0"/>
        <v>0.3300654533848511</v>
      </c>
      <c r="H36" s="104">
        <f t="shared" ref="H36:H66" si="10">(E36*0.8)-F36</f>
        <v>6588380.7528009508</v>
      </c>
      <c r="I36" s="110">
        <f t="shared" ref="I36:I66" si="11">H36/$Q$2</f>
        <v>598943.70480008645</v>
      </c>
      <c r="J36" s="104">
        <f t="shared" si="4"/>
        <v>7429567.7819635216</v>
      </c>
      <c r="K36" s="104">
        <f t="shared" si="5"/>
        <v>675415.25290577475</v>
      </c>
      <c r="L36" s="104">
        <f t="shared" si="6"/>
        <v>8130556.9729323313</v>
      </c>
      <c r="M36" s="104">
        <f t="shared" si="7"/>
        <v>739141.54299384833</v>
      </c>
      <c r="N36" s="106">
        <f t="shared" si="8"/>
        <v>8831546.1639011391</v>
      </c>
      <c r="O36" s="104">
        <f t="shared" si="7"/>
        <v>802867.83308192168</v>
      </c>
      <c r="P36" s="111">
        <f t="shared" ref="P36:P66" si="12">E36-F36</f>
        <v>9392337.5166761875</v>
      </c>
      <c r="Q36" s="110">
        <f t="shared" si="9"/>
        <v>853848.86515238066</v>
      </c>
    </row>
    <row r="37" spans="1:17" x14ac:dyDescent="0.2">
      <c r="A37" s="100">
        <v>34</v>
      </c>
      <c r="B37" s="109" t="s">
        <v>123</v>
      </c>
      <c r="C37" s="102" t="s">
        <v>1418</v>
      </c>
      <c r="D37" s="101" t="s">
        <v>1422</v>
      </c>
      <c r="E37" s="103">
        <v>14909009.483747618</v>
      </c>
      <c r="F37" s="104">
        <v>5479639.2862000009</v>
      </c>
      <c r="G37" s="105">
        <f t="shared" si="0"/>
        <v>0.3675387886883687</v>
      </c>
      <c r="H37" s="104">
        <f t="shared" si="10"/>
        <v>6447568.3007980948</v>
      </c>
      <c r="I37" s="110">
        <f t="shared" si="11"/>
        <v>586142.57279982686</v>
      </c>
      <c r="J37" s="104">
        <f t="shared" si="4"/>
        <v>7342108.8698229501</v>
      </c>
      <c r="K37" s="104">
        <f t="shared" si="5"/>
        <v>667464.44271117728</v>
      </c>
      <c r="L37" s="104">
        <f t="shared" si="6"/>
        <v>8087559.3440103317</v>
      </c>
      <c r="M37" s="104">
        <f t="shared" si="7"/>
        <v>735232.66763730289</v>
      </c>
      <c r="N37" s="106">
        <f t="shared" si="8"/>
        <v>8833009.8181977123</v>
      </c>
      <c r="O37" s="104">
        <f t="shared" si="7"/>
        <v>803000.89256342838</v>
      </c>
      <c r="P37" s="111">
        <f t="shared" si="12"/>
        <v>9429370.1975476183</v>
      </c>
      <c r="Q37" s="110">
        <f t="shared" si="9"/>
        <v>857215.47250432894</v>
      </c>
    </row>
    <row r="38" spans="1:17" x14ac:dyDescent="0.2">
      <c r="A38" s="108">
        <v>35</v>
      </c>
      <c r="B38" s="109" t="s">
        <v>24</v>
      </c>
      <c r="C38" s="102" t="s">
        <v>1423</v>
      </c>
      <c r="D38" s="101" t="s">
        <v>22</v>
      </c>
      <c r="E38" s="103">
        <v>6912801.5808809502</v>
      </c>
      <c r="F38" s="104">
        <v>2277524.4939999999</v>
      </c>
      <c r="G38" s="105">
        <f t="shared" si="0"/>
        <v>0.32946475713971785</v>
      </c>
      <c r="H38" s="104">
        <f t="shared" si="10"/>
        <v>3252716.7707047602</v>
      </c>
      <c r="I38" s="110">
        <f t="shared" si="11"/>
        <v>295701.52460952365</v>
      </c>
      <c r="J38" s="104">
        <f t="shared" si="4"/>
        <v>3667484.8655576175</v>
      </c>
      <c r="K38" s="104">
        <f t="shared" si="5"/>
        <v>333407.7150506925</v>
      </c>
      <c r="L38" s="104">
        <f t="shared" si="6"/>
        <v>4013124.9446016653</v>
      </c>
      <c r="M38" s="104">
        <f t="shared" si="7"/>
        <v>364829.5404183332</v>
      </c>
      <c r="N38" s="106">
        <f t="shared" si="8"/>
        <v>4358765.0236457121</v>
      </c>
      <c r="O38" s="104">
        <f t="shared" si="7"/>
        <v>396251.36578597385</v>
      </c>
      <c r="P38" s="111">
        <f t="shared" si="12"/>
        <v>4635277.0868809503</v>
      </c>
      <c r="Q38" s="110">
        <f t="shared" si="9"/>
        <v>421388.82608008641</v>
      </c>
    </row>
    <row r="39" spans="1:17" x14ac:dyDescent="0.2">
      <c r="A39" s="108">
        <v>36</v>
      </c>
      <c r="B39" s="109" t="s">
        <v>18</v>
      </c>
      <c r="C39" s="102" t="s">
        <v>1423</v>
      </c>
      <c r="D39" s="101" t="s">
        <v>1424</v>
      </c>
      <c r="E39" s="103">
        <v>6965120.3319142861</v>
      </c>
      <c r="F39" s="104">
        <v>1999952.9724000001</v>
      </c>
      <c r="G39" s="105">
        <f t="shared" si="0"/>
        <v>0.28713832311499132</v>
      </c>
      <c r="H39" s="104">
        <f t="shared" si="10"/>
        <v>3572143.2931314288</v>
      </c>
      <c r="I39" s="110">
        <f t="shared" si="11"/>
        <v>324740.29937558441</v>
      </c>
      <c r="J39" s="104">
        <f t="shared" si="4"/>
        <v>3990050.5130462861</v>
      </c>
      <c r="K39" s="104">
        <f t="shared" si="5"/>
        <v>362731.86482238962</v>
      </c>
      <c r="L39" s="104">
        <f t="shared" si="6"/>
        <v>4338306.5296419999</v>
      </c>
      <c r="M39" s="104">
        <f t="shared" si="7"/>
        <v>394391.50269472727</v>
      </c>
      <c r="N39" s="106">
        <f t="shared" si="8"/>
        <v>4686562.5462377137</v>
      </c>
      <c r="O39" s="104">
        <f t="shared" si="7"/>
        <v>426051.14056706487</v>
      </c>
      <c r="P39" s="111">
        <f t="shared" si="12"/>
        <v>4965167.3595142858</v>
      </c>
      <c r="Q39" s="110">
        <f t="shared" si="9"/>
        <v>451378.85086493508</v>
      </c>
    </row>
    <row r="40" spans="1:17" x14ac:dyDescent="0.2">
      <c r="A40" s="100">
        <v>37</v>
      </c>
      <c r="B40" s="109" t="s">
        <v>25</v>
      </c>
      <c r="C40" s="102" t="s">
        <v>1423</v>
      </c>
      <c r="D40" s="101" t="s">
        <v>22</v>
      </c>
      <c r="E40" s="103">
        <v>12036002.842719048</v>
      </c>
      <c r="F40" s="104">
        <v>2502887.3335000002</v>
      </c>
      <c r="G40" s="105">
        <f t="shared" si="0"/>
        <v>0.20795004506118694</v>
      </c>
      <c r="H40" s="104">
        <f t="shared" si="10"/>
        <v>7125914.94067524</v>
      </c>
      <c r="I40" s="110">
        <f t="shared" si="11"/>
        <v>647810.44915229455</v>
      </c>
      <c r="J40" s="104">
        <f t="shared" si="4"/>
        <v>7848075.1112383809</v>
      </c>
      <c r="K40" s="104">
        <f t="shared" si="5"/>
        <v>713461.37374894368</v>
      </c>
      <c r="L40" s="104">
        <f t="shared" si="6"/>
        <v>8449875.2533743344</v>
      </c>
      <c r="M40" s="104">
        <f t="shared" si="7"/>
        <v>768170.47757948493</v>
      </c>
      <c r="N40" s="106">
        <f t="shared" si="8"/>
        <v>9051675.3955102861</v>
      </c>
      <c r="O40" s="104">
        <f t="shared" si="7"/>
        <v>822879.58141002606</v>
      </c>
      <c r="P40" s="111">
        <f t="shared" si="12"/>
        <v>9533115.5092190485</v>
      </c>
      <c r="Q40" s="110">
        <f t="shared" si="9"/>
        <v>866646.86447445897</v>
      </c>
    </row>
    <row r="41" spans="1:17" x14ac:dyDescent="0.2">
      <c r="A41" s="108">
        <v>38</v>
      </c>
      <c r="B41" s="109" t="s">
        <v>17</v>
      </c>
      <c r="C41" s="102" t="s">
        <v>1423</v>
      </c>
      <c r="D41" s="101" t="s">
        <v>1424</v>
      </c>
      <c r="E41" s="103">
        <v>13961721.665980959</v>
      </c>
      <c r="F41" s="104">
        <v>4062143.0178999994</v>
      </c>
      <c r="G41" s="105">
        <f t="shared" si="0"/>
        <v>0.29094857461582196</v>
      </c>
      <c r="H41" s="104">
        <f t="shared" si="10"/>
        <v>7107234.3148847688</v>
      </c>
      <c r="I41" s="110">
        <f t="shared" si="11"/>
        <v>646112.21044406993</v>
      </c>
      <c r="J41" s="104">
        <f t="shared" si="4"/>
        <v>7944937.6148436256</v>
      </c>
      <c r="K41" s="104">
        <f t="shared" si="5"/>
        <v>722267.05589487508</v>
      </c>
      <c r="L41" s="104">
        <f t="shared" si="6"/>
        <v>8643023.6981426738</v>
      </c>
      <c r="M41" s="104">
        <f t="shared" si="7"/>
        <v>785729.4271038794</v>
      </c>
      <c r="N41" s="106">
        <f t="shared" si="8"/>
        <v>9341109.7814417202</v>
      </c>
      <c r="O41" s="104">
        <f t="shared" si="7"/>
        <v>849191.79831288371</v>
      </c>
      <c r="P41" s="111">
        <f t="shared" si="12"/>
        <v>9899578.6480809599</v>
      </c>
      <c r="Q41" s="110">
        <f t="shared" si="9"/>
        <v>899961.6952800873</v>
      </c>
    </row>
    <row r="42" spans="1:17" x14ac:dyDescent="0.2">
      <c r="A42" s="108">
        <v>39</v>
      </c>
      <c r="B42" s="109" t="s">
        <v>15</v>
      </c>
      <c r="C42" s="102" t="s">
        <v>1423</v>
      </c>
      <c r="D42" s="101" t="s">
        <v>16</v>
      </c>
      <c r="E42" s="103">
        <v>12846534.264985716</v>
      </c>
      <c r="F42" s="104">
        <v>2358352.1217999998</v>
      </c>
      <c r="G42" s="105">
        <f t="shared" si="0"/>
        <v>0.1835788605046485</v>
      </c>
      <c r="H42" s="104">
        <f t="shared" si="10"/>
        <v>7918875.2901885733</v>
      </c>
      <c r="I42" s="110">
        <f t="shared" si="11"/>
        <v>719897.75365350663</v>
      </c>
      <c r="J42" s="104">
        <f t="shared" si="4"/>
        <v>8689667.3460877165</v>
      </c>
      <c r="K42" s="104">
        <f t="shared" si="5"/>
        <v>789969.75873524696</v>
      </c>
      <c r="L42" s="104">
        <f t="shared" si="6"/>
        <v>9331994.0593370013</v>
      </c>
      <c r="M42" s="104">
        <f t="shared" si="7"/>
        <v>848363.0963033638</v>
      </c>
      <c r="N42" s="106">
        <f t="shared" si="8"/>
        <v>9974320.7725862879</v>
      </c>
      <c r="O42" s="104">
        <f t="shared" si="7"/>
        <v>906756.43387148075</v>
      </c>
      <c r="P42" s="111">
        <f t="shared" si="12"/>
        <v>10488182.143185716</v>
      </c>
      <c r="Q42" s="110">
        <f t="shared" si="9"/>
        <v>953471.10392597422</v>
      </c>
    </row>
    <row r="43" spans="1:17" x14ac:dyDescent="0.2">
      <c r="A43" s="100">
        <v>40</v>
      </c>
      <c r="B43" s="109" t="s">
        <v>23</v>
      </c>
      <c r="C43" s="102" t="s">
        <v>1423</v>
      </c>
      <c r="D43" s="101" t="s">
        <v>16</v>
      </c>
      <c r="E43" s="103">
        <v>15879125.506666668</v>
      </c>
      <c r="F43" s="104">
        <v>4326861.0737999994</v>
      </c>
      <c r="G43" s="105">
        <f t="shared" si="0"/>
        <v>0.27248736537685381</v>
      </c>
      <c r="H43" s="104">
        <f t="shared" si="10"/>
        <v>8376439.3315333351</v>
      </c>
      <c r="I43" s="110">
        <f t="shared" si="11"/>
        <v>761494.48468484869</v>
      </c>
      <c r="J43" s="104">
        <f t="shared" si="4"/>
        <v>9329186.8619333338</v>
      </c>
      <c r="K43" s="104">
        <f t="shared" si="5"/>
        <v>848107.89653939393</v>
      </c>
      <c r="L43" s="104">
        <f t="shared" si="6"/>
        <v>10123143.137266669</v>
      </c>
      <c r="M43" s="104">
        <f t="shared" si="7"/>
        <v>920285.73975151544</v>
      </c>
      <c r="N43" s="106">
        <f t="shared" si="8"/>
        <v>10917099.412600001</v>
      </c>
      <c r="O43" s="104">
        <f t="shared" si="7"/>
        <v>992463.58296363649</v>
      </c>
      <c r="P43" s="111">
        <f t="shared" si="12"/>
        <v>11552264.432866668</v>
      </c>
      <c r="Q43" s="110">
        <f t="shared" si="9"/>
        <v>1050205.8575333336</v>
      </c>
    </row>
    <row r="44" spans="1:17" x14ac:dyDescent="0.2">
      <c r="A44" s="108">
        <v>41</v>
      </c>
      <c r="B44" s="109" t="s">
        <v>21</v>
      </c>
      <c r="C44" s="102" t="s">
        <v>1423</v>
      </c>
      <c r="D44" s="101" t="s">
        <v>22</v>
      </c>
      <c r="E44" s="103">
        <v>15402436.487847619</v>
      </c>
      <c r="F44" s="104">
        <v>4490834.7005000003</v>
      </c>
      <c r="G44" s="105">
        <f t="shared" si="0"/>
        <v>0.29156651313207671</v>
      </c>
      <c r="H44" s="104">
        <f t="shared" si="10"/>
        <v>7831114.4897780959</v>
      </c>
      <c r="I44" s="110">
        <f t="shared" si="11"/>
        <v>711919.499070736</v>
      </c>
      <c r="J44" s="104">
        <f t="shared" si="4"/>
        <v>8755260.6790489517</v>
      </c>
      <c r="K44" s="104">
        <f t="shared" si="5"/>
        <v>795932.7890044502</v>
      </c>
      <c r="L44" s="104">
        <f t="shared" si="6"/>
        <v>9525382.5034413338</v>
      </c>
      <c r="M44" s="104">
        <f t="shared" si="7"/>
        <v>865943.86394921213</v>
      </c>
      <c r="N44" s="106">
        <f t="shared" si="8"/>
        <v>10295504.327833714</v>
      </c>
      <c r="O44" s="104">
        <f t="shared" si="7"/>
        <v>935954.93889397394</v>
      </c>
      <c r="P44" s="111">
        <f t="shared" si="12"/>
        <v>10911601.787347618</v>
      </c>
      <c r="Q44" s="110">
        <f t="shared" si="9"/>
        <v>991963.79884978349</v>
      </c>
    </row>
    <row r="45" spans="1:17" x14ac:dyDescent="0.2">
      <c r="A45" s="108">
        <v>42</v>
      </c>
      <c r="B45" s="109" t="s">
        <v>20</v>
      </c>
      <c r="C45" s="102" t="s">
        <v>1423</v>
      </c>
      <c r="D45" s="101" t="s">
        <v>1424</v>
      </c>
      <c r="E45" s="103">
        <v>26110039.760385722</v>
      </c>
      <c r="F45" s="104">
        <v>4364114.4174000006</v>
      </c>
      <c r="G45" s="105">
        <f t="shared" si="0"/>
        <v>0.16714315479600517</v>
      </c>
      <c r="H45" s="104">
        <f t="shared" si="10"/>
        <v>16523917.390908578</v>
      </c>
      <c r="I45" s="110">
        <f t="shared" si="11"/>
        <v>1502174.3082644162</v>
      </c>
      <c r="J45" s="104">
        <f t="shared" si="4"/>
        <v>18090519.776531719</v>
      </c>
      <c r="K45" s="104">
        <f t="shared" si="5"/>
        <v>1644592.7069574289</v>
      </c>
      <c r="L45" s="104">
        <f t="shared" si="6"/>
        <v>19396021.764551006</v>
      </c>
      <c r="M45" s="104">
        <f t="shared" si="7"/>
        <v>1763274.7058682733</v>
      </c>
      <c r="N45" s="106">
        <f t="shared" si="8"/>
        <v>20701523.752570294</v>
      </c>
      <c r="O45" s="104">
        <f t="shared" si="7"/>
        <v>1881956.7047791176</v>
      </c>
      <c r="P45" s="111">
        <f t="shared" si="12"/>
        <v>21745925.342985719</v>
      </c>
      <c r="Q45" s="110">
        <f t="shared" si="9"/>
        <v>1976902.3039077928</v>
      </c>
    </row>
    <row r="46" spans="1:17" x14ac:dyDescent="0.2">
      <c r="A46" s="100">
        <v>43</v>
      </c>
      <c r="B46" s="109" t="s">
        <v>19</v>
      </c>
      <c r="C46" s="102" t="s">
        <v>1423</v>
      </c>
      <c r="D46" s="101" t="s">
        <v>16</v>
      </c>
      <c r="E46" s="103">
        <v>27386124.133747615</v>
      </c>
      <c r="F46" s="104">
        <v>1749571.0119999999</v>
      </c>
      <c r="G46" s="105">
        <f t="shared" si="0"/>
        <v>6.3885309343355498E-2</v>
      </c>
      <c r="H46" s="104">
        <f t="shared" si="10"/>
        <v>20159328.294998094</v>
      </c>
      <c r="I46" s="110">
        <f t="shared" si="11"/>
        <v>1832666.2086361905</v>
      </c>
      <c r="J46" s="104">
        <f t="shared" si="4"/>
        <v>21802495.743022949</v>
      </c>
      <c r="K46" s="104">
        <f t="shared" si="5"/>
        <v>1982045.0675475409</v>
      </c>
      <c r="L46" s="104">
        <f t="shared" si="6"/>
        <v>23171801.949710332</v>
      </c>
      <c r="M46" s="104">
        <f t="shared" si="7"/>
        <v>2106527.4499736666</v>
      </c>
      <c r="N46" s="106">
        <f t="shared" si="8"/>
        <v>24541108.156397711</v>
      </c>
      <c r="O46" s="104">
        <f t="shared" si="7"/>
        <v>2231009.832399792</v>
      </c>
      <c r="P46" s="111">
        <f t="shared" si="12"/>
        <v>25636553.121747617</v>
      </c>
      <c r="Q46" s="110">
        <f t="shared" si="9"/>
        <v>2330595.7383406926</v>
      </c>
    </row>
    <row r="47" spans="1:17" x14ac:dyDescent="0.2">
      <c r="A47" s="108">
        <v>44</v>
      </c>
      <c r="B47" s="109" t="s">
        <v>143</v>
      </c>
      <c r="C47" s="102" t="s">
        <v>1423</v>
      </c>
      <c r="D47" s="101" t="s">
        <v>37</v>
      </c>
      <c r="E47" s="103">
        <v>7753631.1445523817</v>
      </c>
      <c r="F47" s="104">
        <v>3664057.5326</v>
      </c>
      <c r="G47" s="105">
        <f t="shared" si="0"/>
        <v>0.4725602062169707</v>
      </c>
      <c r="H47" s="104">
        <f t="shared" si="10"/>
        <v>2538847.3830419057</v>
      </c>
      <c r="I47" s="110">
        <f t="shared" si="11"/>
        <v>230804.30754926417</v>
      </c>
      <c r="J47" s="104">
        <f t="shared" si="4"/>
        <v>3004065.2517150478</v>
      </c>
      <c r="K47" s="104">
        <f t="shared" si="5"/>
        <v>273096.84106500435</v>
      </c>
      <c r="L47" s="104">
        <f t="shared" si="6"/>
        <v>3391746.8089426677</v>
      </c>
      <c r="M47" s="104">
        <f t="shared" si="7"/>
        <v>308340.61899478798</v>
      </c>
      <c r="N47" s="106">
        <f t="shared" si="8"/>
        <v>3779428.3661702857</v>
      </c>
      <c r="O47" s="104">
        <f t="shared" si="7"/>
        <v>343584.39692457143</v>
      </c>
      <c r="P47" s="111">
        <f t="shared" si="12"/>
        <v>4089573.6119523817</v>
      </c>
      <c r="Q47" s="110">
        <f t="shared" si="9"/>
        <v>371779.41926839831</v>
      </c>
    </row>
    <row r="48" spans="1:17" x14ac:dyDescent="0.2">
      <c r="A48" s="108">
        <v>45</v>
      </c>
      <c r="B48" s="109" t="s">
        <v>33</v>
      </c>
      <c r="C48" s="102" t="s">
        <v>1423</v>
      </c>
      <c r="D48" s="101" t="s">
        <v>1425</v>
      </c>
      <c r="E48" s="103">
        <v>2832858.3474238096</v>
      </c>
      <c r="F48" s="104">
        <v>1427614.3611999999</v>
      </c>
      <c r="G48" s="105">
        <f t="shared" si="0"/>
        <v>0.50394837514493684</v>
      </c>
      <c r="H48" s="104">
        <f t="shared" si="10"/>
        <v>838672.31673904764</v>
      </c>
      <c r="I48" s="110">
        <f t="shared" si="11"/>
        <v>76242.937885367966</v>
      </c>
      <c r="J48" s="104">
        <f t="shared" si="4"/>
        <v>1008643.8175844762</v>
      </c>
      <c r="K48" s="104">
        <f t="shared" si="5"/>
        <v>91694.892507679659</v>
      </c>
      <c r="L48" s="104">
        <f t="shared" si="6"/>
        <v>1150286.7349556668</v>
      </c>
      <c r="M48" s="104">
        <f t="shared" si="7"/>
        <v>104571.52135960608</v>
      </c>
      <c r="N48" s="106">
        <f t="shared" si="8"/>
        <v>1291929.652326857</v>
      </c>
      <c r="O48" s="104">
        <f t="shared" si="7"/>
        <v>117448.15021153245</v>
      </c>
      <c r="P48" s="111">
        <f t="shared" si="12"/>
        <v>1405243.9862238097</v>
      </c>
      <c r="Q48" s="110">
        <f t="shared" si="9"/>
        <v>127749.4532930736</v>
      </c>
    </row>
    <row r="49" spans="1:17" x14ac:dyDescent="0.2">
      <c r="A49" s="100">
        <v>46</v>
      </c>
      <c r="B49" s="109" t="s">
        <v>39</v>
      </c>
      <c r="C49" s="102" t="s">
        <v>1423</v>
      </c>
      <c r="D49" s="101" t="s">
        <v>29</v>
      </c>
      <c r="E49" s="103">
        <v>4363777.8466142854</v>
      </c>
      <c r="F49" s="104">
        <v>1172589.2365000001</v>
      </c>
      <c r="G49" s="105">
        <f t="shared" si="0"/>
        <v>0.26870965427577259</v>
      </c>
      <c r="H49" s="104">
        <f t="shared" si="10"/>
        <v>2318433.0407914282</v>
      </c>
      <c r="I49" s="110">
        <f t="shared" si="11"/>
        <v>210766.64007194803</v>
      </c>
      <c r="J49" s="104">
        <f t="shared" si="4"/>
        <v>2580259.7115882854</v>
      </c>
      <c r="K49" s="104">
        <f t="shared" si="5"/>
        <v>234569.06468984412</v>
      </c>
      <c r="L49" s="104">
        <f t="shared" si="6"/>
        <v>2798448.6039189999</v>
      </c>
      <c r="M49" s="104">
        <f t="shared" si="7"/>
        <v>254404.41853809089</v>
      </c>
      <c r="N49" s="106">
        <f t="shared" si="8"/>
        <v>3016637.4962497135</v>
      </c>
      <c r="O49" s="104">
        <f t="shared" si="7"/>
        <v>274239.77238633757</v>
      </c>
      <c r="P49" s="111">
        <f t="shared" si="12"/>
        <v>3191188.6101142853</v>
      </c>
      <c r="Q49" s="110">
        <f t="shared" si="9"/>
        <v>290108.05546493502</v>
      </c>
    </row>
    <row r="50" spans="1:17" x14ac:dyDescent="0.2">
      <c r="A50" s="108">
        <v>47</v>
      </c>
      <c r="B50" s="109" t="s">
        <v>41</v>
      </c>
      <c r="C50" s="102" t="s">
        <v>1423</v>
      </c>
      <c r="D50" s="101" t="s">
        <v>1426</v>
      </c>
      <c r="E50" s="103">
        <v>7753631.1445523817</v>
      </c>
      <c r="F50" s="104">
        <v>4037428.4374999995</v>
      </c>
      <c r="G50" s="105">
        <f t="shared" si="0"/>
        <v>0.52071453519383026</v>
      </c>
      <c r="H50" s="104">
        <f t="shared" si="10"/>
        <v>2165476.4781419062</v>
      </c>
      <c r="I50" s="110">
        <f t="shared" si="11"/>
        <v>196861.49801290056</v>
      </c>
      <c r="J50" s="104">
        <f t="shared" si="4"/>
        <v>2630694.3468150483</v>
      </c>
      <c r="K50" s="104">
        <f t="shared" si="5"/>
        <v>239154.03152864074</v>
      </c>
      <c r="L50" s="104">
        <f t="shared" si="6"/>
        <v>3018375.9040426682</v>
      </c>
      <c r="M50" s="104">
        <f t="shared" si="7"/>
        <v>274397.8094584244</v>
      </c>
      <c r="N50" s="106">
        <f t="shared" si="8"/>
        <v>3406057.4612702862</v>
      </c>
      <c r="O50" s="104">
        <f t="shared" si="7"/>
        <v>309641.58738820784</v>
      </c>
      <c r="P50" s="111">
        <f t="shared" si="12"/>
        <v>3716202.7070523822</v>
      </c>
      <c r="Q50" s="110">
        <f t="shared" si="9"/>
        <v>337836.60973203473</v>
      </c>
    </row>
    <row r="51" spans="1:17" x14ac:dyDescent="0.2">
      <c r="A51" s="108">
        <v>48</v>
      </c>
      <c r="B51" s="109" t="s">
        <v>35</v>
      </c>
      <c r="C51" s="102" t="s">
        <v>1423</v>
      </c>
      <c r="D51" s="101" t="s">
        <v>1425</v>
      </c>
      <c r="E51" s="103">
        <v>7753631.1445523817</v>
      </c>
      <c r="F51" s="104">
        <v>2683174.0821000007</v>
      </c>
      <c r="G51" s="105">
        <f t="shared" si="0"/>
        <v>0.34605387231828405</v>
      </c>
      <c r="H51" s="104">
        <f t="shared" si="10"/>
        <v>3519730.833541905</v>
      </c>
      <c r="I51" s="110">
        <f t="shared" si="11"/>
        <v>319975.53032199136</v>
      </c>
      <c r="J51" s="104">
        <f t="shared" si="4"/>
        <v>3984948.7022150471</v>
      </c>
      <c r="K51" s="104">
        <f t="shared" si="5"/>
        <v>362268.06383773155</v>
      </c>
      <c r="L51" s="104">
        <f t="shared" si="6"/>
        <v>4372630.2594426665</v>
      </c>
      <c r="M51" s="104">
        <f t="shared" si="7"/>
        <v>397511.84176751511</v>
      </c>
      <c r="N51" s="106">
        <f t="shared" si="8"/>
        <v>4760311.8166702855</v>
      </c>
      <c r="O51" s="104">
        <f t="shared" si="7"/>
        <v>432755.61969729868</v>
      </c>
      <c r="P51" s="111">
        <f t="shared" si="12"/>
        <v>5070457.0624523815</v>
      </c>
      <c r="Q51" s="110">
        <f t="shared" si="9"/>
        <v>460950.64204112557</v>
      </c>
    </row>
    <row r="52" spans="1:17" x14ac:dyDescent="0.2">
      <c r="A52" s="100">
        <v>49</v>
      </c>
      <c r="B52" s="109" t="s">
        <v>40</v>
      </c>
      <c r="C52" s="102" t="s">
        <v>1423</v>
      </c>
      <c r="D52" s="101" t="s">
        <v>29</v>
      </c>
      <c r="E52" s="103">
        <v>9673349.1259523816</v>
      </c>
      <c r="F52" s="104">
        <v>3138100.2564999997</v>
      </c>
      <c r="G52" s="105">
        <f t="shared" si="0"/>
        <v>0.3244068021985137</v>
      </c>
      <c r="H52" s="104">
        <f t="shared" si="10"/>
        <v>4600579.0442619063</v>
      </c>
      <c r="I52" s="110">
        <f t="shared" si="11"/>
        <v>418234.45856926421</v>
      </c>
      <c r="J52" s="104">
        <f t="shared" si="4"/>
        <v>5180979.9918190483</v>
      </c>
      <c r="K52" s="104">
        <f t="shared" si="5"/>
        <v>470998.18107445893</v>
      </c>
      <c r="L52" s="104">
        <f t="shared" si="6"/>
        <v>5664647.4481166676</v>
      </c>
      <c r="M52" s="104">
        <f t="shared" si="7"/>
        <v>514967.94982878794</v>
      </c>
      <c r="N52" s="106">
        <f t="shared" si="8"/>
        <v>6148314.904414285</v>
      </c>
      <c r="O52" s="104">
        <f t="shared" si="7"/>
        <v>558937.71858311677</v>
      </c>
      <c r="P52" s="111">
        <f t="shared" si="12"/>
        <v>6535248.8694523815</v>
      </c>
      <c r="Q52" s="110">
        <f t="shared" si="9"/>
        <v>594113.53358658019</v>
      </c>
    </row>
    <row r="53" spans="1:17" x14ac:dyDescent="0.2">
      <c r="A53" s="108">
        <v>50</v>
      </c>
      <c r="B53" s="123" t="s">
        <v>1326</v>
      </c>
      <c r="C53" s="102" t="s">
        <v>1423</v>
      </c>
      <c r="D53" s="101" t="s">
        <v>31</v>
      </c>
      <c r="E53" s="103">
        <v>6552441.1636714302</v>
      </c>
      <c r="F53" s="104">
        <v>3229437.4891000004</v>
      </c>
      <c r="G53" s="105">
        <f t="shared" si="0"/>
        <v>0.4928602040724771</v>
      </c>
      <c r="H53" s="104">
        <f t="shared" si="10"/>
        <v>2012515.4418371445</v>
      </c>
      <c r="I53" s="110">
        <f t="shared" si="11"/>
        <v>182955.94925792224</v>
      </c>
      <c r="J53" s="104">
        <f t="shared" si="4"/>
        <v>2405661.9116574298</v>
      </c>
      <c r="K53" s="104">
        <f t="shared" si="5"/>
        <v>218696.53742340271</v>
      </c>
      <c r="L53" s="104">
        <f t="shared" si="6"/>
        <v>2733283.9698410011</v>
      </c>
      <c r="M53" s="104">
        <f t="shared" si="7"/>
        <v>248480.36089463645</v>
      </c>
      <c r="N53" s="106">
        <f t="shared" si="8"/>
        <v>3060906.0280245724</v>
      </c>
      <c r="O53" s="104">
        <f t="shared" si="7"/>
        <v>278264.1843658702</v>
      </c>
      <c r="P53" s="111">
        <f t="shared" si="12"/>
        <v>3323003.6745714298</v>
      </c>
      <c r="Q53" s="110">
        <f t="shared" si="9"/>
        <v>302091.24314285727</v>
      </c>
    </row>
    <row r="54" spans="1:17" x14ac:dyDescent="0.2">
      <c r="A54" s="108">
        <v>51</v>
      </c>
      <c r="B54" s="109" t="s">
        <v>32</v>
      </c>
      <c r="C54" s="102" t="s">
        <v>1423</v>
      </c>
      <c r="D54" s="101" t="s">
        <v>31</v>
      </c>
      <c r="E54" s="103">
        <v>9470719.8882142846</v>
      </c>
      <c r="F54" s="104">
        <v>3512137.6609999998</v>
      </c>
      <c r="G54" s="105">
        <f t="shared" si="0"/>
        <v>0.37084167861100342</v>
      </c>
      <c r="H54" s="104">
        <f t="shared" si="10"/>
        <v>4064438.2495714282</v>
      </c>
      <c r="I54" s="110">
        <f t="shared" si="11"/>
        <v>369494.38632467529</v>
      </c>
      <c r="J54" s="104">
        <f t="shared" si="4"/>
        <v>4632681.4428642839</v>
      </c>
      <c r="K54" s="104">
        <f t="shared" si="5"/>
        <v>421152.85844220762</v>
      </c>
      <c r="L54" s="104">
        <f t="shared" si="6"/>
        <v>5106217.4372749981</v>
      </c>
      <c r="M54" s="104">
        <f t="shared" si="7"/>
        <v>464201.58520681801</v>
      </c>
      <c r="N54" s="106">
        <f t="shared" si="8"/>
        <v>5579753.4316857122</v>
      </c>
      <c r="O54" s="104">
        <f t="shared" si="7"/>
        <v>507250.3119714284</v>
      </c>
      <c r="P54" s="111">
        <f t="shared" si="12"/>
        <v>5958582.2272142842</v>
      </c>
      <c r="Q54" s="110">
        <f t="shared" si="9"/>
        <v>541689.29338311672</v>
      </c>
    </row>
    <row r="55" spans="1:17" x14ac:dyDescent="0.2">
      <c r="A55" s="100">
        <v>52</v>
      </c>
      <c r="B55" s="109" t="s">
        <v>34</v>
      </c>
      <c r="C55" s="102" t="s">
        <v>1423</v>
      </c>
      <c r="D55" s="101" t="s">
        <v>1425</v>
      </c>
      <c r="E55" s="103">
        <v>10575099.525985712</v>
      </c>
      <c r="F55" s="104">
        <v>3789649.5559000005</v>
      </c>
      <c r="G55" s="105">
        <f t="shared" si="0"/>
        <v>0.35835592342066064</v>
      </c>
      <c r="H55" s="104">
        <f t="shared" si="10"/>
        <v>4670430.0648885705</v>
      </c>
      <c r="I55" s="110">
        <f t="shared" si="11"/>
        <v>424584.55135350639</v>
      </c>
      <c r="J55" s="104">
        <f t="shared" si="4"/>
        <v>5304936.0364477132</v>
      </c>
      <c r="K55" s="104">
        <f t="shared" si="5"/>
        <v>482266.91240433755</v>
      </c>
      <c r="L55" s="104">
        <f t="shared" si="6"/>
        <v>5833691.012746999</v>
      </c>
      <c r="M55" s="104">
        <f t="shared" si="7"/>
        <v>530335.54661336355</v>
      </c>
      <c r="N55" s="106">
        <f t="shared" si="8"/>
        <v>6362445.9890462831</v>
      </c>
      <c r="O55" s="104">
        <f t="shared" si="7"/>
        <v>578404.18082238932</v>
      </c>
      <c r="P55" s="111">
        <f t="shared" si="12"/>
        <v>6785449.9700857121</v>
      </c>
      <c r="Q55" s="110">
        <f t="shared" si="9"/>
        <v>616859.08818961016</v>
      </c>
    </row>
    <row r="56" spans="1:17" x14ac:dyDescent="0.2">
      <c r="A56" s="108">
        <v>53</v>
      </c>
      <c r="B56" s="113" t="s">
        <v>28</v>
      </c>
      <c r="C56" s="102" t="s">
        <v>1423</v>
      </c>
      <c r="D56" s="101" t="s">
        <v>29</v>
      </c>
      <c r="E56" s="103">
        <v>4955036.6505809529</v>
      </c>
      <c r="F56" s="104">
        <v>1050203.8751000001</v>
      </c>
      <c r="G56" s="105">
        <f t="shared" si="0"/>
        <v>0.21194674210469644</v>
      </c>
      <c r="H56" s="104">
        <f t="shared" si="10"/>
        <v>2913825.4453647621</v>
      </c>
      <c r="I56" s="110">
        <f t="shared" si="11"/>
        <v>264893.22230588744</v>
      </c>
      <c r="J56" s="104">
        <f t="shared" si="4"/>
        <v>3211127.6443996197</v>
      </c>
      <c r="K56" s="104">
        <f t="shared" si="5"/>
        <v>291920.69494541996</v>
      </c>
      <c r="L56" s="104">
        <f t="shared" si="6"/>
        <v>3458879.4769286672</v>
      </c>
      <c r="M56" s="104">
        <f t="shared" si="7"/>
        <v>314443.58881169703</v>
      </c>
      <c r="N56" s="106">
        <f t="shared" si="8"/>
        <v>3706631.3094577147</v>
      </c>
      <c r="O56" s="104">
        <f t="shared" si="7"/>
        <v>336966.48267797404</v>
      </c>
      <c r="P56" s="111">
        <f t="shared" si="12"/>
        <v>3904832.775480953</v>
      </c>
      <c r="Q56" s="110">
        <f t="shared" si="9"/>
        <v>354984.7977709957</v>
      </c>
    </row>
    <row r="57" spans="1:17" x14ac:dyDescent="0.2">
      <c r="A57" s="108">
        <v>54</v>
      </c>
      <c r="B57" s="109" t="s">
        <v>36</v>
      </c>
      <c r="C57" s="102" t="s">
        <v>1423</v>
      </c>
      <c r="D57" s="101" t="s">
        <v>37</v>
      </c>
      <c r="E57" s="103">
        <v>10956964.058738094</v>
      </c>
      <c r="F57" s="104">
        <v>2643080.2841999996</v>
      </c>
      <c r="G57" s="105">
        <f t="shared" si="0"/>
        <v>0.24122377969216424</v>
      </c>
      <c r="H57" s="104">
        <f t="shared" si="10"/>
        <v>6122490.9627904762</v>
      </c>
      <c r="I57" s="110">
        <f t="shared" si="11"/>
        <v>556590.08752640698</v>
      </c>
      <c r="J57" s="104">
        <f t="shared" si="4"/>
        <v>6779908.8063147608</v>
      </c>
      <c r="K57" s="104">
        <f t="shared" si="5"/>
        <v>616355.34602861467</v>
      </c>
      <c r="L57" s="104">
        <f t="shared" si="6"/>
        <v>7327757.0092516653</v>
      </c>
      <c r="M57" s="104">
        <f t="shared" si="7"/>
        <v>666159.72811378771</v>
      </c>
      <c r="N57" s="106">
        <f t="shared" si="8"/>
        <v>7875605.2121885698</v>
      </c>
      <c r="O57" s="104">
        <f t="shared" si="7"/>
        <v>715964.11019896087</v>
      </c>
      <c r="P57" s="111">
        <f t="shared" si="12"/>
        <v>8313883.7745380942</v>
      </c>
      <c r="Q57" s="110">
        <f t="shared" si="9"/>
        <v>755807.61586709949</v>
      </c>
    </row>
    <row r="58" spans="1:17" x14ac:dyDescent="0.2">
      <c r="A58" s="100">
        <v>55</v>
      </c>
      <c r="B58" s="109" t="s">
        <v>38</v>
      </c>
      <c r="C58" s="102" t="s">
        <v>1423</v>
      </c>
      <c r="D58" s="101" t="s">
        <v>31</v>
      </c>
      <c r="E58" s="103">
        <v>14015289.579614285</v>
      </c>
      <c r="F58" s="104">
        <v>5288550.870600001</v>
      </c>
      <c r="G58" s="105">
        <f t="shared" si="0"/>
        <v>0.37734153408377502</v>
      </c>
      <c r="H58" s="104">
        <f t="shared" si="10"/>
        <v>5923680.7930914285</v>
      </c>
      <c r="I58" s="110">
        <f t="shared" si="11"/>
        <v>538516.43573558435</v>
      </c>
      <c r="J58" s="104">
        <f t="shared" si="4"/>
        <v>6764598.1678682836</v>
      </c>
      <c r="K58" s="104">
        <f t="shared" si="5"/>
        <v>614963.46980620758</v>
      </c>
      <c r="L58" s="104">
        <f t="shared" si="6"/>
        <v>7465362.6468489999</v>
      </c>
      <c r="M58" s="104">
        <f t="shared" si="7"/>
        <v>678669.33153172722</v>
      </c>
      <c r="N58" s="106">
        <f t="shared" si="8"/>
        <v>8166127.1258297125</v>
      </c>
      <c r="O58" s="104">
        <f t="shared" si="7"/>
        <v>742375.19325724663</v>
      </c>
      <c r="P58" s="111">
        <f t="shared" si="12"/>
        <v>8726738.7090142854</v>
      </c>
      <c r="Q58" s="110">
        <f t="shared" si="9"/>
        <v>793339.88263766235</v>
      </c>
    </row>
    <row r="59" spans="1:17" x14ac:dyDescent="0.2">
      <c r="A59" s="108">
        <v>56</v>
      </c>
      <c r="B59" s="109" t="s">
        <v>26</v>
      </c>
      <c r="C59" s="102" t="s">
        <v>1423</v>
      </c>
      <c r="D59" s="101" t="s">
        <v>37</v>
      </c>
      <c r="E59" s="103">
        <v>13703135.446933338</v>
      </c>
      <c r="F59" s="104">
        <v>4000697.5517999995</v>
      </c>
      <c r="G59" s="105">
        <f t="shared" si="0"/>
        <v>0.29195490092709597</v>
      </c>
      <c r="H59" s="104">
        <f t="shared" si="10"/>
        <v>6961810.8057466727</v>
      </c>
      <c r="I59" s="110">
        <f t="shared" si="11"/>
        <v>632891.89143151569</v>
      </c>
      <c r="J59" s="104">
        <f t="shared" si="4"/>
        <v>7783998.9325626716</v>
      </c>
      <c r="K59" s="104">
        <f t="shared" si="5"/>
        <v>707636.26659660647</v>
      </c>
      <c r="L59" s="104">
        <f t="shared" si="6"/>
        <v>8469155.7049093395</v>
      </c>
      <c r="M59" s="104">
        <f t="shared" si="7"/>
        <v>769923.245900849</v>
      </c>
      <c r="N59" s="106">
        <f t="shared" si="8"/>
        <v>9154312.4772560056</v>
      </c>
      <c r="O59" s="104">
        <f t="shared" si="7"/>
        <v>832210.22520509141</v>
      </c>
      <c r="P59" s="111">
        <f t="shared" si="12"/>
        <v>9702437.8951333389</v>
      </c>
      <c r="Q59" s="110">
        <f t="shared" si="9"/>
        <v>882039.80864848534</v>
      </c>
    </row>
    <row r="60" spans="1:17" x14ac:dyDescent="0.2">
      <c r="A60" s="108">
        <v>57</v>
      </c>
      <c r="B60" s="109" t="s">
        <v>131</v>
      </c>
      <c r="C60" s="102" t="s">
        <v>1415</v>
      </c>
      <c r="D60" s="101" t="s">
        <v>1417</v>
      </c>
      <c r="E60" s="103">
        <v>3637241.1452952381</v>
      </c>
      <c r="F60" s="104">
        <v>1013610.4323999999</v>
      </c>
      <c r="G60" s="105">
        <f t="shared" si="0"/>
        <v>0.27867562031489235</v>
      </c>
      <c r="H60" s="104">
        <f t="shared" si="10"/>
        <v>1896182.4838361908</v>
      </c>
      <c r="I60" s="110">
        <f t="shared" si="11"/>
        <v>172380.22580329006</v>
      </c>
      <c r="J60" s="104">
        <f t="shared" si="4"/>
        <v>2114416.9525539051</v>
      </c>
      <c r="K60" s="104">
        <f t="shared" si="5"/>
        <v>192219.72295944591</v>
      </c>
      <c r="L60" s="104">
        <f t="shared" si="6"/>
        <v>2296279.0098186671</v>
      </c>
      <c r="M60" s="104">
        <f t="shared" si="7"/>
        <v>208752.63725624245</v>
      </c>
      <c r="N60" s="106">
        <f t="shared" si="8"/>
        <v>2478141.0670834286</v>
      </c>
      <c r="O60" s="104">
        <f t="shared" si="7"/>
        <v>225285.55155303897</v>
      </c>
      <c r="P60" s="111">
        <f t="shared" si="12"/>
        <v>2623630.7128952383</v>
      </c>
      <c r="Q60" s="110">
        <f t="shared" si="9"/>
        <v>238511.88299047621</v>
      </c>
    </row>
    <row r="61" spans="1:17" x14ac:dyDescent="0.2">
      <c r="A61" s="100">
        <v>58</v>
      </c>
      <c r="B61" s="109" t="s">
        <v>125</v>
      </c>
      <c r="C61" s="102" t="s">
        <v>1415</v>
      </c>
      <c r="D61" s="101" t="s">
        <v>1427</v>
      </c>
      <c r="E61" s="103">
        <v>4427166.215214286</v>
      </c>
      <c r="F61" s="104">
        <v>1184803.8785000003</v>
      </c>
      <c r="G61" s="105">
        <f t="shared" si="0"/>
        <v>0.26762127756313592</v>
      </c>
      <c r="H61" s="104">
        <f t="shared" si="10"/>
        <v>2356929.093671429</v>
      </c>
      <c r="I61" s="110">
        <f t="shared" si="11"/>
        <v>214266.28124285719</v>
      </c>
      <c r="J61" s="104">
        <f t="shared" si="4"/>
        <v>2622559.0665842853</v>
      </c>
      <c r="K61" s="104">
        <f t="shared" si="5"/>
        <v>238414.4605985714</v>
      </c>
      <c r="L61" s="104">
        <f t="shared" si="6"/>
        <v>2843917.3773450004</v>
      </c>
      <c r="M61" s="104">
        <f t="shared" si="7"/>
        <v>258537.94339500004</v>
      </c>
      <c r="N61" s="106">
        <f t="shared" si="8"/>
        <v>3065275.6881057136</v>
      </c>
      <c r="O61" s="104">
        <f t="shared" si="7"/>
        <v>278661.4261914285</v>
      </c>
      <c r="P61" s="111">
        <f t="shared" si="12"/>
        <v>3242362.3367142854</v>
      </c>
      <c r="Q61" s="110">
        <f t="shared" si="9"/>
        <v>294760.21242857142</v>
      </c>
    </row>
    <row r="62" spans="1:17" x14ac:dyDescent="0.2">
      <c r="A62" s="108">
        <v>59</v>
      </c>
      <c r="B62" s="109" t="s">
        <v>128</v>
      </c>
      <c r="C62" s="102" t="s">
        <v>1415</v>
      </c>
      <c r="D62" s="101" t="s">
        <v>1427</v>
      </c>
      <c r="E62" s="103">
        <v>7665826.9322000006</v>
      </c>
      <c r="F62" s="104">
        <v>1944781.0971999995</v>
      </c>
      <c r="G62" s="105">
        <f t="shared" si="0"/>
        <v>0.25369488698355869</v>
      </c>
      <c r="H62" s="104">
        <f t="shared" si="10"/>
        <v>4187880.4485600013</v>
      </c>
      <c r="I62" s="110">
        <f t="shared" si="11"/>
        <v>380716.40441454557</v>
      </c>
      <c r="J62" s="104">
        <f t="shared" si="4"/>
        <v>4647830.0644920003</v>
      </c>
      <c r="K62" s="104">
        <f t="shared" si="5"/>
        <v>422530.00586290914</v>
      </c>
      <c r="L62" s="104">
        <f t="shared" si="6"/>
        <v>5031121.4111020006</v>
      </c>
      <c r="M62" s="104">
        <f t="shared" si="7"/>
        <v>457374.67373654549</v>
      </c>
      <c r="N62" s="106">
        <f t="shared" si="8"/>
        <v>5414412.757712001</v>
      </c>
      <c r="O62" s="104">
        <f t="shared" si="7"/>
        <v>492219.3416101819</v>
      </c>
      <c r="P62" s="111">
        <f t="shared" si="12"/>
        <v>5721045.8350000009</v>
      </c>
      <c r="Q62" s="110">
        <f t="shared" si="9"/>
        <v>520095.07590909099</v>
      </c>
    </row>
    <row r="63" spans="1:17" x14ac:dyDescent="0.2">
      <c r="A63" s="108">
        <v>60</v>
      </c>
      <c r="B63" s="109" t="s">
        <v>134</v>
      </c>
      <c r="C63" s="102" t="s">
        <v>1415</v>
      </c>
      <c r="D63" s="101" t="s">
        <v>137</v>
      </c>
      <c r="E63" s="103">
        <v>7529061.2073476184</v>
      </c>
      <c r="F63" s="104">
        <v>2985411.7663999991</v>
      </c>
      <c r="G63" s="105">
        <f t="shared" si="0"/>
        <v>0.39651846148979808</v>
      </c>
      <c r="H63" s="104">
        <f t="shared" si="10"/>
        <v>3037837.1994780963</v>
      </c>
      <c r="I63" s="110">
        <f t="shared" si="11"/>
        <v>276167.01813437237</v>
      </c>
      <c r="J63" s="104">
        <f t="shared" si="4"/>
        <v>3489580.871918953</v>
      </c>
      <c r="K63" s="104">
        <f t="shared" si="5"/>
        <v>317234.62471990479</v>
      </c>
      <c r="L63" s="104">
        <f t="shared" si="6"/>
        <v>3866033.9322863342</v>
      </c>
      <c r="M63" s="104">
        <f t="shared" si="7"/>
        <v>351457.63020784856</v>
      </c>
      <c r="N63" s="106">
        <f t="shared" si="8"/>
        <v>4242486.9926537145</v>
      </c>
      <c r="O63" s="104">
        <f t="shared" si="7"/>
        <v>385680.63569579221</v>
      </c>
      <c r="P63" s="111">
        <f t="shared" si="12"/>
        <v>4543649.4409476193</v>
      </c>
      <c r="Q63" s="110">
        <f t="shared" si="9"/>
        <v>413059.0400861472</v>
      </c>
    </row>
    <row r="64" spans="1:17" x14ac:dyDescent="0.2">
      <c r="A64" s="100">
        <v>61</v>
      </c>
      <c r="B64" s="109" t="s">
        <v>135</v>
      </c>
      <c r="C64" s="102" t="s">
        <v>1415</v>
      </c>
      <c r="D64" s="101" t="s">
        <v>137</v>
      </c>
      <c r="E64" s="103">
        <v>8030989.324409524</v>
      </c>
      <c r="F64" s="104">
        <v>2654913.5870000003</v>
      </c>
      <c r="G64" s="105">
        <f t="shared" si="0"/>
        <v>0.33058362796356999</v>
      </c>
      <c r="H64" s="104">
        <f t="shared" si="10"/>
        <v>3769877.8725276189</v>
      </c>
      <c r="I64" s="110">
        <f t="shared" si="11"/>
        <v>342716.17022978351</v>
      </c>
      <c r="J64" s="104">
        <f t="shared" si="4"/>
        <v>4251737.2319921898</v>
      </c>
      <c r="K64" s="104">
        <f t="shared" si="5"/>
        <v>386521.56654474454</v>
      </c>
      <c r="L64" s="104">
        <f t="shared" si="6"/>
        <v>4653286.6982126664</v>
      </c>
      <c r="M64" s="104">
        <f t="shared" si="7"/>
        <v>423026.06347387878</v>
      </c>
      <c r="N64" s="106">
        <f t="shared" si="8"/>
        <v>5054836.1644331422</v>
      </c>
      <c r="O64" s="104">
        <f t="shared" si="7"/>
        <v>459530.5604030129</v>
      </c>
      <c r="P64" s="111">
        <f t="shared" si="12"/>
        <v>5376075.7374095237</v>
      </c>
      <c r="Q64" s="110">
        <f t="shared" si="9"/>
        <v>488734.15794632031</v>
      </c>
    </row>
    <row r="65" spans="1:17" x14ac:dyDescent="0.2">
      <c r="A65" s="108">
        <v>62</v>
      </c>
      <c r="B65" s="109" t="s">
        <v>133</v>
      </c>
      <c r="C65" s="102" t="s">
        <v>1415</v>
      </c>
      <c r="D65" s="101" t="s">
        <v>1417</v>
      </c>
      <c r="E65" s="103">
        <v>10212730.151466668</v>
      </c>
      <c r="F65" s="104">
        <v>2295292.6424000002</v>
      </c>
      <c r="G65" s="105">
        <f t="shared" si="0"/>
        <v>0.22474819253599582</v>
      </c>
      <c r="H65" s="104">
        <f t="shared" si="10"/>
        <v>5874891.4787733341</v>
      </c>
      <c r="I65" s="110">
        <f t="shared" si="11"/>
        <v>534081.04352484853</v>
      </c>
      <c r="J65" s="104">
        <f t="shared" si="4"/>
        <v>6487655.2878613342</v>
      </c>
      <c r="K65" s="104">
        <f t="shared" si="5"/>
        <v>589786.84435103042</v>
      </c>
      <c r="L65" s="104">
        <f t="shared" si="6"/>
        <v>6998291.7954346668</v>
      </c>
      <c r="M65" s="104">
        <f t="shared" si="7"/>
        <v>636208.34503951517</v>
      </c>
      <c r="N65" s="106">
        <f t="shared" si="8"/>
        <v>7508928.3030079994</v>
      </c>
      <c r="O65" s="104">
        <f t="shared" si="7"/>
        <v>682629.84572799993</v>
      </c>
      <c r="P65" s="111">
        <f t="shared" si="12"/>
        <v>7917437.5090666674</v>
      </c>
      <c r="Q65" s="110">
        <f t="shared" si="9"/>
        <v>719767.04627878789</v>
      </c>
    </row>
    <row r="66" spans="1:17" x14ac:dyDescent="0.2">
      <c r="A66" s="108">
        <v>63</v>
      </c>
      <c r="B66" s="109" t="s">
        <v>132</v>
      </c>
      <c r="C66" s="102" t="s">
        <v>1415</v>
      </c>
      <c r="D66" s="101" t="s">
        <v>1417</v>
      </c>
      <c r="E66" s="103">
        <v>9938926.2891095243</v>
      </c>
      <c r="F66" s="104">
        <v>2474912.3819999998</v>
      </c>
      <c r="G66" s="105">
        <f t="shared" si="0"/>
        <v>0.24901204717775796</v>
      </c>
      <c r="H66" s="104">
        <f t="shared" si="10"/>
        <v>5476228.6492876206</v>
      </c>
      <c r="I66" s="110">
        <f t="shared" si="11"/>
        <v>497838.96811705641</v>
      </c>
      <c r="J66" s="104">
        <f t="shared" si="4"/>
        <v>6072564.2266341913</v>
      </c>
      <c r="K66" s="104">
        <f t="shared" si="5"/>
        <v>552051.29333038104</v>
      </c>
      <c r="L66" s="104">
        <f t="shared" si="6"/>
        <v>6569510.5410896689</v>
      </c>
      <c r="M66" s="104">
        <f t="shared" si="7"/>
        <v>597228.23100815166</v>
      </c>
      <c r="N66" s="106">
        <f t="shared" si="8"/>
        <v>7066456.8555451445</v>
      </c>
      <c r="O66" s="104">
        <f t="shared" si="7"/>
        <v>642405.16868592228</v>
      </c>
      <c r="P66" s="111">
        <f t="shared" si="12"/>
        <v>7464013.9071095251</v>
      </c>
      <c r="Q66" s="110">
        <f t="shared" si="9"/>
        <v>678546.71882813866</v>
      </c>
    </row>
    <row r="67" spans="1:17" x14ac:dyDescent="0.2">
      <c r="A67" s="100">
        <v>64</v>
      </c>
      <c r="B67" s="109" t="s">
        <v>130</v>
      </c>
      <c r="C67" s="102" t="s">
        <v>1415</v>
      </c>
      <c r="D67" s="101" t="s">
        <v>137</v>
      </c>
      <c r="E67" s="103">
        <v>15564212.941757139</v>
      </c>
      <c r="F67" s="104">
        <v>3835612.1438000002</v>
      </c>
      <c r="G67" s="105">
        <f t="shared" ref="G67:G125" si="13">IFERROR(F67/E67,0)</f>
        <v>0.24643791228976686</v>
      </c>
      <c r="H67" s="104">
        <f t="shared" ref="H67:H95" si="14">(E67*0.8)-F67</f>
        <v>8615758.2096057124</v>
      </c>
      <c r="I67" s="110">
        <f t="shared" ref="I67:I95" si="15">H67/$Q$2</f>
        <v>783250.74632779206</v>
      </c>
      <c r="J67" s="104">
        <f t="shared" si="4"/>
        <v>9549610.9861111399</v>
      </c>
      <c r="K67" s="104">
        <f t="shared" ref="K67:K126" si="16">J67/$Q$2</f>
        <v>868146.45328283089</v>
      </c>
      <c r="L67" s="104">
        <f t="shared" si="6"/>
        <v>10327821.633198997</v>
      </c>
      <c r="M67" s="104">
        <f t="shared" ref="M67:O126" si="17">L67/$Q$2</f>
        <v>938892.87574536342</v>
      </c>
      <c r="N67" s="106">
        <f t="shared" si="8"/>
        <v>11106032.280286852</v>
      </c>
      <c r="O67" s="104">
        <f t="shared" si="17"/>
        <v>1009639.2982078957</v>
      </c>
      <c r="P67" s="111">
        <f t="shared" ref="P67:P95" si="18">E67-F67</f>
        <v>11728600.797957139</v>
      </c>
      <c r="Q67" s="110">
        <f t="shared" ref="Q67:Q126" si="19">P67/$Q$2</f>
        <v>1066236.4361779217</v>
      </c>
    </row>
    <row r="68" spans="1:17" x14ac:dyDescent="0.2">
      <c r="A68" s="108">
        <v>65</v>
      </c>
      <c r="B68" s="109" t="s">
        <v>127</v>
      </c>
      <c r="C68" s="102" t="s">
        <v>1415</v>
      </c>
      <c r="D68" s="101" t="s">
        <v>1427</v>
      </c>
      <c r="E68" s="103">
        <v>15646631.921609523</v>
      </c>
      <c r="F68" s="104">
        <v>3886785.5436999993</v>
      </c>
      <c r="G68" s="105">
        <f t="shared" si="13"/>
        <v>0.24841036481033146</v>
      </c>
      <c r="H68" s="104">
        <f t="shared" si="14"/>
        <v>8630519.9935876206</v>
      </c>
      <c r="I68" s="110">
        <f t="shared" si="15"/>
        <v>784592.72668978374</v>
      </c>
      <c r="J68" s="104">
        <f t="shared" ref="J68:J125" si="20">(E68*0.86)-F68</f>
        <v>9569317.90888419</v>
      </c>
      <c r="K68" s="104">
        <f t="shared" si="16"/>
        <v>869937.99171674449</v>
      </c>
      <c r="L68" s="104">
        <f t="shared" ref="L68:L125" si="21">(E68*0.91)-F68</f>
        <v>10351649.504964668</v>
      </c>
      <c r="M68" s="104">
        <f t="shared" si="17"/>
        <v>941059.04590587888</v>
      </c>
      <c r="N68" s="106">
        <f t="shared" ref="N68:N125" si="22">(E68*0.96)-F68</f>
        <v>11133981.101045143</v>
      </c>
      <c r="O68" s="104">
        <f t="shared" si="17"/>
        <v>1012180.100095013</v>
      </c>
      <c r="P68" s="111">
        <f t="shared" si="18"/>
        <v>11759846.377909523</v>
      </c>
      <c r="Q68" s="110">
        <f t="shared" si="19"/>
        <v>1069076.9434463202</v>
      </c>
    </row>
    <row r="69" spans="1:17" x14ac:dyDescent="0.2">
      <c r="A69" s="108">
        <v>66</v>
      </c>
      <c r="B69" s="109" t="s">
        <v>129</v>
      </c>
      <c r="C69" s="102" t="s">
        <v>1415</v>
      </c>
      <c r="D69" s="101" t="s">
        <v>137</v>
      </c>
      <c r="E69" s="103">
        <v>18927364.903447617</v>
      </c>
      <c r="F69" s="104">
        <v>1232496.7820000001</v>
      </c>
      <c r="G69" s="105">
        <f t="shared" si="13"/>
        <v>6.5117188171053914E-2</v>
      </c>
      <c r="H69" s="104">
        <f t="shared" si="14"/>
        <v>13909395.140758095</v>
      </c>
      <c r="I69" s="110">
        <f t="shared" si="15"/>
        <v>1264490.4673416449</v>
      </c>
      <c r="J69" s="104">
        <f t="shared" si="20"/>
        <v>15045037.034964951</v>
      </c>
      <c r="K69" s="104">
        <f t="shared" si="16"/>
        <v>1367730.6395422684</v>
      </c>
      <c r="L69" s="104">
        <f t="shared" si="21"/>
        <v>15991405.280137332</v>
      </c>
      <c r="M69" s="104">
        <f t="shared" si="17"/>
        <v>1453764.1163761211</v>
      </c>
      <c r="N69" s="106">
        <f t="shared" si="22"/>
        <v>16937773.525309712</v>
      </c>
      <c r="O69" s="104">
        <f t="shared" si="17"/>
        <v>1539797.5932099738</v>
      </c>
      <c r="P69" s="111">
        <f t="shared" si="18"/>
        <v>17694868.121447615</v>
      </c>
      <c r="Q69" s="110">
        <f t="shared" si="19"/>
        <v>1608624.374677056</v>
      </c>
    </row>
    <row r="70" spans="1:17" x14ac:dyDescent="0.2">
      <c r="A70" s="100">
        <v>67</v>
      </c>
      <c r="B70" s="109" t="s">
        <v>126</v>
      </c>
      <c r="C70" s="102" t="s">
        <v>1415</v>
      </c>
      <c r="D70" s="101" t="s">
        <v>1427</v>
      </c>
      <c r="E70" s="103">
        <v>21085445.52395238</v>
      </c>
      <c r="F70" s="104">
        <v>2574279.7609999999</v>
      </c>
      <c r="G70" s="105">
        <f t="shared" si="13"/>
        <v>0.1220879946821945</v>
      </c>
      <c r="H70" s="104">
        <f t="shared" si="14"/>
        <v>14294076.658161905</v>
      </c>
      <c r="I70" s="110">
        <f t="shared" si="15"/>
        <v>1299461.5143783549</v>
      </c>
      <c r="J70" s="104">
        <f t="shared" si="20"/>
        <v>15559203.389599048</v>
      </c>
      <c r="K70" s="104">
        <f t="shared" si="16"/>
        <v>1414473.0354180953</v>
      </c>
      <c r="L70" s="104">
        <f t="shared" si="21"/>
        <v>16613475.665796667</v>
      </c>
      <c r="M70" s="104">
        <f t="shared" si="17"/>
        <v>1510315.9696178788</v>
      </c>
      <c r="N70" s="106">
        <f t="shared" si="22"/>
        <v>17667747.941994283</v>
      </c>
      <c r="O70" s="104">
        <f t="shared" si="17"/>
        <v>1606158.903817662</v>
      </c>
      <c r="P70" s="111">
        <f t="shared" si="18"/>
        <v>18511165.76295238</v>
      </c>
      <c r="Q70" s="110">
        <f t="shared" si="19"/>
        <v>1682833.2511774891</v>
      </c>
    </row>
    <row r="71" spans="1:17" x14ac:dyDescent="0.2">
      <c r="A71" s="108">
        <v>68</v>
      </c>
      <c r="B71" s="109" t="s">
        <v>44</v>
      </c>
      <c r="C71" s="102" t="s">
        <v>1423</v>
      </c>
      <c r="D71" s="101" t="s">
        <v>43</v>
      </c>
      <c r="E71" s="103">
        <v>2505467.8884666674</v>
      </c>
      <c r="F71" s="104">
        <v>595340.37650000001</v>
      </c>
      <c r="G71" s="105">
        <f t="shared" si="13"/>
        <v>0.23761644650905706</v>
      </c>
      <c r="H71" s="104">
        <f t="shared" si="14"/>
        <v>1409033.934273334</v>
      </c>
      <c r="I71" s="110">
        <f t="shared" si="15"/>
        <v>128093.99402484855</v>
      </c>
      <c r="J71" s="104">
        <f t="shared" si="20"/>
        <v>1559362.0075813339</v>
      </c>
      <c r="K71" s="104">
        <f t="shared" si="16"/>
        <v>141760.182507394</v>
      </c>
      <c r="L71" s="104">
        <f t="shared" si="21"/>
        <v>1684635.4020046673</v>
      </c>
      <c r="M71" s="104">
        <f t="shared" si="17"/>
        <v>153148.67290951521</v>
      </c>
      <c r="N71" s="106">
        <f t="shared" si="22"/>
        <v>1809908.7964280008</v>
      </c>
      <c r="O71" s="104">
        <f t="shared" si="17"/>
        <v>164537.16331163642</v>
      </c>
      <c r="P71" s="111">
        <f t="shared" si="18"/>
        <v>1910127.5119666674</v>
      </c>
      <c r="Q71" s="110">
        <f t="shared" si="19"/>
        <v>173647.95563333339</v>
      </c>
    </row>
    <row r="72" spans="1:17" x14ac:dyDescent="0.2">
      <c r="A72" s="108">
        <v>69</v>
      </c>
      <c r="B72" s="109" t="s">
        <v>57</v>
      </c>
      <c r="C72" s="102" t="s">
        <v>1423</v>
      </c>
      <c r="D72" s="101" t="s">
        <v>58</v>
      </c>
      <c r="E72" s="103">
        <v>4844036.7472761897</v>
      </c>
      <c r="F72" s="104">
        <v>1100961.2365000001</v>
      </c>
      <c r="G72" s="105">
        <f t="shared" si="13"/>
        <v>0.22728176806649383</v>
      </c>
      <c r="H72" s="104">
        <f t="shared" si="14"/>
        <v>2774268.1613209518</v>
      </c>
      <c r="I72" s="110">
        <f t="shared" si="15"/>
        <v>252206.19648372289</v>
      </c>
      <c r="J72" s="104">
        <f t="shared" si="20"/>
        <v>3064910.3661575229</v>
      </c>
      <c r="K72" s="104">
        <f t="shared" si="16"/>
        <v>278628.21510522935</v>
      </c>
      <c r="L72" s="104">
        <f t="shared" si="21"/>
        <v>3307112.2035213322</v>
      </c>
      <c r="M72" s="104">
        <f t="shared" si="17"/>
        <v>300646.56395648472</v>
      </c>
      <c r="N72" s="106">
        <f t="shared" si="22"/>
        <v>3549314.0408851416</v>
      </c>
      <c r="O72" s="104">
        <f t="shared" si="17"/>
        <v>322664.91280774015</v>
      </c>
      <c r="P72" s="111">
        <f t="shared" si="18"/>
        <v>3743075.5107761896</v>
      </c>
      <c r="Q72" s="110">
        <f t="shared" si="19"/>
        <v>340279.5918887445</v>
      </c>
    </row>
    <row r="73" spans="1:17" x14ac:dyDescent="0.2">
      <c r="A73" s="100">
        <v>70</v>
      </c>
      <c r="B73" s="109" t="s">
        <v>62</v>
      </c>
      <c r="C73" s="102" t="s">
        <v>1423</v>
      </c>
      <c r="D73" s="101" t="s">
        <v>51</v>
      </c>
      <c r="E73" s="103">
        <v>5306923.566838095</v>
      </c>
      <c r="F73" s="104">
        <v>1019696.7471</v>
      </c>
      <c r="G73" s="105">
        <f t="shared" si="13"/>
        <v>0.19214460774824066</v>
      </c>
      <c r="H73" s="104">
        <f t="shared" si="14"/>
        <v>3225842.1063704761</v>
      </c>
      <c r="I73" s="110">
        <f t="shared" si="15"/>
        <v>293258.37330640689</v>
      </c>
      <c r="J73" s="104">
        <f t="shared" si="20"/>
        <v>3544257.5203807615</v>
      </c>
      <c r="K73" s="104">
        <f t="shared" si="16"/>
        <v>322205.22912552377</v>
      </c>
      <c r="L73" s="104">
        <f t="shared" si="21"/>
        <v>3809603.6987226661</v>
      </c>
      <c r="M73" s="104">
        <f t="shared" si="17"/>
        <v>346327.60897478781</v>
      </c>
      <c r="N73" s="106">
        <f t="shared" si="22"/>
        <v>4074949.8770645708</v>
      </c>
      <c r="O73" s="104">
        <f t="shared" si="17"/>
        <v>370449.98882405186</v>
      </c>
      <c r="P73" s="111">
        <f t="shared" si="18"/>
        <v>4287226.8197380947</v>
      </c>
      <c r="Q73" s="110">
        <f t="shared" si="19"/>
        <v>389747.89270346315</v>
      </c>
    </row>
    <row r="74" spans="1:17" x14ac:dyDescent="0.2">
      <c r="A74" s="108">
        <v>71</v>
      </c>
      <c r="B74" s="109" t="s">
        <v>55</v>
      </c>
      <c r="C74" s="102" t="s">
        <v>1423</v>
      </c>
      <c r="D74" s="101" t="s">
        <v>43</v>
      </c>
      <c r="E74" s="103">
        <v>6197064.2914619055</v>
      </c>
      <c r="F74" s="104">
        <v>1613528.4613000001</v>
      </c>
      <c r="G74" s="105">
        <f t="shared" si="13"/>
        <v>0.26036981148042343</v>
      </c>
      <c r="H74" s="104">
        <f t="shared" si="14"/>
        <v>3344122.9718695241</v>
      </c>
      <c r="I74" s="110">
        <f t="shared" si="15"/>
        <v>304011.17926086584</v>
      </c>
      <c r="J74" s="104">
        <f t="shared" si="20"/>
        <v>3715946.829357239</v>
      </c>
      <c r="K74" s="104">
        <f t="shared" si="16"/>
        <v>337813.34812338534</v>
      </c>
      <c r="L74" s="104">
        <f t="shared" si="21"/>
        <v>4025800.0439303345</v>
      </c>
      <c r="M74" s="104">
        <f t="shared" si="17"/>
        <v>365981.82217548497</v>
      </c>
      <c r="N74" s="106">
        <f t="shared" si="22"/>
        <v>4335653.2585034296</v>
      </c>
      <c r="O74" s="104">
        <f t="shared" si="17"/>
        <v>394150.29622758453</v>
      </c>
      <c r="P74" s="111">
        <f t="shared" si="18"/>
        <v>4583535.8301619049</v>
      </c>
      <c r="Q74" s="110">
        <f t="shared" si="19"/>
        <v>416685.07546926406</v>
      </c>
    </row>
    <row r="75" spans="1:17" x14ac:dyDescent="0.2">
      <c r="A75" s="108">
        <v>72</v>
      </c>
      <c r="B75" s="109" t="s">
        <v>56</v>
      </c>
      <c r="C75" s="102" t="s">
        <v>1423</v>
      </c>
      <c r="D75" s="101" t="s">
        <v>43</v>
      </c>
      <c r="E75" s="103">
        <v>5554870.317495238</v>
      </c>
      <c r="F75" s="104">
        <v>2163730.0411999999</v>
      </c>
      <c r="G75" s="105">
        <f t="shared" si="13"/>
        <v>0.38951945185565617</v>
      </c>
      <c r="H75" s="104">
        <f t="shared" si="14"/>
        <v>2280166.2127961908</v>
      </c>
      <c r="I75" s="110">
        <f t="shared" si="15"/>
        <v>207287.83752692642</v>
      </c>
      <c r="J75" s="104">
        <f t="shared" si="20"/>
        <v>2613458.4318459043</v>
      </c>
      <c r="K75" s="104">
        <f t="shared" si="16"/>
        <v>237587.13016780949</v>
      </c>
      <c r="L75" s="104">
        <f t="shared" si="21"/>
        <v>2891201.9477206673</v>
      </c>
      <c r="M75" s="104">
        <f t="shared" si="17"/>
        <v>262836.54070187884</v>
      </c>
      <c r="N75" s="106">
        <f t="shared" si="22"/>
        <v>3168945.4635954285</v>
      </c>
      <c r="O75" s="104">
        <f t="shared" si="17"/>
        <v>288085.95123594807</v>
      </c>
      <c r="P75" s="111">
        <f t="shared" si="18"/>
        <v>3391140.2762952382</v>
      </c>
      <c r="Q75" s="110">
        <f t="shared" si="19"/>
        <v>308285.47966320347</v>
      </c>
    </row>
    <row r="76" spans="1:17" x14ac:dyDescent="0.2">
      <c r="A76" s="100">
        <v>73</v>
      </c>
      <c r="B76" s="109" t="s">
        <v>52</v>
      </c>
      <c r="C76" s="102" t="s">
        <v>1423</v>
      </c>
      <c r="D76" s="101" t="s">
        <v>51</v>
      </c>
      <c r="E76" s="103">
        <v>7473254.7413952369</v>
      </c>
      <c r="F76" s="104">
        <v>1501225.3639999998</v>
      </c>
      <c r="G76" s="105">
        <f t="shared" si="13"/>
        <v>0.20087972589567113</v>
      </c>
      <c r="H76" s="104">
        <f t="shared" si="14"/>
        <v>4477378.4291161895</v>
      </c>
      <c r="I76" s="110">
        <f t="shared" si="15"/>
        <v>407034.40264692629</v>
      </c>
      <c r="J76" s="104">
        <f t="shared" si="20"/>
        <v>4925773.7135999035</v>
      </c>
      <c r="K76" s="104">
        <f t="shared" si="16"/>
        <v>447797.61032726394</v>
      </c>
      <c r="L76" s="104">
        <f t="shared" si="21"/>
        <v>5299436.4506696658</v>
      </c>
      <c r="M76" s="104">
        <f t="shared" si="17"/>
        <v>481766.95006087871</v>
      </c>
      <c r="N76" s="106">
        <f t="shared" si="22"/>
        <v>5673099.1877394272</v>
      </c>
      <c r="O76" s="104">
        <f t="shared" si="17"/>
        <v>515736.28979449341</v>
      </c>
      <c r="P76" s="111">
        <f t="shared" si="18"/>
        <v>5972029.3773952369</v>
      </c>
      <c r="Q76" s="110">
        <f t="shared" si="19"/>
        <v>542911.76158138516</v>
      </c>
    </row>
    <row r="77" spans="1:17" x14ac:dyDescent="0.2">
      <c r="A77" s="108">
        <v>74</v>
      </c>
      <c r="B77" s="109" t="s">
        <v>46</v>
      </c>
      <c r="C77" s="102" t="s">
        <v>1423</v>
      </c>
      <c r="D77" s="101" t="s">
        <v>47</v>
      </c>
      <c r="E77" s="103">
        <v>5411113.5976428557</v>
      </c>
      <c r="F77" s="104">
        <v>2042935.4019000002</v>
      </c>
      <c r="G77" s="105">
        <f t="shared" si="13"/>
        <v>0.37754435663482039</v>
      </c>
      <c r="H77" s="104">
        <f t="shared" si="14"/>
        <v>2285955.476214285</v>
      </c>
      <c r="I77" s="110">
        <f t="shared" si="15"/>
        <v>207814.13420129864</v>
      </c>
      <c r="J77" s="104">
        <f t="shared" si="20"/>
        <v>2610622.2920728559</v>
      </c>
      <c r="K77" s="104">
        <f t="shared" si="16"/>
        <v>237329.29927935053</v>
      </c>
      <c r="L77" s="104">
        <f t="shared" si="21"/>
        <v>2881177.9719549986</v>
      </c>
      <c r="M77" s="104">
        <f t="shared" si="17"/>
        <v>261925.27017772713</v>
      </c>
      <c r="N77" s="106">
        <f t="shared" si="22"/>
        <v>3151733.6518371413</v>
      </c>
      <c r="O77" s="104">
        <f t="shared" si="17"/>
        <v>286521.24107610376</v>
      </c>
      <c r="P77" s="111">
        <f t="shared" si="18"/>
        <v>3368178.1957428558</v>
      </c>
      <c r="Q77" s="110">
        <f t="shared" si="19"/>
        <v>306198.01779480506</v>
      </c>
    </row>
    <row r="78" spans="1:17" x14ac:dyDescent="0.2">
      <c r="A78" s="108">
        <v>75</v>
      </c>
      <c r="B78" s="109" t="s">
        <v>42</v>
      </c>
      <c r="C78" s="102" t="s">
        <v>1423</v>
      </c>
      <c r="D78" s="101" t="s">
        <v>47</v>
      </c>
      <c r="E78" s="103">
        <v>3900046.3226523804</v>
      </c>
      <c r="F78" s="104">
        <v>1394478.9972999999</v>
      </c>
      <c r="G78" s="105">
        <f t="shared" si="13"/>
        <v>0.35755447036629795</v>
      </c>
      <c r="H78" s="104">
        <f t="shared" si="14"/>
        <v>1725558.0608219048</v>
      </c>
      <c r="I78" s="110">
        <f t="shared" si="15"/>
        <v>156868.91462017316</v>
      </c>
      <c r="J78" s="104">
        <f t="shared" si="20"/>
        <v>1959560.8401810471</v>
      </c>
      <c r="K78" s="104">
        <f t="shared" si="16"/>
        <v>178141.89456191336</v>
      </c>
      <c r="L78" s="104">
        <f t="shared" si="21"/>
        <v>2154563.1563136666</v>
      </c>
      <c r="M78" s="104">
        <f t="shared" si="17"/>
        <v>195869.37784669697</v>
      </c>
      <c r="N78" s="106">
        <f t="shared" si="22"/>
        <v>2349565.4724462852</v>
      </c>
      <c r="O78" s="104">
        <f t="shared" si="17"/>
        <v>213596.86113148046</v>
      </c>
      <c r="P78" s="111">
        <f t="shared" si="18"/>
        <v>2505567.3253523805</v>
      </c>
      <c r="Q78" s="110">
        <f t="shared" si="19"/>
        <v>227778.84775930733</v>
      </c>
    </row>
    <row r="79" spans="1:17" x14ac:dyDescent="0.2">
      <c r="A79" s="100">
        <v>76</v>
      </c>
      <c r="B79" s="109" t="s">
        <v>49</v>
      </c>
      <c r="C79" s="102" t="s">
        <v>1423</v>
      </c>
      <c r="D79" s="101" t="s">
        <v>47</v>
      </c>
      <c r="E79" s="103">
        <v>9420009.5162476171</v>
      </c>
      <c r="F79" s="104">
        <v>2556890.1250000005</v>
      </c>
      <c r="G79" s="105">
        <f t="shared" si="13"/>
        <v>0.27143179851250476</v>
      </c>
      <c r="H79" s="104">
        <f t="shared" si="14"/>
        <v>4979117.4879980944</v>
      </c>
      <c r="I79" s="110">
        <f t="shared" si="15"/>
        <v>452647.04436346312</v>
      </c>
      <c r="J79" s="104">
        <f t="shared" si="20"/>
        <v>5544318.058972951</v>
      </c>
      <c r="K79" s="104">
        <f t="shared" si="16"/>
        <v>504028.91445208644</v>
      </c>
      <c r="L79" s="104">
        <f t="shared" si="21"/>
        <v>6015318.5347853322</v>
      </c>
      <c r="M79" s="104">
        <f t="shared" si="17"/>
        <v>546847.13952593924</v>
      </c>
      <c r="N79" s="106">
        <f t="shared" si="22"/>
        <v>6486319.0105977114</v>
      </c>
      <c r="O79" s="104">
        <f t="shared" si="17"/>
        <v>589665.36459979194</v>
      </c>
      <c r="P79" s="111">
        <f t="shared" si="18"/>
        <v>6863119.3912476171</v>
      </c>
      <c r="Q79" s="110">
        <f t="shared" si="19"/>
        <v>623919.9446588743</v>
      </c>
    </row>
    <row r="80" spans="1:17" x14ac:dyDescent="0.2">
      <c r="A80" s="108">
        <v>77</v>
      </c>
      <c r="B80" s="109" t="s">
        <v>61</v>
      </c>
      <c r="C80" s="102" t="s">
        <v>1423</v>
      </c>
      <c r="D80" s="101" t="s">
        <v>43</v>
      </c>
      <c r="E80" s="103">
        <v>8810214.6232333351</v>
      </c>
      <c r="F80" s="104">
        <v>3326966.5307999998</v>
      </c>
      <c r="G80" s="105">
        <f t="shared" si="13"/>
        <v>0.37762604806771533</v>
      </c>
      <c r="H80" s="104">
        <f t="shared" si="14"/>
        <v>3721205.167786669</v>
      </c>
      <c r="I80" s="110">
        <f t="shared" si="15"/>
        <v>338291.3788896972</v>
      </c>
      <c r="J80" s="104">
        <f t="shared" si="20"/>
        <v>4249818.0451806681</v>
      </c>
      <c r="K80" s="104">
        <f t="shared" si="16"/>
        <v>386347.09501642437</v>
      </c>
      <c r="L80" s="104">
        <f t="shared" si="21"/>
        <v>4690328.7763423352</v>
      </c>
      <c r="M80" s="104">
        <f t="shared" si="17"/>
        <v>426393.52512203046</v>
      </c>
      <c r="N80" s="106">
        <f t="shared" si="22"/>
        <v>5130839.5075040013</v>
      </c>
      <c r="O80" s="104">
        <f t="shared" si="17"/>
        <v>466439.9552276365</v>
      </c>
      <c r="P80" s="111">
        <f t="shared" si="18"/>
        <v>5483248.0924333353</v>
      </c>
      <c r="Q80" s="110">
        <f t="shared" si="19"/>
        <v>498477.0993121214</v>
      </c>
    </row>
    <row r="81" spans="1:17" x14ac:dyDescent="0.2">
      <c r="A81" s="108">
        <v>78</v>
      </c>
      <c r="B81" s="109" t="s">
        <v>59</v>
      </c>
      <c r="C81" s="102" t="s">
        <v>1423</v>
      </c>
      <c r="D81" s="101" t="s">
        <v>58</v>
      </c>
      <c r="E81" s="103">
        <v>12014734.435528571</v>
      </c>
      <c r="F81" s="104">
        <v>2222983.0438000001</v>
      </c>
      <c r="G81" s="105">
        <f t="shared" si="13"/>
        <v>0.18502140481993959</v>
      </c>
      <c r="H81" s="104">
        <f t="shared" si="14"/>
        <v>7388804.5046228562</v>
      </c>
      <c r="I81" s="110">
        <f t="shared" si="15"/>
        <v>671709.50042025966</v>
      </c>
      <c r="J81" s="104">
        <f t="shared" si="20"/>
        <v>8109688.5707545709</v>
      </c>
      <c r="K81" s="104">
        <f t="shared" si="16"/>
        <v>737244.41552314279</v>
      </c>
      <c r="L81" s="104">
        <f t="shared" si="21"/>
        <v>8710425.2925310005</v>
      </c>
      <c r="M81" s="104">
        <f t="shared" si="17"/>
        <v>791856.84477554553</v>
      </c>
      <c r="N81" s="106">
        <f t="shared" si="22"/>
        <v>9311162.0143074282</v>
      </c>
      <c r="O81" s="104">
        <f t="shared" si="17"/>
        <v>846469.27402794803</v>
      </c>
      <c r="P81" s="111">
        <f t="shared" si="18"/>
        <v>9791751.3917285707</v>
      </c>
      <c r="Q81" s="110">
        <f t="shared" si="19"/>
        <v>890159.21742987004</v>
      </c>
    </row>
    <row r="82" spans="1:17" x14ac:dyDescent="0.2">
      <c r="A82" s="100">
        <v>79</v>
      </c>
      <c r="B82" s="109" t="s">
        <v>54</v>
      </c>
      <c r="C82" s="102" t="s">
        <v>1423</v>
      </c>
      <c r="D82" s="101" t="s">
        <v>58</v>
      </c>
      <c r="E82" s="103">
        <v>12014734.435528571</v>
      </c>
      <c r="F82" s="104">
        <v>3676165.2915000003</v>
      </c>
      <c r="G82" s="105">
        <f t="shared" si="13"/>
        <v>0.30597141461814364</v>
      </c>
      <c r="H82" s="104">
        <f t="shared" si="14"/>
        <v>5935622.256922856</v>
      </c>
      <c r="I82" s="110">
        <f t="shared" si="15"/>
        <v>539602.02335662325</v>
      </c>
      <c r="J82" s="104">
        <f t="shared" si="20"/>
        <v>6656506.3230545707</v>
      </c>
      <c r="K82" s="104">
        <f t="shared" si="16"/>
        <v>605136.93845950637</v>
      </c>
      <c r="L82" s="104">
        <f t="shared" si="21"/>
        <v>7257243.0448310003</v>
      </c>
      <c r="M82" s="104">
        <f t="shared" si="17"/>
        <v>659749.36771190912</v>
      </c>
      <c r="N82" s="106">
        <f t="shared" si="22"/>
        <v>7857979.766607428</v>
      </c>
      <c r="O82" s="104">
        <f t="shared" si="17"/>
        <v>714361.79696431162</v>
      </c>
      <c r="P82" s="111">
        <f t="shared" si="18"/>
        <v>8338569.1440285705</v>
      </c>
      <c r="Q82" s="110">
        <f t="shared" si="19"/>
        <v>758051.74036623363</v>
      </c>
    </row>
    <row r="83" spans="1:17" x14ac:dyDescent="0.2">
      <c r="A83" s="108">
        <v>80</v>
      </c>
      <c r="B83" s="109" t="s">
        <v>60</v>
      </c>
      <c r="C83" s="102" t="s">
        <v>1423</v>
      </c>
      <c r="D83" s="101" t="s">
        <v>43</v>
      </c>
      <c r="E83" s="103">
        <v>15022689.642995238</v>
      </c>
      <c r="F83" s="104">
        <v>4231859.3239999991</v>
      </c>
      <c r="G83" s="105">
        <f t="shared" si="13"/>
        <v>0.28169784669506404</v>
      </c>
      <c r="H83" s="104">
        <f t="shared" si="14"/>
        <v>7786292.3903961927</v>
      </c>
      <c r="I83" s="110">
        <f t="shared" si="15"/>
        <v>707844.7627632902</v>
      </c>
      <c r="J83" s="104">
        <f t="shared" si="20"/>
        <v>8687653.7689759061</v>
      </c>
      <c r="K83" s="104">
        <f t="shared" si="16"/>
        <v>789786.70627053687</v>
      </c>
      <c r="L83" s="104">
        <f t="shared" si="21"/>
        <v>9438788.2511256691</v>
      </c>
      <c r="M83" s="104">
        <f t="shared" si="17"/>
        <v>858071.65919324267</v>
      </c>
      <c r="N83" s="106">
        <f t="shared" si="22"/>
        <v>10189922.733275428</v>
      </c>
      <c r="O83" s="104">
        <f t="shared" si="17"/>
        <v>926356.612115948</v>
      </c>
      <c r="P83" s="111">
        <f t="shared" si="18"/>
        <v>10790830.318995239</v>
      </c>
      <c r="Q83" s="110">
        <f t="shared" si="19"/>
        <v>980984.57445411268</v>
      </c>
    </row>
    <row r="84" spans="1:17" x14ac:dyDescent="0.2">
      <c r="A84" s="108">
        <v>81</v>
      </c>
      <c r="B84" s="109" t="s">
        <v>50</v>
      </c>
      <c r="C84" s="102" t="s">
        <v>1423</v>
      </c>
      <c r="D84" s="101" t="s">
        <v>51</v>
      </c>
      <c r="E84" s="103">
        <v>16773490.060138095</v>
      </c>
      <c r="F84" s="104">
        <v>4667019.4580000006</v>
      </c>
      <c r="G84" s="105">
        <f t="shared" si="13"/>
        <v>0.27823782893526078</v>
      </c>
      <c r="H84" s="104">
        <f t="shared" si="14"/>
        <v>8751772.5901104771</v>
      </c>
      <c r="I84" s="110">
        <f t="shared" si="15"/>
        <v>795615.69001004333</v>
      </c>
      <c r="J84" s="104">
        <f t="shared" si="20"/>
        <v>9758181.993718762</v>
      </c>
      <c r="K84" s="104">
        <f t="shared" si="16"/>
        <v>887107.45397443289</v>
      </c>
      <c r="L84" s="104">
        <f t="shared" si="21"/>
        <v>10596856.496725667</v>
      </c>
      <c r="M84" s="104">
        <f t="shared" si="17"/>
        <v>963350.5906114243</v>
      </c>
      <c r="N84" s="106">
        <f t="shared" si="22"/>
        <v>11435530.999732571</v>
      </c>
      <c r="O84" s="104">
        <f t="shared" si="17"/>
        <v>1039593.7272484155</v>
      </c>
      <c r="P84" s="111">
        <f t="shared" si="18"/>
        <v>12106470.602138095</v>
      </c>
      <c r="Q84" s="110">
        <f t="shared" si="19"/>
        <v>1100588.2365580087</v>
      </c>
    </row>
    <row r="85" spans="1:17" x14ac:dyDescent="0.2">
      <c r="A85" s="100">
        <v>82</v>
      </c>
      <c r="B85" s="109" t="s">
        <v>63</v>
      </c>
      <c r="C85" s="102" t="s">
        <v>1423</v>
      </c>
      <c r="D85" s="101" t="s">
        <v>51</v>
      </c>
      <c r="E85" s="103">
        <v>16441199.232180953</v>
      </c>
      <c r="F85" s="104">
        <v>3778584.1940000001</v>
      </c>
      <c r="G85" s="105">
        <f t="shared" si="13"/>
        <v>0.22982412296324717</v>
      </c>
      <c r="H85" s="104">
        <f t="shared" si="14"/>
        <v>9374375.1917447634</v>
      </c>
      <c r="I85" s="110">
        <f t="shared" si="15"/>
        <v>852215.92652225122</v>
      </c>
      <c r="J85" s="104">
        <f t="shared" si="20"/>
        <v>10360847.14567562</v>
      </c>
      <c r="K85" s="104">
        <f t="shared" si="16"/>
        <v>941895.19506141997</v>
      </c>
      <c r="L85" s="104">
        <f t="shared" si="21"/>
        <v>11182907.107284667</v>
      </c>
      <c r="M85" s="104">
        <f t="shared" si="17"/>
        <v>1016627.9188440606</v>
      </c>
      <c r="N85" s="106">
        <f t="shared" si="22"/>
        <v>12004967.068893714</v>
      </c>
      <c r="O85" s="104">
        <f t="shared" si="17"/>
        <v>1091360.6426267012</v>
      </c>
      <c r="P85" s="111">
        <f t="shared" si="18"/>
        <v>12662615.038180953</v>
      </c>
      <c r="Q85" s="110">
        <f t="shared" si="19"/>
        <v>1151146.8216528138</v>
      </c>
    </row>
    <row r="86" spans="1:17" x14ac:dyDescent="0.2">
      <c r="A86" s="108">
        <v>83</v>
      </c>
      <c r="B86" s="109" t="s">
        <v>48</v>
      </c>
      <c r="C86" s="102" t="s">
        <v>1423</v>
      </c>
      <c r="D86" s="101" t="s">
        <v>47</v>
      </c>
      <c r="E86" s="103">
        <v>36642507.584104761</v>
      </c>
      <c r="F86" s="104">
        <v>11478115.831500001</v>
      </c>
      <c r="G86" s="105">
        <f t="shared" si="13"/>
        <v>0.31324591542089547</v>
      </c>
      <c r="H86" s="104">
        <f t="shared" si="14"/>
        <v>17835890.235783808</v>
      </c>
      <c r="I86" s="110">
        <f t="shared" si="15"/>
        <v>1621444.5668894371</v>
      </c>
      <c r="J86" s="104">
        <f t="shared" si="20"/>
        <v>20034440.690830093</v>
      </c>
      <c r="K86" s="104">
        <f t="shared" si="16"/>
        <v>1821312.790075463</v>
      </c>
      <c r="L86" s="104">
        <f t="shared" si="21"/>
        <v>21866566.070035335</v>
      </c>
      <c r="M86" s="104">
        <f t="shared" si="17"/>
        <v>1987869.6427304849</v>
      </c>
      <c r="N86" s="106">
        <f t="shared" si="22"/>
        <v>23698691.449240565</v>
      </c>
      <c r="O86" s="104">
        <f t="shared" si="17"/>
        <v>2154426.4953855057</v>
      </c>
      <c r="P86" s="111">
        <f t="shared" si="18"/>
        <v>25164391.75260476</v>
      </c>
      <c r="Q86" s="110">
        <f t="shared" si="19"/>
        <v>2287671.9775095237</v>
      </c>
    </row>
    <row r="87" spans="1:17" x14ac:dyDescent="0.2">
      <c r="A87" s="108">
        <v>84</v>
      </c>
      <c r="B87" s="109" t="s">
        <v>74</v>
      </c>
      <c r="C87" s="102" t="s">
        <v>1428</v>
      </c>
      <c r="D87" s="101" t="s">
        <v>65</v>
      </c>
      <c r="E87" s="103">
        <v>2212441.7825619043</v>
      </c>
      <c r="F87" s="104">
        <v>555991.40680000011</v>
      </c>
      <c r="G87" s="105">
        <f t="shared" si="13"/>
        <v>0.25130216360142504</v>
      </c>
      <c r="H87" s="104">
        <f t="shared" si="14"/>
        <v>1213962.0192495235</v>
      </c>
      <c r="I87" s="110">
        <f t="shared" si="15"/>
        <v>110360.1835681385</v>
      </c>
      <c r="J87" s="104">
        <f t="shared" si="20"/>
        <v>1346708.5262032375</v>
      </c>
      <c r="K87" s="104">
        <f t="shared" si="16"/>
        <v>122428.04783665795</v>
      </c>
      <c r="L87" s="104">
        <f t="shared" si="21"/>
        <v>1457330.6153313327</v>
      </c>
      <c r="M87" s="104">
        <f t="shared" si="17"/>
        <v>132484.6013937575</v>
      </c>
      <c r="N87" s="106">
        <f t="shared" si="22"/>
        <v>1567952.7044594279</v>
      </c>
      <c r="O87" s="104">
        <f t="shared" si="17"/>
        <v>142541.15495085708</v>
      </c>
      <c r="P87" s="111">
        <f t="shared" si="18"/>
        <v>1656450.3757619043</v>
      </c>
      <c r="Q87" s="110">
        <f t="shared" si="19"/>
        <v>150586.39779653677</v>
      </c>
    </row>
    <row r="88" spans="1:17" x14ac:dyDescent="0.2">
      <c r="A88" s="100">
        <v>85</v>
      </c>
      <c r="B88" s="112" t="s">
        <v>1266</v>
      </c>
      <c r="C88" s="102" t="s">
        <v>1428</v>
      </c>
      <c r="D88" s="101" t="s">
        <v>70</v>
      </c>
      <c r="E88" s="103">
        <v>2238755.8098857137</v>
      </c>
      <c r="F88" s="104">
        <v>1377692.5628999998</v>
      </c>
      <c r="G88" s="105">
        <f t="shared" si="13"/>
        <v>0.61538313237044362</v>
      </c>
      <c r="H88" s="104">
        <f t="shared" si="14"/>
        <v>413312.08500857139</v>
      </c>
      <c r="I88" s="110">
        <f t="shared" si="15"/>
        <v>37573.825909870124</v>
      </c>
      <c r="J88" s="104">
        <f t="shared" si="20"/>
        <v>547637.43360171397</v>
      </c>
      <c r="K88" s="104">
        <f t="shared" si="16"/>
        <v>49785.22123651945</v>
      </c>
      <c r="L88" s="104">
        <f t="shared" si="21"/>
        <v>659575.22409599973</v>
      </c>
      <c r="M88" s="104">
        <f t="shared" si="17"/>
        <v>59961.384008727247</v>
      </c>
      <c r="N88" s="106">
        <f t="shared" si="22"/>
        <v>771513.01459028525</v>
      </c>
      <c r="O88" s="104">
        <f t="shared" si="17"/>
        <v>70137.546780935023</v>
      </c>
      <c r="P88" s="111">
        <f t="shared" si="18"/>
        <v>861063.24698571395</v>
      </c>
      <c r="Q88" s="110">
        <f t="shared" si="19"/>
        <v>78278.47699870127</v>
      </c>
    </row>
    <row r="89" spans="1:17" x14ac:dyDescent="0.2">
      <c r="A89" s="108">
        <v>86</v>
      </c>
      <c r="B89" s="109" t="s">
        <v>71</v>
      </c>
      <c r="C89" s="102" t="s">
        <v>1428</v>
      </c>
      <c r="D89" s="101" t="s">
        <v>70</v>
      </c>
      <c r="E89" s="103">
        <v>4775562.6851238087</v>
      </c>
      <c r="F89" s="104">
        <v>1940692.0926999999</v>
      </c>
      <c r="G89" s="105">
        <f t="shared" si="13"/>
        <v>0.40637977567447353</v>
      </c>
      <c r="H89" s="104">
        <f t="shared" si="14"/>
        <v>1879758.0553990472</v>
      </c>
      <c r="I89" s="110">
        <f t="shared" si="15"/>
        <v>170887.09594536794</v>
      </c>
      <c r="J89" s="104">
        <f t="shared" si="20"/>
        <v>2166291.8165064757</v>
      </c>
      <c r="K89" s="104">
        <f t="shared" si="16"/>
        <v>196935.61968240689</v>
      </c>
      <c r="L89" s="104">
        <f t="shared" si="21"/>
        <v>2405069.9507626658</v>
      </c>
      <c r="M89" s="104">
        <f t="shared" si="17"/>
        <v>218642.72279660599</v>
      </c>
      <c r="N89" s="106">
        <f t="shared" si="22"/>
        <v>2643848.0850188565</v>
      </c>
      <c r="O89" s="104">
        <f t="shared" si="17"/>
        <v>240349.82591080514</v>
      </c>
      <c r="P89" s="111">
        <f t="shared" si="18"/>
        <v>2834870.5924238088</v>
      </c>
      <c r="Q89" s="110">
        <f t="shared" si="19"/>
        <v>257715.50840216444</v>
      </c>
    </row>
    <row r="90" spans="1:17" x14ac:dyDescent="0.2">
      <c r="A90" s="108">
        <v>87</v>
      </c>
      <c r="B90" s="112" t="s">
        <v>136</v>
      </c>
      <c r="C90" s="102" t="s">
        <v>1428</v>
      </c>
      <c r="D90" s="101" t="s">
        <v>1429</v>
      </c>
      <c r="E90" s="103">
        <v>5842565.2915190468</v>
      </c>
      <c r="F90" s="104">
        <v>2558116.1831999994</v>
      </c>
      <c r="G90" s="105">
        <f t="shared" si="13"/>
        <v>0.43784126587567807</v>
      </c>
      <c r="H90" s="104">
        <f t="shared" si="14"/>
        <v>2115936.0500152386</v>
      </c>
      <c r="I90" s="110">
        <f t="shared" si="15"/>
        <v>192357.82272865807</v>
      </c>
      <c r="J90" s="104">
        <f t="shared" si="20"/>
        <v>2466489.9675063803</v>
      </c>
      <c r="K90" s="104">
        <f t="shared" si="16"/>
        <v>224226.3606823982</v>
      </c>
      <c r="L90" s="104">
        <f t="shared" si="21"/>
        <v>2758618.232082333</v>
      </c>
      <c r="M90" s="104">
        <f t="shared" si="17"/>
        <v>250783.47564384845</v>
      </c>
      <c r="N90" s="106">
        <f t="shared" si="22"/>
        <v>3050746.4966582856</v>
      </c>
      <c r="O90" s="104">
        <f t="shared" si="17"/>
        <v>277340.5906052987</v>
      </c>
      <c r="P90" s="111">
        <f t="shared" si="18"/>
        <v>3284449.1083190474</v>
      </c>
      <c r="Q90" s="110">
        <f t="shared" si="19"/>
        <v>298586.28257445886</v>
      </c>
    </row>
    <row r="91" spans="1:17" x14ac:dyDescent="0.2">
      <c r="A91" s="100">
        <v>88</v>
      </c>
      <c r="B91" s="109" t="s">
        <v>66</v>
      </c>
      <c r="C91" s="102" t="s">
        <v>1428</v>
      </c>
      <c r="D91" s="101" t="s">
        <v>1429</v>
      </c>
      <c r="E91" s="103">
        <v>6336713.3105095252</v>
      </c>
      <c r="F91" s="104">
        <v>2695649.5575999995</v>
      </c>
      <c r="G91" s="105">
        <f t="shared" si="13"/>
        <v>0.4254018487990025</v>
      </c>
      <c r="H91" s="104">
        <f t="shared" si="14"/>
        <v>2373721.0908076209</v>
      </c>
      <c r="I91" s="110">
        <f t="shared" si="15"/>
        <v>215792.82643705644</v>
      </c>
      <c r="J91" s="104">
        <f t="shared" si="20"/>
        <v>2753923.8894381919</v>
      </c>
      <c r="K91" s="104">
        <f t="shared" si="16"/>
        <v>250356.71722165382</v>
      </c>
      <c r="L91" s="104">
        <f t="shared" si="21"/>
        <v>3070759.5549636683</v>
      </c>
      <c r="M91" s="104">
        <f t="shared" si="17"/>
        <v>279159.95954215166</v>
      </c>
      <c r="N91" s="106">
        <f t="shared" si="22"/>
        <v>3387595.2204891448</v>
      </c>
      <c r="O91" s="104">
        <f t="shared" si="17"/>
        <v>307963.20186264953</v>
      </c>
      <c r="P91" s="111">
        <f t="shared" si="18"/>
        <v>3641063.7529095258</v>
      </c>
      <c r="Q91" s="110">
        <f t="shared" si="19"/>
        <v>331005.79571904778</v>
      </c>
    </row>
    <row r="92" spans="1:17" x14ac:dyDescent="0.2">
      <c r="A92" s="108">
        <v>89</v>
      </c>
      <c r="B92" s="109" t="s">
        <v>72</v>
      </c>
      <c r="C92" s="102" t="s">
        <v>1428</v>
      </c>
      <c r="D92" s="101" t="s">
        <v>65</v>
      </c>
      <c r="E92" s="103">
        <v>6812456.3624952389</v>
      </c>
      <c r="F92" s="104">
        <v>1388144.3800999997</v>
      </c>
      <c r="G92" s="105">
        <f t="shared" si="13"/>
        <v>0.20376561789697187</v>
      </c>
      <c r="H92" s="104">
        <f t="shared" si="14"/>
        <v>4061820.709896192</v>
      </c>
      <c r="I92" s="110">
        <f t="shared" si="15"/>
        <v>369256.42817238107</v>
      </c>
      <c r="J92" s="104">
        <f t="shared" si="20"/>
        <v>4470568.0916459057</v>
      </c>
      <c r="K92" s="104">
        <f t="shared" si="16"/>
        <v>406415.28105871868</v>
      </c>
      <c r="L92" s="104">
        <f t="shared" si="21"/>
        <v>4811190.9097706676</v>
      </c>
      <c r="M92" s="104">
        <f t="shared" si="17"/>
        <v>437380.99179733341</v>
      </c>
      <c r="N92" s="106">
        <f t="shared" si="22"/>
        <v>5151813.7278954294</v>
      </c>
      <c r="O92" s="104">
        <f t="shared" si="17"/>
        <v>468346.70253594813</v>
      </c>
      <c r="P92" s="111">
        <f t="shared" si="18"/>
        <v>5424311.9823952392</v>
      </c>
      <c r="Q92" s="110">
        <f t="shared" si="19"/>
        <v>493119.27112683991</v>
      </c>
    </row>
    <row r="93" spans="1:17" x14ac:dyDescent="0.2">
      <c r="A93" s="108">
        <v>90</v>
      </c>
      <c r="B93" s="109" t="s">
        <v>76</v>
      </c>
      <c r="C93" s="102" t="s">
        <v>1428</v>
      </c>
      <c r="D93" s="101" t="s">
        <v>70</v>
      </c>
      <c r="E93" s="103">
        <v>9090290.9123428576</v>
      </c>
      <c r="F93" s="104">
        <v>2919020.7219000002</v>
      </c>
      <c r="G93" s="105">
        <f t="shared" si="13"/>
        <v>0.32111411505395659</v>
      </c>
      <c r="H93" s="104">
        <f t="shared" si="14"/>
        <v>4353212.0079742866</v>
      </c>
      <c r="I93" s="110">
        <f t="shared" si="15"/>
        <v>395746.54617948062</v>
      </c>
      <c r="J93" s="104">
        <f t="shared" si="20"/>
        <v>4898629.4627148574</v>
      </c>
      <c r="K93" s="104">
        <f t="shared" si="16"/>
        <v>445329.95115589612</v>
      </c>
      <c r="L93" s="104">
        <f t="shared" si="21"/>
        <v>5353144.0083320001</v>
      </c>
      <c r="M93" s="104">
        <f t="shared" si="17"/>
        <v>486649.45530290907</v>
      </c>
      <c r="N93" s="106">
        <f t="shared" si="22"/>
        <v>5807658.5539491428</v>
      </c>
      <c r="O93" s="104">
        <f t="shared" si="17"/>
        <v>527968.95944992208</v>
      </c>
      <c r="P93" s="111">
        <f t="shared" si="18"/>
        <v>6171270.1904428573</v>
      </c>
      <c r="Q93" s="110">
        <f t="shared" si="19"/>
        <v>561024.56276753254</v>
      </c>
    </row>
    <row r="94" spans="1:17" x14ac:dyDescent="0.2">
      <c r="A94" s="100">
        <v>91</v>
      </c>
      <c r="B94" s="109" t="s">
        <v>75</v>
      </c>
      <c r="C94" s="102" t="s">
        <v>1428</v>
      </c>
      <c r="D94" s="101" t="s">
        <v>70</v>
      </c>
      <c r="E94" s="103">
        <v>9170732.6126142852</v>
      </c>
      <c r="F94" s="104">
        <v>2272202.1763999998</v>
      </c>
      <c r="G94" s="105">
        <f t="shared" si="13"/>
        <v>0.24776670222339706</v>
      </c>
      <c r="H94" s="104">
        <f t="shared" si="14"/>
        <v>5064383.9136914294</v>
      </c>
      <c r="I94" s="110">
        <f t="shared" si="15"/>
        <v>460398.53760831174</v>
      </c>
      <c r="J94" s="104">
        <f t="shared" si="20"/>
        <v>5614627.8704482857</v>
      </c>
      <c r="K94" s="104">
        <f t="shared" si="16"/>
        <v>510420.71549529867</v>
      </c>
      <c r="L94" s="104">
        <f t="shared" si="21"/>
        <v>6073164.5010790005</v>
      </c>
      <c r="M94" s="104">
        <f t="shared" si="17"/>
        <v>552105.86373445462</v>
      </c>
      <c r="N94" s="106">
        <f t="shared" si="22"/>
        <v>6531701.1317097135</v>
      </c>
      <c r="O94" s="104">
        <f t="shared" si="17"/>
        <v>593791.01197361026</v>
      </c>
      <c r="P94" s="111">
        <f t="shared" si="18"/>
        <v>6898530.436214285</v>
      </c>
      <c r="Q94" s="110">
        <f t="shared" si="19"/>
        <v>627139.13056493504</v>
      </c>
    </row>
    <row r="95" spans="1:17" x14ac:dyDescent="0.2">
      <c r="A95" s="108">
        <v>92</v>
      </c>
      <c r="B95" s="124" t="s">
        <v>1332</v>
      </c>
      <c r="C95" s="102" t="s">
        <v>1428</v>
      </c>
      <c r="D95" s="101" t="s">
        <v>65</v>
      </c>
      <c r="E95" s="103">
        <v>8958945.6244857144</v>
      </c>
      <c r="F95" s="104">
        <v>1612777.7290000001</v>
      </c>
      <c r="G95" s="125">
        <f t="shared" si="13"/>
        <v>0.18001869824861017</v>
      </c>
      <c r="H95" s="104">
        <f t="shared" si="14"/>
        <v>5554378.7705885712</v>
      </c>
      <c r="I95" s="110">
        <f t="shared" si="15"/>
        <v>504943.524598961</v>
      </c>
      <c r="J95" s="104">
        <f t="shared" si="20"/>
        <v>6091915.5080577135</v>
      </c>
      <c r="K95" s="104">
        <f t="shared" si="16"/>
        <v>553810.50073251943</v>
      </c>
      <c r="L95" s="104">
        <f t="shared" si="21"/>
        <v>6539862.7892819997</v>
      </c>
      <c r="M95" s="104">
        <f t="shared" si="17"/>
        <v>594532.98084381816</v>
      </c>
      <c r="N95" s="106">
        <f t="shared" si="22"/>
        <v>6987810.0705062859</v>
      </c>
      <c r="O95" s="104">
        <f t="shared" si="17"/>
        <v>635255.4609551169</v>
      </c>
      <c r="P95" s="111">
        <f t="shared" si="18"/>
        <v>7346167.8954857141</v>
      </c>
      <c r="Q95" s="110">
        <f t="shared" si="19"/>
        <v>667833.44504415581</v>
      </c>
    </row>
    <row r="96" spans="1:17" x14ac:dyDescent="0.2">
      <c r="A96" s="108">
        <v>93</v>
      </c>
      <c r="B96" s="109" t="s">
        <v>69</v>
      </c>
      <c r="C96" s="102" t="s">
        <v>1428</v>
      </c>
      <c r="D96" s="101" t="s">
        <v>70</v>
      </c>
      <c r="E96" s="103">
        <v>9303621.5681142863</v>
      </c>
      <c r="F96" s="104">
        <v>1653734.9770000002</v>
      </c>
      <c r="G96" s="105">
        <f t="shared" si="13"/>
        <v>0.1777517459080388</v>
      </c>
      <c r="H96" s="104">
        <f t="shared" ref="H96:H125" si="23">(E96*0.8)-F96</f>
        <v>5789162.2774914298</v>
      </c>
      <c r="I96" s="110">
        <f t="shared" ref="I96:I126" si="24">H96/$Q$2</f>
        <v>526287.47977194819</v>
      </c>
      <c r="J96" s="104">
        <f t="shared" si="20"/>
        <v>6347379.5715782866</v>
      </c>
      <c r="K96" s="104">
        <f t="shared" si="16"/>
        <v>577034.50650711695</v>
      </c>
      <c r="L96" s="104">
        <f t="shared" si="21"/>
        <v>6812560.6499840003</v>
      </c>
      <c r="M96" s="104">
        <f t="shared" si="17"/>
        <v>619323.69545309094</v>
      </c>
      <c r="N96" s="106">
        <f t="shared" si="22"/>
        <v>7277741.7283897139</v>
      </c>
      <c r="O96" s="104">
        <f t="shared" si="17"/>
        <v>661612.88439906493</v>
      </c>
      <c r="P96" s="111">
        <f t="shared" ref="P96:P126" si="25">E96-F96</f>
        <v>7649886.5911142863</v>
      </c>
      <c r="Q96" s="110">
        <f t="shared" si="19"/>
        <v>695444.23555584427</v>
      </c>
    </row>
    <row r="97" spans="1:17" x14ac:dyDescent="0.2">
      <c r="A97" s="100">
        <v>94</v>
      </c>
      <c r="B97" s="109" t="s">
        <v>73</v>
      </c>
      <c r="C97" s="102" t="s">
        <v>1428</v>
      </c>
      <c r="D97" s="101" t="s">
        <v>65</v>
      </c>
      <c r="E97" s="103">
        <v>8961872.6339999996</v>
      </c>
      <c r="F97" s="104">
        <v>2162977.4242000007</v>
      </c>
      <c r="G97" s="105">
        <f t="shared" si="13"/>
        <v>0.24135328770395476</v>
      </c>
      <c r="H97" s="104">
        <f t="shared" si="23"/>
        <v>5006520.6830000002</v>
      </c>
      <c r="I97" s="110">
        <f t="shared" si="24"/>
        <v>455138.24390909093</v>
      </c>
      <c r="J97" s="104">
        <f t="shared" si="20"/>
        <v>5544233.0410399996</v>
      </c>
      <c r="K97" s="104">
        <f t="shared" si="16"/>
        <v>504021.18554909085</v>
      </c>
      <c r="L97" s="104">
        <f t="shared" si="21"/>
        <v>5992326.6727399994</v>
      </c>
      <c r="M97" s="104">
        <f t="shared" si="17"/>
        <v>544756.97024909081</v>
      </c>
      <c r="N97" s="106">
        <f t="shared" si="22"/>
        <v>6440420.3044399992</v>
      </c>
      <c r="O97" s="104">
        <f t="shared" si="17"/>
        <v>585492.75494909089</v>
      </c>
      <c r="P97" s="111">
        <f t="shared" si="25"/>
        <v>6798895.2097999994</v>
      </c>
      <c r="Q97" s="110">
        <f t="shared" si="19"/>
        <v>618081.38270909083</v>
      </c>
    </row>
    <row r="98" spans="1:17" x14ac:dyDescent="0.2">
      <c r="A98" s="108">
        <v>95</v>
      </c>
      <c r="B98" s="109" t="s">
        <v>77</v>
      </c>
      <c r="C98" s="102" t="s">
        <v>1428</v>
      </c>
      <c r="D98" s="101" t="s">
        <v>1429</v>
      </c>
      <c r="E98" s="103">
        <v>17576539.756119046</v>
      </c>
      <c r="F98" s="104">
        <v>5624616.5407999996</v>
      </c>
      <c r="G98" s="105">
        <f t="shared" si="13"/>
        <v>0.32000704455163659</v>
      </c>
      <c r="H98" s="104">
        <f t="shared" si="23"/>
        <v>8436615.2640952375</v>
      </c>
      <c r="I98" s="110">
        <f t="shared" si="24"/>
        <v>766965.0240086579</v>
      </c>
      <c r="J98" s="104">
        <f t="shared" si="20"/>
        <v>9491207.6494623795</v>
      </c>
      <c r="K98" s="104">
        <f t="shared" si="16"/>
        <v>862837.05904203455</v>
      </c>
      <c r="L98" s="104">
        <f t="shared" si="21"/>
        <v>10370034.637268333</v>
      </c>
      <c r="M98" s="104">
        <f t="shared" si="17"/>
        <v>942730.42156984843</v>
      </c>
      <c r="N98" s="106">
        <f t="shared" si="22"/>
        <v>11248861.625074284</v>
      </c>
      <c r="O98" s="104">
        <f t="shared" si="17"/>
        <v>1022623.7840976622</v>
      </c>
      <c r="P98" s="111">
        <f t="shared" si="25"/>
        <v>11951923.215319047</v>
      </c>
      <c r="Q98" s="110">
        <f t="shared" si="19"/>
        <v>1086538.4741199133</v>
      </c>
    </row>
    <row r="99" spans="1:17" x14ac:dyDescent="0.2">
      <c r="A99" s="108">
        <v>96</v>
      </c>
      <c r="B99" s="109" t="s">
        <v>64</v>
      </c>
      <c r="C99" s="102" t="s">
        <v>1428</v>
      </c>
      <c r="D99" s="101" t="s">
        <v>1429</v>
      </c>
      <c r="E99" s="103">
        <v>10151607.898966668</v>
      </c>
      <c r="F99" s="104">
        <v>2712786.9863</v>
      </c>
      <c r="G99" s="105">
        <f t="shared" si="13"/>
        <v>0.26722732135626853</v>
      </c>
      <c r="H99" s="104">
        <f t="shared" si="23"/>
        <v>5408499.3328733351</v>
      </c>
      <c r="I99" s="110">
        <f t="shared" si="24"/>
        <v>491681.75753393956</v>
      </c>
      <c r="J99" s="104">
        <f t="shared" si="20"/>
        <v>6017595.8068113336</v>
      </c>
      <c r="K99" s="104">
        <f t="shared" si="16"/>
        <v>547054.16425557574</v>
      </c>
      <c r="L99" s="104">
        <f t="shared" si="21"/>
        <v>6525176.201759669</v>
      </c>
      <c r="M99" s="104">
        <f t="shared" si="17"/>
        <v>593197.83652360633</v>
      </c>
      <c r="N99" s="106">
        <f t="shared" si="22"/>
        <v>7032756.5967080006</v>
      </c>
      <c r="O99" s="104">
        <f t="shared" si="17"/>
        <v>639341.50879163644</v>
      </c>
      <c r="P99" s="111">
        <f t="shared" si="25"/>
        <v>7438820.9126666682</v>
      </c>
      <c r="Q99" s="110">
        <f t="shared" si="19"/>
        <v>676256.44660606072</v>
      </c>
    </row>
    <row r="100" spans="1:17" x14ac:dyDescent="0.2">
      <c r="A100" s="100">
        <v>97</v>
      </c>
      <c r="B100" s="109" t="s">
        <v>85</v>
      </c>
      <c r="C100" s="102" t="s">
        <v>1428</v>
      </c>
      <c r="D100" s="101" t="s">
        <v>80</v>
      </c>
      <c r="E100" s="103">
        <v>3086030.2059571426</v>
      </c>
      <c r="F100" s="104">
        <v>833660.98569999996</v>
      </c>
      <c r="G100" s="105">
        <f t="shared" si="13"/>
        <v>0.27014025465166736</v>
      </c>
      <c r="H100" s="104">
        <f t="shared" si="23"/>
        <v>1635163.1790657141</v>
      </c>
      <c r="I100" s="110">
        <f t="shared" si="24"/>
        <v>148651.1980968831</v>
      </c>
      <c r="J100" s="104">
        <f t="shared" si="20"/>
        <v>1820324.9914231426</v>
      </c>
      <c r="K100" s="104">
        <f t="shared" si="16"/>
        <v>165484.09012937659</v>
      </c>
      <c r="L100" s="104">
        <f t="shared" si="21"/>
        <v>1974626.5017209998</v>
      </c>
      <c r="M100" s="104">
        <f t="shared" si="17"/>
        <v>179511.50015645454</v>
      </c>
      <c r="N100" s="106">
        <f t="shared" si="22"/>
        <v>2128928.0120188566</v>
      </c>
      <c r="O100" s="104">
        <f t="shared" si="17"/>
        <v>193538.91018353243</v>
      </c>
      <c r="P100" s="111">
        <f t="shared" si="25"/>
        <v>2252369.2202571426</v>
      </c>
      <c r="Q100" s="110">
        <f t="shared" si="19"/>
        <v>204760.83820519477</v>
      </c>
    </row>
    <row r="101" spans="1:17" x14ac:dyDescent="0.2">
      <c r="A101" s="108">
        <v>98</v>
      </c>
      <c r="B101" s="109" t="s">
        <v>90</v>
      </c>
      <c r="C101" s="102" t="s">
        <v>1428</v>
      </c>
      <c r="D101" s="101" t="s">
        <v>91</v>
      </c>
      <c r="E101" s="103">
        <v>6685540.7172571449</v>
      </c>
      <c r="F101" s="104">
        <v>1814683.6950999999</v>
      </c>
      <c r="G101" s="105">
        <f t="shared" si="13"/>
        <v>0.2714340951384564</v>
      </c>
      <c r="H101" s="104">
        <f t="shared" si="23"/>
        <v>3533748.8787057158</v>
      </c>
      <c r="I101" s="110">
        <f t="shared" si="24"/>
        <v>321249.898064156</v>
      </c>
      <c r="J101" s="104">
        <f t="shared" si="20"/>
        <v>3934881.3217411442</v>
      </c>
      <c r="K101" s="104">
        <f t="shared" si="16"/>
        <v>357716.48379464948</v>
      </c>
      <c r="L101" s="104">
        <f t="shared" si="21"/>
        <v>4269158.3576040016</v>
      </c>
      <c r="M101" s="104">
        <f t="shared" si="17"/>
        <v>388105.30523672741</v>
      </c>
      <c r="N101" s="106">
        <f t="shared" si="22"/>
        <v>4603435.3934668591</v>
      </c>
      <c r="O101" s="104">
        <f t="shared" si="17"/>
        <v>418494.12667880539</v>
      </c>
      <c r="P101" s="111">
        <f t="shared" si="25"/>
        <v>4870857.0221571447</v>
      </c>
      <c r="Q101" s="110">
        <f t="shared" si="19"/>
        <v>442805.18383246771</v>
      </c>
    </row>
    <row r="102" spans="1:17" x14ac:dyDescent="0.2">
      <c r="A102" s="108">
        <v>99</v>
      </c>
      <c r="B102" s="109" t="s">
        <v>88</v>
      </c>
      <c r="C102" s="102" t="s">
        <v>1428</v>
      </c>
      <c r="D102" s="101" t="s">
        <v>1429</v>
      </c>
      <c r="E102" s="103">
        <v>6244301.7557095215</v>
      </c>
      <c r="F102" s="104">
        <v>2016137.9427999998</v>
      </c>
      <c r="G102" s="105">
        <f t="shared" si="13"/>
        <v>0.32287644346407984</v>
      </c>
      <c r="H102" s="104">
        <f t="shared" si="23"/>
        <v>2979303.4617676171</v>
      </c>
      <c r="I102" s="110">
        <f t="shared" si="24"/>
        <v>270845.76925160154</v>
      </c>
      <c r="J102" s="104">
        <f t="shared" si="20"/>
        <v>3353961.5671101888</v>
      </c>
      <c r="K102" s="104">
        <f t="shared" si="16"/>
        <v>304905.59701001714</v>
      </c>
      <c r="L102" s="104">
        <f t="shared" si="21"/>
        <v>3666176.6548956647</v>
      </c>
      <c r="M102" s="104">
        <f t="shared" si="17"/>
        <v>333288.78680869681</v>
      </c>
      <c r="N102" s="106">
        <f t="shared" si="22"/>
        <v>3978391.7426811405</v>
      </c>
      <c r="O102" s="104">
        <f t="shared" si="17"/>
        <v>361671.97660737642</v>
      </c>
      <c r="P102" s="111">
        <f t="shared" si="25"/>
        <v>4228163.8129095212</v>
      </c>
      <c r="Q102" s="110">
        <f t="shared" si="19"/>
        <v>384378.5284463201</v>
      </c>
    </row>
    <row r="103" spans="1:17" x14ac:dyDescent="0.2">
      <c r="A103" s="100">
        <v>100</v>
      </c>
      <c r="B103" s="109" t="s">
        <v>89</v>
      </c>
      <c r="C103" s="102" t="s">
        <v>1428</v>
      </c>
      <c r="D103" s="101" t="s">
        <v>91</v>
      </c>
      <c r="E103" s="103">
        <v>7954397.0053047631</v>
      </c>
      <c r="F103" s="104">
        <v>2926589.6595000005</v>
      </c>
      <c r="G103" s="105">
        <f t="shared" si="13"/>
        <v>0.36792099483446283</v>
      </c>
      <c r="H103" s="104">
        <f t="shared" si="23"/>
        <v>3436927.9447438107</v>
      </c>
      <c r="I103" s="110">
        <f t="shared" si="24"/>
        <v>312447.99497671006</v>
      </c>
      <c r="J103" s="104">
        <f t="shared" si="20"/>
        <v>3914191.7650620961</v>
      </c>
      <c r="K103" s="104">
        <f t="shared" si="16"/>
        <v>355835.61500564509</v>
      </c>
      <c r="L103" s="104">
        <f t="shared" si="21"/>
        <v>4311911.615327334</v>
      </c>
      <c r="M103" s="104">
        <f t="shared" si="17"/>
        <v>391991.96502975764</v>
      </c>
      <c r="N103" s="106">
        <f t="shared" si="22"/>
        <v>4709631.4655925725</v>
      </c>
      <c r="O103" s="104">
        <f t="shared" si="17"/>
        <v>428148.3150538702</v>
      </c>
      <c r="P103" s="111">
        <f t="shared" si="25"/>
        <v>5027807.3458047621</v>
      </c>
      <c r="Q103" s="110">
        <f t="shared" si="19"/>
        <v>457073.39507316018</v>
      </c>
    </row>
    <row r="104" spans="1:17" x14ac:dyDescent="0.2">
      <c r="A104" s="108">
        <v>101</v>
      </c>
      <c r="B104" s="126" t="s">
        <v>1432</v>
      </c>
      <c r="C104" s="102" t="s">
        <v>1428</v>
      </c>
      <c r="D104" s="101" t="s">
        <v>80</v>
      </c>
      <c r="E104" s="103">
        <v>6420276.1430095229</v>
      </c>
      <c r="F104" s="104">
        <v>1252992.2597000001</v>
      </c>
      <c r="G104" s="105">
        <f t="shared" si="13"/>
        <v>0.19516173943145323</v>
      </c>
      <c r="H104" s="104">
        <f t="shared" si="23"/>
        <v>3883228.6547076181</v>
      </c>
      <c r="I104" s="110">
        <f t="shared" si="24"/>
        <v>353020.78679160163</v>
      </c>
      <c r="J104" s="104">
        <f t="shared" si="20"/>
        <v>4268445.2232881896</v>
      </c>
      <c r="K104" s="104">
        <f t="shared" si="16"/>
        <v>388040.47484438086</v>
      </c>
      <c r="L104" s="104">
        <f t="shared" si="21"/>
        <v>4589459.0304386662</v>
      </c>
      <c r="M104" s="104">
        <f t="shared" si="17"/>
        <v>417223.54822169692</v>
      </c>
      <c r="N104" s="106">
        <f t="shared" si="22"/>
        <v>4910472.8375891419</v>
      </c>
      <c r="O104" s="104">
        <f t="shared" si="17"/>
        <v>446406.62159901293</v>
      </c>
      <c r="P104" s="111">
        <f t="shared" si="25"/>
        <v>5167283.8833095226</v>
      </c>
      <c r="Q104" s="110">
        <f t="shared" si="19"/>
        <v>469753.08030086569</v>
      </c>
    </row>
    <row r="105" spans="1:17" x14ac:dyDescent="0.2">
      <c r="A105" s="108">
        <v>102</v>
      </c>
      <c r="B105" s="109" t="s">
        <v>79</v>
      </c>
      <c r="C105" s="102" t="s">
        <v>1428</v>
      </c>
      <c r="D105" s="101" t="s">
        <v>1429</v>
      </c>
      <c r="E105" s="103">
        <v>7210538.1143095223</v>
      </c>
      <c r="F105" s="104">
        <v>2517457.8985999995</v>
      </c>
      <c r="G105" s="105">
        <f t="shared" si="13"/>
        <v>0.34913592559812301</v>
      </c>
      <c r="H105" s="104">
        <f t="shared" si="23"/>
        <v>3250972.5928476187</v>
      </c>
      <c r="I105" s="110">
        <f t="shared" si="24"/>
        <v>295542.96298614715</v>
      </c>
      <c r="J105" s="104">
        <f t="shared" si="20"/>
        <v>3683604.8797061895</v>
      </c>
      <c r="K105" s="104">
        <f t="shared" si="16"/>
        <v>334873.17088238086</v>
      </c>
      <c r="L105" s="104">
        <f t="shared" si="21"/>
        <v>4044131.7854216662</v>
      </c>
      <c r="M105" s="104">
        <f t="shared" si="17"/>
        <v>367648.34412924241</v>
      </c>
      <c r="N105" s="106">
        <f t="shared" si="22"/>
        <v>4404658.6911371425</v>
      </c>
      <c r="O105" s="104">
        <f t="shared" si="17"/>
        <v>400423.51737610385</v>
      </c>
      <c r="P105" s="111">
        <f t="shared" si="25"/>
        <v>4693080.2157095224</v>
      </c>
      <c r="Q105" s="110">
        <f t="shared" si="19"/>
        <v>426643.65597359295</v>
      </c>
    </row>
    <row r="106" spans="1:17" s="122" customFormat="1" x14ac:dyDescent="0.2">
      <c r="A106" s="100">
        <v>103</v>
      </c>
      <c r="B106" s="112" t="s">
        <v>83</v>
      </c>
      <c r="C106" s="102" t="s">
        <v>1428</v>
      </c>
      <c r="D106" s="101" t="s">
        <v>80</v>
      </c>
      <c r="E106" s="103">
        <v>8220225.890214284</v>
      </c>
      <c r="F106" s="104">
        <v>3192010.7691999995</v>
      </c>
      <c r="G106" s="105">
        <f t="shared" si="13"/>
        <v>0.38831180697843215</v>
      </c>
      <c r="H106" s="104">
        <f t="shared" si="23"/>
        <v>3384169.9429714284</v>
      </c>
      <c r="I106" s="110">
        <f t="shared" si="24"/>
        <v>307651.81299740257</v>
      </c>
      <c r="J106" s="104">
        <f t="shared" si="20"/>
        <v>3877383.4963842849</v>
      </c>
      <c r="K106" s="104">
        <f t="shared" si="16"/>
        <v>352489.40876220772</v>
      </c>
      <c r="L106" s="104">
        <f t="shared" si="21"/>
        <v>4288394.7908949982</v>
      </c>
      <c r="M106" s="104">
        <f t="shared" si="17"/>
        <v>389854.07189954532</v>
      </c>
      <c r="N106" s="106">
        <f t="shared" si="22"/>
        <v>4699406.0854057129</v>
      </c>
      <c r="O106" s="104">
        <f t="shared" si="17"/>
        <v>427218.73503688298</v>
      </c>
      <c r="P106" s="111">
        <f t="shared" si="25"/>
        <v>5028215.121014284</v>
      </c>
      <c r="Q106" s="110">
        <f t="shared" si="19"/>
        <v>457110.46554675308</v>
      </c>
    </row>
    <row r="107" spans="1:17" x14ac:dyDescent="0.2">
      <c r="A107" s="108">
        <v>104</v>
      </c>
      <c r="B107" s="109" t="s">
        <v>81</v>
      </c>
      <c r="C107" s="102" t="s">
        <v>1428</v>
      </c>
      <c r="D107" s="101" t="s">
        <v>80</v>
      </c>
      <c r="E107" s="103">
        <v>10455867.54351905</v>
      </c>
      <c r="F107" s="104">
        <v>2778158.389200001</v>
      </c>
      <c r="G107" s="105">
        <f t="shared" si="13"/>
        <v>0.26570328838203489</v>
      </c>
      <c r="H107" s="104">
        <f t="shared" si="23"/>
        <v>5586535.6456152396</v>
      </c>
      <c r="I107" s="110">
        <f t="shared" si="24"/>
        <v>507866.8768741127</v>
      </c>
      <c r="J107" s="104">
        <f t="shared" si="20"/>
        <v>6213887.698226382</v>
      </c>
      <c r="K107" s="104">
        <f t="shared" si="16"/>
        <v>564898.88165694382</v>
      </c>
      <c r="L107" s="104">
        <f t="shared" si="21"/>
        <v>6736681.0754023353</v>
      </c>
      <c r="M107" s="104">
        <f t="shared" si="17"/>
        <v>612425.5523093032</v>
      </c>
      <c r="N107" s="106">
        <f t="shared" si="22"/>
        <v>7259474.4525782866</v>
      </c>
      <c r="O107" s="104">
        <f t="shared" si="17"/>
        <v>659952.22296166245</v>
      </c>
      <c r="P107" s="111">
        <f t="shared" si="25"/>
        <v>7677709.1543190489</v>
      </c>
      <c r="Q107" s="110">
        <f t="shared" si="19"/>
        <v>697973.55948354991</v>
      </c>
    </row>
    <row r="108" spans="1:17" x14ac:dyDescent="0.2">
      <c r="A108" s="108">
        <v>105</v>
      </c>
      <c r="B108" s="109" t="s">
        <v>84</v>
      </c>
      <c r="C108" s="102" t="s">
        <v>1428</v>
      </c>
      <c r="D108" s="101" t="s">
        <v>80</v>
      </c>
      <c r="E108" s="103">
        <v>9996681.9114666656</v>
      </c>
      <c r="F108" s="104">
        <v>2774199.7590999999</v>
      </c>
      <c r="G108" s="105">
        <f t="shared" si="13"/>
        <v>0.27751205686737535</v>
      </c>
      <c r="H108" s="104">
        <f t="shared" si="23"/>
        <v>5223145.7700733338</v>
      </c>
      <c r="I108" s="110">
        <f t="shared" si="24"/>
        <v>474831.43364303035</v>
      </c>
      <c r="J108" s="104">
        <f t="shared" si="20"/>
        <v>5822946.6847613323</v>
      </c>
      <c r="K108" s="104">
        <f t="shared" si="16"/>
        <v>529358.78952375753</v>
      </c>
      <c r="L108" s="104">
        <f t="shared" si="21"/>
        <v>6322780.7803346664</v>
      </c>
      <c r="M108" s="104">
        <f t="shared" si="17"/>
        <v>574798.2527576969</v>
      </c>
      <c r="N108" s="106">
        <f t="shared" si="22"/>
        <v>6822614.8759079985</v>
      </c>
      <c r="O108" s="104">
        <f t="shared" si="17"/>
        <v>620237.71599163627</v>
      </c>
      <c r="P108" s="111">
        <f t="shared" si="25"/>
        <v>7222482.1523666661</v>
      </c>
      <c r="Q108" s="110">
        <f t="shared" si="19"/>
        <v>656589.28657878784</v>
      </c>
    </row>
    <row r="109" spans="1:17" x14ac:dyDescent="0.2">
      <c r="A109" s="100">
        <v>106</v>
      </c>
      <c r="B109" s="114" t="s">
        <v>1356</v>
      </c>
      <c r="C109" s="102" t="s">
        <v>1428</v>
      </c>
      <c r="D109" s="101" t="s">
        <v>91</v>
      </c>
      <c r="E109" s="103">
        <v>11983741.686519047</v>
      </c>
      <c r="F109" s="104">
        <v>2779803.9663</v>
      </c>
      <c r="G109" s="105">
        <f t="shared" si="13"/>
        <v>0.23196460997044888</v>
      </c>
      <c r="H109" s="104">
        <f t="shared" si="23"/>
        <v>6807189.3829152379</v>
      </c>
      <c r="I109" s="110">
        <f t="shared" si="24"/>
        <v>618835.39844683977</v>
      </c>
      <c r="J109" s="104">
        <f t="shared" si="20"/>
        <v>7526213.8841063809</v>
      </c>
      <c r="K109" s="104">
        <f t="shared" si="16"/>
        <v>684201.26219148922</v>
      </c>
      <c r="L109" s="104">
        <f t="shared" si="21"/>
        <v>8125400.9684323333</v>
      </c>
      <c r="M109" s="104">
        <f t="shared" si="17"/>
        <v>738672.81531203026</v>
      </c>
      <c r="N109" s="106">
        <f t="shared" si="22"/>
        <v>8724588.0527582858</v>
      </c>
      <c r="O109" s="104">
        <f t="shared" si="17"/>
        <v>793144.36843257141</v>
      </c>
      <c r="P109" s="111">
        <f t="shared" si="25"/>
        <v>9203937.7202190477</v>
      </c>
      <c r="Q109" s="110">
        <f t="shared" si="19"/>
        <v>836721.61092900438</v>
      </c>
    </row>
    <row r="110" spans="1:17" x14ac:dyDescent="0.2">
      <c r="A110" s="108">
        <v>107</v>
      </c>
      <c r="B110" s="109" t="s">
        <v>87</v>
      </c>
      <c r="C110" s="102" t="s">
        <v>1428</v>
      </c>
      <c r="D110" s="101" t="s">
        <v>91</v>
      </c>
      <c r="E110" s="103">
        <v>10109872.283690477</v>
      </c>
      <c r="F110" s="104">
        <v>3541095.6966000018</v>
      </c>
      <c r="G110" s="105">
        <f t="shared" si="13"/>
        <v>0.35026117019426589</v>
      </c>
      <c r="H110" s="104">
        <f t="shared" si="23"/>
        <v>4546802.1303523798</v>
      </c>
      <c r="I110" s="110">
        <f t="shared" si="24"/>
        <v>413345.64821385272</v>
      </c>
      <c r="J110" s="104">
        <f t="shared" si="20"/>
        <v>5153394.4673738088</v>
      </c>
      <c r="K110" s="104">
        <f t="shared" si="16"/>
        <v>468490.40612489171</v>
      </c>
      <c r="L110" s="104">
        <f t="shared" si="21"/>
        <v>5658888.0815583337</v>
      </c>
      <c r="M110" s="104">
        <f t="shared" si="17"/>
        <v>514444.37105075759</v>
      </c>
      <c r="N110" s="106">
        <f t="shared" si="22"/>
        <v>6164381.6957428567</v>
      </c>
      <c r="O110" s="104">
        <f t="shared" si="17"/>
        <v>560398.33597662335</v>
      </c>
      <c r="P110" s="111">
        <f t="shared" si="25"/>
        <v>6568776.5870904755</v>
      </c>
      <c r="Q110" s="110">
        <f t="shared" si="19"/>
        <v>597161.50791731593</v>
      </c>
    </row>
    <row r="111" spans="1:17" x14ac:dyDescent="0.2">
      <c r="A111" s="108">
        <v>108</v>
      </c>
      <c r="B111" s="109" t="s">
        <v>86</v>
      </c>
      <c r="C111" s="102" t="s">
        <v>1428</v>
      </c>
      <c r="D111" s="101" t="s">
        <v>91</v>
      </c>
      <c r="E111" s="103">
        <v>14018132.547242859</v>
      </c>
      <c r="F111" s="104">
        <v>3318627.6450999998</v>
      </c>
      <c r="G111" s="105">
        <f t="shared" si="13"/>
        <v>0.23673821273381526</v>
      </c>
      <c r="H111" s="104">
        <f t="shared" si="23"/>
        <v>7895878.3926942889</v>
      </c>
      <c r="I111" s="110">
        <f t="shared" si="24"/>
        <v>717807.12660857174</v>
      </c>
      <c r="J111" s="104">
        <f t="shared" si="20"/>
        <v>8736966.3455288596</v>
      </c>
      <c r="K111" s="104">
        <f t="shared" si="16"/>
        <v>794269.66777535086</v>
      </c>
      <c r="L111" s="104">
        <f t="shared" si="21"/>
        <v>9437872.9728910029</v>
      </c>
      <c r="M111" s="104">
        <f t="shared" si="17"/>
        <v>857988.45208100032</v>
      </c>
      <c r="N111" s="106">
        <f t="shared" si="22"/>
        <v>10138779.600253144</v>
      </c>
      <c r="O111" s="104">
        <f t="shared" si="17"/>
        <v>921707.23638664943</v>
      </c>
      <c r="P111" s="111">
        <f t="shared" si="25"/>
        <v>10699504.90214286</v>
      </c>
      <c r="Q111" s="110">
        <f t="shared" si="19"/>
        <v>972682.26383116911</v>
      </c>
    </row>
    <row r="112" spans="1:17" x14ac:dyDescent="0.2">
      <c r="A112" s="100">
        <v>109</v>
      </c>
      <c r="B112" s="109" t="s">
        <v>95</v>
      </c>
      <c r="C112" s="102" t="s">
        <v>1418</v>
      </c>
      <c r="D112" s="101" t="s">
        <v>1430</v>
      </c>
      <c r="E112" s="103">
        <v>3316961.0735523799</v>
      </c>
      <c r="F112" s="104">
        <v>586301.98660000006</v>
      </c>
      <c r="G112" s="105">
        <f t="shared" si="13"/>
        <v>0.17675877817043109</v>
      </c>
      <c r="H112" s="104">
        <f t="shared" si="23"/>
        <v>2067266.872241904</v>
      </c>
      <c r="I112" s="110">
        <f t="shared" si="24"/>
        <v>187933.35202199128</v>
      </c>
      <c r="J112" s="104">
        <f t="shared" si="20"/>
        <v>2266284.5366550465</v>
      </c>
      <c r="K112" s="104">
        <f t="shared" si="16"/>
        <v>206025.86696864059</v>
      </c>
      <c r="L112" s="104">
        <f t="shared" si="21"/>
        <v>2432132.5903326659</v>
      </c>
      <c r="M112" s="104">
        <f t="shared" si="17"/>
        <v>221102.96275751508</v>
      </c>
      <c r="N112" s="106">
        <f t="shared" si="22"/>
        <v>2597980.6440102844</v>
      </c>
      <c r="O112" s="104">
        <f t="shared" si="17"/>
        <v>236180.05854638948</v>
      </c>
      <c r="P112" s="111">
        <f t="shared" si="25"/>
        <v>2730659.0869523799</v>
      </c>
      <c r="Q112" s="110">
        <f t="shared" si="19"/>
        <v>248241.73517748908</v>
      </c>
    </row>
    <row r="113" spans="1:17" x14ac:dyDescent="0.2">
      <c r="A113" s="108">
        <v>110</v>
      </c>
      <c r="B113" s="109" t="s">
        <v>105</v>
      </c>
      <c r="C113" s="102" t="s">
        <v>1418</v>
      </c>
      <c r="D113" s="101" t="s">
        <v>94</v>
      </c>
      <c r="E113" s="103">
        <v>3503102.3302999991</v>
      </c>
      <c r="F113" s="104">
        <v>1425384.9797</v>
      </c>
      <c r="G113" s="105">
        <f t="shared" si="13"/>
        <v>0.40689219020842382</v>
      </c>
      <c r="H113" s="104">
        <f t="shared" si="23"/>
        <v>1377096.8845399995</v>
      </c>
      <c r="I113" s="110">
        <f t="shared" si="24"/>
        <v>125190.62586727268</v>
      </c>
      <c r="J113" s="104">
        <f t="shared" si="20"/>
        <v>1587283.0243579992</v>
      </c>
      <c r="K113" s="104">
        <f t="shared" si="16"/>
        <v>144298.4567598181</v>
      </c>
      <c r="L113" s="104">
        <f t="shared" si="21"/>
        <v>1762438.1408729991</v>
      </c>
      <c r="M113" s="104">
        <f t="shared" si="17"/>
        <v>160221.64917027263</v>
      </c>
      <c r="N113" s="106">
        <f t="shared" si="22"/>
        <v>1937593.257387999</v>
      </c>
      <c r="O113" s="104">
        <f t="shared" si="17"/>
        <v>176144.84158072717</v>
      </c>
      <c r="P113" s="111">
        <f t="shared" si="25"/>
        <v>2077717.3505999991</v>
      </c>
      <c r="Q113" s="110">
        <f t="shared" si="19"/>
        <v>188883.39550909083</v>
      </c>
    </row>
    <row r="114" spans="1:17" x14ac:dyDescent="0.2">
      <c r="A114" s="108">
        <v>111</v>
      </c>
      <c r="B114" s="109" t="s">
        <v>97</v>
      </c>
      <c r="C114" s="102" t="s">
        <v>1423</v>
      </c>
      <c r="D114" s="101" t="s">
        <v>1426</v>
      </c>
      <c r="E114" s="103">
        <v>5383539.4488428561</v>
      </c>
      <c r="F114" s="104">
        <v>1767825.7585999998</v>
      </c>
      <c r="G114" s="105">
        <f t="shared" si="13"/>
        <v>0.32837611303841718</v>
      </c>
      <c r="H114" s="104">
        <f t="shared" si="23"/>
        <v>2539005.8004742856</v>
      </c>
      <c r="I114" s="110">
        <f t="shared" si="24"/>
        <v>230818.70913402596</v>
      </c>
      <c r="J114" s="104">
        <f t="shared" si="20"/>
        <v>2862018.1674048561</v>
      </c>
      <c r="K114" s="104">
        <f t="shared" si="16"/>
        <v>260183.46976407783</v>
      </c>
      <c r="L114" s="104">
        <f t="shared" si="21"/>
        <v>3131195.1398469997</v>
      </c>
      <c r="M114" s="104">
        <f t="shared" si="17"/>
        <v>284654.10362245451</v>
      </c>
      <c r="N114" s="106">
        <f t="shared" si="22"/>
        <v>3400372.1122891414</v>
      </c>
      <c r="O114" s="104">
        <f t="shared" si="17"/>
        <v>309124.73748083104</v>
      </c>
      <c r="P114" s="111">
        <f t="shared" si="25"/>
        <v>3615713.6902428563</v>
      </c>
      <c r="Q114" s="110">
        <f t="shared" si="19"/>
        <v>328701.24456753238</v>
      </c>
    </row>
    <row r="115" spans="1:17" x14ac:dyDescent="0.2">
      <c r="A115" s="100">
        <v>112</v>
      </c>
      <c r="B115" s="109" t="s">
        <v>99</v>
      </c>
      <c r="C115" s="102" t="s">
        <v>1418</v>
      </c>
      <c r="D115" s="101" t="s">
        <v>94</v>
      </c>
      <c r="E115" s="103">
        <v>6638824.3309619036</v>
      </c>
      <c r="F115" s="104">
        <v>1354467.4024999999</v>
      </c>
      <c r="G115" s="105">
        <f t="shared" si="13"/>
        <v>0.20402217847263782</v>
      </c>
      <c r="H115" s="104">
        <f t="shared" si="23"/>
        <v>3956592.0622695237</v>
      </c>
      <c r="I115" s="110">
        <f t="shared" si="24"/>
        <v>359690.18747904763</v>
      </c>
      <c r="J115" s="104">
        <f t="shared" si="20"/>
        <v>4354921.5221272372</v>
      </c>
      <c r="K115" s="104">
        <f t="shared" si="16"/>
        <v>395901.95655702153</v>
      </c>
      <c r="L115" s="104">
        <f t="shared" si="21"/>
        <v>4686862.7386753326</v>
      </c>
      <c r="M115" s="104">
        <f t="shared" si="17"/>
        <v>426078.43078866659</v>
      </c>
      <c r="N115" s="106">
        <f t="shared" si="22"/>
        <v>5018803.9552234272</v>
      </c>
      <c r="O115" s="104">
        <f t="shared" si="17"/>
        <v>456254.90502031153</v>
      </c>
      <c r="P115" s="111">
        <f t="shared" si="25"/>
        <v>5284356.9284619037</v>
      </c>
      <c r="Q115" s="110">
        <f t="shared" si="19"/>
        <v>480396.08440562763</v>
      </c>
    </row>
    <row r="116" spans="1:17" x14ac:dyDescent="0.2">
      <c r="A116" s="108">
        <v>113</v>
      </c>
      <c r="B116" s="109" t="s">
        <v>98</v>
      </c>
      <c r="C116" s="102" t="s">
        <v>1418</v>
      </c>
      <c r="D116" s="101" t="s">
        <v>1430</v>
      </c>
      <c r="E116" s="103">
        <v>7206614.8765285695</v>
      </c>
      <c r="F116" s="104">
        <v>2141877.0892999996</v>
      </c>
      <c r="G116" s="105">
        <f t="shared" si="13"/>
        <v>0.29720987259579257</v>
      </c>
      <c r="H116" s="104">
        <f t="shared" si="23"/>
        <v>3623414.8119228561</v>
      </c>
      <c r="I116" s="110">
        <f t="shared" si="24"/>
        <v>329401.34653844149</v>
      </c>
      <c r="J116" s="104">
        <f t="shared" si="20"/>
        <v>4055811.7045145701</v>
      </c>
      <c r="K116" s="104">
        <f t="shared" si="16"/>
        <v>368710.15495587001</v>
      </c>
      <c r="L116" s="104">
        <f t="shared" si="21"/>
        <v>4416142.448340999</v>
      </c>
      <c r="M116" s="104">
        <f t="shared" si="17"/>
        <v>401467.49530372716</v>
      </c>
      <c r="N116" s="106">
        <f t="shared" si="22"/>
        <v>4776473.1921674274</v>
      </c>
      <c r="O116" s="104">
        <f t="shared" si="17"/>
        <v>434224.83565158432</v>
      </c>
      <c r="P116" s="111">
        <f t="shared" si="25"/>
        <v>5064737.7872285694</v>
      </c>
      <c r="Q116" s="110">
        <f t="shared" si="19"/>
        <v>460430.70792986994</v>
      </c>
    </row>
    <row r="117" spans="1:17" x14ac:dyDescent="0.2">
      <c r="A117" s="108">
        <v>114</v>
      </c>
      <c r="B117" s="109" t="s">
        <v>93</v>
      </c>
      <c r="C117" s="102" t="s">
        <v>1418</v>
      </c>
      <c r="D117" s="101" t="s">
        <v>1430</v>
      </c>
      <c r="E117" s="103">
        <v>7516215.3734857151</v>
      </c>
      <c r="F117" s="104">
        <v>1210558.4449999998</v>
      </c>
      <c r="G117" s="105">
        <f t="shared" si="13"/>
        <v>0.16105957384754824</v>
      </c>
      <c r="H117" s="104">
        <f t="shared" si="23"/>
        <v>4802413.8537885733</v>
      </c>
      <c r="I117" s="110">
        <f t="shared" si="24"/>
        <v>436583.07761714305</v>
      </c>
      <c r="J117" s="104">
        <f t="shared" si="20"/>
        <v>5253386.7761977147</v>
      </c>
      <c r="K117" s="104">
        <f t="shared" si="16"/>
        <v>477580.61601797404</v>
      </c>
      <c r="L117" s="104">
        <f t="shared" si="21"/>
        <v>5629197.5448720008</v>
      </c>
      <c r="M117" s="104">
        <f t="shared" si="17"/>
        <v>511745.23135200009</v>
      </c>
      <c r="N117" s="106">
        <f t="shared" si="22"/>
        <v>6005008.3135462869</v>
      </c>
      <c r="O117" s="104">
        <f t="shared" si="17"/>
        <v>545909.84668602608</v>
      </c>
      <c r="P117" s="111">
        <f t="shared" si="25"/>
        <v>6305656.9284857158</v>
      </c>
      <c r="Q117" s="110">
        <f t="shared" si="19"/>
        <v>573241.5389532469</v>
      </c>
    </row>
    <row r="118" spans="1:17" x14ac:dyDescent="0.2">
      <c r="A118" s="100">
        <v>115</v>
      </c>
      <c r="B118" s="109" t="s">
        <v>100</v>
      </c>
      <c r="C118" s="102" t="s">
        <v>1418</v>
      </c>
      <c r="D118" s="101" t="s">
        <v>94</v>
      </c>
      <c r="E118" s="103">
        <v>6508166.0542095238</v>
      </c>
      <c r="F118" s="104">
        <v>2370217.4830999998</v>
      </c>
      <c r="G118" s="105">
        <f t="shared" si="13"/>
        <v>0.36419130417960494</v>
      </c>
      <c r="H118" s="104">
        <f t="shared" si="23"/>
        <v>2836315.3602676196</v>
      </c>
      <c r="I118" s="110">
        <f t="shared" si="24"/>
        <v>257846.85093341998</v>
      </c>
      <c r="J118" s="104">
        <f t="shared" si="20"/>
        <v>3226805.323520191</v>
      </c>
      <c r="K118" s="104">
        <f t="shared" si="16"/>
        <v>293345.93850183557</v>
      </c>
      <c r="L118" s="104">
        <f t="shared" si="21"/>
        <v>3552213.6262306673</v>
      </c>
      <c r="M118" s="104">
        <f t="shared" si="17"/>
        <v>322928.5114755152</v>
      </c>
      <c r="N118" s="106">
        <f t="shared" si="22"/>
        <v>3877621.9289411427</v>
      </c>
      <c r="O118" s="104">
        <f t="shared" si="17"/>
        <v>352511.08444919478</v>
      </c>
      <c r="P118" s="111">
        <f t="shared" si="25"/>
        <v>4137948.571109524</v>
      </c>
      <c r="Q118" s="110">
        <f t="shared" si="19"/>
        <v>376177.14282813855</v>
      </c>
    </row>
    <row r="119" spans="1:17" x14ac:dyDescent="0.2">
      <c r="A119" s="108">
        <v>116</v>
      </c>
      <c r="B119" s="109" t="s">
        <v>101</v>
      </c>
      <c r="C119" s="102" t="s">
        <v>1418</v>
      </c>
      <c r="D119" s="101" t="s">
        <v>94</v>
      </c>
      <c r="E119" s="103">
        <v>7003114.0821333313</v>
      </c>
      <c r="F119" s="104">
        <v>1753195.1219999995</v>
      </c>
      <c r="G119" s="105">
        <f t="shared" si="13"/>
        <v>0.25034507526770583</v>
      </c>
      <c r="H119" s="104">
        <f t="shared" si="23"/>
        <v>3849296.1437066663</v>
      </c>
      <c r="I119" s="110">
        <f t="shared" si="24"/>
        <v>349936.01306424238</v>
      </c>
      <c r="J119" s="104">
        <f t="shared" si="20"/>
        <v>4269482.9886346655</v>
      </c>
      <c r="K119" s="104">
        <f t="shared" si="16"/>
        <v>388134.81714860594</v>
      </c>
      <c r="L119" s="104">
        <f t="shared" si="21"/>
        <v>4619638.6927413326</v>
      </c>
      <c r="M119" s="104">
        <f t="shared" si="17"/>
        <v>419967.15388557571</v>
      </c>
      <c r="N119" s="106">
        <f t="shared" si="22"/>
        <v>4969794.3968479987</v>
      </c>
      <c r="O119" s="104">
        <f t="shared" si="17"/>
        <v>451799.49062254536</v>
      </c>
      <c r="P119" s="111">
        <f t="shared" si="25"/>
        <v>5249918.9601333318</v>
      </c>
      <c r="Q119" s="110">
        <f t="shared" si="19"/>
        <v>477265.36001212109</v>
      </c>
    </row>
    <row r="120" spans="1:17" x14ac:dyDescent="0.2">
      <c r="A120" s="108">
        <v>117</v>
      </c>
      <c r="B120" s="109" t="s">
        <v>104</v>
      </c>
      <c r="C120" s="102" t="s">
        <v>1423</v>
      </c>
      <c r="D120" s="101" t="s">
        <v>1426</v>
      </c>
      <c r="E120" s="103">
        <v>10575099.525985712</v>
      </c>
      <c r="F120" s="104">
        <v>4345073.2918999996</v>
      </c>
      <c r="G120" s="105">
        <f t="shared" si="13"/>
        <v>0.41087776821608613</v>
      </c>
      <c r="H120" s="104">
        <f t="shared" si="23"/>
        <v>4115006.3288885709</v>
      </c>
      <c r="I120" s="110">
        <f t="shared" si="24"/>
        <v>374091.48444441555</v>
      </c>
      <c r="J120" s="104">
        <f t="shared" si="20"/>
        <v>4749512.3004477136</v>
      </c>
      <c r="K120" s="104">
        <f t="shared" si="16"/>
        <v>431773.8454952467</v>
      </c>
      <c r="L120" s="104">
        <f t="shared" si="21"/>
        <v>5278267.2767469995</v>
      </c>
      <c r="M120" s="104">
        <f t="shared" si="17"/>
        <v>479842.4797042727</v>
      </c>
      <c r="N120" s="106">
        <f t="shared" si="22"/>
        <v>5807022.2530462835</v>
      </c>
      <c r="O120" s="104">
        <f t="shared" si="17"/>
        <v>527911.11391329847</v>
      </c>
      <c r="P120" s="111">
        <f t="shared" si="25"/>
        <v>6230026.2340857126</v>
      </c>
      <c r="Q120" s="110">
        <f t="shared" si="19"/>
        <v>566366.02128051932</v>
      </c>
    </row>
    <row r="121" spans="1:17" x14ac:dyDescent="0.2">
      <c r="A121" s="100">
        <v>118</v>
      </c>
      <c r="B121" s="109" t="s">
        <v>96</v>
      </c>
      <c r="C121" s="102" t="s">
        <v>1418</v>
      </c>
      <c r="D121" s="101" t="s">
        <v>1430</v>
      </c>
      <c r="E121" s="103">
        <v>12014734.435528571</v>
      </c>
      <c r="F121" s="104">
        <v>2457939.7071000002</v>
      </c>
      <c r="G121" s="105">
        <f t="shared" si="13"/>
        <v>0.20457711489915814</v>
      </c>
      <c r="H121" s="104">
        <f t="shared" si="23"/>
        <v>7153847.841322856</v>
      </c>
      <c r="I121" s="110">
        <f t="shared" si="24"/>
        <v>650349.8037566233</v>
      </c>
      <c r="J121" s="104">
        <f t="shared" si="20"/>
        <v>7874731.9074545708</v>
      </c>
      <c r="K121" s="104">
        <f t="shared" si="16"/>
        <v>715884.71885950642</v>
      </c>
      <c r="L121" s="104">
        <f t="shared" si="21"/>
        <v>8475468.6292310003</v>
      </c>
      <c r="M121" s="104">
        <f t="shared" si="17"/>
        <v>770497.14811190916</v>
      </c>
      <c r="N121" s="106">
        <f t="shared" si="22"/>
        <v>9076205.351007428</v>
      </c>
      <c r="O121" s="104">
        <f t="shared" si="17"/>
        <v>825109.57736431167</v>
      </c>
      <c r="P121" s="111">
        <f t="shared" si="25"/>
        <v>9556794.7284285706</v>
      </c>
      <c r="Q121" s="110">
        <f t="shared" si="19"/>
        <v>868799.52076623368</v>
      </c>
    </row>
    <row r="122" spans="1:17" x14ac:dyDescent="0.2">
      <c r="A122" s="108">
        <v>119</v>
      </c>
      <c r="B122" s="109" t="s">
        <v>106</v>
      </c>
      <c r="C122" s="102" t="s">
        <v>1418</v>
      </c>
      <c r="D122" s="101" t="s">
        <v>1419</v>
      </c>
      <c r="E122" s="103">
        <v>5489037.4890000001</v>
      </c>
      <c r="F122" s="104">
        <v>2537383.6854000003</v>
      </c>
      <c r="G122" s="105">
        <f t="shared" si="13"/>
        <v>0.46226386511021339</v>
      </c>
      <c r="H122" s="104">
        <f t="shared" si="23"/>
        <v>1853846.3057999997</v>
      </c>
      <c r="I122" s="110">
        <f t="shared" si="24"/>
        <v>168531.48234545451</v>
      </c>
      <c r="J122" s="104">
        <f t="shared" si="20"/>
        <v>2183188.5551399994</v>
      </c>
      <c r="K122" s="104">
        <f t="shared" si="16"/>
        <v>198471.68683090902</v>
      </c>
      <c r="L122" s="104">
        <f t="shared" si="21"/>
        <v>2457640.4295900003</v>
      </c>
      <c r="M122" s="104">
        <f t="shared" si="17"/>
        <v>223421.85723545458</v>
      </c>
      <c r="N122" s="106">
        <f t="shared" si="22"/>
        <v>2732092.3040399994</v>
      </c>
      <c r="O122" s="104">
        <f t="shared" si="17"/>
        <v>248372.02763999996</v>
      </c>
      <c r="P122" s="111">
        <f t="shared" si="25"/>
        <v>2951653.8035999998</v>
      </c>
      <c r="Q122" s="110">
        <f t="shared" si="19"/>
        <v>268332.16396363633</v>
      </c>
    </row>
    <row r="123" spans="1:17" x14ac:dyDescent="0.2">
      <c r="A123" s="108">
        <v>120</v>
      </c>
      <c r="B123" s="109" t="s">
        <v>53</v>
      </c>
      <c r="C123" s="102" t="s">
        <v>1423</v>
      </c>
      <c r="D123" s="101" t="s">
        <v>1426</v>
      </c>
      <c r="E123" s="103">
        <v>3514647.3128333329</v>
      </c>
      <c r="F123" s="104">
        <v>1013163.5817000001</v>
      </c>
      <c r="G123" s="105">
        <f t="shared" si="13"/>
        <v>0.28826891904645713</v>
      </c>
      <c r="H123" s="104">
        <f t="shared" si="23"/>
        <v>1798554.2685666666</v>
      </c>
      <c r="I123" s="110">
        <f t="shared" si="24"/>
        <v>163504.9335060606</v>
      </c>
      <c r="J123" s="104">
        <f t="shared" si="20"/>
        <v>2009433.1073366664</v>
      </c>
      <c r="K123" s="104">
        <f t="shared" si="16"/>
        <v>182675.73703060605</v>
      </c>
      <c r="L123" s="104">
        <f t="shared" si="21"/>
        <v>2185165.472978333</v>
      </c>
      <c r="M123" s="104">
        <f t="shared" si="17"/>
        <v>198651.4066343939</v>
      </c>
      <c r="N123" s="106">
        <f t="shared" si="22"/>
        <v>2360897.8386199996</v>
      </c>
      <c r="O123" s="104">
        <f t="shared" si="17"/>
        <v>214627.07623818179</v>
      </c>
      <c r="P123" s="111">
        <f t="shared" si="25"/>
        <v>2501483.7311333329</v>
      </c>
      <c r="Q123" s="110">
        <f t="shared" si="19"/>
        <v>227407.61192121208</v>
      </c>
    </row>
    <row r="124" spans="1:17" x14ac:dyDescent="0.2">
      <c r="A124" s="100">
        <v>121</v>
      </c>
      <c r="B124" s="109" t="s">
        <v>102</v>
      </c>
      <c r="C124" s="102" t="s">
        <v>1418</v>
      </c>
      <c r="D124" s="101" t="s">
        <v>94</v>
      </c>
      <c r="E124" s="103">
        <v>10718958.71035238</v>
      </c>
      <c r="F124" s="104">
        <v>3784879.1767000002</v>
      </c>
      <c r="G124" s="105">
        <f t="shared" si="13"/>
        <v>0.35310138596247792</v>
      </c>
      <c r="H124" s="104">
        <f t="shared" si="23"/>
        <v>4790287.7915819045</v>
      </c>
      <c r="I124" s="110">
        <f t="shared" si="24"/>
        <v>435480.70832562767</v>
      </c>
      <c r="J124" s="104">
        <f t="shared" si="20"/>
        <v>5433425.3142030463</v>
      </c>
      <c r="K124" s="104">
        <f t="shared" si="16"/>
        <v>493947.75583664054</v>
      </c>
      <c r="L124" s="104">
        <f t="shared" si="21"/>
        <v>5969373.2497206666</v>
      </c>
      <c r="M124" s="104">
        <f t="shared" si="17"/>
        <v>542670.29542915151</v>
      </c>
      <c r="N124" s="106">
        <f t="shared" si="22"/>
        <v>6505321.185238285</v>
      </c>
      <c r="O124" s="104">
        <f t="shared" si="17"/>
        <v>591392.83502166229</v>
      </c>
      <c r="P124" s="111">
        <f t="shared" si="25"/>
        <v>6934079.5336523801</v>
      </c>
      <c r="Q124" s="110">
        <f t="shared" si="19"/>
        <v>630370.86669567088</v>
      </c>
    </row>
    <row r="125" spans="1:17" s="122" customFormat="1" x14ac:dyDescent="0.2">
      <c r="A125" s="108">
        <v>122</v>
      </c>
      <c r="B125" s="127" t="s">
        <v>144</v>
      </c>
      <c r="C125" s="102" t="s">
        <v>1431</v>
      </c>
      <c r="D125" s="101" t="s">
        <v>1431</v>
      </c>
      <c r="E125" s="103">
        <v>25054167.669880949</v>
      </c>
      <c r="F125" s="104">
        <v>9716046</v>
      </c>
      <c r="G125" s="105">
        <f t="shared" si="13"/>
        <v>0.38780158766480261</v>
      </c>
      <c r="H125" s="104">
        <f t="shared" si="23"/>
        <v>10327288.135904759</v>
      </c>
      <c r="I125" s="110">
        <f t="shared" si="24"/>
        <v>938844.37599134177</v>
      </c>
      <c r="J125" s="104">
        <f t="shared" si="20"/>
        <v>11830538.196097616</v>
      </c>
      <c r="K125" s="104">
        <f t="shared" si="16"/>
        <v>1075503.4723725105</v>
      </c>
      <c r="L125" s="104">
        <f t="shared" si="21"/>
        <v>13083246.579591665</v>
      </c>
      <c r="M125" s="104">
        <f t="shared" si="17"/>
        <v>1189386.0526901514</v>
      </c>
      <c r="N125" s="106">
        <f t="shared" si="22"/>
        <v>14335954.963085711</v>
      </c>
      <c r="O125" s="104">
        <f t="shared" si="17"/>
        <v>1303268.6330077918</v>
      </c>
      <c r="P125" s="111">
        <f t="shared" si="25"/>
        <v>15338121.669880949</v>
      </c>
      <c r="Q125" s="110">
        <f t="shared" si="19"/>
        <v>1394374.6972619044</v>
      </c>
    </row>
    <row r="126" spans="1:17" s="131" customFormat="1" x14ac:dyDescent="0.2">
      <c r="A126" s="239" t="s">
        <v>139</v>
      </c>
      <c r="B126" s="240"/>
      <c r="C126" s="240"/>
      <c r="D126" s="240"/>
      <c r="E126" s="128">
        <f>SUM(E4:E125)</f>
        <v>1075559630.3695431</v>
      </c>
      <c r="F126" s="128">
        <f>SUM(F4:F125)</f>
        <v>308331408.37869996</v>
      </c>
      <c r="G126" s="135">
        <f t="shared" ref="G126" si="26">IFERROR(F126/E126,0)</f>
        <v>0.28667067791746964</v>
      </c>
      <c r="H126" s="128">
        <f>(E126*0.9)-F126</f>
        <v>659672258.95388889</v>
      </c>
      <c r="I126" s="128">
        <f t="shared" si="24"/>
        <v>59970205.359444447</v>
      </c>
      <c r="J126" s="128">
        <f t="shared" ref="J126" si="27">(E126*0.85)-F126</f>
        <v>605894277.43541169</v>
      </c>
      <c r="K126" s="128">
        <f t="shared" si="16"/>
        <v>55081297.948673792</v>
      </c>
      <c r="L126" s="128">
        <f t="shared" ref="L126:N126" si="28">(E126*0.9)-F126</f>
        <v>659672258.95388889</v>
      </c>
      <c r="M126" s="128">
        <f t="shared" si="17"/>
        <v>59970205.359444447</v>
      </c>
      <c r="N126" s="128">
        <f t="shared" si="28"/>
        <v>-659672258.6958853</v>
      </c>
      <c r="O126" s="128">
        <f t="shared" si="17"/>
        <v>-59970205.335989572</v>
      </c>
      <c r="P126" s="129">
        <f t="shared" si="25"/>
        <v>767228221.99084306</v>
      </c>
      <c r="Q126" s="130">
        <f t="shared" si="19"/>
        <v>69748020.180985734</v>
      </c>
    </row>
    <row r="128" spans="1:17" x14ac:dyDescent="0.2">
      <c r="E128" s="133"/>
    </row>
    <row r="130" spans="5:6" x14ac:dyDescent="0.2">
      <c r="F130" s="133"/>
    </row>
    <row r="131" spans="5:6" x14ac:dyDescent="0.2">
      <c r="E131" s="133"/>
    </row>
    <row r="133" spans="5:6" x14ac:dyDescent="0.2">
      <c r="F133" s="134"/>
    </row>
  </sheetData>
  <mergeCells count="2">
    <mergeCell ref="A126:D126"/>
    <mergeCell ref="A2:O2"/>
  </mergeCells>
  <conditionalFormatting sqref="G4:G126">
    <cfRule type="cellIs" dxfId="66" priority="1" operator="greaterThan">
      <formula>0.795</formula>
    </cfRule>
    <cfRule type="cellIs" dxfId="65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8 P67:P73 J4:J38 L86 L4:L38 L87:L90 M4:M38 N126 N4:N38 P39:P66 J39:J73 L39:L73 M39:M73 N39:N73 P74:P90 J74:J90 L74:L85 M74:M90 N74:N90 L91:L125 P91:P126 J91:J125 M91:M126 N91:N12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1267</v>
      </c>
      <c r="B1" t="s">
        <v>2</v>
      </c>
    </row>
    <row r="2" spans="1:2" x14ac:dyDescent="0.25">
      <c r="A2" t="s">
        <v>4</v>
      </c>
      <c r="B2" t="s">
        <v>2</v>
      </c>
    </row>
    <row r="3" spans="1:2" x14ac:dyDescent="0.25">
      <c r="A3" t="s">
        <v>1225</v>
      </c>
      <c r="B3" t="s">
        <v>2</v>
      </c>
    </row>
    <row r="4" spans="1:2" x14ac:dyDescent="0.25">
      <c r="A4" t="s">
        <v>6</v>
      </c>
      <c r="B4" t="s">
        <v>2</v>
      </c>
    </row>
    <row r="5" spans="1:2" x14ac:dyDescent="0.25">
      <c r="A5" t="s">
        <v>10</v>
      </c>
      <c r="B5" t="s">
        <v>2</v>
      </c>
    </row>
    <row r="6" spans="1:2" x14ac:dyDescent="0.25">
      <c r="A6" t="s">
        <v>7</v>
      </c>
      <c r="B6" t="s">
        <v>2</v>
      </c>
    </row>
    <row r="7" spans="1:2" x14ac:dyDescent="0.25">
      <c r="A7" t="s">
        <v>11</v>
      </c>
      <c r="B7" t="s">
        <v>2</v>
      </c>
    </row>
    <row r="8" spans="1:2" x14ac:dyDescent="0.25">
      <c r="A8" t="s">
        <v>12</v>
      </c>
      <c r="B8" t="s">
        <v>2</v>
      </c>
    </row>
    <row r="9" spans="1:2" x14ac:dyDescent="0.25">
      <c r="A9" t="s">
        <v>8</v>
      </c>
      <c r="B9" t="s">
        <v>2</v>
      </c>
    </row>
    <row r="10" spans="1:2" x14ac:dyDescent="0.25">
      <c r="A10" t="s">
        <v>5</v>
      </c>
      <c r="B10" t="s">
        <v>2</v>
      </c>
    </row>
    <row r="11" spans="1:2" x14ac:dyDescent="0.25">
      <c r="A11" t="s">
        <v>3</v>
      </c>
      <c r="B11" t="s">
        <v>2</v>
      </c>
    </row>
    <row r="12" spans="1:2" x14ac:dyDescent="0.25">
      <c r="A12" t="s">
        <v>1</v>
      </c>
      <c r="B12" t="s">
        <v>2</v>
      </c>
    </row>
    <row r="13" spans="1:2" x14ac:dyDescent="0.25">
      <c r="A13" t="s">
        <v>9</v>
      </c>
      <c r="B13" t="s">
        <v>2</v>
      </c>
    </row>
    <row r="14" spans="1:2" x14ac:dyDescent="0.25">
      <c r="A14" t="s">
        <v>13</v>
      </c>
      <c r="B14" t="s">
        <v>2</v>
      </c>
    </row>
    <row r="15" spans="1:2" x14ac:dyDescent="0.25">
      <c r="A15" t="s">
        <v>1126</v>
      </c>
      <c r="B15" t="s">
        <v>138</v>
      </c>
    </row>
    <row r="16" spans="1:2" x14ac:dyDescent="0.25">
      <c r="A16" t="s">
        <v>1046</v>
      </c>
      <c r="B16" t="s">
        <v>138</v>
      </c>
    </row>
    <row r="17" spans="1:2" x14ac:dyDescent="0.25">
      <c r="A17" t="s">
        <v>111</v>
      </c>
      <c r="B17" t="s">
        <v>138</v>
      </c>
    </row>
    <row r="18" spans="1:2" x14ac:dyDescent="0.25">
      <c r="A18" t="s">
        <v>112</v>
      </c>
      <c r="B18" t="s">
        <v>138</v>
      </c>
    </row>
    <row r="19" spans="1:2" x14ac:dyDescent="0.25">
      <c r="A19" t="s">
        <v>109</v>
      </c>
      <c r="B19" t="s">
        <v>138</v>
      </c>
    </row>
    <row r="20" spans="1:2" x14ac:dyDescent="0.25">
      <c r="A20" t="s">
        <v>117</v>
      </c>
      <c r="B20" t="s">
        <v>138</v>
      </c>
    </row>
    <row r="21" spans="1:2" x14ac:dyDescent="0.25">
      <c r="A21" t="s">
        <v>107</v>
      </c>
      <c r="B21" t="s">
        <v>138</v>
      </c>
    </row>
    <row r="22" spans="1:2" x14ac:dyDescent="0.25">
      <c r="A22" t="s">
        <v>113</v>
      </c>
      <c r="B22" t="s">
        <v>138</v>
      </c>
    </row>
    <row r="23" spans="1:2" x14ac:dyDescent="0.25">
      <c r="A23" t="s">
        <v>120</v>
      </c>
      <c r="B23" t="s">
        <v>138</v>
      </c>
    </row>
    <row r="24" spans="1:2" x14ac:dyDescent="0.25">
      <c r="A24" t="s">
        <v>119</v>
      </c>
      <c r="B24" t="s">
        <v>138</v>
      </c>
    </row>
    <row r="25" spans="1:2" x14ac:dyDescent="0.25">
      <c r="A25" t="s">
        <v>118</v>
      </c>
      <c r="B25" t="s">
        <v>138</v>
      </c>
    </row>
    <row r="26" spans="1:2" x14ac:dyDescent="0.25">
      <c r="A26" t="s">
        <v>114</v>
      </c>
      <c r="B26" t="s">
        <v>138</v>
      </c>
    </row>
    <row r="27" spans="1:2" x14ac:dyDescent="0.25">
      <c r="A27" t="s">
        <v>121</v>
      </c>
      <c r="B27" t="s">
        <v>138</v>
      </c>
    </row>
    <row r="28" spans="1:2" x14ac:dyDescent="0.25">
      <c r="A28" t="s">
        <v>122</v>
      </c>
      <c r="B28" t="s">
        <v>138</v>
      </c>
    </row>
    <row r="29" spans="1:2" x14ac:dyDescent="0.25">
      <c r="A29" t="s">
        <v>115</v>
      </c>
      <c r="B29" t="s">
        <v>138</v>
      </c>
    </row>
    <row r="30" spans="1:2" x14ac:dyDescent="0.25">
      <c r="A30" t="s">
        <v>1291</v>
      </c>
      <c r="B30" t="s">
        <v>138</v>
      </c>
    </row>
    <row r="31" spans="1:2" x14ac:dyDescent="0.25">
      <c r="A31" t="s">
        <v>116</v>
      </c>
      <c r="B31" t="s">
        <v>138</v>
      </c>
    </row>
    <row r="32" spans="1:2" x14ac:dyDescent="0.25">
      <c r="A32" t="s">
        <v>110</v>
      </c>
      <c r="B32" t="s">
        <v>138</v>
      </c>
    </row>
    <row r="33" spans="1:2" x14ac:dyDescent="0.25">
      <c r="A33" t="s">
        <v>124</v>
      </c>
      <c r="B33" t="s">
        <v>138</v>
      </c>
    </row>
    <row r="34" spans="1:2" x14ac:dyDescent="0.25">
      <c r="A34" t="s">
        <v>123</v>
      </c>
      <c r="B34" t="s">
        <v>138</v>
      </c>
    </row>
    <row r="35" spans="1:2" x14ac:dyDescent="0.25">
      <c r="A35" t="s">
        <v>24</v>
      </c>
      <c r="B35" t="s">
        <v>16</v>
      </c>
    </row>
    <row r="36" spans="1:2" x14ac:dyDescent="0.25">
      <c r="A36" t="s">
        <v>18</v>
      </c>
      <c r="B36" t="s">
        <v>16</v>
      </c>
    </row>
    <row r="37" spans="1:2" x14ac:dyDescent="0.25">
      <c r="A37" t="s">
        <v>25</v>
      </c>
      <c r="B37" t="s">
        <v>16</v>
      </c>
    </row>
    <row r="38" spans="1:2" x14ac:dyDescent="0.25">
      <c r="A38" t="s">
        <v>17</v>
      </c>
      <c r="B38" t="s">
        <v>16</v>
      </c>
    </row>
    <row r="39" spans="1:2" x14ac:dyDescent="0.25">
      <c r="A39" t="s">
        <v>15</v>
      </c>
      <c r="B39" t="s">
        <v>16</v>
      </c>
    </row>
    <row r="40" spans="1:2" x14ac:dyDescent="0.25">
      <c r="A40" t="s">
        <v>23</v>
      </c>
      <c r="B40" t="s">
        <v>16</v>
      </c>
    </row>
    <row r="41" spans="1:2" x14ac:dyDescent="0.25">
      <c r="A41" t="s">
        <v>21</v>
      </c>
      <c r="B41" t="s">
        <v>16</v>
      </c>
    </row>
    <row r="42" spans="1:2" x14ac:dyDescent="0.25">
      <c r="A42" t="s">
        <v>20</v>
      </c>
      <c r="B42" t="s">
        <v>16</v>
      </c>
    </row>
    <row r="43" spans="1:2" x14ac:dyDescent="0.25">
      <c r="A43" t="s">
        <v>19</v>
      </c>
      <c r="B43" t="s">
        <v>16</v>
      </c>
    </row>
    <row r="44" spans="1:2" x14ac:dyDescent="0.25">
      <c r="A44" t="s">
        <v>143</v>
      </c>
      <c r="B44" t="s">
        <v>27</v>
      </c>
    </row>
    <row r="45" spans="1:2" x14ac:dyDescent="0.25">
      <c r="A45" t="s">
        <v>33</v>
      </c>
      <c r="B45" t="s">
        <v>27</v>
      </c>
    </row>
    <row r="46" spans="1:2" x14ac:dyDescent="0.25">
      <c r="A46" t="s">
        <v>39</v>
      </c>
      <c r="B46" t="s">
        <v>27</v>
      </c>
    </row>
    <row r="47" spans="1:2" x14ac:dyDescent="0.25">
      <c r="A47" t="s">
        <v>41</v>
      </c>
      <c r="B47" t="s">
        <v>27</v>
      </c>
    </row>
    <row r="48" spans="1:2" x14ac:dyDescent="0.25">
      <c r="A48" t="s">
        <v>35</v>
      </c>
      <c r="B48" t="s">
        <v>27</v>
      </c>
    </row>
    <row r="49" spans="1:2" x14ac:dyDescent="0.25">
      <c r="A49" t="s">
        <v>40</v>
      </c>
      <c r="B49" t="s">
        <v>27</v>
      </c>
    </row>
    <row r="50" spans="1:2" x14ac:dyDescent="0.25">
      <c r="A50" t="s">
        <v>1326</v>
      </c>
      <c r="B50" t="s">
        <v>27</v>
      </c>
    </row>
    <row r="51" spans="1:2" x14ac:dyDescent="0.25">
      <c r="A51" t="s">
        <v>32</v>
      </c>
      <c r="B51" t="s">
        <v>27</v>
      </c>
    </row>
    <row r="52" spans="1:2" x14ac:dyDescent="0.25">
      <c r="A52" t="s">
        <v>34</v>
      </c>
      <c r="B52" t="s">
        <v>27</v>
      </c>
    </row>
    <row r="53" spans="1:2" x14ac:dyDescent="0.25">
      <c r="A53" t="s">
        <v>28</v>
      </c>
      <c r="B53" t="s">
        <v>27</v>
      </c>
    </row>
    <row r="54" spans="1:2" x14ac:dyDescent="0.25">
      <c r="A54" t="s">
        <v>36</v>
      </c>
      <c r="B54" t="s">
        <v>27</v>
      </c>
    </row>
    <row r="55" spans="1:2" x14ac:dyDescent="0.25">
      <c r="A55" t="s">
        <v>38</v>
      </c>
      <c r="B55" t="s">
        <v>27</v>
      </c>
    </row>
    <row r="56" spans="1:2" x14ac:dyDescent="0.25">
      <c r="A56" t="s">
        <v>26</v>
      </c>
      <c r="B56" t="s">
        <v>27</v>
      </c>
    </row>
    <row r="57" spans="1:2" x14ac:dyDescent="0.25">
      <c r="A57" t="s">
        <v>131</v>
      </c>
      <c r="B57" t="s">
        <v>137</v>
      </c>
    </row>
    <row r="58" spans="1:2" x14ac:dyDescent="0.25">
      <c r="A58" t="s">
        <v>125</v>
      </c>
      <c r="B58" t="s">
        <v>137</v>
      </c>
    </row>
    <row r="59" spans="1:2" x14ac:dyDescent="0.25">
      <c r="A59" t="s">
        <v>128</v>
      </c>
      <c r="B59" t="s">
        <v>137</v>
      </c>
    </row>
    <row r="60" spans="1:2" x14ac:dyDescent="0.25">
      <c r="A60" t="s">
        <v>134</v>
      </c>
      <c r="B60" t="s">
        <v>137</v>
      </c>
    </row>
    <row r="61" spans="1:2" x14ac:dyDescent="0.25">
      <c r="A61" t="s">
        <v>135</v>
      </c>
      <c r="B61" t="s">
        <v>137</v>
      </c>
    </row>
    <row r="62" spans="1:2" x14ac:dyDescent="0.25">
      <c r="A62" t="s">
        <v>133</v>
      </c>
      <c r="B62" t="s">
        <v>137</v>
      </c>
    </row>
    <row r="63" spans="1:2" x14ac:dyDescent="0.25">
      <c r="A63" t="s">
        <v>132</v>
      </c>
      <c r="B63" t="s">
        <v>137</v>
      </c>
    </row>
    <row r="64" spans="1:2" x14ac:dyDescent="0.25">
      <c r="A64" t="s">
        <v>130</v>
      </c>
      <c r="B64" t="s">
        <v>137</v>
      </c>
    </row>
    <row r="65" spans="1:2" x14ac:dyDescent="0.25">
      <c r="A65" t="s">
        <v>127</v>
      </c>
      <c r="B65" t="s">
        <v>137</v>
      </c>
    </row>
    <row r="66" spans="1:2" x14ac:dyDescent="0.25">
      <c r="A66" t="s">
        <v>129</v>
      </c>
      <c r="B66" t="s">
        <v>137</v>
      </c>
    </row>
    <row r="67" spans="1:2" x14ac:dyDescent="0.25">
      <c r="A67" t="s">
        <v>126</v>
      </c>
      <c r="B67" t="s">
        <v>137</v>
      </c>
    </row>
    <row r="68" spans="1:2" x14ac:dyDescent="0.25">
      <c r="A68" t="s">
        <v>44</v>
      </c>
      <c r="B68" t="s">
        <v>43</v>
      </c>
    </row>
    <row r="69" spans="1:2" x14ac:dyDescent="0.25">
      <c r="A69" t="s">
        <v>57</v>
      </c>
      <c r="B69" t="s">
        <v>43</v>
      </c>
    </row>
    <row r="70" spans="1:2" x14ac:dyDescent="0.25">
      <c r="A70" t="s">
        <v>62</v>
      </c>
      <c r="B70" t="s">
        <v>43</v>
      </c>
    </row>
    <row r="71" spans="1:2" x14ac:dyDescent="0.25">
      <c r="A71" t="s">
        <v>55</v>
      </c>
      <c r="B71" t="s">
        <v>43</v>
      </c>
    </row>
    <row r="72" spans="1:2" x14ac:dyDescent="0.25">
      <c r="A72" t="s">
        <v>56</v>
      </c>
      <c r="B72" t="s">
        <v>43</v>
      </c>
    </row>
    <row r="73" spans="1:2" x14ac:dyDescent="0.25">
      <c r="A73" t="s">
        <v>52</v>
      </c>
      <c r="B73" t="s">
        <v>43</v>
      </c>
    </row>
    <row r="74" spans="1:2" x14ac:dyDescent="0.25">
      <c r="A74" t="s">
        <v>46</v>
      </c>
      <c r="B74" t="s">
        <v>43</v>
      </c>
    </row>
    <row r="75" spans="1:2" x14ac:dyDescent="0.25">
      <c r="A75" t="s">
        <v>42</v>
      </c>
      <c r="B75" t="s">
        <v>43</v>
      </c>
    </row>
    <row r="76" spans="1:2" x14ac:dyDescent="0.25">
      <c r="A76" t="s">
        <v>49</v>
      </c>
      <c r="B76" t="s">
        <v>43</v>
      </c>
    </row>
    <row r="77" spans="1:2" x14ac:dyDescent="0.25">
      <c r="A77" t="s">
        <v>61</v>
      </c>
      <c r="B77" t="s">
        <v>43</v>
      </c>
    </row>
    <row r="78" spans="1:2" x14ac:dyDescent="0.25">
      <c r="A78" t="s">
        <v>59</v>
      </c>
      <c r="B78" t="s">
        <v>43</v>
      </c>
    </row>
    <row r="79" spans="1:2" x14ac:dyDescent="0.25">
      <c r="A79" t="s">
        <v>54</v>
      </c>
      <c r="B79" t="s">
        <v>43</v>
      </c>
    </row>
    <row r="80" spans="1:2" x14ac:dyDescent="0.25">
      <c r="A80" t="s">
        <v>60</v>
      </c>
      <c r="B80" t="s">
        <v>43</v>
      </c>
    </row>
    <row r="81" spans="1:2" x14ac:dyDescent="0.25">
      <c r="A81" t="s">
        <v>50</v>
      </c>
      <c r="B81" t="s">
        <v>43</v>
      </c>
    </row>
    <row r="82" spans="1:2" x14ac:dyDescent="0.25">
      <c r="A82" t="s">
        <v>63</v>
      </c>
      <c r="B82" t="s">
        <v>43</v>
      </c>
    </row>
    <row r="83" spans="1:2" x14ac:dyDescent="0.25">
      <c r="A83" t="s">
        <v>48</v>
      </c>
      <c r="B83" t="s">
        <v>43</v>
      </c>
    </row>
    <row r="84" spans="1:2" x14ac:dyDescent="0.25">
      <c r="A84" t="s">
        <v>74</v>
      </c>
      <c r="B84" t="s">
        <v>65</v>
      </c>
    </row>
    <row r="85" spans="1:2" x14ac:dyDescent="0.25">
      <c r="A85" t="s">
        <v>1266</v>
      </c>
      <c r="B85" t="s">
        <v>65</v>
      </c>
    </row>
    <row r="86" spans="1:2" x14ac:dyDescent="0.25">
      <c r="A86" t="s">
        <v>71</v>
      </c>
      <c r="B86" t="s">
        <v>65</v>
      </c>
    </row>
    <row r="87" spans="1:2" x14ac:dyDescent="0.25">
      <c r="A87" t="s">
        <v>136</v>
      </c>
      <c r="B87" t="s">
        <v>65</v>
      </c>
    </row>
    <row r="88" spans="1:2" x14ac:dyDescent="0.25">
      <c r="A88" t="s">
        <v>66</v>
      </c>
      <c r="B88" t="s">
        <v>65</v>
      </c>
    </row>
    <row r="89" spans="1:2" x14ac:dyDescent="0.25">
      <c r="A89" t="s">
        <v>72</v>
      </c>
      <c r="B89" t="s">
        <v>65</v>
      </c>
    </row>
    <row r="90" spans="1:2" x14ac:dyDescent="0.25">
      <c r="A90" t="s">
        <v>76</v>
      </c>
      <c r="B90" t="s">
        <v>65</v>
      </c>
    </row>
    <row r="91" spans="1:2" x14ac:dyDescent="0.25">
      <c r="A91" t="s">
        <v>75</v>
      </c>
      <c r="B91" t="s">
        <v>65</v>
      </c>
    </row>
    <row r="92" spans="1:2" x14ac:dyDescent="0.25">
      <c r="A92" t="s">
        <v>67</v>
      </c>
      <c r="B92" t="s">
        <v>65</v>
      </c>
    </row>
    <row r="93" spans="1:2" x14ac:dyDescent="0.25">
      <c r="A93" t="s">
        <v>69</v>
      </c>
      <c r="B93" t="s">
        <v>65</v>
      </c>
    </row>
    <row r="94" spans="1:2" x14ac:dyDescent="0.25">
      <c r="A94" t="s">
        <v>73</v>
      </c>
      <c r="B94" t="s">
        <v>65</v>
      </c>
    </row>
    <row r="95" spans="1:2" x14ac:dyDescent="0.25">
      <c r="A95" t="s">
        <v>77</v>
      </c>
      <c r="B95" t="s">
        <v>65</v>
      </c>
    </row>
    <row r="96" spans="1:2" x14ac:dyDescent="0.25">
      <c r="A96" t="s">
        <v>64</v>
      </c>
      <c r="B96" t="s">
        <v>65</v>
      </c>
    </row>
    <row r="97" spans="1:2" x14ac:dyDescent="0.25">
      <c r="A97" t="s">
        <v>85</v>
      </c>
      <c r="B97" t="s">
        <v>80</v>
      </c>
    </row>
    <row r="98" spans="1:2" x14ac:dyDescent="0.25">
      <c r="A98" t="s">
        <v>90</v>
      </c>
      <c r="B98" t="s">
        <v>80</v>
      </c>
    </row>
    <row r="99" spans="1:2" x14ac:dyDescent="0.25">
      <c r="A99" t="s">
        <v>88</v>
      </c>
      <c r="B99" t="s">
        <v>80</v>
      </c>
    </row>
    <row r="100" spans="1:2" x14ac:dyDescent="0.25">
      <c r="A100" t="s">
        <v>89</v>
      </c>
      <c r="B100" t="s">
        <v>80</v>
      </c>
    </row>
    <row r="101" spans="1:2" x14ac:dyDescent="0.25">
      <c r="A101" t="s">
        <v>82</v>
      </c>
      <c r="B101" t="s">
        <v>80</v>
      </c>
    </row>
    <row r="102" spans="1:2" x14ac:dyDescent="0.25">
      <c r="A102" t="s">
        <v>79</v>
      </c>
      <c r="B102" t="s">
        <v>80</v>
      </c>
    </row>
    <row r="103" spans="1:2" x14ac:dyDescent="0.25">
      <c r="A103" t="s">
        <v>83</v>
      </c>
      <c r="B103" t="s">
        <v>80</v>
      </c>
    </row>
    <row r="104" spans="1:2" x14ac:dyDescent="0.25">
      <c r="A104" t="s">
        <v>81</v>
      </c>
      <c r="B104" t="s">
        <v>80</v>
      </c>
    </row>
    <row r="105" spans="1:2" x14ac:dyDescent="0.25">
      <c r="A105" t="s">
        <v>84</v>
      </c>
      <c r="B105" t="s">
        <v>80</v>
      </c>
    </row>
    <row r="106" spans="1:2" x14ac:dyDescent="0.25">
      <c r="A106" t="s">
        <v>92</v>
      </c>
      <c r="B106" t="s">
        <v>80</v>
      </c>
    </row>
    <row r="107" spans="1:2" x14ac:dyDescent="0.25">
      <c r="A107" t="s">
        <v>87</v>
      </c>
      <c r="B107" t="s">
        <v>80</v>
      </c>
    </row>
    <row r="108" spans="1:2" x14ac:dyDescent="0.25">
      <c r="A108" t="s">
        <v>86</v>
      </c>
      <c r="B108" t="s">
        <v>80</v>
      </c>
    </row>
    <row r="109" spans="1:2" x14ac:dyDescent="0.25">
      <c r="A109" t="s">
        <v>95</v>
      </c>
      <c r="B109" t="s">
        <v>94</v>
      </c>
    </row>
    <row r="110" spans="1:2" x14ac:dyDescent="0.25">
      <c r="A110" t="s">
        <v>105</v>
      </c>
      <c r="B110" t="s">
        <v>94</v>
      </c>
    </row>
    <row r="111" spans="1:2" x14ac:dyDescent="0.25">
      <c r="A111" t="s">
        <v>97</v>
      </c>
      <c r="B111" t="s">
        <v>94</v>
      </c>
    </row>
    <row r="112" spans="1:2" x14ac:dyDescent="0.25">
      <c r="A112" t="s">
        <v>99</v>
      </c>
      <c r="B112" t="s">
        <v>94</v>
      </c>
    </row>
    <row r="113" spans="1:2" x14ac:dyDescent="0.25">
      <c r="A113" t="s">
        <v>98</v>
      </c>
      <c r="B113" t="s">
        <v>94</v>
      </c>
    </row>
    <row r="114" spans="1:2" x14ac:dyDescent="0.25">
      <c r="A114" t="s">
        <v>93</v>
      </c>
      <c r="B114" t="s">
        <v>94</v>
      </c>
    </row>
    <row r="115" spans="1:2" x14ac:dyDescent="0.25">
      <c r="A115" t="s">
        <v>100</v>
      </c>
      <c r="B115" t="s">
        <v>94</v>
      </c>
    </row>
    <row r="116" spans="1:2" x14ac:dyDescent="0.25">
      <c r="A116" t="s">
        <v>101</v>
      </c>
      <c r="B116" t="s">
        <v>94</v>
      </c>
    </row>
    <row r="117" spans="1:2" x14ac:dyDescent="0.25">
      <c r="A117" t="s">
        <v>104</v>
      </c>
      <c r="B117" t="s">
        <v>94</v>
      </c>
    </row>
    <row r="118" spans="1:2" x14ac:dyDescent="0.25">
      <c r="A118" t="s">
        <v>96</v>
      </c>
      <c r="B118" t="s">
        <v>94</v>
      </c>
    </row>
    <row r="119" spans="1:2" x14ac:dyDescent="0.25">
      <c r="A119" t="s">
        <v>106</v>
      </c>
      <c r="B119" t="s">
        <v>94</v>
      </c>
    </row>
    <row r="120" spans="1:2" x14ac:dyDescent="0.25">
      <c r="A120" t="s">
        <v>53</v>
      </c>
      <c r="B120" t="s">
        <v>94</v>
      </c>
    </row>
    <row r="121" spans="1:2" x14ac:dyDescent="0.25">
      <c r="A121" t="s">
        <v>102</v>
      </c>
      <c r="B121" t="s">
        <v>94</v>
      </c>
    </row>
    <row r="122" spans="1:2" x14ac:dyDescent="0.25">
      <c r="A122" t="s">
        <v>144</v>
      </c>
      <c r="B122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showGridLines="0" zoomScale="90" zoomScaleNormal="90" workbookViewId="0"/>
  </sheetViews>
  <sheetFormatPr defaultRowHeight="14.25" x14ac:dyDescent="0.2"/>
  <cols>
    <col min="1" max="1" width="21" style="92" bestFit="1" customWidth="1"/>
    <col min="2" max="2" width="15.28515625" style="92" bestFit="1" customWidth="1"/>
    <col min="3" max="3" width="14.28515625" style="92" bestFit="1" customWidth="1"/>
    <col min="4" max="4" width="16.42578125" style="92" customWidth="1"/>
    <col min="5" max="5" width="13.42578125" style="92" customWidth="1"/>
    <col min="6" max="10" width="15.28515625" style="92" customWidth="1"/>
    <col min="11" max="11" width="16.140625" style="92" bestFit="1" customWidth="1"/>
    <col min="12" max="12" width="15.28515625" style="92" customWidth="1"/>
    <col min="13" max="13" width="15.140625" style="92" bestFit="1" customWidth="1"/>
    <col min="14" max="14" width="14.7109375" style="92" customWidth="1"/>
    <col min="15" max="16384" width="9.140625" style="92"/>
  </cols>
  <sheetData>
    <row r="1" spans="1:14" ht="32.25" customHeight="1" x14ac:dyDescent="0.2">
      <c r="A1" s="136" t="str">
        <f>'Dealer Wise'!B1</f>
        <v xml:space="preserve">Up to 15.03.2020 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ht="32.25" customHeight="1" x14ac:dyDescent="0.2">
      <c r="A2" s="245" t="s">
        <v>1406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93" t="s">
        <v>149</v>
      </c>
      <c r="N2" s="93">
        <f>'Dealer Wise'!Q2</f>
        <v>11</v>
      </c>
    </row>
    <row r="3" spans="1:14" ht="36.75" customHeight="1" x14ac:dyDescent="0.2">
      <c r="A3" s="137" t="s">
        <v>0</v>
      </c>
      <c r="B3" s="138" t="s">
        <v>1407</v>
      </c>
      <c r="C3" s="138" t="s">
        <v>1408</v>
      </c>
      <c r="D3" s="138" t="s">
        <v>1409</v>
      </c>
      <c r="E3" s="138" t="s">
        <v>146</v>
      </c>
      <c r="F3" s="138" t="s">
        <v>148</v>
      </c>
      <c r="G3" s="138" t="s">
        <v>1057</v>
      </c>
      <c r="H3" s="138" t="s">
        <v>1061</v>
      </c>
      <c r="I3" s="138" t="s">
        <v>1059</v>
      </c>
      <c r="J3" s="138" t="s">
        <v>1062</v>
      </c>
      <c r="K3" s="138" t="s">
        <v>1081</v>
      </c>
      <c r="L3" s="138" t="s">
        <v>1083</v>
      </c>
      <c r="M3" s="138" t="s">
        <v>140</v>
      </c>
      <c r="N3" s="139" t="s">
        <v>142</v>
      </c>
    </row>
    <row r="4" spans="1:14" x14ac:dyDescent="0.2">
      <c r="A4" s="86" t="s">
        <v>1423</v>
      </c>
      <c r="B4" s="110">
        <f>SUMIFS('Dealer Wise'!E$4:E$124,'Dealer Wise'!$C$4:$C$124,'Region Wise'!$A4)</f>
        <v>435665114.93336195</v>
      </c>
      <c r="C4" s="110">
        <f>SUMIFS('Dealer Wise'!F$4:F$124,'Dealer Wise'!$C$4:$C$124,'Region Wise'!$A4)</f>
        <v>122265505.39399998</v>
      </c>
      <c r="D4" s="140">
        <f t="shared" ref="D4:D9" si="0">C4/B4</f>
        <v>0.28064102725484769</v>
      </c>
      <c r="E4" s="110">
        <f>(B4*0.8)-C4</f>
        <v>226266586.55268961</v>
      </c>
      <c r="F4" s="110">
        <f>E4/$N$2</f>
        <v>20569689.686608147</v>
      </c>
      <c r="G4" s="110">
        <f>(B4*0.86)-C4</f>
        <v>252406493.44869125</v>
      </c>
      <c r="H4" s="110">
        <f>G4/$N$2</f>
        <v>22946044.858971931</v>
      </c>
      <c r="I4" s="110">
        <f>(B4*0.91)-C4</f>
        <v>274189749.19535941</v>
      </c>
      <c r="J4" s="110">
        <f>I4/$N$2</f>
        <v>24926340.835941765</v>
      </c>
      <c r="K4" s="141">
        <f>(B4*0.96)-C4</f>
        <v>295973004.94202745</v>
      </c>
      <c r="L4" s="110">
        <f>K4/$N$2</f>
        <v>26906636.812911585</v>
      </c>
      <c r="M4" s="110">
        <f t="shared" ref="M4:M8" si="1">B4-C4</f>
        <v>313399609.53936195</v>
      </c>
      <c r="N4" s="110">
        <f>M4/$N$2</f>
        <v>28490873.594487451</v>
      </c>
    </row>
    <row r="5" spans="1:14" x14ac:dyDescent="0.2">
      <c r="A5" s="86" t="s">
        <v>1418</v>
      </c>
      <c r="B5" s="110">
        <f>SUMIFS('Dealer Wise'!E$4:E$124,'Dealer Wise'!$C$4:$C$124,'Region Wise'!$A5)</f>
        <v>202727127.43831429</v>
      </c>
      <c r="C5" s="110">
        <f>SUMIFS('Dealer Wise'!F$4:F$124,'Dealer Wise'!$C$4:$C$124,'Region Wise'!$A5)</f>
        <v>60269229.058599994</v>
      </c>
      <c r="D5" s="140">
        <f t="shared" si="0"/>
        <v>0.29729237433672356</v>
      </c>
      <c r="E5" s="110">
        <f t="shared" ref="E5:E8" si="2">(B5*0.8)-C5</f>
        <v>101912472.89205144</v>
      </c>
      <c r="F5" s="110">
        <f t="shared" ref="F5:F8" si="3">E5/$N$2</f>
        <v>9264770.2629137672</v>
      </c>
      <c r="G5" s="110">
        <f t="shared" ref="G5:G8" si="4">(B5*0.86)-C5</f>
        <v>114076100.5383503</v>
      </c>
      <c r="H5" s="110">
        <f t="shared" ref="H5:H8" si="5">G5/$N$2</f>
        <v>10370554.594395481</v>
      </c>
      <c r="I5" s="110">
        <f t="shared" ref="I5:I8" si="6">(B5*0.91)-C5</f>
        <v>124212456.91026603</v>
      </c>
      <c r="J5" s="110">
        <f t="shared" ref="J5:J9" si="7">I5/$N$2</f>
        <v>11292041.537296912</v>
      </c>
      <c r="K5" s="141">
        <f t="shared" ref="K5:K8" si="8">(B5*0.96)-C5</f>
        <v>134348813.28218174</v>
      </c>
      <c r="L5" s="110">
        <f t="shared" ref="L5:L9" si="9">K5/$N$2</f>
        <v>12213528.48019834</v>
      </c>
      <c r="M5" s="110">
        <f t="shared" si="1"/>
        <v>142457898.37971431</v>
      </c>
      <c r="N5" s="110">
        <f t="shared" ref="N5:N8" si="10">M5/$N$2</f>
        <v>12950718.034519482</v>
      </c>
    </row>
    <row r="6" spans="1:14" x14ac:dyDescent="0.2">
      <c r="A6" s="86" t="s">
        <v>1428</v>
      </c>
      <c r="B6" s="110">
        <f>SUMIFS('Dealer Wise'!E$4:E$124,'Dealer Wise'!$C$4:$C$124,'Region Wise'!$A6)</f>
        <v>203817712.0529381</v>
      </c>
      <c r="C6" s="110">
        <f>SUMIFS('Dealer Wise'!F$4:F$124,'Dealer Wise'!$C$4:$C$124,'Region Wise'!$A6)</f>
        <v>59219821.405800007</v>
      </c>
      <c r="D6" s="140">
        <f t="shared" si="0"/>
        <v>0.29055287104007277</v>
      </c>
      <c r="E6" s="110">
        <f t="shared" si="2"/>
        <v>103834348.23655048</v>
      </c>
      <c r="F6" s="110">
        <f t="shared" si="3"/>
        <v>9439486.2033227701</v>
      </c>
      <c r="G6" s="110">
        <f t="shared" si="4"/>
        <v>116063410.95972675</v>
      </c>
      <c r="H6" s="110">
        <f t="shared" si="5"/>
        <v>10551219.178156978</v>
      </c>
      <c r="I6" s="110">
        <f t="shared" si="6"/>
        <v>126254296.56237367</v>
      </c>
      <c r="J6" s="110">
        <f t="shared" si="7"/>
        <v>11477663.323852152</v>
      </c>
      <c r="K6" s="141">
        <f t="shared" si="8"/>
        <v>136445182.16502056</v>
      </c>
      <c r="L6" s="110">
        <f t="shared" si="9"/>
        <v>12404107.469547324</v>
      </c>
      <c r="M6" s="110">
        <f t="shared" si="1"/>
        <v>144597890.64713809</v>
      </c>
      <c r="N6" s="110">
        <f t="shared" si="10"/>
        <v>13145262.786103463</v>
      </c>
    </row>
    <row r="7" spans="1:14" x14ac:dyDescent="0.2">
      <c r="A7" s="86" t="s">
        <v>1415</v>
      </c>
      <c r="B7" s="110">
        <f>SUMIFS('Dealer Wise'!E$4:E$124,'Dealer Wise'!$C$4:$C$124,'Region Wise'!$A7)</f>
        <v>208295508.2750476</v>
      </c>
      <c r="C7" s="110">
        <f>SUMIFS('Dealer Wise'!F$4:F$124,'Dealer Wise'!$C$4:$C$124,'Region Wise'!$A7)</f>
        <v>56860806.520300001</v>
      </c>
      <c r="D7" s="140">
        <f t="shared" si="0"/>
        <v>0.27298143388294821</v>
      </c>
      <c r="E7" s="110">
        <f t="shared" si="2"/>
        <v>109775600.09973809</v>
      </c>
      <c r="F7" s="110">
        <f t="shared" si="3"/>
        <v>9979600.0090670995</v>
      </c>
      <c r="G7" s="110">
        <f t="shared" si="4"/>
        <v>122273330.59624094</v>
      </c>
      <c r="H7" s="110">
        <f t="shared" si="5"/>
        <v>11115757.326930994</v>
      </c>
      <c r="I7" s="110">
        <f t="shared" si="6"/>
        <v>132688106.00999331</v>
      </c>
      <c r="J7" s="110">
        <f t="shared" si="7"/>
        <v>12062555.091817575</v>
      </c>
      <c r="K7" s="141">
        <f t="shared" si="8"/>
        <v>143102881.42374569</v>
      </c>
      <c r="L7" s="110">
        <f t="shared" si="9"/>
        <v>13009352.856704153</v>
      </c>
      <c r="M7" s="110">
        <f t="shared" si="1"/>
        <v>151434701.7547476</v>
      </c>
      <c r="N7" s="110">
        <f t="shared" si="10"/>
        <v>13766791.068613417</v>
      </c>
    </row>
    <row r="8" spans="1:14" x14ac:dyDescent="0.2">
      <c r="A8" s="142" t="s">
        <v>144</v>
      </c>
      <c r="B8" s="143">
        <f>SUMIF('Dealer Wise'!B125,'Region Wise'!A8,'Dealer Wise'!E125)</f>
        <v>25054167.669880949</v>
      </c>
      <c r="C8" s="143">
        <f>SUMIF('Dealer Wise'!B125,'Region Wise'!A8,'Dealer Wise'!F125)</f>
        <v>9716046</v>
      </c>
      <c r="D8" s="144">
        <f t="shared" si="0"/>
        <v>0.38780158766480261</v>
      </c>
      <c r="E8" s="143">
        <f t="shared" si="2"/>
        <v>10327288.135904759</v>
      </c>
      <c r="F8" s="143">
        <f t="shared" si="3"/>
        <v>938844.37599134177</v>
      </c>
      <c r="G8" s="143">
        <f t="shared" si="4"/>
        <v>11830538.196097616</v>
      </c>
      <c r="H8" s="143">
        <f t="shared" si="5"/>
        <v>1075503.4723725105</v>
      </c>
      <c r="I8" s="143">
        <f t="shared" si="6"/>
        <v>13083246.579591665</v>
      </c>
      <c r="J8" s="143">
        <f t="shared" si="7"/>
        <v>1189386.0526901514</v>
      </c>
      <c r="K8" s="141">
        <f t="shared" si="8"/>
        <v>14335954.963085711</v>
      </c>
      <c r="L8" s="143">
        <f t="shared" si="9"/>
        <v>1303268.6330077918</v>
      </c>
      <c r="M8" s="143">
        <f t="shared" si="1"/>
        <v>15338121.669880949</v>
      </c>
      <c r="N8" s="143">
        <f t="shared" si="10"/>
        <v>1394374.6972619044</v>
      </c>
    </row>
    <row r="9" spans="1:14" x14ac:dyDescent="0.2">
      <c r="A9" s="145" t="s">
        <v>139</v>
      </c>
      <c r="B9" s="146">
        <f>SUM(B4:B8)</f>
        <v>1075559630.3695428</v>
      </c>
      <c r="C9" s="146">
        <f>SUM(C4:C8)</f>
        <v>308331408.37870002</v>
      </c>
      <c r="D9" s="147">
        <f t="shared" si="0"/>
        <v>0.28667067791746975</v>
      </c>
      <c r="E9" s="148">
        <f>SUM(E4:E8)</f>
        <v>552116295.91693449</v>
      </c>
      <c r="F9" s="148">
        <f>SUM(F4:F8)</f>
        <v>50192390.53790313</v>
      </c>
      <c r="G9" s="148">
        <f>SUM(G4:G8)</f>
        <v>616649873.73910689</v>
      </c>
      <c r="H9" s="148">
        <f>SUM(H4:H8)</f>
        <v>56059079.430827893</v>
      </c>
      <c r="I9" s="148">
        <f>SUM(I4:I8)</f>
        <v>670427855.2575841</v>
      </c>
      <c r="J9" s="148">
        <f t="shared" si="7"/>
        <v>60947986.841598555</v>
      </c>
      <c r="K9" s="148">
        <f>SUM(K4:K8)</f>
        <v>724205836.77606106</v>
      </c>
      <c r="L9" s="148">
        <f t="shared" si="9"/>
        <v>65836894.252369188</v>
      </c>
      <c r="M9" s="146">
        <f>SUM(M4:M8)</f>
        <v>767228221.99084294</v>
      </c>
      <c r="N9" s="149">
        <f>M9/N2</f>
        <v>69748020.180985719</v>
      </c>
    </row>
    <row r="10" spans="1:14" x14ac:dyDescent="0.2">
      <c r="N10" s="133"/>
    </row>
    <row r="11" spans="1:14" x14ac:dyDescent="0.2">
      <c r="B11" s="133"/>
      <c r="C11" s="133"/>
      <c r="F11" s="150"/>
      <c r="G11" s="150"/>
      <c r="H11" s="150"/>
      <c r="I11" s="150"/>
      <c r="J11" s="150"/>
      <c r="K11" s="150"/>
      <c r="L11" s="150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7 G4:G7 I5:I7 K4:K7 M8 G8 I8 K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B1" sqref="B1"/>
    </sheetView>
  </sheetViews>
  <sheetFormatPr defaultRowHeight="14.25" x14ac:dyDescent="0.2"/>
  <cols>
    <col min="1" max="1" width="3.85546875" style="92" bestFit="1" customWidth="1"/>
    <col min="2" max="2" width="17.140625" style="92" bestFit="1" customWidth="1"/>
    <col min="3" max="3" width="15.85546875" style="92" bestFit="1" customWidth="1"/>
    <col min="4" max="4" width="16" style="92" bestFit="1" customWidth="1"/>
    <col min="5" max="5" width="13.5703125" style="92" bestFit="1" customWidth="1"/>
    <col min="6" max="6" width="13.42578125" style="92" bestFit="1" customWidth="1"/>
    <col min="7" max="7" width="16" style="92" bestFit="1" customWidth="1"/>
    <col min="8" max="8" width="17" style="92" bestFit="1" customWidth="1"/>
    <col min="9" max="9" width="16" style="92" bestFit="1" customWidth="1"/>
    <col min="10" max="10" width="17" style="92" bestFit="1" customWidth="1"/>
    <col min="11" max="11" width="16" style="92" bestFit="1" customWidth="1"/>
    <col min="12" max="12" width="12.5703125" style="92" customWidth="1"/>
    <col min="13" max="13" width="16.5703125" style="92" bestFit="1" customWidth="1"/>
    <col min="14" max="14" width="12.5703125" style="92" customWidth="1"/>
    <col min="15" max="15" width="17.140625" style="92" bestFit="1" customWidth="1"/>
    <col min="16" max="16" width="15" style="92" bestFit="1" customWidth="1"/>
    <col min="17" max="16384" width="9.140625" style="92"/>
  </cols>
  <sheetData>
    <row r="1" spans="1:16" ht="32.25" customHeight="1" x14ac:dyDescent="0.2">
      <c r="B1" s="151" t="str">
        <f>'Dealer Wise'!B1</f>
        <v xml:space="preserve">Up to 15.03.2020 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36"/>
      <c r="P1" s="136"/>
    </row>
    <row r="2" spans="1:16" ht="32.25" customHeight="1" x14ac:dyDescent="0.2">
      <c r="A2" s="249" t="s">
        <v>1410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93" t="s">
        <v>149</v>
      </c>
      <c r="P2" s="93">
        <f>'Dealer Wise'!Q2</f>
        <v>11</v>
      </c>
    </row>
    <row r="3" spans="1:16" ht="60.75" customHeight="1" thickBot="1" x14ac:dyDescent="0.25">
      <c r="A3" s="152" t="s">
        <v>1226</v>
      </c>
      <c r="B3" s="153" t="s">
        <v>1413</v>
      </c>
      <c r="C3" s="154" t="s">
        <v>1433</v>
      </c>
      <c r="D3" s="154" t="s">
        <v>1403</v>
      </c>
      <c r="E3" s="154" t="s">
        <v>1404</v>
      </c>
      <c r="F3" s="154" t="s">
        <v>1409</v>
      </c>
      <c r="G3" s="154" t="s">
        <v>146</v>
      </c>
      <c r="H3" s="154" t="s">
        <v>148</v>
      </c>
      <c r="I3" s="154" t="s">
        <v>1057</v>
      </c>
      <c r="J3" s="154" t="s">
        <v>1061</v>
      </c>
      <c r="K3" s="154" t="s">
        <v>1059</v>
      </c>
      <c r="L3" s="154" t="s">
        <v>1062</v>
      </c>
      <c r="M3" s="154" t="s">
        <v>1081</v>
      </c>
      <c r="N3" s="154" t="s">
        <v>1083</v>
      </c>
      <c r="O3" s="155" t="s">
        <v>140</v>
      </c>
      <c r="P3" s="156" t="s">
        <v>142</v>
      </c>
    </row>
    <row r="4" spans="1:16" x14ac:dyDescent="0.2">
      <c r="A4" s="157">
        <v>1</v>
      </c>
      <c r="B4" s="158" t="s">
        <v>1423</v>
      </c>
      <c r="C4" s="158" t="s">
        <v>1424</v>
      </c>
      <c r="D4" s="159">
        <f>SUMIFS('Dealer Wise'!E$4:E$124,'Dealer Wise'!$D$4:$D$124,'Zone Wise'!$C4)</f>
        <v>47036881.758280963</v>
      </c>
      <c r="E4" s="159">
        <f>SUMIFS('Dealer Wise'!F$4:F$124,'Dealer Wise'!$D$4:$D$124,'Zone Wise'!$C4)</f>
        <v>10426210.4077</v>
      </c>
      <c r="F4" s="160">
        <f t="shared" ref="F4:F31" si="0">E4/D4</f>
        <v>0.22166032309028308</v>
      </c>
      <c r="G4" s="161">
        <f>(D4*0.8)-E4</f>
        <v>27203294.998924769</v>
      </c>
      <c r="H4" s="159">
        <f t="shared" ref="H4:H31" si="1">G4/$P$2</f>
        <v>2473026.81808407</v>
      </c>
      <c r="I4" s="161">
        <f>(D4*0.86)-E4</f>
        <v>30025507.904421628</v>
      </c>
      <c r="J4" s="159">
        <f t="shared" ref="J4:J31" si="2">I4/$P$2</f>
        <v>2729591.6276746932</v>
      </c>
      <c r="K4" s="159">
        <f>(D4*0.91)-E4</f>
        <v>32377351.992335677</v>
      </c>
      <c r="L4" s="159">
        <f t="shared" ref="L4:L31" si="3">K4/$P$2</f>
        <v>2943395.6356668798</v>
      </c>
      <c r="M4" s="162">
        <f>(D4*0.96)-E4</f>
        <v>34729196.080249719</v>
      </c>
      <c r="N4" s="159">
        <f t="shared" ref="N4:N31" si="4">M4/$P$2</f>
        <v>3157199.6436590655</v>
      </c>
      <c r="O4" s="159">
        <f t="shared" ref="O4:O31" si="5">D4-E4</f>
        <v>36610671.350580961</v>
      </c>
      <c r="P4" s="163">
        <f t="shared" ref="P4:P31" si="6">O4/$P$2</f>
        <v>3328242.8500528145</v>
      </c>
    </row>
    <row r="5" spans="1:16" x14ac:dyDescent="0.2">
      <c r="A5" s="164">
        <v>2</v>
      </c>
      <c r="B5" s="109" t="s">
        <v>1423</v>
      </c>
      <c r="C5" s="109" t="s">
        <v>16</v>
      </c>
      <c r="D5" s="165">
        <f>SUMIFS('Dealer Wise'!E$4:E$124,'Dealer Wise'!$D$4:$D$124,'Zone Wise'!$C5)</f>
        <v>56111783.905400001</v>
      </c>
      <c r="E5" s="165">
        <f>SUMIFS('Dealer Wise'!F$4:F$124,'Dealer Wise'!$D$4:$D$124,'Zone Wise'!$C5)</f>
        <v>8434784.2075999994</v>
      </c>
      <c r="F5" s="166">
        <f t="shared" si="0"/>
        <v>0.15032108445919976</v>
      </c>
      <c r="G5" s="167">
        <f t="shared" ref="G5:G31" si="7">(D5*0.8)-E5</f>
        <v>36454642.916720003</v>
      </c>
      <c r="H5" s="165">
        <f t="shared" si="1"/>
        <v>3314058.4469745457</v>
      </c>
      <c r="I5" s="167">
        <f t="shared" ref="I5:I31" si="8">(D5*0.86)-E5</f>
        <v>39821349.951044001</v>
      </c>
      <c r="J5" s="165">
        <f t="shared" si="2"/>
        <v>3620122.7228221819</v>
      </c>
      <c r="K5" s="165">
        <f t="shared" ref="K5:K31" si="9">(D5*0.91)-E5</f>
        <v>42626939.146314003</v>
      </c>
      <c r="L5" s="165">
        <f t="shared" si="3"/>
        <v>3875176.2860285458</v>
      </c>
      <c r="M5" s="168">
        <f t="shared" ref="M5:M31" si="10">(D5*0.96)-E5</f>
        <v>45432528.341584004</v>
      </c>
      <c r="N5" s="165">
        <f t="shared" si="4"/>
        <v>4130229.8492349093</v>
      </c>
      <c r="O5" s="169">
        <f t="shared" si="5"/>
        <v>47676999.697800003</v>
      </c>
      <c r="P5" s="170">
        <f t="shared" si="6"/>
        <v>4334272.6998000005</v>
      </c>
    </row>
    <row r="6" spans="1:16" x14ac:dyDescent="0.2">
      <c r="A6" s="164">
        <v>3</v>
      </c>
      <c r="B6" s="109" t="s">
        <v>1423</v>
      </c>
      <c r="C6" s="109" t="s">
        <v>29</v>
      </c>
      <c r="D6" s="165">
        <f>SUMIFS('Dealer Wise'!E$4:E$124,'Dealer Wise'!$D$4:$D$124,'Zone Wise'!$C6)</f>
        <v>18992163.623147622</v>
      </c>
      <c r="E6" s="165">
        <f>SUMIFS('Dealer Wise'!F$4:F$124,'Dealer Wise'!$D$4:$D$124,'Zone Wise'!$C6)</f>
        <v>5360893.3680999996</v>
      </c>
      <c r="F6" s="166">
        <f t="shared" si="0"/>
        <v>0.28226870168526508</v>
      </c>
      <c r="G6" s="167">
        <f t="shared" si="7"/>
        <v>9832837.530418098</v>
      </c>
      <c r="H6" s="165">
        <f t="shared" si="1"/>
        <v>893894.32094709983</v>
      </c>
      <c r="I6" s="167">
        <f t="shared" si="8"/>
        <v>10972367.347806957</v>
      </c>
      <c r="J6" s="165">
        <f t="shared" si="2"/>
        <v>997487.94070972328</v>
      </c>
      <c r="K6" s="165">
        <f t="shared" si="9"/>
        <v>11921975.528964337</v>
      </c>
      <c r="L6" s="165">
        <f t="shared" si="3"/>
        <v>1083815.9571785762</v>
      </c>
      <c r="M6" s="168">
        <f t="shared" si="10"/>
        <v>12871583.710121717</v>
      </c>
      <c r="N6" s="165">
        <f t="shared" si="4"/>
        <v>1170143.9736474289</v>
      </c>
      <c r="O6" s="165">
        <f t="shared" si="5"/>
        <v>13631270.255047623</v>
      </c>
      <c r="P6" s="171">
        <f t="shared" si="6"/>
        <v>1239206.3868225112</v>
      </c>
    </row>
    <row r="7" spans="1:16" x14ac:dyDescent="0.2">
      <c r="A7" s="164">
        <v>4</v>
      </c>
      <c r="B7" s="109" t="s">
        <v>1423</v>
      </c>
      <c r="C7" s="109" t="s">
        <v>47</v>
      </c>
      <c r="D7" s="165">
        <f>SUMIFS('Dealer Wise'!E$4:E$124,'Dealer Wise'!$D$4:$D$124,'Zone Wise'!$C7)</f>
        <v>55373677.020647615</v>
      </c>
      <c r="E7" s="165">
        <f>SUMIFS('Dealer Wise'!F$4:F$124,'Dealer Wise'!$D$4:$D$124,'Zone Wise'!$C7)</f>
        <v>17472420.355700001</v>
      </c>
      <c r="F7" s="166">
        <f t="shared" si="0"/>
        <v>0.31553657433991467</v>
      </c>
      <c r="G7" s="167">
        <f t="shared" si="7"/>
        <v>26826521.260818094</v>
      </c>
      <c r="H7" s="165">
        <f t="shared" si="1"/>
        <v>2438774.6600743723</v>
      </c>
      <c r="I7" s="167">
        <f t="shared" si="8"/>
        <v>30148941.882056944</v>
      </c>
      <c r="J7" s="165">
        <f t="shared" si="2"/>
        <v>2740812.8983688131</v>
      </c>
      <c r="K7" s="165">
        <f t="shared" si="9"/>
        <v>32917625.733089328</v>
      </c>
      <c r="L7" s="165">
        <f t="shared" si="3"/>
        <v>2992511.4302808479</v>
      </c>
      <c r="M7" s="168">
        <f t="shared" si="10"/>
        <v>35686309.584121704</v>
      </c>
      <c r="N7" s="165">
        <f t="shared" si="4"/>
        <v>3244209.9621928823</v>
      </c>
      <c r="O7" s="165">
        <f t="shared" si="5"/>
        <v>37901256.664947614</v>
      </c>
      <c r="P7" s="170">
        <f t="shared" si="6"/>
        <v>3445568.7877225103</v>
      </c>
    </row>
    <row r="8" spans="1:16" x14ac:dyDescent="0.2">
      <c r="A8" s="164">
        <v>5</v>
      </c>
      <c r="B8" s="109" t="s">
        <v>1423</v>
      </c>
      <c r="C8" s="109" t="s">
        <v>51</v>
      </c>
      <c r="D8" s="165">
        <f>SUMIFS('Dealer Wise'!E$4:E$124,'Dealer Wise'!$D$4:$D$124,'Zone Wise'!$C8)</f>
        <v>45994867.60055238</v>
      </c>
      <c r="E8" s="165">
        <f>SUMIFS('Dealer Wise'!F$4:F$124,'Dealer Wise'!$D$4:$D$124,'Zone Wise'!$C8)</f>
        <v>10966525.7631</v>
      </c>
      <c r="F8" s="166">
        <f t="shared" si="0"/>
        <v>0.23842933647162617</v>
      </c>
      <c r="G8" s="167">
        <f t="shared" si="7"/>
        <v>25829368.317341909</v>
      </c>
      <c r="H8" s="165">
        <f t="shared" si="1"/>
        <v>2348124.3924856279</v>
      </c>
      <c r="I8" s="167">
        <f t="shared" si="8"/>
        <v>28589060.373375051</v>
      </c>
      <c r="J8" s="165">
        <f t="shared" si="2"/>
        <v>2599005.4884886411</v>
      </c>
      <c r="K8" s="165">
        <f t="shared" si="9"/>
        <v>30888803.753402673</v>
      </c>
      <c r="L8" s="165">
        <f t="shared" si="3"/>
        <v>2808073.068491152</v>
      </c>
      <c r="M8" s="168">
        <f t="shared" si="10"/>
        <v>33188547.133430287</v>
      </c>
      <c r="N8" s="165">
        <f t="shared" si="4"/>
        <v>3017140.6484936625</v>
      </c>
      <c r="O8" s="165">
        <f t="shared" si="5"/>
        <v>35028341.837452382</v>
      </c>
      <c r="P8" s="170">
        <f t="shared" si="6"/>
        <v>3184394.7124956711</v>
      </c>
    </row>
    <row r="9" spans="1:16" x14ac:dyDescent="0.2">
      <c r="A9" s="164">
        <v>6</v>
      </c>
      <c r="B9" s="109" t="s">
        <v>1423</v>
      </c>
      <c r="C9" s="109" t="s">
        <v>31</v>
      </c>
      <c r="D9" s="165">
        <f>SUMIFS('Dealer Wise'!E$4:E$124,'Dealer Wise'!$D$4:$D$124,'Zone Wise'!$C9)</f>
        <v>30038450.631499998</v>
      </c>
      <c r="E9" s="165">
        <f>SUMIFS('Dealer Wise'!F$4:F$124,'Dealer Wise'!$D$4:$D$124,'Zone Wise'!$C9)</f>
        <v>12030126.0207</v>
      </c>
      <c r="F9" s="166">
        <f t="shared" si="0"/>
        <v>0.4004908964274122</v>
      </c>
      <c r="G9" s="167">
        <f t="shared" si="7"/>
        <v>12000634.484499998</v>
      </c>
      <c r="H9" s="165">
        <f t="shared" si="1"/>
        <v>1090966.7713181817</v>
      </c>
      <c r="I9" s="167">
        <f t="shared" si="8"/>
        <v>13802941.522389997</v>
      </c>
      <c r="J9" s="165">
        <f t="shared" si="2"/>
        <v>1254812.8656718179</v>
      </c>
      <c r="K9" s="165">
        <f t="shared" si="9"/>
        <v>15304864.053964999</v>
      </c>
      <c r="L9" s="165">
        <f t="shared" si="3"/>
        <v>1391351.2776331818</v>
      </c>
      <c r="M9" s="168">
        <f t="shared" si="10"/>
        <v>16806786.585539997</v>
      </c>
      <c r="N9" s="165">
        <f t="shared" si="4"/>
        <v>1527889.6895945452</v>
      </c>
      <c r="O9" s="165">
        <f t="shared" si="5"/>
        <v>18008324.610799998</v>
      </c>
      <c r="P9" s="170">
        <f t="shared" si="6"/>
        <v>1637120.4191636362</v>
      </c>
    </row>
    <row r="10" spans="1:16" x14ac:dyDescent="0.2">
      <c r="A10" s="164">
        <v>7</v>
      </c>
      <c r="B10" s="109" t="s">
        <v>1423</v>
      </c>
      <c r="C10" s="109" t="s">
        <v>1425</v>
      </c>
      <c r="D10" s="165">
        <f>SUMIFS('Dealer Wise'!E$4:E$124,'Dealer Wise'!$D$4:$D$124,'Zone Wise'!$C10)</f>
        <v>21161589.017961904</v>
      </c>
      <c r="E10" s="165">
        <f>SUMIFS('Dealer Wise'!F$4:F$124,'Dealer Wise'!$D$4:$D$124,'Zone Wise'!$C10)</f>
        <v>7900437.9992000014</v>
      </c>
      <c r="F10" s="166">
        <f t="shared" si="0"/>
        <v>0.37333859912382428</v>
      </c>
      <c r="G10" s="167">
        <f t="shared" si="7"/>
        <v>9028833.2151695229</v>
      </c>
      <c r="H10" s="165">
        <f t="shared" si="1"/>
        <v>820803.01956086571</v>
      </c>
      <c r="I10" s="167">
        <f t="shared" si="8"/>
        <v>10298528.556247234</v>
      </c>
      <c r="J10" s="165">
        <f t="shared" si="2"/>
        <v>936229.86874974857</v>
      </c>
      <c r="K10" s="165">
        <f t="shared" si="9"/>
        <v>11356608.007145334</v>
      </c>
      <c r="L10" s="165">
        <f t="shared" si="3"/>
        <v>1032418.9097404849</v>
      </c>
      <c r="M10" s="168">
        <f t="shared" si="10"/>
        <v>12414687.458043426</v>
      </c>
      <c r="N10" s="165">
        <f t="shared" si="4"/>
        <v>1128607.9507312207</v>
      </c>
      <c r="O10" s="165">
        <f t="shared" si="5"/>
        <v>13261151.018761903</v>
      </c>
      <c r="P10" s="170">
        <f t="shared" si="6"/>
        <v>1205559.1835238093</v>
      </c>
    </row>
    <row r="11" spans="1:16" x14ac:dyDescent="0.2">
      <c r="A11" s="164">
        <v>8</v>
      </c>
      <c r="B11" s="109" t="s">
        <v>1423</v>
      </c>
      <c r="C11" s="109" t="s">
        <v>43</v>
      </c>
      <c r="D11" s="165">
        <f>SUMIFS('Dealer Wise'!E$4:E$124,'Dealer Wise'!$D$4:$D$124,'Zone Wise'!$C11)</f>
        <v>38090306.763652384</v>
      </c>
      <c r="E11" s="165">
        <f>SUMIFS('Dealer Wise'!F$4:F$124,'Dealer Wise'!$D$4:$D$124,'Zone Wise'!$C11)</f>
        <v>11931424.733799998</v>
      </c>
      <c r="F11" s="166">
        <f t="shared" si="0"/>
        <v>0.31324044744070006</v>
      </c>
      <c r="G11" s="167">
        <f t="shared" si="7"/>
        <v>18540820.677121911</v>
      </c>
      <c r="H11" s="165">
        <f t="shared" si="1"/>
        <v>1685529.1524656282</v>
      </c>
      <c r="I11" s="167">
        <f t="shared" si="8"/>
        <v>20826239.082941052</v>
      </c>
      <c r="J11" s="165">
        <f t="shared" si="2"/>
        <v>1893294.4620855502</v>
      </c>
      <c r="K11" s="165">
        <f t="shared" si="9"/>
        <v>22730754.421123672</v>
      </c>
      <c r="L11" s="165">
        <f t="shared" si="3"/>
        <v>2066432.2201021521</v>
      </c>
      <c r="M11" s="168">
        <f t="shared" si="10"/>
        <v>24635269.759306293</v>
      </c>
      <c r="N11" s="165">
        <f t="shared" si="4"/>
        <v>2239569.978118754</v>
      </c>
      <c r="O11" s="165">
        <f t="shared" si="5"/>
        <v>26158882.029852387</v>
      </c>
      <c r="P11" s="170">
        <f t="shared" si="6"/>
        <v>2378080.1845320351</v>
      </c>
    </row>
    <row r="12" spans="1:16" x14ac:dyDescent="0.2">
      <c r="A12" s="164">
        <v>9</v>
      </c>
      <c r="B12" s="109" t="s">
        <v>1423</v>
      </c>
      <c r="C12" s="109" t="s">
        <v>37</v>
      </c>
      <c r="D12" s="165">
        <f>SUMIFS('Dealer Wise'!E$4:E$124,'Dealer Wise'!$D$4:$D$124,'Zone Wise'!$C12)</f>
        <v>32413730.650223814</v>
      </c>
      <c r="E12" s="165">
        <f>SUMIFS('Dealer Wise'!F$4:F$124,'Dealer Wise'!$D$4:$D$124,'Zone Wise'!$C12)</f>
        <v>10307835.3686</v>
      </c>
      <c r="F12" s="166">
        <f t="shared" si="0"/>
        <v>0.31800829962560401</v>
      </c>
      <c r="G12" s="167">
        <f t="shared" si="7"/>
        <v>15623149.151579052</v>
      </c>
      <c r="H12" s="165">
        <f t="shared" si="1"/>
        <v>1420286.2865071865</v>
      </c>
      <c r="I12" s="167">
        <f t="shared" si="8"/>
        <v>17567972.99059248</v>
      </c>
      <c r="J12" s="165">
        <f t="shared" si="2"/>
        <v>1597088.4536902255</v>
      </c>
      <c r="K12" s="165">
        <f t="shared" si="9"/>
        <v>19188659.523103673</v>
      </c>
      <c r="L12" s="165">
        <f t="shared" si="3"/>
        <v>1744423.5930094249</v>
      </c>
      <c r="M12" s="168">
        <f t="shared" si="10"/>
        <v>20809346.055614859</v>
      </c>
      <c r="N12" s="165">
        <f t="shared" si="4"/>
        <v>1891758.7323286235</v>
      </c>
      <c r="O12" s="165">
        <f t="shared" si="5"/>
        <v>22105895.281623814</v>
      </c>
      <c r="P12" s="170">
        <f t="shared" si="6"/>
        <v>2009626.843783983</v>
      </c>
    </row>
    <row r="13" spans="1:16" x14ac:dyDescent="0.2">
      <c r="A13" s="164">
        <v>10</v>
      </c>
      <c r="B13" s="109" t="s">
        <v>1423</v>
      </c>
      <c r="C13" s="109" t="s">
        <v>1426</v>
      </c>
      <c r="D13" s="165">
        <f>SUMIFS('Dealer Wise'!E$4:E$124,'Dealer Wise'!$D$4:$D$124,'Zone Wise'!$C13)</f>
        <v>27226917.432214282</v>
      </c>
      <c r="E13" s="165">
        <f>SUMIFS('Dealer Wise'!F$4:F$124,'Dealer Wise'!$D$4:$D$124,'Zone Wise'!$C13)</f>
        <v>11163491.069699999</v>
      </c>
      <c r="F13" s="166">
        <f t="shared" si="0"/>
        <v>0.41001670855664346</v>
      </c>
      <c r="G13" s="167">
        <f t="shared" si="7"/>
        <v>10618042.876071427</v>
      </c>
      <c r="H13" s="165">
        <f t="shared" si="1"/>
        <v>965276.62509740249</v>
      </c>
      <c r="I13" s="167">
        <f t="shared" si="8"/>
        <v>12251657.922004282</v>
      </c>
      <c r="J13" s="165">
        <f t="shared" si="2"/>
        <v>1113787.0838185712</v>
      </c>
      <c r="K13" s="165">
        <f t="shared" si="9"/>
        <v>13613003.793614998</v>
      </c>
      <c r="L13" s="165">
        <f t="shared" si="3"/>
        <v>1237545.7994195453</v>
      </c>
      <c r="M13" s="168">
        <f t="shared" si="10"/>
        <v>14974349.665225711</v>
      </c>
      <c r="N13" s="165">
        <f t="shared" si="4"/>
        <v>1361304.5150205193</v>
      </c>
      <c r="O13" s="165">
        <f t="shared" si="5"/>
        <v>16063426.362514284</v>
      </c>
      <c r="P13" s="170">
        <f t="shared" si="6"/>
        <v>1460311.4875012985</v>
      </c>
    </row>
    <row r="14" spans="1:16" x14ac:dyDescent="0.2">
      <c r="A14" s="164">
        <v>11</v>
      </c>
      <c r="B14" s="109" t="s">
        <v>1423</v>
      </c>
      <c r="C14" s="109" t="s">
        <v>58</v>
      </c>
      <c r="D14" s="165">
        <f>SUMIFS('Dealer Wise'!E$4:E$124,'Dealer Wise'!$D$4:$D$124,'Zone Wise'!$C14)</f>
        <v>28873505.618333332</v>
      </c>
      <c r="E14" s="165">
        <f>SUMIFS('Dealer Wise'!F$4:F$124,'Dealer Wise'!$D$4:$D$124,'Zone Wise'!$C14)</f>
        <v>7000109.571800001</v>
      </c>
      <c r="F14" s="166">
        <f t="shared" si="0"/>
        <v>0.24244058426196982</v>
      </c>
      <c r="G14" s="167">
        <f t="shared" si="7"/>
        <v>16098694.922866665</v>
      </c>
      <c r="H14" s="165">
        <f t="shared" si="1"/>
        <v>1463517.7202606059</v>
      </c>
      <c r="I14" s="167">
        <f t="shared" si="8"/>
        <v>17831105.259966664</v>
      </c>
      <c r="J14" s="165">
        <f t="shared" si="2"/>
        <v>1621009.5690878786</v>
      </c>
      <c r="K14" s="165">
        <f t="shared" si="9"/>
        <v>19274780.540883332</v>
      </c>
      <c r="L14" s="165">
        <f t="shared" si="3"/>
        <v>1752252.7764439394</v>
      </c>
      <c r="M14" s="168">
        <f t="shared" si="10"/>
        <v>20718455.821799997</v>
      </c>
      <c r="N14" s="165">
        <f t="shared" si="4"/>
        <v>1883495.9837999998</v>
      </c>
      <c r="O14" s="165">
        <f t="shared" si="5"/>
        <v>21873396.046533331</v>
      </c>
      <c r="P14" s="170">
        <f t="shared" si="6"/>
        <v>1988490.5496848484</v>
      </c>
    </row>
    <row r="15" spans="1:16" ht="15" thickBot="1" x14ac:dyDescent="0.25">
      <c r="A15" s="172">
        <v>12</v>
      </c>
      <c r="B15" s="173" t="s">
        <v>1423</v>
      </c>
      <c r="C15" s="173" t="s">
        <v>22</v>
      </c>
      <c r="D15" s="174">
        <f>SUMIFS('Dealer Wise'!E$4:E$124,'Dealer Wise'!$D$4:$D$124,'Zone Wise'!$C15)</f>
        <v>34351240.911447614</v>
      </c>
      <c r="E15" s="174">
        <f>SUMIFS('Dealer Wise'!F$4:F$124,'Dealer Wise'!$D$4:$D$124,'Zone Wise'!$C15)</f>
        <v>9271246.5280000009</v>
      </c>
      <c r="F15" s="175">
        <f t="shared" si="0"/>
        <v>0.26989553454269366</v>
      </c>
      <c r="G15" s="176">
        <f t="shared" si="7"/>
        <v>18209746.201158091</v>
      </c>
      <c r="H15" s="174">
        <f t="shared" si="1"/>
        <v>1655431.4728325538</v>
      </c>
      <c r="I15" s="176">
        <f t="shared" si="8"/>
        <v>20270820.655844945</v>
      </c>
      <c r="J15" s="174">
        <f t="shared" si="2"/>
        <v>1842801.8778040858</v>
      </c>
      <c r="K15" s="174">
        <f t="shared" si="9"/>
        <v>21988382.701417331</v>
      </c>
      <c r="L15" s="174">
        <f t="shared" si="3"/>
        <v>1998943.8819470301</v>
      </c>
      <c r="M15" s="177">
        <f t="shared" si="10"/>
        <v>23705944.746989708</v>
      </c>
      <c r="N15" s="174">
        <f t="shared" si="4"/>
        <v>2155085.8860899736</v>
      </c>
      <c r="O15" s="174">
        <f t="shared" si="5"/>
        <v>25079994.383447614</v>
      </c>
      <c r="P15" s="178">
        <f t="shared" si="6"/>
        <v>2279999.4894043286</v>
      </c>
    </row>
    <row r="16" spans="1:16" x14ac:dyDescent="0.2">
      <c r="A16" s="157">
        <v>13</v>
      </c>
      <c r="B16" s="158" t="s">
        <v>1418</v>
      </c>
      <c r="C16" s="158" t="s">
        <v>1419</v>
      </c>
      <c r="D16" s="159">
        <f>SUMIFS('Dealer Wise'!E$4:E$124,'Dealer Wise'!$D$4:$D$124,'Zone Wise'!$C16)</f>
        <v>27920322.082395237</v>
      </c>
      <c r="E16" s="159">
        <f>SUMIFS('Dealer Wise'!F$4:F$124,'Dealer Wise'!$D$4:$D$124,'Zone Wise'!$C16)</f>
        <v>10144840.2049</v>
      </c>
      <c r="F16" s="160">
        <f t="shared" si="0"/>
        <v>0.36334968396717332</v>
      </c>
      <c r="G16" s="161">
        <f t="shared" si="7"/>
        <v>12191417.461016189</v>
      </c>
      <c r="H16" s="159">
        <f t="shared" si="1"/>
        <v>1108310.6782741991</v>
      </c>
      <c r="I16" s="161">
        <f t="shared" si="8"/>
        <v>13866636.785959903</v>
      </c>
      <c r="J16" s="159">
        <f t="shared" si="2"/>
        <v>1260603.344178173</v>
      </c>
      <c r="K16" s="159">
        <f t="shared" si="9"/>
        <v>15262652.890079666</v>
      </c>
      <c r="L16" s="159">
        <f t="shared" si="3"/>
        <v>1387513.8990981514</v>
      </c>
      <c r="M16" s="162">
        <f t="shared" si="10"/>
        <v>16658668.994199425</v>
      </c>
      <c r="N16" s="159">
        <f t="shared" si="4"/>
        <v>1514424.4540181295</v>
      </c>
      <c r="O16" s="159">
        <f t="shared" si="5"/>
        <v>17775481.877495237</v>
      </c>
      <c r="P16" s="179">
        <f t="shared" si="6"/>
        <v>1615952.8979541124</v>
      </c>
    </row>
    <row r="17" spans="1:16" x14ac:dyDescent="0.2">
      <c r="A17" s="164">
        <v>14</v>
      </c>
      <c r="B17" s="109" t="s">
        <v>1418</v>
      </c>
      <c r="C17" s="109" t="s">
        <v>1422</v>
      </c>
      <c r="D17" s="165">
        <f>SUMIFS('Dealer Wise'!E$4:E$124,'Dealer Wise'!$D$4:$D$124,'Zone Wise'!$C17)</f>
        <v>53754475.381685719</v>
      </c>
      <c r="E17" s="165">
        <f>SUMIFS('Dealer Wise'!F$4:F$124,'Dealer Wise'!$D$4:$D$124,'Zone Wise'!$C17)</f>
        <v>18454049.064400002</v>
      </c>
      <c r="F17" s="166">
        <f t="shared" si="0"/>
        <v>0.34330256101220069</v>
      </c>
      <c r="G17" s="167">
        <f t="shared" si="7"/>
        <v>24549531.240948573</v>
      </c>
      <c r="H17" s="165">
        <f t="shared" si="1"/>
        <v>2231775.5673589613</v>
      </c>
      <c r="I17" s="167">
        <f t="shared" si="8"/>
        <v>27774799.763849713</v>
      </c>
      <c r="J17" s="165">
        <f t="shared" si="2"/>
        <v>2524981.7967136102</v>
      </c>
      <c r="K17" s="165">
        <f t="shared" si="9"/>
        <v>30462523.532934003</v>
      </c>
      <c r="L17" s="165">
        <f t="shared" si="3"/>
        <v>2769320.3211758183</v>
      </c>
      <c r="M17" s="168">
        <f t="shared" si="10"/>
        <v>33150247.302018285</v>
      </c>
      <c r="N17" s="165">
        <f t="shared" si="4"/>
        <v>3013658.845638026</v>
      </c>
      <c r="O17" s="165">
        <f t="shared" si="5"/>
        <v>35300426.317285717</v>
      </c>
      <c r="P17" s="170">
        <f t="shared" si="6"/>
        <v>3209129.6652077925</v>
      </c>
    </row>
    <row r="18" spans="1:16" x14ac:dyDescent="0.2">
      <c r="A18" s="164">
        <v>15</v>
      </c>
      <c r="B18" s="109" t="s">
        <v>1418</v>
      </c>
      <c r="C18" s="109" t="s">
        <v>1421</v>
      </c>
      <c r="D18" s="165">
        <f>SUMIFS('Dealer Wise'!E$4:E$124,'Dealer Wise'!$D$4:$D$124,'Zone Wise'!$C18)</f>
        <v>24097634.118814286</v>
      </c>
      <c r="E18" s="165">
        <f>SUMIFS('Dealer Wise'!F$4:F$124,'Dealer Wise'!$D$4:$D$124,'Zone Wise'!$C18)</f>
        <v>6585919.3994999994</v>
      </c>
      <c r="F18" s="166">
        <f t="shared" si="0"/>
        <v>0.27330149370796641</v>
      </c>
      <c r="G18" s="167">
        <f t="shared" si="7"/>
        <v>12692187.89555143</v>
      </c>
      <c r="H18" s="165">
        <f t="shared" si="1"/>
        <v>1153835.2632319483</v>
      </c>
      <c r="I18" s="167">
        <f t="shared" si="8"/>
        <v>14138045.942680286</v>
      </c>
      <c r="J18" s="165">
        <f t="shared" si="2"/>
        <v>1285276.903880026</v>
      </c>
      <c r="K18" s="165">
        <f t="shared" si="9"/>
        <v>15342927.648621002</v>
      </c>
      <c r="L18" s="165">
        <f t="shared" si="3"/>
        <v>1394811.604420091</v>
      </c>
      <c r="M18" s="168">
        <f t="shared" si="10"/>
        <v>16547809.354561714</v>
      </c>
      <c r="N18" s="165">
        <f t="shared" si="4"/>
        <v>1504346.3049601559</v>
      </c>
      <c r="O18" s="165">
        <f t="shared" si="5"/>
        <v>17511714.719314285</v>
      </c>
      <c r="P18" s="170">
        <f t="shared" si="6"/>
        <v>1591974.0653922076</v>
      </c>
    </row>
    <row r="19" spans="1:16" x14ac:dyDescent="0.2">
      <c r="A19" s="164">
        <v>16</v>
      </c>
      <c r="B19" s="109" t="s">
        <v>1418</v>
      </c>
      <c r="C19" s="109" t="s">
        <v>1430</v>
      </c>
      <c r="D19" s="165">
        <f>SUMIFS('Dealer Wise'!E$4:E$124,'Dealer Wise'!$D$4:$D$124,'Zone Wise'!$C19)</f>
        <v>30054525.759095237</v>
      </c>
      <c r="E19" s="165">
        <f>SUMIFS('Dealer Wise'!F$4:F$124,'Dealer Wise'!$D$4:$D$124,'Zone Wise'!$C19)</f>
        <v>6396677.2280000001</v>
      </c>
      <c r="F19" s="166">
        <f t="shared" si="0"/>
        <v>0.21283573992393504</v>
      </c>
      <c r="G19" s="167">
        <f t="shared" si="7"/>
        <v>17646943.37927619</v>
      </c>
      <c r="H19" s="165">
        <f t="shared" si="1"/>
        <v>1604267.5799341991</v>
      </c>
      <c r="I19" s="167">
        <f t="shared" si="8"/>
        <v>19450214.924821902</v>
      </c>
      <c r="J19" s="165">
        <f t="shared" si="2"/>
        <v>1768201.3568019911</v>
      </c>
      <c r="K19" s="165">
        <f t="shared" si="9"/>
        <v>20952941.212776665</v>
      </c>
      <c r="L19" s="165">
        <f t="shared" si="3"/>
        <v>1904812.8375251514</v>
      </c>
      <c r="M19" s="168">
        <f t="shared" si="10"/>
        <v>22455667.500731427</v>
      </c>
      <c r="N19" s="165">
        <f t="shared" si="4"/>
        <v>2041424.3182483115</v>
      </c>
      <c r="O19" s="165">
        <f t="shared" si="5"/>
        <v>23657848.531095237</v>
      </c>
      <c r="P19" s="170">
        <f t="shared" si="6"/>
        <v>2150713.5028268397</v>
      </c>
    </row>
    <row r="20" spans="1:16" x14ac:dyDescent="0.2">
      <c r="A20" s="164">
        <v>17</v>
      </c>
      <c r="B20" s="109" t="s">
        <v>1418</v>
      </c>
      <c r="C20" s="109" t="s">
        <v>1420</v>
      </c>
      <c r="D20" s="165">
        <f>SUMIFS('Dealer Wise'!E$4:E$124,'Dealer Wise'!$D$4:$D$124,'Zone Wise'!$C20)</f>
        <v>32528004.588366665</v>
      </c>
      <c r="E20" s="165">
        <f>SUMIFS('Dealer Wise'!F$4:F$124,'Dealer Wise'!$D$4:$D$124,'Zone Wise'!$C20)</f>
        <v>7999598.9978</v>
      </c>
      <c r="F20" s="166">
        <f t="shared" si="0"/>
        <v>0.24592959509914056</v>
      </c>
      <c r="G20" s="167">
        <f t="shared" si="7"/>
        <v>18022804.672893334</v>
      </c>
      <c r="H20" s="165">
        <f t="shared" si="1"/>
        <v>1638436.7884448485</v>
      </c>
      <c r="I20" s="167">
        <f t="shared" si="8"/>
        <v>19974484.948195331</v>
      </c>
      <c r="J20" s="165">
        <f t="shared" si="2"/>
        <v>1815862.2680177575</v>
      </c>
      <c r="K20" s="165">
        <f t="shared" si="9"/>
        <v>21600885.177613664</v>
      </c>
      <c r="L20" s="165">
        <f t="shared" si="3"/>
        <v>1963716.834328515</v>
      </c>
      <c r="M20" s="168">
        <f t="shared" si="10"/>
        <v>23227285.407031998</v>
      </c>
      <c r="N20" s="165">
        <f t="shared" si="4"/>
        <v>2111571.4006392728</v>
      </c>
      <c r="O20" s="165">
        <f t="shared" si="5"/>
        <v>24528405.590566665</v>
      </c>
      <c r="P20" s="170">
        <f t="shared" si="6"/>
        <v>2229855.0536878784</v>
      </c>
    </row>
    <row r="21" spans="1:16" ht="15" thickBot="1" x14ac:dyDescent="0.25">
      <c r="A21" s="172">
        <v>18</v>
      </c>
      <c r="B21" s="180" t="s">
        <v>1418</v>
      </c>
      <c r="C21" s="173" t="s">
        <v>94</v>
      </c>
      <c r="D21" s="174">
        <f>SUMIFS('Dealer Wise'!E$4:E$124,'Dealer Wise'!$D$4:$D$124,'Zone Wise'!$C21)</f>
        <v>34372165.507957138</v>
      </c>
      <c r="E21" s="174">
        <f>SUMIFS('Dealer Wise'!F$4:F$124,'Dealer Wise'!$D$4:$D$124,'Zone Wise'!$C21)</f>
        <v>10688144.163999999</v>
      </c>
      <c r="F21" s="175">
        <f t="shared" si="0"/>
        <v>0.31095347081130803</v>
      </c>
      <c r="G21" s="176">
        <f t="shared" si="7"/>
        <v>16809588.24236571</v>
      </c>
      <c r="H21" s="174">
        <f t="shared" si="1"/>
        <v>1528144.38566961</v>
      </c>
      <c r="I21" s="176">
        <f t="shared" si="8"/>
        <v>18871918.172843136</v>
      </c>
      <c r="J21" s="174">
        <f t="shared" si="2"/>
        <v>1715628.9248039215</v>
      </c>
      <c r="K21" s="174">
        <f t="shared" si="9"/>
        <v>20590526.448240995</v>
      </c>
      <c r="L21" s="174">
        <f t="shared" si="3"/>
        <v>1871866.0407491813</v>
      </c>
      <c r="M21" s="177">
        <f t="shared" si="10"/>
        <v>22309134.723638855</v>
      </c>
      <c r="N21" s="174">
        <f t="shared" si="4"/>
        <v>2028103.1566944413</v>
      </c>
      <c r="O21" s="174">
        <f t="shared" si="5"/>
        <v>23684021.343957141</v>
      </c>
      <c r="P21" s="178">
        <f t="shared" si="6"/>
        <v>2153092.8494506492</v>
      </c>
    </row>
    <row r="22" spans="1:16" x14ac:dyDescent="0.2">
      <c r="A22" s="157">
        <v>19</v>
      </c>
      <c r="B22" s="158" t="s">
        <v>1428</v>
      </c>
      <c r="C22" s="158" t="s">
        <v>1429</v>
      </c>
      <c r="D22" s="159">
        <f>SUMIFS('Dealer Wise'!E$4:E$124,'Dealer Wise'!$D$4:$D$124,'Zone Wise'!$C22)</f>
        <v>53362266.127133325</v>
      </c>
      <c r="E22" s="159">
        <f>SUMIFS('Dealer Wise'!F$4:F$124,'Dealer Wise'!$D$4:$D$124,'Zone Wise'!$C22)</f>
        <v>18124765.109299999</v>
      </c>
      <c r="F22" s="160">
        <f t="shared" si="0"/>
        <v>0.33965508635106534</v>
      </c>
      <c r="G22" s="161">
        <f t="shared" si="7"/>
        <v>24565047.792406667</v>
      </c>
      <c r="H22" s="159">
        <f t="shared" si="1"/>
        <v>2233186.1629460608</v>
      </c>
      <c r="I22" s="161">
        <f t="shared" si="8"/>
        <v>27766783.760034662</v>
      </c>
      <c r="J22" s="159">
        <f t="shared" si="2"/>
        <v>2524253.06909406</v>
      </c>
      <c r="K22" s="159">
        <f t="shared" si="9"/>
        <v>30434897.06639133</v>
      </c>
      <c r="L22" s="159">
        <f t="shared" si="3"/>
        <v>2766808.8242173935</v>
      </c>
      <c r="M22" s="162">
        <f t="shared" si="10"/>
        <v>33103010.372747991</v>
      </c>
      <c r="N22" s="159">
        <f t="shared" si="4"/>
        <v>3009364.5793407266</v>
      </c>
      <c r="O22" s="159">
        <f t="shared" si="5"/>
        <v>35237501.017833322</v>
      </c>
      <c r="P22" s="179">
        <f t="shared" si="6"/>
        <v>3203409.1834393931</v>
      </c>
    </row>
    <row r="23" spans="1:16" x14ac:dyDescent="0.2">
      <c r="A23" s="164">
        <v>20</v>
      </c>
      <c r="B23" s="109" t="s">
        <v>1428</v>
      </c>
      <c r="C23" s="109" t="s">
        <v>91</v>
      </c>
      <c r="D23" s="165">
        <f>SUMIFS('Dealer Wise'!E$4:E$124,'Dealer Wise'!$D$4:$D$124,'Zone Wise'!$C23)</f>
        <v>50751684.240014285</v>
      </c>
      <c r="E23" s="165">
        <f>SUMIFS('Dealer Wise'!F$4:F$124,'Dealer Wise'!$D$4:$D$124,'Zone Wise'!$C23)</f>
        <v>14380800.662600001</v>
      </c>
      <c r="F23" s="166">
        <f t="shared" si="0"/>
        <v>0.28335612655908093</v>
      </c>
      <c r="G23" s="167">
        <f t="shared" si="7"/>
        <v>26220546.729411431</v>
      </c>
      <c r="H23" s="165">
        <f t="shared" si="1"/>
        <v>2383686.0663101301</v>
      </c>
      <c r="I23" s="167">
        <f t="shared" si="8"/>
        <v>29265647.783812284</v>
      </c>
      <c r="J23" s="165">
        <f t="shared" si="2"/>
        <v>2660513.4348920258</v>
      </c>
      <c r="K23" s="165">
        <f t="shared" si="9"/>
        <v>31803231.995812997</v>
      </c>
      <c r="L23" s="165">
        <f t="shared" si="3"/>
        <v>2891202.9087102725</v>
      </c>
      <c r="M23" s="168">
        <f t="shared" si="10"/>
        <v>34340816.20781371</v>
      </c>
      <c r="N23" s="165">
        <f t="shared" si="4"/>
        <v>3121892.3825285193</v>
      </c>
      <c r="O23" s="165">
        <f t="shared" si="5"/>
        <v>36370883.577414282</v>
      </c>
      <c r="P23" s="170">
        <f t="shared" si="6"/>
        <v>3306443.9615831166</v>
      </c>
    </row>
    <row r="24" spans="1:16" x14ac:dyDescent="0.2">
      <c r="A24" s="164">
        <v>21</v>
      </c>
      <c r="B24" s="109" t="s">
        <v>1428</v>
      </c>
      <c r="C24" s="109" t="s">
        <v>70</v>
      </c>
      <c r="D24" s="165">
        <f>SUMIFS('Dealer Wise'!E$4:E$124,'Dealer Wise'!$D$4:$D$124,'Zone Wise'!$C24)</f>
        <v>34578963.58808095</v>
      </c>
      <c r="E24" s="165">
        <f>SUMIFS('Dealer Wise'!F$4:F$124,'Dealer Wise'!$D$4:$D$124,'Zone Wise'!$C24)</f>
        <v>10163342.5309</v>
      </c>
      <c r="F24" s="166">
        <f t="shared" si="0"/>
        <v>0.29391692162813143</v>
      </c>
      <c r="G24" s="167">
        <f t="shared" si="7"/>
        <v>17499828.339564763</v>
      </c>
      <c r="H24" s="165">
        <f t="shared" si="1"/>
        <v>1590893.4854149783</v>
      </c>
      <c r="I24" s="167">
        <f t="shared" si="8"/>
        <v>19574566.154849619</v>
      </c>
      <c r="J24" s="165">
        <f t="shared" si="2"/>
        <v>1779506.014077238</v>
      </c>
      <c r="K24" s="165">
        <f t="shared" si="9"/>
        <v>21303514.334253669</v>
      </c>
      <c r="L24" s="165">
        <f t="shared" si="3"/>
        <v>1936683.1212957881</v>
      </c>
      <c r="M24" s="168">
        <f t="shared" si="10"/>
        <v>23032462.513657711</v>
      </c>
      <c r="N24" s="165">
        <f t="shared" si="4"/>
        <v>2093860.2285143374</v>
      </c>
      <c r="O24" s="165">
        <f t="shared" si="5"/>
        <v>24415621.057180949</v>
      </c>
      <c r="P24" s="170">
        <f t="shared" si="6"/>
        <v>2219601.9142891769</v>
      </c>
    </row>
    <row r="25" spans="1:16" x14ac:dyDescent="0.2">
      <c r="A25" s="164">
        <v>22</v>
      </c>
      <c r="B25" s="109" t="s">
        <v>1428</v>
      </c>
      <c r="C25" s="109" t="s">
        <v>65</v>
      </c>
      <c r="D25" s="165">
        <f>SUMIFS('Dealer Wise'!E$4:E$124,'Dealer Wise'!$D$4:$D$124,'Zone Wise'!$C25)</f>
        <v>26945716.403542858</v>
      </c>
      <c r="E25" s="165">
        <f>SUMIFS('Dealer Wise'!F$4:F$124,'Dealer Wise'!$D$4:$D$124,'Zone Wise'!$C25)</f>
        <v>5719890.9401000012</v>
      </c>
      <c r="F25" s="166">
        <f t="shared" si="0"/>
        <v>0.21227459142069582</v>
      </c>
      <c r="G25" s="167">
        <f t="shared" si="7"/>
        <v>15836682.182734286</v>
      </c>
      <c r="H25" s="165">
        <f t="shared" si="1"/>
        <v>1439698.3802485715</v>
      </c>
      <c r="I25" s="167">
        <f t="shared" si="8"/>
        <v>17453425.166946858</v>
      </c>
      <c r="J25" s="165">
        <f t="shared" si="2"/>
        <v>1586675.015176987</v>
      </c>
      <c r="K25" s="165">
        <f t="shared" si="9"/>
        <v>18800710.987124003</v>
      </c>
      <c r="L25" s="165">
        <f t="shared" si="3"/>
        <v>1709155.5442840003</v>
      </c>
      <c r="M25" s="168">
        <f t="shared" si="10"/>
        <v>20147996.807301141</v>
      </c>
      <c r="N25" s="165">
        <f t="shared" si="4"/>
        <v>1831636.0733910128</v>
      </c>
      <c r="O25" s="165">
        <f t="shared" si="5"/>
        <v>21225825.463442855</v>
      </c>
      <c r="P25" s="170">
        <f t="shared" si="6"/>
        <v>1929620.4966766231</v>
      </c>
    </row>
    <row r="26" spans="1:16" ht="15" thickBot="1" x14ac:dyDescent="0.25">
      <c r="A26" s="172">
        <v>23</v>
      </c>
      <c r="B26" s="180" t="s">
        <v>1428</v>
      </c>
      <c r="C26" s="173" t="s">
        <v>80</v>
      </c>
      <c r="D26" s="174">
        <f>SUMIFS('Dealer Wise'!E$4:E$124,'Dealer Wise'!$D$4:$D$124,'Zone Wise'!$C26)</f>
        <v>38179081.69416666</v>
      </c>
      <c r="E26" s="174">
        <f>SUMIFS('Dealer Wise'!F$4:F$124,'Dealer Wise'!$D$4:$D$124,'Zone Wise'!$C26)</f>
        <v>10831022.162900001</v>
      </c>
      <c r="F26" s="175">
        <f t="shared" si="0"/>
        <v>0.28368996011118991</v>
      </c>
      <c r="G26" s="176">
        <f t="shared" si="7"/>
        <v>19712243.192433327</v>
      </c>
      <c r="H26" s="174">
        <f t="shared" si="1"/>
        <v>1792022.1084030299</v>
      </c>
      <c r="I26" s="176">
        <f t="shared" si="8"/>
        <v>22002988.094083328</v>
      </c>
      <c r="J26" s="174">
        <f t="shared" si="2"/>
        <v>2000271.6449166662</v>
      </c>
      <c r="K26" s="174">
        <f t="shared" si="9"/>
        <v>23911942.178791665</v>
      </c>
      <c r="L26" s="174">
        <f t="shared" si="3"/>
        <v>2173812.9253446967</v>
      </c>
      <c r="M26" s="177">
        <f t="shared" si="10"/>
        <v>25820896.26349999</v>
      </c>
      <c r="N26" s="174">
        <f t="shared" si="4"/>
        <v>2347354.2057727263</v>
      </c>
      <c r="O26" s="174">
        <f t="shared" si="5"/>
        <v>27348059.531266659</v>
      </c>
      <c r="P26" s="178">
        <f t="shared" si="6"/>
        <v>2486187.230115151</v>
      </c>
    </row>
    <row r="27" spans="1:16" x14ac:dyDescent="0.2">
      <c r="A27" s="157">
        <v>24</v>
      </c>
      <c r="B27" s="158" t="s">
        <v>1415</v>
      </c>
      <c r="C27" s="158" t="s">
        <v>1292</v>
      </c>
      <c r="D27" s="159">
        <f>SUMIFS('Dealer Wise'!E$4:E$124,'Dealer Wise'!$D$4:$D$124,'Zone Wise'!$C27)</f>
        <v>41307280.828176185</v>
      </c>
      <c r="E27" s="159">
        <f>SUMIFS('Dealer Wise'!F$4:F$124,'Dealer Wise'!$D$4:$D$124,'Zone Wise'!$C27)</f>
        <v>17952412.089600001</v>
      </c>
      <c r="F27" s="160">
        <f t="shared" si="0"/>
        <v>0.43460648412747732</v>
      </c>
      <c r="G27" s="161">
        <f t="shared" si="7"/>
        <v>15093412.572940949</v>
      </c>
      <c r="H27" s="159">
        <f t="shared" si="1"/>
        <v>1372128.4157219045</v>
      </c>
      <c r="I27" s="161">
        <f t="shared" si="8"/>
        <v>17571849.422631521</v>
      </c>
      <c r="J27" s="159">
        <f t="shared" si="2"/>
        <v>1597440.8566028655</v>
      </c>
      <c r="K27" s="159">
        <f t="shared" si="9"/>
        <v>19637213.464040328</v>
      </c>
      <c r="L27" s="159">
        <f t="shared" si="3"/>
        <v>1785201.2240036661</v>
      </c>
      <c r="M27" s="162">
        <f t="shared" si="10"/>
        <v>21702577.505449135</v>
      </c>
      <c r="N27" s="159">
        <f t="shared" si="4"/>
        <v>1972961.5914044669</v>
      </c>
      <c r="O27" s="159">
        <f t="shared" si="5"/>
        <v>23354868.738576185</v>
      </c>
      <c r="P27" s="179">
        <f t="shared" si="6"/>
        <v>2123169.8853251077</v>
      </c>
    </row>
    <row r="28" spans="1:16" x14ac:dyDescent="0.2">
      <c r="A28" s="164">
        <v>25</v>
      </c>
      <c r="B28" s="109" t="s">
        <v>1415</v>
      </c>
      <c r="C28" s="109" t="s">
        <v>1427</v>
      </c>
      <c r="D28" s="165">
        <f>SUMIFS('Dealer Wise'!E$4:E$124,'Dealer Wise'!$D$4:$D$124,'Zone Wise'!$C28)</f>
        <v>48825070.59297619</v>
      </c>
      <c r="E28" s="165">
        <f>SUMIFS('Dealer Wise'!F$4:F$124,'Dealer Wise'!$D$4:$D$124,'Zone Wise'!$C28)</f>
        <v>9590650.2803999986</v>
      </c>
      <c r="F28" s="166">
        <f t="shared" si="0"/>
        <v>0.19642880520032832</v>
      </c>
      <c r="G28" s="167">
        <f t="shared" si="7"/>
        <v>29469406.193980955</v>
      </c>
      <c r="H28" s="165">
        <f t="shared" si="1"/>
        <v>2679036.9267255412</v>
      </c>
      <c r="I28" s="167">
        <f t="shared" si="8"/>
        <v>32398910.429559521</v>
      </c>
      <c r="J28" s="165">
        <f t="shared" si="2"/>
        <v>2945355.49359632</v>
      </c>
      <c r="K28" s="165">
        <f t="shared" si="9"/>
        <v>34840163.959208332</v>
      </c>
      <c r="L28" s="165">
        <f t="shared" si="3"/>
        <v>3167287.632655303</v>
      </c>
      <c r="M28" s="168">
        <f t="shared" si="10"/>
        <v>37281417.488857143</v>
      </c>
      <c r="N28" s="165">
        <f t="shared" si="4"/>
        <v>3389219.7717142855</v>
      </c>
      <c r="O28" s="165">
        <f t="shared" si="5"/>
        <v>39234420.31257619</v>
      </c>
      <c r="P28" s="170">
        <f t="shared" si="6"/>
        <v>3566765.4829614717</v>
      </c>
    </row>
    <row r="29" spans="1:16" x14ac:dyDescent="0.2">
      <c r="A29" s="164">
        <v>26</v>
      </c>
      <c r="B29" s="109" t="s">
        <v>1415</v>
      </c>
      <c r="C29" s="109" t="s">
        <v>137</v>
      </c>
      <c r="D29" s="165">
        <f>SUMIFS('Dealer Wise'!E$4:E$124,'Dealer Wise'!$D$4:$D$124,'Zone Wise'!$C29)</f>
        <v>50051628.376961902</v>
      </c>
      <c r="E29" s="165">
        <f>SUMIFS('Dealer Wise'!F$4:F$124,'Dealer Wise'!$D$4:$D$124,'Zone Wise'!$C29)</f>
        <v>10708434.279199999</v>
      </c>
      <c r="F29" s="166">
        <f t="shared" si="0"/>
        <v>0.21394777006154206</v>
      </c>
      <c r="G29" s="167">
        <f t="shared" si="7"/>
        <v>29332868.422369521</v>
      </c>
      <c r="H29" s="165">
        <f t="shared" si="1"/>
        <v>2666624.402033593</v>
      </c>
      <c r="I29" s="167">
        <f t="shared" si="8"/>
        <v>32335966.124987233</v>
      </c>
      <c r="J29" s="165">
        <f t="shared" si="2"/>
        <v>2939633.2840897483</v>
      </c>
      <c r="K29" s="165">
        <f t="shared" si="9"/>
        <v>34838547.543835327</v>
      </c>
      <c r="L29" s="165">
        <f t="shared" si="3"/>
        <v>3167140.6858032118</v>
      </c>
      <c r="M29" s="168">
        <f t="shared" si="10"/>
        <v>37341128.962683424</v>
      </c>
      <c r="N29" s="165">
        <f t="shared" si="4"/>
        <v>3394648.0875166748</v>
      </c>
      <c r="O29" s="165">
        <f t="shared" si="5"/>
        <v>39343194.097761899</v>
      </c>
      <c r="P29" s="170">
        <f t="shared" si="6"/>
        <v>3576654.0088874456</v>
      </c>
    </row>
    <row r="30" spans="1:16" x14ac:dyDescent="0.2">
      <c r="A30" s="164">
        <v>27</v>
      </c>
      <c r="B30" s="109" t="s">
        <v>1415</v>
      </c>
      <c r="C30" s="109" t="s">
        <v>1417</v>
      </c>
      <c r="D30" s="165">
        <f>SUMIFS('Dealer Wise'!E$4:E$124,'Dealer Wise'!$D$4:$D$124,'Zone Wise'!$C30)</f>
        <v>29539836.25167143</v>
      </c>
      <c r="E30" s="165">
        <f>SUMIFS('Dealer Wise'!F$4:F$124,'Dealer Wise'!$D$4:$D$124,'Zone Wise'!$C30)</f>
        <v>7579316.9794999994</v>
      </c>
      <c r="F30" s="166">
        <f t="shared" si="0"/>
        <v>0.25657951909165189</v>
      </c>
      <c r="G30" s="167">
        <f t="shared" si="7"/>
        <v>16052552.021837145</v>
      </c>
      <c r="H30" s="165">
        <f t="shared" si="1"/>
        <v>1459322.911076104</v>
      </c>
      <c r="I30" s="167">
        <f t="shared" si="8"/>
        <v>17824942.196937431</v>
      </c>
      <c r="J30" s="165">
        <f t="shared" si="2"/>
        <v>1620449.2906306756</v>
      </c>
      <c r="K30" s="165">
        <f t="shared" si="9"/>
        <v>19301934.009521004</v>
      </c>
      <c r="L30" s="165">
        <f t="shared" si="3"/>
        <v>1754721.2735928185</v>
      </c>
      <c r="M30" s="168">
        <f t="shared" si="10"/>
        <v>20778925.822104573</v>
      </c>
      <c r="N30" s="165">
        <f t="shared" si="4"/>
        <v>1888993.2565549612</v>
      </c>
      <c r="O30" s="165">
        <f t="shared" si="5"/>
        <v>21960519.27217143</v>
      </c>
      <c r="P30" s="170">
        <f t="shared" si="6"/>
        <v>1996410.8429246754</v>
      </c>
    </row>
    <row r="31" spans="1:16" ht="15" thickBot="1" x14ac:dyDescent="0.25">
      <c r="A31" s="172">
        <v>28</v>
      </c>
      <c r="B31" s="180" t="s">
        <v>1415</v>
      </c>
      <c r="C31" s="173" t="s">
        <v>1416</v>
      </c>
      <c r="D31" s="174">
        <f>SUMIFS('Dealer Wise'!E$4:E$124,'Dealer Wise'!$D$4:$D$124,'Zone Wise'!$C31)</f>
        <v>38571692.225261904</v>
      </c>
      <c r="E31" s="174">
        <f>SUMIFS('Dealer Wise'!F$4:F$124,'Dealer Wise'!$D$4:$D$124,'Zone Wise'!$C31)</f>
        <v>11029992.8916</v>
      </c>
      <c r="F31" s="175">
        <f t="shared" si="0"/>
        <v>0.28596082399454814</v>
      </c>
      <c r="G31" s="176">
        <f t="shared" si="7"/>
        <v>19827360.888609529</v>
      </c>
      <c r="H31" s="174">
        <f t="shared" si="1"/>
        <v>1802487.3535099572</v>
      </c>
      <c r="I31" s="176">
        <f t="shared" si="8"/>
        <v>22141662.422125235</v>
      </c>
      <c r="J31" s="174">
        <f t="shared" si="2"/>
        <v>2012878.402011385</v>
      </c>
      <c r="K31" s="174">
        <f t="shared" si="9"/>
        <v>24070247.033388339</v>
      </c>
      <c r="L31" s="174">
        <f t="shared" si="3"/>
        <v>2188204.2757625761</v>
      </c>
      <c r="M31" s="177">
        <f t="shared" si="10"/>
        <v>25998831.644651428</v>
      </c>
      <c r="N31" s="174">
        <f t="shared" si="4"/>
        <v>2363530.1495137662</v>
      </c>
      <c r="O31" s="174">
        <f t="shared" si="5"/>
        <v>27541699.333661906</v>
      </c>
      <c r="P31" s="178">
        <f t="shared" si="6"/>
        <v>2503790.8485147189</v>
      </c>
    </row>
    <row r="32" spans="1:16" x14ac:dyDescent="0.2">
      <c r="A32" s="247" t="s">
        <v>139</v>
      </c>
      <c r="B32" s="247"/>
      <c r="C32" s="248"/>
      <c r="D32" s="181">
        <f>SUM(D4:D31)</f>
        <v>1050505462.699662</v>
      </c>
      <c r="E32" s="181">
        <f>SUM(E4:E31)</f>
        <v>298615362.37870002</v>
      </c>
      <c r="F32" s="182">
        <f t="shared" ref="F32" si="11">E32/D32</f>
        <v>0.28425874303527893</v>
      </c>
      <c r="G32" s="183">
        <f t="shared" ref="G32:P32" si="12">SUM(G4:G31)</f>
        <v>541789007.78102958</v>
      </c>
      <c r="H32" s="183">
        <f t="shared" si="12"/>
        <v>49253546.161911771</v>
      </c>
      <c r="I32" s="183">
        <f t="shared" si="12"/>
        <v>604819335.54300928</v>
      </c>
      <c r="J32" s="183">
        <f t="shared" si="12"/>
        <v>54983575.958455391</v>
      </c>
      <c r="K32" s="183">
        <f t="shared" si="12"/>
        <v>657344608.67799246</v>
      </c>
      <c r="L32" s="183">
        <f t="shared" si="12"/>
        <v>59758600.788908392</v>
      </c>
      <c r="M32" s="183">
        <f t="shared" si="12"/>
        <v>709869881.81297541</v>
      </c>
      <c r="N32" s="183">
        <f t="shared" si="12"/>
        <v>64533625.619361401</v>
      </c>
      <c r="O32" s="183">
        <f t="shared" si="12"/>
        <v>751890100.32096171</v>
      </c>
      <c r="P32" s="184">
        <f t="shared" si="12"/>
        <v>68353645.483723804</v>
      </c>
    </row>
    <row r="36" spans="4:4" x14ac:dyDescent="0.2">
      <c r="D36" s="133"/>
    </row>
  </sheetData>
  <mergeCells count="2">
    <mergeCell ref="A32:C32"/>
    <mergeCell ref="A2:N2"/>
  </mergeCells>
  <pageMargins left="0.7" right="0.7" top="0.75" bottom="0.75" header="0.3" footer="0.3"/>
  <pageSetup orientation="portrait" r:id="rId1"/>
  <ignoredErrors>
    <ignoredError sqref="K32 O4:O29 F32 I4:I29 K4:K29 M4:M29 O30:O31 I30:I31 K30:K31 M30:M31 O3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37"/>
  <sheetViews>
    <sheetView showGridLines="0" zoomScale="90" zoomScaleNormal="90" workbookViewId="0">
      <pane ySplit="6" topLeftCell="A10" activePane="bottomLeft" state="frozen"/>
      <selection pane="bottomLeft"/>
    </sheetView>
  </sheetViews>
  <sheetFormatPr defaultRowHeight="14.25" x14ac:dyDescent="0.2"/>
  <cols>
    <col min="1" max="1" width="4.85546875" style="132" customWidth="1"/>
    <col min="2" max="2" width="32.28515625" style="122" customWidth="1"/>
    <col min="3" max="3" width="14.28515625" style="122" customWidth="1"/>
    <col min="4" max="4" width="10.7109375" style="193" bestFit="1" customWidth="1"/>
    <col min="5" max="5" width="28.42578125" style="122" customWidth="1"/>
    <col min="6" max="6" width="12.28515625" style="92" bestFit="1" customWidth="1"/>
    <col min="7" max="7" width="16.28515625" style="92" customWidth="1"/>
    <col min="8" max="8" width="10.140625" style="92" bestFit="1" customWidth="1"/>
    <col min="9" max="9" width="15" style="92" bestFit="1" customWidth="1"/>
    <col min="10" max="10" width="8.7109375" style="92" bestFit="1" customWidth="1"/>
    <col min="11" max="11" width="13" style="92" bestFit="1" customWidth="1"/>
    <col min="12" max="12" width="11.85546875" style="92" customWidth="1"/>
    <col min="13" max="13" width="10.28515625" style="92" customWidth="1"/>
    <col min="14" max="14" width="8.5703125" style="92" bestFit="1" customWidth="1"/>
    <col min="15" max="16384" width="9.140625" style="92"/>
  </cols>
  <sheetData>
    <row r="4" spans="1:16" s="99" customFormat="1" x14ac:dyDescent="0.25">
      <c r="A4" s="259" t="s">
        <v>1045</v>
      </c>
      <c r="B4" s="258" t="s">
        <v>150</v>
      </c>
      <c r="C4" s="258" t="s">
        <v>0</v>
      </c>
      <c r="D4" s="263" t="s">
        <v>151</v>
      </c>
      <c r="E4" s="258" t="s">
        <v>152</v>
      </c>
      <c r="F4" s="258" t="s">
        <v>1468</v>
      </c>
      <c r="G4" s="258"/>
      <c r="H4" s="258"/>
      <c r="I4" s="258"/>
      <c r="J4" s="258"/>
      <c r="K4" s="258"/>
      <c r="L4" s="251" t="s">
        <v>153</v>
      </c>
      <c r="M4" s="251"/>
      <c r="N4" s="253" t="s">
        <v>154</v>
      </c>
    </row>
    <row r="5" spans="1:16" s="99" customFormat="1" x14ac:dyDescent="0.25">
      <c r="A5" s="260"/>
      <c r="B5" s="256"/>
      <c r="C5" s="256"/>
      <c r="D5" s="264"/>
      <c r="E5" s="256"/>
      <c r="F5" s="256" t="s">
        <v>1411</v>
      </c>
      <c r="G5" s="256"/>
      <c r="H5" s="257" t="s">
        <v>1412</v>
      </c>
      <c r="I5" s="257"/>
      <c r="J5" s="256" t="s">
        <v>155</v>
      </c>
      <c r="K5" s="256"/>
      <c r="L5" s="252"/>
      <c r="M5" s="252"/>
      <c r="N5" s="254"/>
    </row>
    <row r="6" spans="1:16" s="99" customFormat="1" x14ac:dyDescent="0.25">
      <c r="A6" s="261"/>
      <c r="B6" s="262"/>
      <c r="C6" s="262"/>
      <c r="D6" s="265"/>
      <c r="E6" s="262"/>
      <c r="F6" s="186" t="s">
        <v>156</v>
      </c>
      <c r="G6" s="186" t="s">
        <v>157</v>
      </c>
      <c r="H6" s="187" t="s">
        <v>156</v>
      </c>
      <c r="I6" s="187" t="s">
        <v>157</v>
      </c>
      <c r="J6" s="186" t="s">
        <v>156</v>
      </c>
      <c r="K6" s="186" t="s">
        <v>157</v>
      </c>
      <c r="L6" s="186" t="s">
        <v>158</v>
      </c>
      <c r="M6" s="186" t="s">
        <v>159</v>
      </c>
      <c r="N6" s="255"/>
    </row>
    <row r="7" spans="1:16" x14ac:dyDescent="0.2">
      <c r="A7" s="238">
        <v>1</v>
      </c>
      <c r="B7" s="199" t="s">
        <v>39</v>
      </c>
      <c r="C7" s="194" t="s">
        <v>1423</v>
      </c>
      <c r="D7" s="195" t="s">
        <v>474</v>
      </c>
      <c r="E7" s="195" t="s">
        <v>1005</v>
      </c>
      <c r="F7" s="196">
        <v>2180252.4249999998</v>
      </c>
      <c r="G7" s="197">
        <v>1105</v>
      </c>
      <c r="H7" s="110">
        <v>497</v>
      </c>
      <c r="I7" s="110">
        <v>936035</v>
      </c>
      <c r="J7" s="188">
        <f t="shared" ref="J7:J70" si="0">IFERROR(H7/F7,0)</f>
        <v>2.279552561442513E-4</v>
      </c>
      <c r="K7" s="188">
        <f t="shared" ref="K7:K70" si="1">IFERROR(I7/G7,0)</f>
        <v>847.09049773755657</v>
      </c>
      <c r="L7" s="188">
        <f>IF((J7*0.3)&gt;30%,30%,(J7*0.3))</f>
        <v>6.8386576843275382E-5</v>
      </c>
      <c r="M7" s="188">
        <f>IF((K7*0.7)&gt;70%,70%,(K7*0.7))</f>
        <v>0.7</v>
      </c>
      <c r="N7" s="189">
        <f>L7+M7</f>
        <v>0.70006838657684323</v>
      </c>
      <c r="O7" s="190"/>
      <c r="P7" s="190"/>
    </row>
    <row r="8" spans="1:16" x14ac:dyDescent="0.2">
      <c r="A8" s="238">
        <v>2</v>
      </c>
      <c r="B8" s="199" t="s">
        <v>39</v>
      </c>
      <c r="C8" s="194" t="s">
        <v>1423</v>
      </c>
      <c r="D8" s="195" t="s">
        <v>1265</v>
      </c>
      <c r="E8" s="195" t="s">
        <v>1249</v>
      </c>
      <c r="F8" s="196">
        <v>2297265.5749999997</v>
      </c>
      <c r="G8" s="197">
        <v>1325</v>
      </c>
      <c r="H8" s="110">
        <v>355</v>
      </c>
      <c r="I8" s="110">
        <v>796400</v>
      </c>
      <c r="J8" s="188">
        <f t="shared" si="0"/>
        <v>1.5453154561809862E-4</v>
      </c>
      <c r="K8" s="188">
        <f t="shared" si="1"/>
        <v>601.05660377358492</v>
      </c>
      <c r="L8" s="188">
        <f t="shared" ref="L8:L71" si="2">IF((J8*0.3)&gt;30%,30%,(J8*0.3))</f>
        <v>4.6359463685429585E-5</v>
      </c>
      <c r="M8" s="188">
        <f t="shared" ref="M8:M71" si="3">IF((K8*0.7)&gt;70%,70%,(K8*0.7))</f>
        <v>0.7</v>
      </c>
      <c r="N8" s="189">
        <f t="shared" ref="N8:N71" si="4">L8+M8</f>
        <v>0.70004635946368543</v>
      </c>
      <c r="O8" s="190"/>
      <c r="P8" s="190"/>
    </row>
    <row r="9" spans="1:16" x14ac:dyDescent="0.2">
      <c r="A9" s="238">
        <v>3</v>
      </c>
      <c r="B9" s="199" t="s">
        <v>1326</v>
      </c>
      <c r="C9" s="194" t="s">
        <v>1423</v>
      </c>
      <c r="D9" s="195" t="s">
        <v>428</v>
      </c>
      <c r="E9" s="195" t="s">
        <v>429</v>
      </c>
      <c r="F9" s="196">
        <v>2822864.2250000001</v>
      </c>
      <c r="G9" s="197">
        <v>1530</v>
      </c>
      <c r="H9" s="110">
        <v>313</v>
      </c>
      <c r="I9" s="110">
        <v>647065</v>
      </c>
      <c r="J9" s="188">
        <f t="shared" si="0"/>
        <v>1.1088028861891152E-4</v>
      </c>
      <c r="K9" s="188">
        <f t="shared" si="1"/>
        <v>422.91830065359477</v>
      </c>
      <c r="L9" s="188">
        <f t="shared" si="2"/>
        <v>3.3264086585673458E-5</v>
      </c>
      <c r="M9" s="188">
        <f t="shared" si="3"/>
        <v>0.7</v>
      </c>
      <c r="N9" s="189">
        <f t="shared" si="4"/>
        <v>0.70003326408658562</v>
      </c>
      <c r="O9" s="190"/>
      <c r="P9" s="190"/>
    </row>
    <row r="10" spans="1:16" x14ac:dyDescent="0.2">
      <c r="A10" s="238">
        <v>4</v>
      </c>
      <c r="B10" s="199" t="s">
        <v>1326</v>
      </c>
      <c r="C10" s="194" t="s">
        <v>1423</v>
      </c>
      <c r="D10" s="195" t="s">
        <v>427</v>
      </c>
      <c r="E10" s="195" t="s">
        <v>1201</v>
      </c>
      <c r="F10" s="196">
        <v>2013833.3</v>
      </c>
      <c r="G10" s="197">
        <v>1095</v>
      </c>
      <c r="H10" s="110">
        <v>372</v>
      </c>
      <c r="I10" s="110">
        <v>581010</v>
      </c>
      <c r="J10" s="188">
        <f t="shared" si="0"/>
        <v>1.8472234022547945E-4</v>
      </c>
      <c r="K10" s="188">
        <f t="shared" si="1"/>
        <v>530.60273972602738</v>
      </c>
      <c r="L10" s="188">
        <f t="shared" si="2"/>
        <v>5.5416702067643834E-5</v>
      </c>
      <c r="M10" s="188">
        <f t="shared" si="3"/>
        <v>0.7</v>
      </c>
      <c r="N10" s="189">
        <f t="shared" si="4"/>
        <v>0.70005541670206761</v>
      </c>
      <c r="O10" s="190"/>
      <c r="P10" s="190"/>
    </row>
    <row r="11" spans="1:16" x14ac:dyDescent="0.2">
      <c r="A11" s="238">
        <v>5</v>
      </c>
      <c r="B11" s="199" t="s">
        <v>1326</v>
      </c>
      <c r="C11" s="194" t="s">
        <v>1423</v>
      </c>
      <c r="D11" s="195" t="s">
        <v>425</v>
      </c>
      <c r="E11" s="195" t="s">
        <v>426</v>
      </c>
      <c r="F11" s="196">
        <v>1882634.4750000001</v>
      </c>
      <c r="G11" s="197">
        <v>1020</v>
      </c>
      <c r="H11" s="110">
        <v>454</v>
      </c>
      <c r="I11" s="110">
        <v>777050</v>
      </c>
      <c r="J11" s="188">
        <f t="shared" si="0"/>
        <v>2.4115143222371935E-4</v>
      </c>
      <c r="K11" s="188">
        <f t="shared" si="1"/>
        <v>761.81372549019613</v>
      </c>
      <c r="L11" s="188">
        <f t="shared" si="2"/>
        <v>7.2345429667115797E-5</v>
      </c>
      <c r="M11" s="188">
        <f t="shared" si="3"/>
        <v>0.7</v>
      </c>
      <c r="N11" s="189">
        <f t="shared" si="4"/>
        <v>0.70007234542966712</v>
      </c>
      <c r="O11" s="190"/>
      <c r="P11" s="190"/>
    </row>
    <row r="12" spans="1:16" x14ac:dyDescent="0.2">
      <c r="A12" s="238">
        <v>6</v>
      </c>
      <c r="B12" s="205" t="s">
        <v>55</v>
      </c>
      <c r="C12" s="194" t="s">
        <v>1423</v>
      </c>
      <c r="D12" s="198" t="s">
        <v>628</v>
      </c>
      <c r="E12" s="198" t="s">
        <v>629</v>
      </c>
      <c r="F12" s="196">
        <v>1369470.2000000002</v>
      </c>
      <c r="G12" s="197">
        <v>730</v>
      </c>
      <c r="H12" s="110">
        <v>417</v>
      </c>
      <c r="I12" s="110">
        <v>575565</v>
      </c>
      <c r="J12" s="188">
        <f t="shared" si="0"/>
        <v>3.0449731582330157E-4</v>
      </c>
      <c r="K12" s="188">
        <f t="shared" si="1"/>
        <v>788.44520547945206</v>
      </c>
      <c r="L12" s="188">
        <f t="shared" si="2"/>
        <v>9.1349194746990475E-5</v>
      </c>
      <c r="M12" s="188">
        <f t="shared" si="3"/>
        <v>0.7</v>
      </c>
      <c r="N12" s="189">
        <f t="shared" si="4"/>
        <v>0.70009134919474691</v>
      </c>
      <c r="O12" s="190"/>
      <c r="P12" s="190"/>
    </row>
    <row r="13" spans="1:16" x14ac:dyDescent="0.2">
      <c r="A13" s="238">
        <v>7</v>
      </c>
      <c r="B13" s="205" t="s">
        <v>55</v>
      </c>
      <c r="C13" s="194" t="s">
        <v>1423</v>
      </c>
      <c r="D13" s="198" t="s">
        <v>627</v>
      </c>
      <c r="E13" s="198" t="s">
        <v>1303</v>
      </c>
      <c r="F13" s="196">
        <v>1273643.325</v>
      </c>
      <c r="G13" s="197">
        <v>689</v>
      </c>
      <c r="H13" s="110">
        <v>382</v>
      </c>
      <c r="I13" s="110">
        <v>526090</v>
      </c>
      <c r="J13" s="188">
        <f t="shared" si="0"/>
        <v>2.9992698309002643E-4</v>
      </c>
      <c r="K13" s="188">
        <f t="shared" si="1"/>
        <v>763.55587808417999</v>
      </c>
      <c r="L13" s="188">
        <f t="shared" si="2"/>
        <v>8.997809492700793E-5</v>
      </c>
      <c r="M13" s="188">
        <f t="shared" si="3"/>
        <v>0.7</v>
      </c>
      <c r="N13" s="189">
        <f t="shared" si="4"/>
        <v>0.70008997809492701</v>
      </c>
      <c r="O13" s="190"/>
      <c r="P13" s="190"/>
    </row>
    <row r="14" spans="1:16" x14ac:dyDescent="0.2">
      <c r="A14" s="238">
        <v>8</v>
      </c>
      <c r="B14" s="205" t="s">
        <v>55</v>
      </c>
      <c r="C14" s="194" t="s">
        <v>1423</v>
      </c>
      <c r="D14" s="198" t="s">
        <v>624</v>
      </c>
      <c r="E14" s="198" t="s">
        <v>1289</v>
      </c>
      <c r="F14" s="196">
        <v>1451084.35</v>
      </c>
      <c r="G14" s="197">
        <v>769</v>
      </c>
      <c r="H14" s="110">
        <v>375</v>
      </c>
      <c r="I14" s="110">
        <v>527785</v>
      </c>
      <c r="J14" s="188">
        <f t="shared" si="0"/>
        <v>2.584274304936167E-4</v>
      </c>
      <c r="K14" s="188">
        <f t="shared" si="1"/>
        <v>686.32639791937584</v>
      </c>
      <c r="L14" s="188">
        <f t="shared" si="2"/>
        <v>7.7528229148085008E-5</v>
      </c>
      <c r="M14" s="188">
        <f t="shared" si="3"/>
        <v>0.7</v>
      </c>
      <c r="N14" s="189">
        <f t="shared" si="4"/>
        <v>0.70007752822914804</v>
      </c>
      <c r="O14" s="190"/>
      <c r="P14" s="190"/>
    </row>
    <row r="15" spans="1:16" x14ac:dyDescent="0.2">
      <c r="A15" s="238">
        <v>9</v>
      </c>
      <c r="B15" s="205" t="s">
        <v>55</v>
      </c>
      <c r="C15" s="194" t="s">
        <v>1423</v>
      </c>
      <c r="D15" s="198" t="s">
        <v>625</v>
      </c>
      <c r="E15" s="198" t="s">
        <v>626</v>
      </c>
      <c r="F15" s="196">
        <v>769793.57500000007</v>
      </c>
      <c r="G15" s="197">
        <v>438</v>
      </c>
      <c r="H15" s="110">
        <v>247</v>
      </c>
      <c r="I15" s="110">
        <v>393805</v>
      </c>
      <c r="J15" s="188">
        <f t="shared" si="0"/>
        <v>3.2086523974950035E-4</v>
      </c>
      <c r="K15" s="188">
        <f t="shared" si="1"/>
        <v>899.09817351598178</v>
      </c>
      <c r="L15" s="188">
        <f t="shared" si="2"/>
        <v>9.6259571924850104E-5</v>
      </c>
      <c r="M15" s="188">
        <f t="shared" si="3"/>
        <v>0.7</v>
      </c>
      <c r="N15" s="189">
        <f t="shared" si="4"/>
        <v>0.70009625957192478</v>
      </c>
      <c r="O15" s="190"/>
      <c r="P15" s="190"/>
    </row>
    <row r="16" spans="1:16" x14ac:dyDescent="0.2">
      <c r="A16" s="238">
        <v>10</v>
      </c>
      <c r="B16" s="205" t="s">
        <v>55</v>
      </c>
      <c r="C16" s="194" t="s">
        <v>1423</v>
      </c>
      <c r="D16" s="198" t="s">
        <v>630</v>
      </c>
      <c r="E16" s="198" t="s">
        <v>1397</v>
      </c>
      <c r="F16" s="196">
        <v>1494316.0250000001</v>
      </c>
      <c r="G16" s="197">
        <v>820</v>
      </c>
      <c r="H16" s="110">
        <v>545</v>
      </c>
      <c r="I16" s="110">
        <v>656080</v>
      </c>
      <c r="J16" s="188">
        <f t="shared" si="0"/>
        <v>3.6471535530779034E-4</v>
      </c>
      <c r="K16" s="188">
        <f t="shared" si="1"/>
        <v>800.09756097560978</v>
      </c>
      <c r="L16" s="188">
        <f t="shared" si="2"/>
        <v>1.094146065923371E-4</v>
      </c>
      <c r="M16" s="188">
        <f t="shared" si="3"/>
        <v>0.7</v>
      </c>
      <c r="N16" s="189">
        <f t="shared" si="4"/>
        <v>0.70010941460659226</v>
      </c>
      <c r="O16" s="190"/>
      <c r="P16" s="190"/>
    </row>
    <row r="17" spans="1:16" x14ac:dyDescent="0.2">
      <c r="A17" s="238">
        <v>11</v>
      </c>
      <c r="B17" s="199" t="s">
        <v>33</v>
      </c>
      <c r="C17" s="194" t="s">
        <v>1423</v>
      </c>
      <c r="D17" s="195" t="s">
        <v>443</v>
      </c>
      <c r="E17" s="195" t="s">
        <v>1285</v>
      </c>
      <c r="F17" s="196">
        <v>1419065.425</v>
      </c>
      <c r="G17" s="197">
        <v>770</v>
      </c>
      <c r="H17" s="110">
        <v>316</v>
      </c>
      <c r="I17" s="110">
        <v>696785</v>
      </c>
      <c r="J17" s="188">
        <f t="shared" si="0"/>
        <v>2.226817695878962E-4</v>
      </c>
      <c r="K17" s="188">
        <f t="shared" si="1"/>
        <v>904.91558441558436</v>
      </c>
      <c r="L17" s="188">
        <f t="shared" si="2"/>
        <v>6.6804530876368859E-5</v>
      </c>
      <c r="M17" s="188">
        <f t="shared" si="3"/>
        <v>0.7</v>
      </c>
      <c r="N17" s="189">
        <f t="shared" si="4"/>
        <v>0.70006680453087633</v>
      </c>
      <c r="O17" s="190"/>
      <c r="P17" s="190"/>
    </row>
    <row r="18" spans="1:16" x14ac:dyDescent="0.2">
      <c r="A18" s="238">
        <v>12</v>
      </c>
      <c r="B18" s="199" t="s">
        <v>33</v>
      </c>
      <c r="C18" s="194" t="s">
        <v>1423</v>
      </c>
      <c r="D18" s="195" t="s">
        <v>445</v>
      </c>
      <c r="E18" s="195" t="s">
        <v>1390</v>
      </c>
      <c r="F18" s="196">
        <v>1487689.0250000001</v>
      </c>
      <c r="G18" s="197">
        <v>805</v>
      </c>
      <c r="H18" s="110">
        <v>339</v>
      </c>
      <c r="I18" s="110">
        <v>535885</v>
      </c>
      <c r="J18" s="188">
        <f t="shared" si="0"/>
        <v>2.2787020291421454E-4</v>
      </c>
      <c r="K18" s="188">
        <f t="shared" si="1"/>
        <v>665.695652173913</v>
      </c>
      <c r="L18" s="188">
        <f t="shared" si="2"/>
        <v>6.8361060874264361E-5</v>
      </c>
      <c r="M18" s="188">
        <f t="shared" si="3"/>
        <v>0.7</v>
      </c>
      <c r="N18" s="189">
        <f t="shared" si="4"/>
        <v>0.70006836106087422</v>
      </c>
      <c r="O18" s="190"/>
      <c r="P18" s="190"/>
    </row>
    <row r="19" spans="1:16" x14ac:dyDescent="0.2">
      <c r="A19" s="238">
        <v>13</v>
      </c>
      <c r="B19" s="205" t="s">
        <v>42</v>
      </c>
      <c r="C19" s="194" t="s">
        <v>1423</v>
      </c>
      <c r="D19" s="198" t="s">
        <v>584</v>
      </c>
      <c r="E19" s="198" t="s">
        <v>1012</v>
      </c>
      <c r="F19" s="196">
        <v>2090398.0249999999</v>
      </c>
      <c r="G19" s="197">
        <v>1133</v>
      </c>
      <c r="H19" s="110">
        <v>252</v>
      </c>
      <c r="I19" s="110">
        <v>438380</v>
      </c>
      <c r="J19" s="188">
        <f t="shared" si="0"/>
        <v>1.2055120459655047E-4</v>
      </c>
      <c r="K19" s="188">
        <f t="shared" si="1"/>
        <v>386.91968225948807</v>
      </c>
      <c r="L19" s="188">
        <f t="shared" si="2"/>
        <v>3.616536137896514E-5</v>
      </c>
      <c r="M19" s="188">
        <f t="shared" si="3"/>
        <v>0.7</v>
      </c>
      <c r="N19" s="189">
        <f t="shared" si="4"/>
        <v>0.70003616536137891</v>
      </c>
      <c r="O19" s="190"/>
      <c r="P19" s="190"/>
    </row>
    <row r="20" spans="1:16" x14ac:dyDescent="0.2">
      <c r="A20" s="238">
        <v>14</v>
      </c>
      <c r="B20" s="205" t="s">
        <v>42</v>
      </c>
      <c r="C20" s="194" t="s">
        <v>1423</v>
      </c>
      <c r="D20" s="198" t="s">
        <v>586</v>
      </c>
      <c r="E20" s="198" t="s">
        <v>1013</v>
      </c>
      <c r="F20" s="196">
        <v>1910553.625</v>
      </c>
      <c r="G20" s="197">
        <v>1042</v>
      </c>
      <c r="H20" s="110">
        <v>190</v>
      </c>
      <c r="I20" s="110">
        <v>498390</v>
      </c>
      <c r="J20" s="188">
        <f t="shared" si="0"/>
        <v>9.9447614300802472E-5</v>
      </c>
      <c r="K20" s="188">
        <f t="shared" si="1"/>
        <v>478.30134357005755</v>
      </c>
      <c r="L20" s="188">
        <f t="shared" si="2"/>
        <v>2.9834284290240742E-5</v>
      </c>
      <c r="M20" s="188">
        <f t="shared" si="3"/>
        <v>0.7</v>
      </c>
      <c r="N20" s="189">
        <f t="shared" si="4"/>
        <v>0.70002983428429022</v>
      </c>
      <c r="O20" s="190"/>
      <c r="P20" s="190"/>
    </row>
    <row r="21" spans="1:16" x14ac:dyDescent="0.2">
      <c r="A21" s="238">
        <v>15</v>
      </c>
      <c r="B21" s="199" t="s">
        <v>41</v>
      </c>
      <c r="C21" s="194" t="s">
        <v>1423</v>
      </c>
      <c r="D21" s="195" t="s">
        <v>407</v>
      </c>
      <c r="E21" s="195" t="s">
        <v>1105</v>
      </c>
      <c r="F21" s="196">
        <v>1265086.325</v>
      </c>
      <c r="G21" s="197">
        <v>678</v>
      </c>
      <c r="H21" s="110">
        <v>310</v>
      </c>
      <c r="I21" s="110">
        <v>449275</v>
      </c>
      <c r="J21" s="188">
        <f t="shared" si="0"/>
        <v>2.4504256656161387E-4</v>
      </c>
      <c r="K21" s="188">
        <f t="shared" si="1"/>
        <v>662.64749262536873</v>
      </c>
      <c r="L21" s="188">
        <f t="shared" si="2"/>
        <v>7.3512769968484164E-5</v>
      </c>
      <c r="M21" s="188">
        <f t="shared" si="3"/>
        <v>0.7</v>
      </c>
      <c r="N21" s="189">
        <f t="shared" si="4"/>
        <v>0.70007351276996843</v>
      </c>
      <c r="O21" s="190"/>
      <c r="P21" s="190"/>
    </row>
    <row r="22" spans="1:16" x14ac:dyDescent="0.2">
      <c r="A22" s="238">
        <v>16</v>
      </c>
      <c r="B22" s="199" t="s">
        <v>41</v>
      </c>
      <c r="C22" s="194" t="s">
        <v>1423</v>
      </c>
      <c r="D22" s="195" t="s">
        <v>410</v>
      </c>
      <c r="E22" s="195" t="s">
        <v>1106</v>
      </c>
      <c r="F22" s="196">
        <v>2278820.75</v>
      </c>
      <c r="G22" s="197">
        <v>1239</v>
      </c>
      <c r="H22" s="110">
        <v>786</v>
      </c>
      <c r="I22" s="110">
        <v>1524955</v>
      </c>
      <c r="J22" s="188">
        <f t="shared" si="0"/>
        <v>3.4491523740952422E-4</v>
      </c>
      <c r="K22" s="188">
        <f t="shared" si="1"/>
        <v>1230.7949959644875</v>
      </c>
      <c r="L22" s="188">
        <f t="shared" si="2"/>
        <v>1.0347457122285727E-4</v>
      </c>
      <c r="M22" s="188">
        <f t="shared" si="3"/>
        <v>0.7</v>
      </c>
      <c r="N22" s="189">
        <f t="shared" si="4"/>
        <v>0.70010347457122279</v>
      </c>
      <c r="O22" s="190"/>
      <c r="P22" s="190"/>
    </row>
    <row r="23" spans="1:16" x14ac:dyDescent="0.2">
      <c r="A23" s="238">
        <v>17</v>
      </c>
      <c r="B23" s="199" t="s">
        <v>41</v>
      </c>
      <c r="C23" s="194" t="s">
        <v>1423</v>
      </c>
      <c r="D23" s="195" t="s">
        <v>409</v>
      </c>
      <c r="E23" s="195" t="s">
        <v>1107</v>
      </c>
      <c r="F23" s="196">
        <v>1582364.7750000001</v>
      </c>
      <c r="G23" s="197">
        <v>860</v>
      </c>
      <c r="H23" s="110">
        <v>558</v>
      </c>
      <c r="I23" s="110">
        <v>963915</v>
      </c>
      <c r="J23" s="188">
        <f t="shared" si="0"/>
        <v>3.5263676796647598E-4</v>
      </c>
      <c r="K23" s="188">
        <f t="shared" si="1"/>
        <v>1120.8313953488373</v>
      </c>
      <c r="L23" s="188">
        <f t="shared" si="2"/>
        <v>1.0579103038994279E-4</v>
      </c>
      <c r="M23" s="188">
        <f t="shared" si="3"/>
        <v>0.7</v>
      </c>
      <c r="N23" s="189">
        <f t="shared" si="4"/>
        <v>0.70010579103038995</v>
      </c>
      <c r="O23" s="190"/>
      <c r="P23" s="190"/>
    </row>
    <row r="24" spans="1:16" x14ac:dyDescent="0.2">
      <c r="A24" s="238">
        <v>18</v>
      </c>
      <c r="B24" s="199" t="s">
        <v>41</v>
      </c>
      <c r="C24" s="194" t="s">
        <v>1423</v>
      </c>
      <c r="D24" s="195" t="s">
        <v>408</v>
      </c>
      <c r="E24" s="195" t="s">
        <v>1108</v>
      </c>
      <c r="F24" s="196">
        <v>766457.27500000002</v>
      </c>
      <c r="G24" s="197">
        <v>416</v>
      </c>
      <c r="H24" s="110">
        <v>203</v>
      </c>
      <c r="I24" s="110">
        <v>320550</v>
      </c>
      <c r="J24" s="188">
        <f t="shared" si="0"/>
        <v>2.6485494576328471E-4</v>
      </c>
      <c r="K24" s="188">
        <f t="shared" si="1"/>
        <v>770.55288461538464</v>
      </c>
      <c r="L24" s="188">
        <f t="shared" si="2"/>
        <v>7.9456483728985409E-5</v>
      </c>
      <c r="M24" s="188">
        <f t="shared" si="3"/>
        <v>0.7</v>
      </c>
      <c r="N24" s="189">
        <f t="shared" si="4"/>
        <v>0.70007945648372893</v>
      </c>
      <c r="O24" s="190"/>
      <c r="P24" s="190"/>
    </row>
    <row r="25" spans="1:16" x14ac:dyDescent="0.2">
      <c r="A25" s="238">
        <v>19</v>
      </c>
      <c r="B25" s="205" t="s">
        <v>61</v>
      </c>
      <c r="C25" s="194" t="s">
        <v>1423</v>
      </c>
      <c r="D25" s="198" t="s">
        <v>677</v>
      </c>
      <c r="E25" s="198" t="s">
        <v>1054</v>
      </c>
      <c r="F25" s="196">
        <v>1458412.7249999999</v>
      </c>
      <c r="G25" s="197">
        <v>851</v>
      </c>
      <c r="H25" s="110">
        <v>477</v>
      </c>
      <c r="I25" s="110">
        <v>763935</v>
      </c>
      <c r="J25" s="188">
        <f t="shared" si="0"/>
        <v>3.2706790870876422E-4</v>
      </c>
      <c r="K25" s="188">
        <f t="shared" si="1"/>
        <v>897.69095182138665</v>
      </c>
      <c r="L25" s="188">
        <f t="shared" si="2"/>
        <v>9.8120372612629258E-5</v>
      </c>
      <c r="M25" s="188">
        <f t="shared" si="3"/>
        <v>0.7</v>
      </c>
      <c r="N25" s="189">
        <f t="shared" si="4"/>
        <v>0.70009812037261254</v>
      </c>
      <c r="O25" s="190"/>
      <c r="P25" s="190"/>
    </row>
    <row r="26" spans="1:16" x14ac:dyDescent="0.2">
      <c r="A26" s="238">
        <v>20</v>
      </c>
      <c r="B26" s="205" t="s">
        <v>61</v>
      </c>
      <c r="C26" s="194" t="s">
        <v>1423</v>
      </c>
      <c r="D26" s="198" t="s">
        <v>679</v>
      </c>
      <c r="E26" s="198" t="s">
        <v>1398</v>
      </c>
      <c r="F26" s="196">
        <v>1991544.55</v>
      </c>
      <c r="G26" s="197">
        <v>1057</v>
      </c>
      <c r="H26" s="110">
        <v>303</v>
      </c>
      <c r="I26" s="110">
        <v>527035</v>
      </c>
      <c r="J26" s="188">
        <f t="shared" si="0"/>
        <v>1.5214321969347862E-4</v>
      </c>
      <c r="K26" s="188">
        <f t="shared" si="1"/>
        <v>498.6140018921476</v>
      </c>
      <c r="L26" s="188">
        <f t="shared" si="2"/>
        <v>4.5642965908043586E-5</v>
      </c>
      <c r="M26" s="188">
        <f t="shared" si="3"/>
        <v>0.7</v>
      </c>
      <c r="N26" s="189">
        <f t="shared" si="4"/>
        <v>0.70004564296590799</v>
      </c>
      <c r="O26" s="190"/>
      <c r="P26" s="190"/>
    </row>
    <row r="27" spans="1:16" x14ac:dyDescent="0.2">
      <c r="A27" s="238">
        <v>21</v>
      </c>
      <c r="B27" s="205" t="s">
        <v>61</v>
      </c>
      <c r="C27" s="194" t="s">
        <v>1423</v>
      </c>
      <c r="D27" s="198" t="s">
        <v>678</v>
      </c>
      <c r="E27" s="198" t="s">
        <v>1055</v>
      </c>
      <c r="F27" s="196">
        <v>1876194.85</v>
      </c>
      <c r="G27" s="197">
        <v>1035</v>
      </c>
      <c r="H27" s="110">
        <v>428</v>
      </c>
      <c r="I27" s="110">
        <v>578880</v>
      </c>
      <c r="J27" s="188">
        <f t="shared" si="0"/>
        <v>2.2812129561063446E-4</v>
      </c>
      <c r="K27" s="188">
        <f t="shared" si="1"/>
        <v>559.304347826087</v>
      </c>
      <c r="L27" s="188">
        <f t="shared" si="2"/>
        <v>6.8436388683190336E-5</v>
      </c>
      <c r="M27" s="188">
        <f t="shared" si="3"/>
        <v>0.7</v>
      </c>
      <c r="N27" s="189">
        <f t="shared" si="4"/>
        <v>0.7000684363886831</v>
      </c>
      <c r="O27" s="190"/>
      <c r="P27" s="190"/>
    </row>
    <row r="28" spans="1:16" x14ac:dyDescent="0.2">
      <c r="A28" s="238">
        <v>22</v>
      </c>
      <c r="B28" s="205" t="s">
        <v>61</v>
      </c>
      <c r="C28" s="194" t="s">
        <v>1423</v>
      </c>
      <c r="D28" s="198" t="s">
        <v>675</v>
      </c>
      <c r="E28" s="198" t="s">
        <v>1399</v>
      </c>
      <c r="F28" s="196">
        <v>1607390.5249999999</v>
      </c>
      <c r="G28" s="197">
        <v>839</v>
      </c>
      <c r="H28" s="110">
        <v>239</v>
      </c>
      <c r="I28" s="110">
        <v>422210</v>
      </c>
      <c r="J28" s="188">
        <f t="shared" si="0"/>
        <v>1.4868819759902466E-4</v>
      </c>
      <c r="K28" s="188">
        <f t="shared" si="1"/>
        <v>503.2300357568534</v>
      </c>
      <c r="L28" s="188">
        <f t="shared" si="2"/>
        <v>4.4606459279707398E-5</v>
      </c>
      <c r="M28" s="188">
        <f t="shared" si="3"/>
        <v>0.7</v>
      </c>
      <c r="N28" s="189">
        <f t="shared" si="4"/>
        <v>0.70004460645927968</v>
      </c>
      <c r="O28" s="190"/>
      <c r="P28" s="190"/>
    </row>
    <row r="29" spans="1:16" x14ac:dyDescent="0.2">
      <c r="A29" s="238">
        <v>23</v>
      </c>
      <c r="B29" s="205" t="s">
        <v>61</v>
      </c>
      <c r="C29" s="194" t="s">
        <v>1423</v>
      </c>
      <c r="D29" s="198" t="s">
        <v>680</v>
      </c>
      <c r="E29" s="198" t="s">
        <v>1056</v>
      </c>
      <c r="F29" s="196">
        <v>3190786.0750000002</v>
      </c>
      <c r="G29" s="197">
        <v>1706</v>
      </c>
      <c r="H29" s="110">
        <v>941</v>
      </c>
      <c r="I29" s="110">
        <v>1491730</v>
      </c>
      <c r="J29" s="188">
        <f t="shared" si="0"/>
        <v>2.949116543327023E-4</v>
      </c>
      <c r="K29" s="188">
        <f t="shared" si="1"/>
        <v>874.40211019929654</v>
      </c>
      <c r="L29" s="188">
        <f t="shared" si="2"/>
        <v>8.8473496299810688E-5</v>
      </c>
      <c r="M29" s="188">
        <f t="shared" si="3"/>
        <v>0.7</v>
      </c>
      <c r="N29" s="189">
        <f t="shared" si="4"/>
        <v>0.70008847349629977</v>
      </c>
      <c r="O29" s="190"/>
      <c r="P29" s="190"/>
    </row>
    <row r="30" spans="1:16" x14ac:dyDescent="0.2">
      <c r="A30" s="238">
        <v>24</v>
      </c>
      <c r="B30" s="205" t="s">
        <v>50</v>
      </c>
      <c r="C30" s="194" t="s">
        <v>1423</v>
      </c>
      <c r="D30" s="198" t="s">
        <v>638</v>
      </c>
      <c r="E30" s="198" t="s">
        <v>644</v>
      </c>
      <c r="F30" s="196">
        <v>2635735.0249999999</v>
      </c>
      <c r="G30" s="197">
        <v>1049</v>
      </c>
      <c r="H30" s="110">
        <v>533</v>
      </c>
      <c r="I30" s="110">
        <v>996775</v>
      </c>
      <c r="J30" s="188">
        <f t="shared" si="0"/>
        <v>2.0222063103630838E-4</v>
      </c>
      <c r="K30" s="188">
        <f t="shared" si="1"/>
        <v>950.21448999046709</v>
      </c>
      <c r="L30" s="188">
        <f t="shared" si="2"/>
        <v>6.0666189310892515E-5</v>
      </c>
      <c r="M30" s="188">
        <f t="shared" si="3"/>
        <v>0.7</v>
      </c>
      <c r="N30" s="189">
        <f t="shared" si="4"/>
        <v>0.70006066618931084</v>
      </c>
      <c r="O30" s="190"/>
      <c r="P30" s="190"/>
    </row>
    <row r="31" spans="1:16" x14ac:dyDescent="0.2">
      <c r="A31" s="238">
        <v>25</v>
      </c>
      <c r="B31" s="205" t="s">
        <v>50</v>
      </c>
      <c r="C31" s="194" t="s">
        <v>1423</v>
      </c>
      <c r="D31" s="198" t="s">
        <v>636</v>
      </c>
      <c r="E31" s="198" t="s">
        <v>637</v>
      </c>
      <c r="F31" s="196">
        <v>1211608.2749999999</v>
      </c>
      <c r="G31" s="197">
        <v>592</v>
      </c>
      <c r="H31" s="110">
        <v>292</v>
      </c>
      <c r="I31" s="110">
        <v>354830</v>
      </c>
      <c r="J31" s="188">
        <f t="shared" si="0"/>
        <v>2.4100198556336206E-4</v>
      </c>
      <c r="K31" s="188">
        <f t="shared" si="1"/>
        <v>599.375</v>
      </c>
      <c r="L31" s="188">
        <f t="shared" si="2"/>
        <v>7.2300595669008621E-5</v>
      </c>
      <c r="M31" s="188">
        <f t="shared" si="3"/>
        <v>0.7</v>
      </c>
      <c r="N31" s="189">
        <f t="shared" si="4"/>
        <v>0.70007230059566894</v>
      </c>
      <c r="O31" s="190"/>
      <c r="P31" s="190"/>
    </row>
    <row r="32" spans="1:16" x14ac:dyDescent="0.2">
      <c r="A32" s="238">
        <v>26</v>
      </c>
      <c r="B32" s="205" t="s">
        <v>50</v>
      </c>
      <c r="C32" s="194" t="s">
        <v>1423</v>
      </c>
      <c r="D32" s="198" t="s">
        <v>632</v>
      </c>
      <c r="E32" s="198" t="s">
        <v>633</v>
      </c>
      <c r="F32" s="196">
        <v>1747532.675</v>
      </c>
      <c r="G32" s="197">
        <v>1165</v>
      </c>
      <c r="H32" s="110">
        <v>495</v>
      </c>
      <c r="I32" s="110">
        <v>723735</v>
      </c>
      <c r="J32" s="188">
        <f t="shared" si="0"/>
        <v>2.8325650620524164E-4</v>
      </c>
      <c r="K32" s="188">
        <f t="shared" si="1"/>
        <v>621.23175965665234</v>
      </c>
      <c r="L32" s="188">
        <f t="shared" si="2"/>
        <v>8.4976951861572494E-5</v>
      </c>
      <c r="M32" s="188">
        <f t="shared" si="3"/>
        <v>0.7</v>
      </c>
      <c r="N32" s="189">
        <f t="shared" si="4"/>
        <v>0.70008497695186156</v>
      </c>
      <c r="O32" s="190"/>
      <c r="P32" s="190"/>
    </row>
    <row r="33" spans="1:16" x14ac:dyDescent="0.2">
      <c r="A33" s="238">
        <v>27</v>
      </c>
      <c r="B33" s="205" t="s">
        <v>50</v>
      </c>
      <c r="C33" s="194" t="s">
        <v>1423</v>
      </c>
      <c r="D33" s="198" t="s">
        <v>643</v>
      </c>
      <c r="E33" s="198" t="s">
        <v>1052</v>
      </c>
      <c r="F33" s="196">
        <v>1624276.4</v>
      </c>
      <c r="G33" s="197">
        <v>964</v>
      </c>
      <c r="H33" s="110">
        <v>253</v>
      </c>
      <c r="I33" s="110">
        <v>363595</v>
      </c>
      <c r="J33" s="188">
        <f t="shared" si="0"/>
        <v>1.5576166716452941E-4</v>
      </c>
      <c r="K33" s="188">
        <f t="shared" si="1"/>
        <v>377.17323651452284</v>
      </c>
      <c r="L33" s="188">
        <f t="shared" si="2"/>
        <v>4.6728500149358822E-5</v>
      </c>
      <c r="M33" s="188">
        <f t="shared" si="3"/>
        <v>0.7</v>
      </c>
      <c r="N33" s="189">
        <f t="shared" si="4"/>
        <v>0.70004672850014926</v>
      </c>
      <c r="O33" s="190"/>
      <c r="P33" s="190"/>
    </row>
    <row r="34" spans="1:16" x14ac:dyDescent="0.2">
      <c r="A34" s="238">
        <v>28</v>
      </c>
      <c r="B34" s="205" t="s">
        <v>50</v>
      </c>
      <c r="C34" s="194" t="s">
        <v>1423</v>
      </c>
      <c r="D34" s="198" t="s">
        <v>639</v>
      </c>
      <c r="E34" s="198" t="s">
        <v>1384</v>
      </c>
      <c r="F34" s="196">
        <v>1286043.7250000001</v>
      </c>
      <c r="G34" s="197">
        <v>1153</v>
      </c>
      <c r="H34" s="110">
        <v>320</v>
      </c>
      <c r="I34" s="110">
        <v>398005</v>
      </c>
      <c r="J34" s="188">
        <f t="shared" si="0"/>
        <v>2.4882513228700681E-4</v>
      </c>
      <c r="K34" s="188">
        <f t="shared" si="1"/>
        <v>345.19080659150046</v>
      </c>
      <c r="L34" s="188">
        <f t="shared" si="2"/>
        <v>7.4647539686102034E-5</v>
      </c>
      <c r="M34" s="188">
        <f t="shared" si="3"/>
        <v>0.7</v>
      </c>
      <c r="N34" s="189">
        <f t="shared" si="4"/>
        <v>0.70007464753968607</v>
      </c>
      <c r="O34" s="190"/>
      <c r="P34" s="190"/>
    </row>
    <row r="35" spans="1:16" x14ac:dyDescent="0.2">
      <c r="A35" s="238">
        <v>29</v>
      </c>
      <c r="B35" s="205" t="s">
        <v>50</v>
      </c>
      <c r="C35" s="194" t="s">
        <v>1423</v>
      </c>
      <c r="D35" s="198" t="s">
        <v>641</v>
      </c>
      <c r="E35" s="198" t="s">
        <v>1304</v>
      </c>
      <c r="F35" s="196">
        <v>2160691.125</v>
      </c>
      <c r="G35" s="197">
        <v>1323</v>
      </c>
      <c r="H35" s="110">
        <v>316</v>
      </c>
      <c r="I35" s="110">
        <v>517050</v>
      </c>
      <c r="J35" s="188">
        <f t="shared" si="0"/>
        <v>1.4624950153391313E-4</v>
      </c>
      <c r="K35" s="188">
        <f t="shared" si="1"/>
        <v>390.81632653061223</v>
      </c>
      <c r="L35" s="188">
        <f t="shared" si="2"/>
        <v>4.3874850460173937E-5</v>
      </c>
      <c r="M35" s="188">
        <f t="shared" si="3"/>
        <v>0.7</v>
      </c>
      <c r="N35" s="189">
        <f t="shared" si="4"/>
        <v>0.70004387485046016</v>
      </c>
      <c r="O35" s="190"/>
      <c r="P35" s="190"/>
    </row>
    <row r="36" spans="1:16" x14ac:dyDescent="0.2">
      <c r="A36" s="238">
        <v>30</v>
      </c>
      <c r="B36" s="205" t="s">
        <v>50</v>
      </c>
      <c r="C36" s="194" t="s">
        <v>1423</v>
      </c>
      <c r="D36" s="198" t="s">
        <v>634</v>
      </c>
      <c r="E36" s="198" t="s">
        <v>635</v>
      </c>
      <c r="F36" s="196">
        <v>2133060.1750000003</v>
      </c>
      <c r="G36" s="197">
        <v>1111</v>
      </c>
      <c r="H36" s="110">
        <v>393</v>
      </c>
      <c r="I36" s="110">
        <v>657825</v>
      </c>
      <c r="J36" s="188">
        <f t="shared" si="0"/>
        <v>1.8424234093630291E-4</v>
      </c>
      <c r="K36" s="188">
        <f t="shared" si="1"/>
        <v>592.10171017101709</v>
      </c>
      <c r="L36" s="188">
        <f t="shared" si="2"/>
        <v>5.5272702280890873E-5</v>
      </c>
      <c r="M36" s="188">
        <f t="shared" si="3"/>
        <v>0.7</v>
      </c>
      <c r="N36" s="189">
        <f t="shared" si="4"/>
        <v>0.70005527270228085</v>
      </c>
      <c r="O36" s="190"/>
      <c r="P36" s="190"/>
    </row>
    <row r="37" spans="1:16" x14ac:dyDescent="0.2">
      <c r="A37" s="238">
        <v>31</v>
      </c>
      <c r="B37" s="205" t="s">
        <v>50</v>
      </c>
      <c r="C37" s="194" t="s">
        <v>1423</v>
      </c>
      <c r="D37" s="198" t="s">
        <v>642</v>
      </c>
      <c r="E37" s="198" t="s">
        <v>1116</v>
      </c>
      <c r="F37" s="196">
        <v>3848895.4750000001</v>
      </c>
      <c r="G37" s="197">
        <v>1708</v>
      </c>
      <c r="H37" s="110">
        <v>954</v>
      </c>
      <c r="I37" s="110">
        <v>1793845</v>
      </c>
      <c r="J37" s="188">
        <f t="shared" si="0"/>
        <v>2.4786331720270992E-4</v>
      </c>
      <c r="K37" s="188">
        <f t="shared" si="1"/>
        <v>1050.2605386416863</v>
      </c>
      <c r="L37" s="188">
        <f t="shared" si="2"/>
        <v>7.4358995160812976E-5</v>
      </c>
      <c r="M37" s="188">
        <f t="shared" si="3"/>
        <v>0.7</v>
      </c>
      <c r="N37" s="189">
        <f t="shared" si="4"/>
        <v>0.70007435899516079</v>
      </c>
      <c r="O37" s="190"/>
      <c r="P37" s="190"/>
    </row>
    <row r="38" spans="1:16" x14ac:dyDescent="0.2">
      <c r="A38" s="238">
        <v>32</v>
      </c>
      <c r="B38" s="205" t="s">
        <v>50</v>
      </c>
      <c r="C38" s="194" t="s">
        <v>1423</v>
      </c>
      <c r="D38" s="198" t="s">
        <v>1360</v>
      </c>
      <c r="E38" s="198" t="s">
        <v>1072</v>
      </c>
      <c r="F38" s="196">
        <v>561169.52500000002</v>
      </c>
      <c r="G38" s="197">
        <v>273</v>
      </c>
      <c r="H38" s="110">
        <v>160</v>
      </c>
      <c r="I38" s="110">
        <v>174780</v>
      </c>
      <c r="J38" s="188">
        <f t="shared" si="0"/>
        <v>2.8511883285180174E-4</v>
      </c>
      <c r="K38" s="188">
        <f t="shared" si="1"/>
        <v>640.2197802197802</v>
      </c>
      <c r="L38" s="188">
        <f t="shared" si="2"/>
        <v>8.5535649855540514E-5</v>
      </c>
      <c r="M38" s="188">
        <f t="shared" si="3"/>
        <v>0.7</v>
      </c>
      <c r="N38" s="189">
        <f t="shared" si="4"/>
        <v>0.70008553564985554</v>
      </c>
      <c r="O38" s="190"/>
      <c r="P38" s="190"/>
    </row>
    <row r="39" spans="1:16" x14ac:dyDescent="0.2">
      <c r="A39" s="238">
        <v>33</v>
      </c>
      <c r="B39" s="205" t="s">
        <v>60</v>
      </c>
      <c r="C39" s="194" t="s">
        <v>1423</v>
      </c>
      <c r="D39" s="198" t="s">
        <v>667</v>
      </c>
      <c r="E39" s="198" t="s">
        <v>1335</v>
      </c>
      <c r="F39" s="196">
        <v>1853928.55</v>
      </c>
      <c r="G39" s="197">
        <v>1005</v>
      </c>
      <c r="H39" s="110">
        <v>457</v>
      </c>
      <c r="I39" s="110">
        <v>568640</v>
      </c>
      <c r="J39" s="188">
        <f t="shared" si="0"/>
        <v>2.4650356670973108E-4</v>
      </c>
      <c r="K39" s="188">
        <f t="shared" si="1"/>
        <v>565.81094527363189</v>
      </c>
      <c r="L39" s="188">
        <f t="shared" si="2"/>
        <v>7.3951070012919328E-5</v>
      </c>
      <c r="M39" s="188">
        <f t="shared" si="3"/>
        <v>0.7</v>
      </c>
      <c r="N39" s="189">
        <f t="shared" si="4"/>
        <v>0.70007395107001291</v>
      </c>
      <c r="O39" s="190"/>
      <c r="P39" s="190"/>
    </row>
    <row r="40" spans="1:16" x14ac:dyDescent="0.2">
      <c r="A40" s="238">
        <v>34</v>
      </c>
      <c r="B40" s="205" t="s">
        <v>60</v>
      </c>
      <c r="C40" s="194" t="s">
        <v>1423</v>
      </c>
      <c r="D40" s="198" t="s">
        <v>669</v>
      </c>
      <c r="E40" s="198" t="s">
        <v>670</v>
      </c>
      <c r="F40" s="196">
        <v>2072966.0500000003</v>
      </c>
      <c r="G40" s="197">
        <v>1213</v>
      </c>
      <c r="H40" s="110">
        <v>367</v>
      </c>
      <c r="I40" s="110">
        <v>690325</v>
      </c>
      <c r="J40" s="188">
        <f t="shared" si="0"/>
        <v>1.7704100846224662E-4</v>
      </c>
      <c r="K40" s="188">
        <f t="shared" si="1"/>
        <v>569.10552349546583</v>
      </c>
      <c r="L40" s="188">
        <f t="shared" si="2"/>
        <v>5.3112302538673986E-5</v>
      </c>
      <c r="M40" s="188">
        <f t="shared" si="3"/>
        <v>0.7</v>
      </c>
      <c r="N40" s="189">
        <f t="shared" si="4"/>
        <v>0.70005311230253864</v>
      </c>
      <c r="O40" s="190"/>
      <c r="P40" s="190"/>
    </row>
    <row r="41" spans="1:16" x14ac:dyDescent="0.2">
      <c r="A41" s="238">
        <v>35</v>
      </c>
      <c r="B41" s="205" t="s">
        <v>60</v>
      </c>
      <c r="C41" s="194" t="s">
        <v>1423</v>
      </c>
      <c r="D41" s="198" t="s">
        <v>671</v>
      </c>
      <c r="E41" s="198" t="s">
        <v>1139</v>
      </c>
      <c r="F41" s="196">
        <v>2217246.0749999997</v>
      </c>
      <c r="G41" s="197">
        <v>1122</v>
      </c>
      <c r="H41" s="110">
        <v>275</v>
      </c>
      <c r="I41" s="110">
        <v>532725</v>
      </c>
      <c r="J41" s="188">
        <f t="shared" si="0"/>
        <v>1.2402773111234398E-4</v>
      </c>
      <c r="K41" s="188">
        <f t="shared" si="1"/>
        <v>474.79946524064172</v>
      </c>
      <c r="L41" s="188">
        <f t="shared" si="2"/>
        <v>3.7208319333703191E-5</v>
      </c>
      <c r="M41" s="188">
        <f t="shared" si="3"/>
        <v>0.7</v>
      </c>
      <c r="N41" s="189">
        <f t="shared" si="4"/>
        <v>0.70003720831933369</v>
      </c>
      <c r="O41" s="190"/>
      <c r="P41" s="190"/>
    </row>
    <row r="42" spans="1:16" x14ac:dyDescent="0.2">
      <c r="A42" s="238">
        <v>36</v>
      </c>
      <c r="B42" s="205" t="s">
        <v>60</v>
      </c>
      <c r="C42" s="194" t="s">
        <v>1423</v>
      </c>
      <c r="D42" s="198" t="s">
        <v>665</v>
      </c>
      <c r="E42" s="198" t="s">
        <v>1018</v>
      </c>
      <c r="F42" s="196">
        <v>5164292.9749999996</v>
      </c>
      <c r="G42" s="197">
        <v>2835</v>
      </c>
      <c r="H42" s="110">
        <v>641</v>
      </c>
      <c r="I42" s="110">
        <v>1657845</v>
      </c>
      <c r="J42" s="188">
        <f t="shared" si="0"/>
        <v>1.2412154056770956E-4</v>
      </c>
      <c r="K42" s="188">
        <f t="shared" si="1"/>
        <v>584.77777777777783</v>
      </c>
      <c r="L42" s="188">
        <f t="shared" si="2"/>
        <v>3.7236462170312865E-5</v>
      </c>
      <c r="M42" s="188">
        <f t="shared" si="3"/>
        <v>0.7</v>
      </c>
      <c r="N42" s="189">
        <f t="shared" si="4"/>
        <v>0.70003723646217031</v>
      </c>
      <c r="O42" s="190"/>
      <c r="P42" s="190"/>
    </row>
    <row r="43" spans="1:16" x14ac:dyDescent="0.2">
      <c r="A43" s="238">
        <v>37</v>
      </c>
      <c r="B43" s="205" t="s">
        <v>60</v>
      </c>
      <c r="C43" s="194" t="s">
        <v>1423</v>
      </c>
      <c r="D43" s="198" t="s">
        <v>666</v>
      </c>
      <c r="E43" s="198" t="s">
        <v>1019</v>
      </c>
      <c r="F43" s="196">
        <v>2869121.5500000003</v>
      </c>
      <c r="G43" s="197">
        <v>1518</v>
      </c>
      <c r="H43" s="110">
        <v>467</v>
      </c>
      <c r="I43" s="110">
        <v>706265</v>
      </c>
      <c r="J43" s="188">
        <f t="shared" si="0"/>
        <v>1.6276758996146398E-4</v>
      </c>
      <c r="K43" s="188">
        <f t="shared" si="1"/>
        <v>465.26021080368906</v>
      </c>
      <c r="L43" s="188">
        <f t="shared" si="2"/>
        <v>4.8830276988439196E-5</v>
      </c>
      <c r="M43" s="188">
        <f t="shared" si="3"/>
        <v>0.7</v>
      </c>
      <c r="N43" s="189">
        <f t="shared" si="4"/>
        <v>0.70004883027698839</v>
      </c>
      <c r="O43" s="190"/>
      <c r="P43" s="190"/>
    </row>
    <row r="44" spans="1:16" x14ac:dyDescent="0.2">
      <c r="A44" s="238">
        <v>38</v>
      </c>
      <c r="B44" s="205" t="s">
        <v>60</v>
      </c>
      <c r="C44" s="194" t="s">
        <v>1423</v>
      </c>
      <c r="D44" s="198" t="s">
        <v>672</v>
      </c>
      <c r="E44" s="198" t="s">
        <v>1020</v>
      </c>
      <c r="F44" s="196">
        <v>1234155.0999999999</v>
      </c>
      <c r="G44" s="197">
        <v>668</v>
      </c>
      <c r="H44" s="110">
        <v>179</v>
      </c>
      <c r="I44" s="110">
        <v>253015</v>
      </c>
      <c r="J44" s="188">
        <f t="shared" si="0"/>
        <v>1.4503849637699509E-4</v>
      </c>
      <c r="K44" s="188">
        <f t="shared" si="1"/>
        <v>378.76497005988023</v>
      </c>
      <c r="L44" s="188">
        <f t="shared" si="2"/>
        <v>4.3511548913098525E-5</v>
      </c>
      <c r="M44" s="188">
        <f t="shared" si="3"/>
        <v>0.7</v>
      </c>
      <c r="N44" s="189">
        <f t="shared" si="4"/>
        <v>0.70004351154891309</v>
      </c>
      <c r="O44" s="190"/>
      <c r="P44" s="190"/>
    </row>
    <row r="45" spans="1:16" x14ac:dyDescent="0.2">
      <c r="A45" s="238">
        <v>39</v>
      </c>
      <c r="B45" s="205" t="s">
        <v>52</v>
      </c>
      <c r="C45" s="194" t="s">
        <v>1423</v>
      </c>
      <c r="D45" s="198" t="s">
        <v>647</v>
      </c>
      <c r="E45" s="198" t="s">
        <v>1396</v>
      </c>
      <c r="F45" s="196">
        <v>3789477.7749999999</v>
      </c>
      <c r="G45" s="197">
        <v>2429</v>
      </c>
      <c r="H45" s="110">
        <v>631</v>
      </c>
      <c r="I45" s="110">
        <v>1242320</v>
      </c>
      <c r="J45" s="188">
        <f t="shared" si="0"/>
        <v>1.665137091350272E-4</v>
      </c>
      <c r="K45" s="188">
        <f t="shared" si="1"/>
        <v>511.45327295183205</v>
      </c>
      <c r="L45" s="188">
        <f t="shared" si="2"/>
        <v>4.9954112740508155E-5</v>
      </c>
      <c r="M45" s="188">
        <f t="shared" si="3"/>
        <v>0.7</v>
      </c>
      <c r="N45" s="189">
        <f t="shared" si="4"/>
        <v>0.70004995411274051</v>
      </c>
      <c r="O45" s="190"/>
      <c r="P45" s="190"/>
    </row>
    <row r="46" spans="1:16" x14ac:dyDescent="0.2">
      <c r="A46" s="238">
        <v>40</v>
      </c>
      <c r="B46" s="205" t="s">
        <v>52</v>
      </c>
      <c r="C46" s="194" t="s">
        <v>1423</v>
      </c>
      <c r="D46" s="198" t="s">
        <v>645</v>
      </c>
      <c r="E46" s="198" t="s">
        <v>646</v>
      </c>
      <c r="F46" s="196">
        <v>2419611.85</v>
      </c>
      <c r="G46" s="197">
        <v>915</v>
      </c>
      <c r="H46" s="110">
        <v>292</v>
      </c>
      <c r="I46" s="110">
        <v>578755</v>
      </c>
      <c r="J46" s="188">
        <f t="shared" si="0"/>
        <v>1.2068051328150008E-4</v>
      </c>
      <c r="K46" s="188">
        <f t="shared" si="1"/>
        <v>632.51912568306011</v>
      </c>
      <c r="L46" s="188">
        <f t="shared" si="2"/>
        <v>3.6204153984450022E-5</v>
      </c>
      <c r="M46" s="188">
        <f t="shared" si="3"/>
        <v>0.7</v>
      </c>
      <c r="N46" s="189">
        <f t="shared" si="4"/>
        <v>0.70003620415398438</v>
      </c>
      <c r="O46" s="190"/>
      <c r="P46" s="190"/>
    </row>
    <row r="47" spans="1:16" x14ac:dyDescent="0.2">
      <c r="A47" s="238">
        <v>41</v>
      </c>
      <c r="B47" s="205" t="s">
        <v>52</v>
      </c>
      <c r="C47" s="194" t="s">
        <v>1423</v>
      </c>
      <c r="D47" s="198" t="s">
        <v>1071</v>
      </c>
      <c r="E47" s="198" t="s">
        <v>1305</v>
      </c>
      <c r="F47" s="196">
        <v>1458803.85</v>
      </c>
      <c r="G47" s="197">
        <v>816</v>
      </c>
      <c r="H47" s="110">
        <v>286</v>
      </c>
      <c r="I47" s="110">
        <v>364235</v>
      </c>
      <c r="J47" s="188">
        <f t="shared" si="0"/>
        <v>1.9605103180938272E-4</v>
      </c>
      <c r="K47" s="188">
        <f t="shared" si="1"/>
        <v>446.36642156862746</v>
      </c>
      <c r="L47" s="188">
        <f t="shared" si="2"/>
        <v>5.8815309542814814E-5</v>
      </c>
      <c r="M47" s="188">
        <f t="shared" si="3"/>
        <v>0.7</v>
      </c>
      <c r="N47" s="189">
        <f t="shared" si="4"/>
        <v>0.70005881530954273</v>
      </c>
      <c r="O47" s="190"/>
      <c r="P47" s="190"/>
    </row>
    <row r="48" spans="1:16" x14ac:dyDescent="0.2">
      <c r="A48" s="238">
        <v>42</v>
      </c>
      <c r="B48" s="205" t="s">
        <v>57</v>
      </c>
      <c r="C48" s="194" t="s">
        <v>1423</v>
      </c>
      <c r="D48" s="198" t="s">
        <v>689</v>
      </c>
      <c r="E48" s="198" t="s">
        <v>1171</v>
      </c>
      <c r="F48" s="196">
        <v>3366043.5</v>
      </c>
      <c r="G48" s="197">
        <v>1824</v>
      </c>
      <c r="H48" s="110">
        <v>608</v>
      </c>
      <c r="I48" s="110">
        <v>1199810</v>
      </c>
      <c r="J48" s="188">
        <f t="shared" si="0"/>
        <v>1.806274933761254E-4</v>
      </c>
      <c r="K48" s="188">
        <f t="shared" si="1"/>
        <v>657.79057017543857</v>
      </c>
      <c r="L48" s="188">
        <f t="shared" si="2"/>
        <v>5.418824801283762E-5</v>
      </c>
      <c r="M48" s="188">
        <f t="shared" si="3"/>
        <v>0.7</v>
      </c>
      <c r="N48" s="189">
        <f t="shared" si="4"/>
        <v>0.7000541882480128</v>
      </c>
      <c r="O48" s="190"/>
      <c r="P48" s="190"/>
    </row>
    <row r="49" spans="1:16" x14ac:dyDescent="0.2">
      <c r="A49" s="238">
        <v>43</v>
      </c>
      <c r="B49" s="205" t="s">
        <v>57</v>
      </c>
      <c r="C49" s="194" t="s">
        <v>1423</v>
      </c>
      <c r="D49" s="198" t="s">
        <v>688</v>
      </c>
      <c r="E49" s="198" t="s">
        <v>1338</v>
      </c>
      <c r="F49" s="196">
        <v>1603883.825</v>
      </c>
      <c r="G49" s="197">
        <v>876</v>
      </c>
      <c r="H49" s="110">
        <v>461</v>
      </c>
      <c r="I49" s="110">
        <v>689695</v>
      </c>
      <c r="J49" s="188">
        <f t="shared" si="0"/>
        <v>2.8742730166257522E-4</v>
      </c>
      <c r="K49" s="188">
        <f t="shared" si="1"/>
        <v>787.32305936073055</v>
      </c>
      <c r="L49" s="188">
        <f t="shared" si="2"/>
        <v>8.6228190498772561E-5</v>
      </c>
      <c r="M49" s="188">
        <f t="shared" si="3"/>
        <v>0.7</v>
      </c>
      <c r="N49" s="189">
        <f t="shared" si="4"/>
        <v>0.70008622819049871</v>
      </c>
      <c r="O49" s="190"/>
      <c r="P49" s="190"/>
    </row>
    <row r="50" spans="1:16" x14ac:dyDescent="0.2">
      <c r="A50" s="238">
        <v>44</v>
      </c>
      <c r="B50" s="205" t="s">
        <v>44</v>
      </c>
      <c r="C50" s="194" t="s">
        <v>1423</v>
      </c>
      <c r="D50" s="198" t="s">
        <v>674</v>
      </c>
      <c r="E50" s="198" t="s">
        <v>1140</v>
      </c>
      <c r="F50" s="196">
        <v>541247.32500000007</v>
      </c>
      <c r="G50" s="197">
        <v>269</v>
      </c>
      <c r="H50" s="110">
        <v>28</v>
      </c>
      <c r="I50" s="110">
        <v>50820</v>
      </c>
      <c r="J50" s="188">
        <f t="shared" si="0"/>
        <v>5.1732357291557972E-5</v>
      </c>
      <c r="K50" s="188">
        <f t="shared" si="1"/>
        <v>188.92193308550185</v>
      </c>
      <c r="L50" s="188">
        <f t="shared" si="2"/>
        <v>1.5519707187467391E-5</v>
      </c>
      <c r="M50" s="188">
        <f t="shared" si="3"/>
        <v>0.7</v>
      </c>
      <c r="N50" s="189">
        <f t="shared" si="4"/>
        <v>0.70001551970718745</v>
      </c>
      <c r="O50" s="190"/>
      <c r="P50" s="190"/>
    </row>
    <row r="51" spans="1:16" x14ac:dyDescent="0.2">
      <c r="A51" s="238">
        <v>45</v>
      </c>
      <c r="B51" s="199" t="s">
        <v>44</v>
      </c>
      <c r="C51" s="194" t="s">
        <v>1423</v>
      </c>
      <c r="D51" s="195" t="s">
        <v>673</v>
      </c>
      <c r="E51" s="195" t="s">
        <v>1017</v>
      </c>
      <c r="F51" s="196">
        <v>2028732.9750000001</v>
      </c>
      <c r="G51" s="197">
        <v>1131</v>
      </c>
      <c r="H51" s="110">
        <v>161</v>
      </c>
      <c r="I51" s="110">
        <v>431410</v>
      </c>
      <c r="J51" s="188">
        <f t="shared" si="0"/>
        <v>7.9359877314558847E-5</v>
      </c>
      <c r="K51" s="188">
        <f t="shared" si="1"/>
        <v>381.44120247568526</v>
      </c>
      <c r="L51" s="188">
        <f t="shared" si="2"/>
        <v>2.3807963194367653E-5</v>
      </c>
      <c r="M51" s="188">
        <f t="shared" si="3"/>
        <v>0.7</v>
      </c>
      <c r="N51" s="189">
        <f t="shared" si="4"/>
        <v>0.7000238079631943</v>
      </c>
      <c r="O51" s="190"/>
      <c r="P51" s="190"/>
    </row>
    <row r="52" spans="1:16" x14ac:dyDescent="0.2">
      <c r="A52" s="238">
        <v>46</v>
      </c>
      <c r="B52" s="199" t="s">
        <v>34</v>
      </c>
      <c r="C52" s="194" t="s">
        <v>1423</v>
      </c>
      <c r="D52" s="195" t="s">
        <v>439</v>
      </c>
      <c r="E52" s="195" t="s">
        <v>1134</v>
      </c>
      <c r="F52" s="196">
        <v>968098.60000000009</v>
      </c>
      <c r="G52" s="197">
        <v>582</v>
      </c>
      <c r="H52" s="110">
        <v>221</v>
      </c>
      <c r="I52" s="110">
        <v>409535</v>
      </c>
      <c r="J52" s="188">
        <f t="shared" si="0"/>
        <v>2.282825323784168E-4</v>
      </c>
      <c r="K52" s="188">
        <f t="shared" si="1"/>
        <v>703.66838487972507</v>
      </c>
      <c r="L52" s="188">
        <f t="shared" si="2"/>
        <v>6.8484759713525044E-5</v>
      </c>
      <c r="M52" s="188">
        <f t="shared" si="3"/>
        <v>0.7</v>
      </c>
      <c r="N52" s="189">
        <f t="shared" si="4"/>
        <v>0.70006848475971351</v>
      </c>
      <c r="O52" s="190"/>
      <c r="P52" s="190"/>
    </row>
    <row r="53" spans="1:16" x14ac:dyDescent="0.2">
      <c r="A53" s="238">
        <v>47</v>
      </c>
      <c r="B53" s="199" t="s">
        <v>34</v>
      </c>
      <c r="C53" s="194" t="s">
        <v>1423</v>
      </c>
      <c r="D53" s="195" t="s">
        <v>441</v>
      </c>
      <c r="E53" s="195" t="s">
        <v>1133</v>
      </c>
      <c r="F53" s="196">
        <v>3389335.875</v>
      </c>
      <c r="G53" s="197">
        <v>1851</v>
      </c>
      <c r="H53" s="110">
        <v>328</v>
      </c>
      <c r="I53" s="110">
        <v>602910</v>
      </c>
      <c r="J53" s="188">
        <f t="shared" si="0"/>
        <v>9.6774120977313879E-5</v>
      </c>
      <c r="K53" s="188">
        <f t="shared" si="1"/>
        <v>325.72123176661262</v>
      </c>
      <c r="L53" s="188">
        <f t="shared" si="2"/>
        <v>2.9032236293194161E-5</v>
      </c>
      <c r="M53" s="188">
        <f t="shared" si="3"/>
        <v>0.7</v>
      </c>
      <c r="N53" s="189">
        <f t="shared" si="4"/>
        <v>0.7000290322362932</v>
      </c>
      <c r="O53" s="190"/>
      <c r="P53" s="190"/>
    </row>
    <row r="54" spans="1:16" x14ac:dyDescent="0.2">
      <c r="A54" s="238">
        <v>48</v>
      </c>
      <c r="B54" s="199" t="s">
        <v>34</v>
      </c>
      <c r="C54" s="194" t="s">
        <v>1423</v>
      </c>
      <c r="D54" s="195" t="s">
        <v>438</v>
      </c>
      <c r="E54" s="195" t="s">
        <v>442</v>
      </c>
      <c r="F54" s="196">
        <v>663535.57500000007</v>
      </c>
      <c r="G54" s="197">
        <v>409</v>
      </c>
      <c r="H54" s="110">
        <v>123</v>
      </c>
      <c r="I54" s="110">
        <v>185305</v>
      </c>
      <c r="J54" s="188">
        <f t="shared" si="0"/>
        <v>1.8537061859870887E-4</v>
      </c>
      <c r="K54" s="188">
        <f t="shared" si="1"/>
        <v>453.06845965770174</v>
      </c>
      <c r="L54" s="188">
        <f t="shared" si="2"/>
        <v>5.5611185579612658E-5</v>
      </c>
      <c r="M54" s="188">
        <f t="shared" si="3"/>
        <v>0.7</v>
      </c>
      <c r="N54" s="189">
        <f t="shared" si="4"/>
        <v>0.70005561118557957</v>
      </c>
      <c r="O54" s="190"/>
      <c r="P54" s="190"/>
    </row>
    <row r="55" spans="1:16" x14ac:dyDescent="0.2">
      <c r="A55" s="238">
        <v>49</v>
      </c>
      <c r="B55" s="199" t="s">
        <v>34</v>
      </c>
      <c r="C55" s="194" t="s">
        <v>1423</v>
      </c>
      <c r="D55" s="195" t="s">
        <v>1165</v>
      </c>
      <c r="E55" s="195" t="s">
        <v>440</v>
      </c>
      <c r="F55" s="196">
        <v>1726714.8250000002</v>
      </c>
      <c r="G55" s="197">
        <v>1078</v>
      </c>
      <c r="H55" s="110">
        <v>433</v>
      </c>
      <c r="I55" s="110">
        <v>767175</v>
      </c>
      <c r="J55" s="188">
        <f t="shared" si="0"/>
        <v>2.5076520669821661E-4</v>
      </c>
      <c r="K55" s="188">
        <f t="shared" si="1"/>
        <v>711.665120593692</v>
      </c>
      <c r="L55" s="188">
        <f t="shared" si="2"/>
        <v>7.5229562009464975E-5</v>
      </c>
      <c r="M55" s="188">
        <f t="shared" si="3"/>
        <v>0.7</v>
      </c>
      <c r="N55" s="189">
        <f t="shared" si="4"/>
        <v>0.7000752295620094</v>
      </c>
      <c r="O55" s="190"/>
      <c r="P55" s="190"/>
    </row>
    <row r="56" spans="1:16" x14ac:dyDescent="0.2">
      <c r="A56" s="238">
        <v>50</v>
      </c>
      <c r="B56" s="199" t="s">
        <v>34</v>
      </c>
      <c r="C56" s="194" t="s">
        <v>1423</v>
      </c>
      <c r="D56" s="195" t="s">
        <v>1166</v>
      </c>
      <c r="E56" s="195" t="s">
        <v>1250</v>
      </c>
      <c r="F56" s="196">
        <v>1879656.2999999998</v>
      </c>
      <c r="G56" s="197">
        <v>758</v>
      </c>
      <c r="H56" s="110">
        <v>365</v>
      </c>
      <c r="I56" s="110">
        <v>783100</v>
      </c>
      <c r="J56" s="188">
        <f t="shared" si="0"/>
        <v>1.9418443680368588E-4</v>
      </c>
      <c r="K56" s="188">
        <f t="shared" si="1"/>
        <v>1033.1134564643799</v>
      </c>
      <c r="L56" s="188">
        <f t="shared" si="2"/>
        <v>5.8255331041105759E-5</v>
      </c>
      <c r="M56" s="188">
        <f t="shared" si="3"/>
        <v>0.7</v>
      </c>
      <c r="N56" s="189">
        <f t="shared" si="4"/>
        <v>0.70005825533104105</v>
      </c>
      <c r="O56" s="190"/>
      <c r="P56" s="190"/>
    </row>
    <row r="57" spans="1:16" x14ac:dyDescent="0.2">
      <c r="A57" s="238">
        <v>51</v>
      </c>
      <c r="B57" s="200" t="s">
        <v>1344</v>
      </c>
      <c r="C57" s="194" t="s">
        <v>1423</v>
      </c>
      <c r="D57" s="201" t="s">
        <v>331</v>
      </c>
      <c r="E57" s="201" t="s">
        <v>1382</v>
      </c>
      <c r="F57" s="202">
        <v>2752797.1749999998</v>
      </c>
      <c r="G57" s="203">
        <v>1643</v>
      </c>
      <c r="H57" s="110">
        <v>799</v>
      </c>
      <c r="I57" s="110">
        <v>1288250</v>
      </c>
      <c r="J57" s="188">
        <f t="shared" si="0"/>
        <v>2.9025022520956344E-4</v>
      </c>
      <c r="K57" s="188">
        <f t="shared" si="1"/>
        <v>784.08399269628728</v>
      </c>
      <c r="L57" s="188">
        <f t="shared" si="2"/>
        <v>8.7075067562869025E-5</v>
      </c>
      <c r="M57" s="188">
        <f t="shared" si="3"/>
        <v>0.7</v>
      </c>
      <c r="N57" s="189">
        <f t="shared" si="4"/>
        <v>0.70008707506756285</v>
      </c>
      <c r="O57" s="190"/>
      <c r="P57" s="190"/>
    </row>
    <row r="58" spans="1:16" x14ac:dyDescent="0.2">
      <c r="A58" s="238">
        <v>52</v>
      </c>
      <c r="B58" s="200" t="s">
        <v>1344</v>
      </c>
      <c r="C58" s="194" t="s">
        <v>1423</v>
      </c>
      <c r="D58" s="201" t="s">
        <v>330</v>
      </c>
      <c r="E58" s="201" t="s">
        <v>1102</v>
      </c>
      <c r="F58" s="202">
        <v>2729460.125</v>
      </c>
      <c r="G58" s="203">
        <v>1743</v>
      </c>
      <c r="H58" s="110">
        <v>944</v>
      </c>
      <c r="I58" s="110">
        <v>1778375</v>
      </c>
      <c r="J58" s="188">
        <f t="shared" si="0"/>
        <v>3.4585594101690714E-4</v>
      </c>
      <c r="K58" s="188">
        <f t="shared" si="1"/>
        <v>1020.2954675846242</v>
      </c>
      <c r="L58" s="188">
        <f t="shared" si="2"/>
        <v>1.0375678230507214E-4</v>
      </c>
      <c r="M58" s="188">
        <f t="shared" si="3"/>
        <v>0.7</v>
      </c>
      <c r="N58" s="189">
        <f t="shared" si="4"/>
        <v>0.70010375678230508</v>
      </c>
      <c r="O58" s="190"/>
      <c r="P58" s="190"/>
    </row>
    <row r="59" spans="1:16" x14ac:dyDescent="0.2">
      <c r="A59" s="238">
        <v>53</v>
      </c>
      <c r="B59" s="200" t="s">
        <v>1344</v>
      </c>
      <c r="C59" s="194" t="s">
        <v>1423</v>
      </c>
      <c r="D59" s="201" t="s">
        <v>332</v>
      </c>
      <c r="E59" s="201" t="s">
        <v>1103</v>
      </c>
      <c r="F59" s="202">
        <v>5630949.4249999998</v>
      </c>
      <c r="G59" s="203">
        <v>2675</v>
      </c>
      <c r="H59" s="110">
        <v>827</v>
      </c>
      <c r="I59" s="110">
        <v>2089655</v>
      </c>
      <c r="J59" s="188">
        <f t="shared" si="0"/>
        <v>1.4686688470834562E-4</v>
      </c>
      <c r="K59" s="188">
        <f t="shared" si="1"/>
        <v>781.17943925233646</v>
      </c>
      <c r="L59" s="188">
        <f t="shared" si="2"/>
        <v>4.4060065412503683E-5</v>
      </c>
      <c r="M59" s="188">
        <f t="shared" si="3"/>
        <v>0.7</v>
      </c>
      <c r="N59" s="189">
        <f t="shared" si="4"/>
        <v>0.70004406006541242</v>
      </c>
      <c r="O59" s="190"/>
      <c r="P59" s="190"/>
    </row>
    <row r="60" spans="1:16" x14ac:dyDescent="0.2">
      <c r="A60" s="238">
        <v>54</v>
      </c>
      <c r="B60" s="200" t="s">
        <v>1344</v>
      </c>
      <c r="C60" s="194" t="s">
        <v>1423</v>
      </c>
      <c r="D60" s="201" t="s">
        <v>333</v>
      </c>
      <c r="E60" s="201" t="s">
        <v>1104</v>
      </c>
      <c r="F60" s="202">
        <v>2067259.575</v>
      </c>
      <c r="G60" s="203">
        <v>1092</v>
      </c>
      <c r="H60" s="110">
        <v>583</v>
      </c>
      <c r="I60" s="110">
        <v>1122165</v>
      </c>
      <c r="J60" s="188">
        <f t="shared" si="0"/>
        <v>2.8201586634324816E-4</v>
      </c>
      <c r="K60" s="188">
        <f t="shared" si="1"/>
        <v>1027.6236263736264</v>
      </c>
      <c r="L60" s="188">
        <f t="shared" si="2"/>
        <v>8.460475990297444E-5</v>
      </c>
      <c r="M60" s="188">
        <f t="shared" si="3"/>
        <v>0.7</v>
      </c>
      <c r="N60" s="189">
        <f t="shared" si="4"/>
        <v>0.70008460475990297</v>
      </c>
      <c r="O60" s="190"/>
      <c r="P60" s="190"/>
    </row>
    <row r="61" spans="1:16" x14ac:dyDescent="0.2">
      <c r="A61" s="238">
        <v>55</v>
      </c>
      <c r="B61" s="204" t="s">
        <v>20</v>
      </c>
      <c r="C61" s="194" t="s">
        <v>1423</v>
      </c>
      <c r="D61" s="201" t="s">
        <v>372</v>
      </c>
      <c r="E61" s="201" t="s">
        <v>1047</v>
      </c>
      <c r="F61" s="202">
        <v>5540065.5250000004</v>
      </c>
      <c r="G61" s="203">
        <v>2395</v>
      </c>
      <c r="H61" s="110">
        <v>645</v>
      </c>
      <c r="I61" s="110">
        <v>2113250</v>
      </c>
      <c r="J61" s="188">
        <f t="shared" si="0"/>
        <v>1.1642461575398062E-4</v>
      </c>
      <c r="K61" s="188">
        <f t="shared" si="1"/>
        <v>882.3590814196242</v>
      </c>
      <c r="L61" s="188">
        <f t="shared" si="2"/>
        <v>3.4927384726194187E-5</v>
      </c>
      <c r="M61" s="188">
        <f t="shared" si="3"/>
        <v>0.7</v>
      </c>
      <c r="N61" s="189">
        <f t="shared" si="4"/>
        <v>0.70003492738472617</v>
      </c>
      <c r="O61" s="190"/>
      <c r="P61" s="190"/>
    </row>
    <row r="62" spans="1:16" x14ac:dyDescent="0.2">
      <c r="A62" s="238">
        <v>56</v>
      </c>
      <c r="B62" s="204" t="s">
        <v>20</v>
      </c>
      <c r="C62" s="194" t="s">
        <v>1423</v>
      </c>
      <c r="D62" s="201" t="s">
        <v>370</v>
      </c>
      <c r="E62" s="201" t="s">
        <v>1049</v>
      </c>
      <c r="F62" s="202">
        <v>6199049.4000000004</v>
      </c>
      <c r="G62" s="203">
        <v>3041</v>
      </c>
      <c r="H62" s="110">
        <v>1606</v>
      </c>
      <c r="I62" s="110">
        <v>3970370</v>
      </c>
      <c r="J62" s="188">
        <f t="shared" si="0"/>
        <v>2.5907197964900877E-4</v>
      </c>
      <c r="K62" s="188">
        <f t="shared" si="1"/>
        <v>1305.6132851035843</v>
      </c>
      <c r="L62" s="188">
        <f t="shared" si="2"/>
        <v>7.7721593894702632E-5</v>
      </c>
      <c r="M62" s="188">
        <f t="shared" si="3"/>
        <v>0.7</v>
      </c>
      <c r="N62" s="189">
        <f t="shared" si="4"/>
        <v>0.7000777215938947</v>
      </c>
      <c r="O62" s="190"/>
      <c r="P62" s="190"/>
    </row>
    <row r="63" spans="1:16" x14ac:dyDescent="0.2">
      <c r="A63" s="238">
        <v>57</v>
      </c>
      <c r="B63" s="204" t="s">
        <v>20</v>
      </c>
      <c r="C63" s="194" t="s">
        <v>1423</v>
      </c>
      <c r="D63" s="201" t="s">
        <v>374</v>
      </c>
      <c r="E63" s="201" t="s">
        <v>1048</v>
      </c>
      <c r="F63" s="202">
        <v>2839027.8000000003</v>
      </c>
      <c r="G63" s="203">
        <v>1887</v>
      </c>
      <c r="H63" s="110">
        <v>788</v>
      </c>
      <c r="I63" s="110">
        <v>1176830</v>
      </c>
      <c r="J63" s="188">
        <f t="shared" si="0"/>
        <v>2.7755980409913561E-4</v>
      </c>
      <c r="K63" s="188">
        <f t="shared" si="1"/>
        <v>623.65129835718074</v>
      </c>
      <c r="L63" s="188">
        <f t="shared" si="2"/>
        <v>8.3267941229740687E-5</v>
      </c>
      <c r="M63" s="188">
        <f t="shared" si="3"/>
        <v>0.7</v>
      </c>
      <c r="N63" s="189">
        <f t="shared" si="4"/>
        <v>0.70008326794122966</v>
      </c>
      <c r="O63" s="190"/>
      <c r="P63" s="190"/>
    </row>
    <row r="64" spans="1:16" x14ac:dyDescent="0.2">
      <c r="A64" s="238">
        <v>58</v>
      </c>
      <c r="B64" s="204" t="s">
        <v>20</v>
      </c>
      <c r="C64" s="194" t="s">
        <v>1423</v>
      </c>
      <c r="D64" s="201" t="s">
        <v>368</v>
      </c>
      <c r="E64" s="201" t="s">
        <v>369</v>
      </c>
      <c r="F64" s="202">
        <v>2502398.1750000003</v>
      </c>
      <c r="G64" s="203">
        <v>1260</v>
      </c>
      <c r="H64" s="110">
        <v>605</v>
      </c>
      <c r="I64" s="110">
        <v>1269680</v>
      </c>
      <c r="J64" s="188">
        <f t="shared" si="0"/>
        <v>2.417680791347284E-4</v>
      </c>
      <c r="K64" s="188">
        <f t="shared" si="1"/>
        <v>1007.6825396825396</v>
      </c>
      <c r="L64" s="188">
        <f t="shared" si="2"/>
        <v>7.2530423740418512E-5</v>
      </c>
      <c r="M64" s="188">
        <f t="shared" si="3"/>
        <v>0.7</v>
      </c>
      <c r="N64" s="189">
        <f t="shared" si="4"/>
        <v>0.7000725304237404</v>
      </c>
      <c r="O64" s="190"/>
      <c r="P64" s="190"/>
    </row>
    <row r="65" spans="1:16" x14ac:dyDescent="0.2">
      <c r="A65" s="238">
        <v>59</v>
      </c>
      <c r="B65" s="204" t="s">
        <v>20</v>
      </c>
      <c r="C65" s="194" t="s">
        <v>1423</v>
      </c>
      <c r="D65" s="201" t="s">
        <v>373</v>
      </c>
      <c r="E65" s="201" t="s">
        <v>1246</v>
      </c>
      <c r="F65" s="202">
        <v>2237993.375</v>
      </c>
      <c r="G65" s="203">
        <v>1241</v>
      </c>
      <c r="H65" s="110">
        <v>494</v>
      </c>
      <c r="I65" s="110">
        <v>725780</v>
      </c>
      <c r="J65" s="188">
        <f t="shared" si="0"/>
        <v>2.20733450562605E-4</v>
      </c>
      <c r="K65" s="188">
        <f t="shared" si="1"/>
        <v>584.83481063658337</v>
      </c>
      <c r="L65" s="188">
        <f t="shared" si="2"/>
        <v>6.6220035168781501E-5</v>
      </c>
      <c r="M65" s="188">
        <f t="shared" si="3"/>
        <v>0.7</v>
      </c>
      <c r="N65" s="189">
        <f t="shared" si="4"/>
        <v>0.70006622003516872</v>
      </c>
      <c r="O65" s="190"/>
      <c r="P65" s="190"/>
    </row>
    <row r="66" spans="1:16" x14ac:dyDescent="0.2">
      <c r="A66" s="238">
        <v>60</v>
      </c>
      <c r="B66" s="204" t="s">
        <v>20</v>
      </c>
      <c r="C66" s="194" t="s">
        <v>1423</v>
      </c>
      <c r="D66" s="201" t="s">
        <v>367</v>
      </c>
      <c r="E66" s="201" t="s">
        <v>1067</v>
      </c>
      <c r="F66" s="202">
        <v>1890030.75</v>
      </c>
      <c r="G66" s="203">
        <v>1192</v>
      </c>
      <c r="H66" s="110">
        <v>1013</v>
      </c>
      <c r="I66" s="110">
        <v>1283085</v>
      </c>
      <c r="J66" s="188">
        <f t="shared" si="0"/>
        <v>5.3597011583012607E-4</v>
      </c>
      <c r="K66" s="188">
        <f t="shared" si="1"/>
        <v>1076.4135906040269</v>
      </c>
      <c r="L66" s="188">
        <f t="shared" si="2"/>
        <v>1.6079103474903782E-4</v>
      </c>
      <c r="M66" s="188">
        <f t="shared" si="3"/>
        <v>0.7</v>
      </c>
      <c r="N66" s="189">
        <f t="shared" si="4"/>
        <v>0.70016079103474904</v>
      </c>
      <c r="O66" s="190"/>
      <c r="P66" s="190"/>
    </row>
    <row r="67" spans="1:16" x14ac:dyDescent="0.2">
      <c r="A67" s="238">
        <v>61</v>
      </c>
      <c r="B67" s="204" t="s">
        <v>20</v>
      </c>
      <c r="C67" s="194" t="s">
        <v>1423</v>
      </c>
      <c r="D67" s="201" t="s">
        <v>377</v>
      </c>
      <c r="E67" s="201" t="s">
        <v>1068</v>
      </c>
      <c r="F67" s="202">
        <v>918028.67500000005</v>
      </c>
      <c r="G67" s="203">
        <v>554</v>
      </c>
      <c r="H67" s="110">
        <v>193</v>
      </c>
      <c r="I67" s="110">
        <v>251105</v>
      </c>
      <c r="J67" s="188">
        <f t="shared" si="0"/>
        <v>2.1023308449488246E-4</v>
      </c>
      <c r="K67" s="188">
        <f t="shared" si="1"/>
        <v>453.25812274368229</v>
      </c>
      <c r="L67" s="188">
        <f t="shared" si="2"/>
        <v>6.3069925348464739E-5</v>
      </c>
      <c r="M67" s="188">
        <f t="shared" si="3"/>
        <v>0.7</v>
      </c>
      <c r="N67" s="189">
        <f t="shared" si="4"/>
        <v>0.70006306992534839</v>
      </c>
      <c r="O67" s="190"/>
      <c r="P67" s="190"/>
    </row>
    <row r="68" spans="1:16" x14ac:dyDescent="0.2">
      <c r="A68" s="238">
        <v>62</v>
      </c>
      <c r="B68" s="204" t="s">
        <v>20</v>
      </c>
      <c r="C68" s="194" t="s">
        <v>1423</v>
      </c>
      <c r="D68" s="201" t="s">
        <v>375</v>
      </c>
      <c r="E68" s="201" t="s">
        <v>1324</v>
      </c>
      <c r="F68" s="202">
        <v>1121810.8499999999</v>
      </c>
      <c r="G68" s="203">
        <v>696</v>
      </c>
      <c r="H68" s="110">
        <v>295</v>
      </c>
      <c r="I68" s="110">
        <v>513775</v>
      </c>
      <c r="J68" s="188">
        <f t="shared" si="0"/>
        <v>2.6296768301001906E-4</v>
      </c>
      <c r="K68" s="188">
        <f t="shared" si="1"/>
        <v>738.18247126436779</v>
      </c>
      <c r="L68" s="188">
        <f t="shared" si="2"/>
        <v>7.8890304903005715E-5</v>
      </c>
      <c r="M68" s="188">
        <f t="shared" si="3"/>
        <v>0.7</v>
      </c>
      <c r="N68" s="189">
        <f t="shared" si="4"/>
        <v>0.700078890304903</v>
      </c>
      <c r="O68" s="190"/>
      <c r="P68" s="190"/>
    </row>
    <row r="69" spans="1:16" x14ac:dyDescent="0.2">
      <c r="A69" s="238">
        <v>63</v>
      </c>
      <c r="B69" s="204" t="s">
        <v>20</v>
      </c>
      <c r="C69" s="194" t="s">
        <v>1423</v>
      </c>
      <c r="D69" s="201" t="s">
        <v>376</v>
      </c>
      <c r="E69" s="201" t="s">
        <v>1283</v>
      </c>
      <c r="F69" s="202">
        <v>1902341.875</v>
      </c>
      <c r="G69" s="203">
        <v>1173</v>
      </c>
      <c r="H69" s="110">
        <v>403</v>
      </c>
      <c r="I69" s="110">
        <v>683240</v>
      </c>
      <c r="J69" s="188">
        <f t="shared" si="0"/>
        <v>2.1184415130429699E-4</v>
      </c>
      <c r="K69" s="188">
        <f t="shared" si="1"/>
        <v>582.47229326513218</v>
      </c>
      <c r="L69" s="188">
        <f t="shared" si="2"/>
        <v>6.3553245391289096E-5</v>
      </c>
      <c r="M69" s="188">
        <f t="shared" si="3"/>
        <v>0.7</v>
      </c>
      <c r="N69" s="189">
        <f t="shared" si="4"/>
        <v>0.70006355324539127</v>
      </c>
      <c r="O69" s="190"/>
      <c r="P69" s="190"/>
    </row>
    <row r="70" spans="1:16" x14ac:dyDescent="0.2">
      <c r="A70" s="238">
        <v>64</v>
      </c>
      <c r="B70" s="204" t="s">
        <v>20</v>
      </c>
      <c r="C70" s="194" t="s">
        <v>1423</v>
      </c>
      <c r="D70" s="201" t="s">
        <v>371</v>
      </c>
      <c r="E70" s="201" t="s">
        <v>1051</v>
      </c>
      <c r="F70" s="202">
        <v>1637546.875</v>
      </c>
      <c r="G70" s="203">
        <v>1126</v>
      </c>
      <c r="H70" s="110">
        <v>594</v>
      </c>
      <c r="I70" s="110">
        <v>858480</v>
      </c>
      <c r="J70" s="188">
        <f t="shared" si="0"/>
        <v>3.6273770789004131E-4</v>
      </c>
      <c r="K70" s="188">
        <f t="shared" si="1"/>
        <v>762.4156305506217</v>
      </c>
      <c r="L70" s="188">
        <f t="shared" si="2"/>
        <v>1.0882131236701239E-4</v>
      </c>
      <c r="M70" s="188">
        <f t="shared" si="3"/>
        <v>0.7</v>
      </c>
      <c r="N70" s="189">
        <f t="shared" si="4"/>
        <v>0.70010882131236696</v>
      </c>
      <c r="O70" s="190"/>
      <c r="P70" s="190"/>
    </row>
    <row r="71" spans="1:16" x14ac:dyDescent="0.2">
      <c r="A71" s="238">
        <v>65</v>
      </c>
      <c r="B71" s="205" t="s">
        <v>597</v>
      </c>
      <c r="C71" s="194" t="s">
        <v>1423</v>
      </c>
      <c r="D71" s="198" t="s">
        <v>599</v>
      </c>
      <c r="E71" s="198" t="s">
        <v>600</v>
      </c>
      <c r="F71" s="196">
        <v>3047640.4250000003</v>
      </c>
      <c r="G71" s="197">
        <v>1654</v>
      </c>
      <c r="H71" s="110">
        <v>889</v>
      </c>
      <c r="I71" s="110">
        <v>1280505</v>
      </c>
      <c r="J71" s="188">
        <f t="shared" ref="J71:J134" si="5">IFERROR(H71/F71,0)</f>
        <v>2.9170107887645566E-4</v>
      </c>
      <c r="K71" s="188">
        <f t="shared" ref="K71:K134" si="6">IFERROR(I71/G71,0)</f>
        <v>774.18681983071338</v>
      </c>
      <c r="L71" s="188">
        <f t="shared" si="2"/>
        <v>8.7510323662936697E-5</v>
      </c>
      <c r="M71" s="188">
        <f t="shared" si="3"/>
        <v>0.7</v>
      </c>
      <c r="N71" s="189">
        <f t="shared" si="4"/>
        <v>0.7000875103236629</v>
      </c>
      <c r="O71" s="190"/>
      <c r="P71" s="190"/>
    </row>
    <row r="72" spans="1:16" x14ac:dyDescent="0.2">
      <c r="A72" s="238">
        <v>66</v>
      </c>
      <c r="B72" s="205" t="s">
        <v>597</v>
      </c>
      <c r="C72" s="194" t="s">
        <v>1423</v>
      </c>
      <c r="D72" s="198" t="s">
        <v>598</v>
      </c>
      <c r="E72" s="198" t="s">
        <v>1252</v>
      </c>
      <c r="F72" s="196">
        <v>2503727.9249999998</v>
      </c>
      <c r="G72" s="197">
        <v>1354</v>
      </c>
      <c r="H72" s="110">
        <v>634</v>
      </c>
      <c r="I72" s="110">
        <v>1169585</v>
      </c>
      <c r="J72" s="188">
        <f t="shared" si="5"/>
        <v>2.5322240235028736E-4</v>
      </c>
      <c r="K72" s="188">
        <f t="shared" si="6"/>
        <v>863.7998522895125</v>
      </c>
      <c r="L72" s="188">
        <f t="shared" ref="L72:L135" si="7">IF((J72*0.3)&gt;30%,30%,(J72*0.3))</f>
        <v>7.5966720705086211E-5</v>
      </c>
      <c r="M72" s="188">
        <f t="shared" ref="M72:M135" si="8">IF((K72*0.7)&gt;70%,70%,(K72*0.7))</f>
        <v>0.7</v>
      </c>
      <c r="N72" s="189">
        <f t="shared" ref="N72:N135" si="9">L72+M72</f>
        <v>0.70007596672070505</v>
      </c>
      <c r="O72" s="190"/>
      <c r="P72" s="190"/>
    </row>
    <row r="73" spans="1:16" x14ac:dyDescent="0.2">
      <c r="A73" s="238">
        <v>67</v>
      </c>
      <c r="B73" s="206" t="s">
        <v>19</v>
      </c>
      <c r="C73" s="194" t="s">
        <v>1423</v>
      </c>
      <c r="D73" s="207" t="s">
        <v>359</v>
      </c>
      <c r="E73" s="207" t="s">
        <v>312</v>
      </c>
      <c r="F73" s="202">
        <v>10086680.050000001</v>
      </c>
      <c r="G73" s="203">
        <v>5479</v>
      </c>
      <c r="H73" s="110">
        <v>2065</v>
      </c>
      <c r="I73" s="110">
        <v>3822945</v>
      </c>
      <c r="J73" s="188">
        <f t="shared" si="5"/>
        <v>2.047254388722283E-4</v>
      </c>
      <c r="K73" s="188">
        <f t="shared" si="6"/>
        <v>697.74502646468329</v>
      </c>
      <c r="L73" s="188">
        <f t="shared" si="7"/>
        <v>6.1417631661668485E-5</v>
      </c>
      <c r="M73" s="188">
        <f t="shared" si="8"/>
        <v>0.7</v>
      </c>
      <c r="N73" s="189">
        <f t="shared" si="9"/>
        <v>0.70006141763166163</v>
      </c>
      <c r="O73" s="190"/>
      <c r="P73" s="190"/>
    </row>
    <row r="74" spans="1:16" x14ac:dyDescent="0.2">
      <c r="A74" s="238">
        <v>68</v>
      </c>
      <c r="B74" s="206" t="s">
        <v>19</v>
      </c>
      <c r="C74" s="194" t="s">
        <v>1423</v>
      </c>
      <c r="D74" s="207" t="s">
        <v>360</v>
      </c>
      <c r="E74" s="207" t="s">
        <v>1312</v>
      </c>
      <c r="F74" s="202">
        <v>2985603.0500000003</v>
      </c>
      <c r="G74" s="203">
        <v>1616</v>
      </c>
      <c r="H74" s="110">
        <v>619</v>
      </c>
      <c r="I74" s="110">
        <v>1214145</v>
      </c>
      <c r="J74" s="188">
        <f t="shared" si="5"/>
        <v>2.0732829838179592E-4</v>
      </c>
      <c r="K74" s="188">
        <f t="shared" si="6"/>
        <v>751.32735148514848</v>
      </c>
      <c r="L74" s="188">
        <f t="shared" si="7"/>
        <v>6.219848951453877E-5</v>
      </c>
      <c r="M74" s="188">
        <f t="shared" si="8"/>
        <v>0.7</v>
      </c>
      <c r="N74" s="189">
        <f t="shared" si="9"/>
        <v>0.70006219848951445</v>
      </c>
      <c r="O74" s="190"/>
      <c r="P74" s="190"/>
    </row>
    <row r="75" spans="1:16" x14ac:dyDescent="0.2">
      <c r="A75" s="238">
        <v>69</v>
      </c>
      <c r="B75" s="206" t="s">
        <v>19</v>
      </c>
      <c r="C75" s="194" t="s">
        <v>1423</v>
      </c>
      <c r="D75" s="207" t="s">
        <v>363</v>
      </c>
      <c r="E75" s="207" t="s">
        <v>364</v>
      </c>
      <c r="F75" s="202">
        <v>3874011.8499999996</v>
      </c>
      <c r="G75" s="203">
        <v>2102</v>
      </c>
      <c r="H75" s="110">
        <v>683</v>
      </c>
      <c r="I75" s="110">
        <v>1139210</v>
      </c>
      <c r="J75" s="188">
        <f t="shared" si="5"/>
        <v>1.7630302292441364E-4</v>
      </c>
      <c r="K75" s="188">
        <f t="shared" si="6"/>
        <v>541.96479543292105</v>
      </c>
      <c r="L75" s="188">
        <f t="shared" si="7"/>
        <v>5.2890906877324087E-5</v>
      </c>
      <c r="M75" s="188">
        <f t="shared" si="8"/>
        <v>0.7</v>
      </c>
      <c r="N75" s="189">
        <f t="shared" si="9"/>
        <v>0.70005289090687728</v>
      </c>
      <c r="O75" s="190"/>
      <c r="P75" s="190"/>
    </row>
    <row r="76" spans="1:16" x14ac:dyDescent="0.2">
      <c r="A76" s="238">
        <v>70</v>
      </c>
      <c r="B76" s="206" t="s">
        <v>19</v>
      </c>
      <c r="C76" s="194" t="s">
        <v>1423</v>
      </c>
      <c r="D76" s="207" t="s">
        <v>362</v>
      </c>
      <c r="E76" s="207" t="s">
        <v>326</v>
      </c>
      <c r="F76" s="202">
        <v>2985603.0500000003</v>
      </c>
      <c r="G76" s="203">
        <v>1616</v>
      </c>
      <c r="H76" s="110">
        <v>574</v>
      </c>
      <c r="I76" s="110">
        <v>958495</v>
      </c>
      <c r="J76" s="188">
        <f t="shared" si="5"/>
        <v>1.9225596651236004E-4</v>
      </c>
      <c r="K76" s="188">
        <f t="shared" si="6"/>
        <v>593.12809405940595</v>
      </c>
      <c r="L76" s="188">
        <f t="shared" si="7"/>
        <v>5.7676789953708005E-5</v>
      </c>
      <c r="M76" s="188">
        <f t="shared" si="8"/>
        <v>0.7</v>
      </c>
      <c r="N76" s="189">
        <f t="shared" si="9"/>
        <v>0.70005767678995368</v>
      </c>
      <c r="O76" s="190"/>
      <c r="P76" s="190"/>
    </row>
    <row r="77" spans="1:16" x14ac:dyDescent="0.2">
      <c r="A77" s="238">
        <v>71</v>
      </c>
      <c r="B77" s="206" t="s">
        <v>19</v>
      </c>
      <c r="C77" s="194" t="s">
        <v>1423</v>
      </c>
      <c r="D77" s="207" t="s">
        <v>358</v>
      </c>
      <c r="E77" s="207" t="s">
        <v>1345</v>
      </c>
      <c r="F77" s="202">
        <v>3590539.2</v>
      </c>
      <c r="G77" s="203">
        <v>1943</v>
      </c>
      <c r="H77" s="110">
        <v>468</v>
      </c>
      <c r="I77" s="110">
        <v>976415</v>
      </c>
      <c r="J77" s="188">
        <f t="shared" si="5"/>
        <v>1.3034254019563411E-4</v>
      </c>
      <c r="K77" s="188">
        <f t="shared" si="6"/>
        <v>502.52959341224908</v>
      </c>
      <c r="L77" s="188">
        <f t="shared" si="7"/>
        <v>3.9102762058690232E-5</v>
      </c>
      <c r="M77" s="188">
        <f t="shared" si="8"/>
        <v>0.7</v>
      </c>
      <c r="N77" s="189">
        <f t="shared" si="9"/>
        <v>0.70003910276205861</v>
      </c>
      <c r="O77" s="190"/>
      <c r="P77" s="190"/>
    </row>
    <row r="78" spans="1:16" x14ac:dyDescent="0.2">
      <c r="A78" s="238">
        <v>72</v>
      </c>
      <c r="B78" s="206" t="s">
        <v>19</v>
      </c>
      <c r="C78" s="194" t="s">
        <v>1423</v>
      </c>
      <c r="D78" s="207" t="s">
        <v>365</v>
      </c>
      <c r="E78" s="207" t="s">
        <v>366</v>
      </c>
      <c r="F78" s="202">
        <v>2985603.0500000003</v>
      </c>
      <c r="G78" s="203">
        <v>1616</v>
      </c>
      <c r="H78" s="110">
        <v>804</v>
      </c>
      <c r="I78" s="110">
        <v>1391620</v>
      </c>
      <c r="J78" s="188">
        <f t="shared" si="5"/>
        <v>2.6929232940058788E-4</v>
      </c>
      <c r="K78" s="188">
        <f t="shared" si="6"/>
        <v>861.15099009900985</v>
      </c>
      <c r="L78" s="188">
        <f t="shared" si="7"/>
        <v>8.0787698820176365E-5</v>
      </c>
      <c r="M78" s="188">
        <f t="shared" si="8"/>
        <v>0.7</v>
      </c>
      <c r="N78" s="189">
        <f t="shared" si="9"/>
        <v>0.7000807876988201</v>
      </c>
      <c r="O78" s="190"/>
      <c r="P78" s="190"/>
    </row>
    <row r="79" spans="1:16" x14ac:dyDescent="0.2">
      <c r="A79" s="238">
        <v>73</v>
      </c>
      <c r="B79" s="206" t="s">
        <v>19</v>
      </c>
      <c r="C79" s="194" t="s">
        <v>1423</v>
      </c>
      <c r="D79" s="207" t="s">
        <v>356</v>
      </c>
      <c r="E79" s="207" t="s">
        <v>357</v>
      </c>
      <c r="F79" s="202">
        <v>3256621.125</v>
      </c>
      <c r="G79" s="203">
        <v>1773</v>
      </c>
      <c r="H79" s="110">
        <v>1092</v>
      </c>
      <c r="I79" s="110">
        <v>1598635</v>
      </c>
      <c r="J79" s="188">
        <f t="shared" si="5"/>
        <v>3.3531686925969932E-4</v>
      </c>
      <c r="K79" s="188">
        <f t="shared" si="6"/>
        <v>901.65538635081782</v>
      </c>
      <c r="L79" s="188">
        <f t="shared" si="7"/>
        <v>1.005950607779098E-4</v>
      </c>
      <c r="M79" s="188">
        <f t="shared" si="8"/>
        <v>0.7</v>
      </c>
      <c r="N79" s="189">
        <f t="shared" si="9"/>
        <v>0.70010059506077782</v>
      </c>
      <c r="O79" s="190"/>
      <c r="P79" s="190"/>
    </row>
    <row r="80" spans="1:16" x14ac:dyDescent="0.2">
      <c r="A80" s="238">
        <v>74</v>
      </c>
      <c r="B80" s="199" t="s">
        <v>1313</v>
      </c>
      <c r="C80" s="194" t="s">
        <v>1423</v>
      </c>
      <c r="D80" s="195" t="s">
        <v>449</v>
      </c>
      <c r="E80" s="195" t="s">
        <v>322</v>
      </c>
      <c r="F80" s="196">
        <v>2116736.25</v>
      </c>
      <c r="G80" s="197">
        <v>1145</v>
      </c>
      <c r="H80" s="110">
        <v>363</v>
      </c>
      <c r="I80" s="110">
        <v>654440</v>
      </c>
      <c r="J80" s="188">
        <f t="shared" si="5"/>
        <v>1.7149042541318032E-4</v>
      </c>
      <c r="K80" s="188">
        <f t="shared" si="6"/>
        <v>571.56331877729258</v>
      </c>
      <c r="L80" s="188">
        <f t="shared" si="7"/>
        <v>5.1447127623954093E-5</v>
      </c>
      <c r="M80" s="188">
        <f t="shared" si="8"/>
        <v>0.7</v>
      </c>
      <c r="N80" s="189">
        <f t="shared" si="9"/>
        <v>0.7000514471276239</v>
      </c>
      <c r="O80" s="190"/>
      <c r="P80" s="190"/>
    </row>
    <row r="81" spans="1:16" x14ac:dyDescent="0.2">
      <c r="A81" s="238">
        <v>75</v>
      </c>
      <c r="B81" s="199" t="s">
        <v>1313</v>
      </c>
      <c r="C81" s="194" t="s">
        <v>1423</v>
      </c>
      <c r="D81" s="195" t="s">
        <v>447</v>
      </c>
      <c r="E81" s="195" t="s">
        <v>1314</v>
      </c>
      <c r="F81" s="196">
        <v>1660543.2250000001</v>
      </c>
      <c r="G81" s="197">
        <v>906</v>
      </c>
      <c r="H81" s="110">
        <v>411</v>
      </c>
      <c r="I81" s="110">
        <v>672960</v>
      </c>
      <c r="J81" s="188">
        <f t="shared" si="5"/>
        <v>2.4750936549694454E-4</v>
      </c>
      <c r="K81" s="188">
        <f t="shared" si="6"/>
        <v>742.78145695364242</v>
      </c>
      <c r="L81" s="188">
        <f t="shared" si="7"/>
        <v>7.4252809649083353E-5</v>
      </c>
      <c r="M81" s="188">
        <f t="shared" si="8"/>
        <v>0.7</v>
      </c>
      <c r="N81" s="189">
        <f t="shared" si="9"/>
        <v>0.70007425280964908</v>
      </c>
      <c r="O81" s="190"/>
      <c r="P81" s="190"/>
    </row>
    <row r="82" spans="1:16" s="192" customFormat="1" x14ac:dyDescent="0.2">
      <c r="A82" s="238">
        <v>76</v>
      </c>
      <c r="B82" s="199" t="s">
        <v>1313</v>
      </c>
      <c r="C82" s="194" t="s">
        <v>1423</v>
      </c>
      <c r="D82" s="195" t="s">
        <v>450</v>
      </c>
      <c r="E82" s="195" t="s">
        <v>1434</v>
      </c>
      <c r="F82" s="196">
        <v>1235165.0999999999</v>
      </c>
      <c r="G82" s="197">
        <v>669</v>
      </c>
      <c r="H82" s="110">
        <v>197</v>
      </c>
      <c r="I82" s="110">
        <v>331435</v>
      </c>
      <c r="J82" s="188">
        <f t="shared" si="5"/>
        <v>1.5949284836496759E-4</v>
      </c>
      <c r="K82" s="188">
        <f t="shared" si="6"/>
        <v>495.41853512705529</v>
      </c>
      <c r="L82" s="188">
        <f t="shared" si="7"/>
        <v>4.7847854509490278E-5</v>
      </c>
      <c r="M82" s="188">
        <f t="shared" si="8"/>
        <v>0.7</v>
      </c>
      <c r="N82" s="189">
        <f t="shared" si="9"/>
        <v>0.70004784785450946</v>
      </c>
      <c r="O82" s="191"/>
      <c r="P82" s="191"/>
    </row>
    <row r="83" spans="1:16" x14ac:dyDescent="0.2">
      <c r="A83" s="238">
        <v>77</v>
      </c>
      <c r="B83" s="199" t="s">
        <v>1313</v>
      </c>
      <c r="C83" s="194" t="s">
        <v>1423</v>
      </c>
      <c r="D83" s="195" t="s">
        <v>451</v>
      </c>
      <c r="E83" s="195" t="s">
        <v>1315</v>
      </c>
      <c r="F83" s="196">
        <v>866005.57500000007</v>
      </c>
      <c r="G83" s="197">
        <v>472</v>
      </c>
      <c r="H83" s="110">
        <v>192</v>
      </c>
      <c r="I83" s="110">
        <v>355595</v>
      </c>
      <c r="J83" s="188">
        <f t="shared" si="5"/>
        <v>2.2170757965386077E-4</v>
      </c>
      <c r="K83" s="188">
        <f t="shared" si="6"/>
        <v>753.37923728813564</v>
      </c>
      <c r="L83" s="188">
        <f t="shared" si="7"/>
        <v>6.6512273896158225E-5</v>
      </c>
      <c r="M83" s="188">
        <f t="shared" si="8"/>
        <v>0.7</v>
      </c>
      <c r="N83" s="189">
        <f t="shared" si="9"/>
        <v>0.70006651227389616</v>
      </c>
      <c r="O83" s="190"/>
      <c r="P83" s="190"/>
    </row>
    <row r="84" spans="1:16" x14ac:dyDescent="0.2">
      <c r="A84" s="238">
        <v>78</v>
      </c>
      <c r="B84" s="199" t="s">
        <v>1313</v>
      </c>
      <c r="C84" s="194" t="s">
        <v>1423</v>
      </c>
      <c r="D84" s="195" t="s">
        <v>446</v>
      </c>
      <c r="E84" s="195" t="s">
        <v>1284</v>
      </c>
      <c r="F84" s="196">
        <v>1376092.2000000002</v>
      </c>
      <c r="G84" s="197">
        <v>746</v>
      </c>
      <c r="H84" s="110">
        <v>283</v>
      </c>
      <c r="I84" s="110">
        <v>521335</v>
      </c>
      <c r="J84" s="188">
        <f t="shared" si="5"/>
        <v>2.0565482458224818E-4</v>
      </c>
      <c r="K84" s="188">
        <f t="shared" si="6"/>
        <v>698.84048257372649</v>
      </c>
      <c r="L84" s="188">
        <f t="shared" si="7"/>
        <v>6.1696447374674456E-5</v>
      </c>
      <c r="M84" s="188">
        <f t="shared" si="8"/>
        <v>0.7</v>
      </c>
      <c r="N84" s="189">
        <f t="shared" si="9"/>
        <v>0.70006169644737459</v>
      </c>
      <c r="O84" s="190"/>
      <c r="P84" s="190"/>
    </row>
    <row r="85" spans="1:16" x14ac:dyDescent="0.2">
      <c r="A85" s="238">
        <v>79</v>
      </c>
      <c r="B85" s="199" t="s">
        <v>53</v>
      </c>
      <c r="C85" s="194" t="s">
        <v>1423</v>
      </c>
      <c r="D85" s="195" t="s">
        <v>648</v>
      </c>
      <c r="E85" s="195" t="s">
        <v>1372</v>
      </c>
      <c r="F85" s="196">
        <v>2646141.4750000001</v>
      </c>
      <c r="G85" s="197">
        <v>1428</v>
      </c>
      <c r="H85" s="110">
        <v>569</v>
      </c>
      <c r="I85" s="110">
        <v>932180</v>
      </c>
      <c r="J85" s="188">
        <f t="shared" si="5"/>
        <v>2.1503007506429715E-4</v>
      </c>
      <c r="K85" s="188">
        <f t="shared" si="6"/>
        <v>652.78711484593839</v>
      </c>
      <c r="L85" s="188">
        <f t="shared" si="7"/>
        <v>6.4509022519289143E-5</v>
      </c>
      <c r="M85" s="188">
        <f t="shared" si="8"/>
        <v>0.7</v>
      </c>
      <c r="N85" s="189">
        <f t="shared" si="9"/>
        <v>0.70006450902251927</v>
      </c>
      <c r="O85" s="190"/>
      <c r="P85" s="190"/>
    </row>
    <row r="86" spans="1:16" x14ac:dyDescent="0.2">
      <c r="A86" s="238">
        <v>80</v>
      </c>
      <c r="B86" s="199" t="s">
        <v>53</v>
      </c>
      <c r="C86" s="194" t="s">
        <v>1423</v>
      </c>
      <c r="D86" s="195" t="s">
        <v>650</v>
      </c>
      <c r="E86" s="195" t="s">
        <v>651</v>
      </c>
      <c r="F86" s="196">
        <v>959635</v>
      </c>
      <c r="G86" s="197">
        <v>518</v>
      </c>
      <c r="H86" s="110">
        <v>315</v>
      </c>
      <c r="I86" s="110">
        <v>417530</v>
      </c>
      <c r="J86" s="188">
        <f t="shared" si="5"/>
        <v>3.2824980331063375E-4</v>
      </c>
      <c r="K86" s="188">
        <f t="shared" si="6"/>
        <v>806.04247104247099</v>
      </c>
      <c r="L86" s="188">
        <f t="shared" si="7"/>
        <v>9.8474940993190126E-5</v>
      </c>
      <c r="M86" s="188">
        <f t="shared" si="8"/>
        <v>0.7</v>
      </c>
      <c r="N86" s="189">
        <f t="shared" si="9"/>
        <v>0.7000984749409932</v>
      </c>
      <c r="O86" s="190"/>
      <c r="P86" s="190"/>
    </row>
    <row r="87" spans="1:16" x14ac:dyDescent="0.2">
      <c r="A87" s="238">
        <v>81</v>
      </c>
      <c r="B87" s="199" t="s">
        <v>1200</v>
      </c>
      <c r="C87" s="194" t="s">
        <v>1423</v>
      </c>
      <c r="D87" s="195" t="s">
        <v>480</v>
      </c>
      <c r="E87" s="195" t="s">
        <v>481</v>
      </c>
      <c r="F87" s="196">
        <v>5542849.4749999996</v>
      </c>
      <c r="G87" s="197">
        <v>2899</v>
      </c>
      <c r="H87" s="110">
        <v>781</v>
      </c>
      <c r="I87" s="110">
        <v>1394255</v>
      </c>
      <c r="J87" s="188">
        <f t="shared" si="5"/>
        <v>1.4090225677651115E-4</v>
      </c>
      <c r="K87" s="188">
        <f t="shared" si="6"/>
        <v>480.94342876854085</v>
      </c>
      <c r="L87" s="188">
        <f t="shared" si="7"/>
        <v>4.2270677032953341E-5</v>
      </c>
      <c r="M87" s="188">
        <f t="shared" si="8"/>
        <v>0.7</v>
      </c>
      <c r="N87" s="189">
        <f t="shared" si="9"/>
        <v>0.70004227067703295</v>
      </c>
      <c r="O87" s="190"/>
      <c r="P87" s="190"/>
    </row>
    <row r="88" spans="1:16" x14ac:dyDescent="0.2">
      <c r="A88" s="238">
        <v>82</v>
      </c>
      <c r="B88" s="199" t="s">
        <v>1200</v>
      </c>
      <c r="C88" s="194" t="s">
        <v>1423</v>
      </c>
      <c r="D88" s="195" t="s">
        <v>482</v>
      </c>
      <c r="E88" s="195" t="s">
        <v>1270</v>
      </c>
      <c r="F88" s="196">
        <v>865834.1</v>
      </c>
      <c r="G88" s="197">
        <v>405</v>
      </c>
      <c r="H88" s="110">
        <v>241</v>
      </c>
      <c r="I88" s="110">
        <v>469705</v>
      </c>
      <c r="J88" s="188">
        <f t="shared" si="5"/>
        <v>2.7834431561427297E-4</v>
      </c>
      <c r="K88" s="188">
        <f t="shared" si="6"/>
        <v>1159.7654320987654</v>
      </c>
      <c r="L88" s="188">
        <f t="shared" si="7"/>
        <v>8.350329468428189E-5</v>
      </c>
      <c r="M88" s="188">
        <f t="shared" si="8"/>
        <v>0.7</v>
      </c>
      <c r="N88" s="189">
        <f t="shared" si="9"/>
        <v>0.70008350329468427</v>
      </c>
      <c r="O88" s="190"/>
      <c r="P88" s="190"/>
    </row>
    <row r="89" spans="1:16" x14ac:dyDescent="0.2">
      <c r="A89" s="238">
        <v>83</v>
      </c>
      <c r="B89" s="199" t="s">
        <v>1200</v>
      </c>
      <c r="C89" s="194" t="s">
        <v>1423</v>
      </c>
      <c r="D89" s="195" t="s">
        <v>476</v>
      </c>
      <c r="E89" s="195" t="s">
        <v>477</v>
      </c>
      <c r="F89" s="196">
        <v>2412297.9249999998</v>
      </c>
      <c r="G89" s="197">
        <v>1337</v>
      </c>
      <c r="H89" s="110">
        <v>321</v>
      </c>
      <c r="I89" s="110">
        <v>775005</v>
      </c>
      <c r="J89" s="188">
        <f t="shared" si="5"/>
        <v>1.3306814082675962E-4</v>
      </c>
      <c r="K89" s="188">
        <f t="shared" si="6"/>
        <v>579.6596858638743</v>
      </c>
      <c r="L89" s="188">
        <f t="shared" si="7"/>
        <v>3.9920442248027882E-5</v>
      </c>
      <c r="M89" s="188">
        <f t="shared" si="8"/>
        <v>0.7</v>
      </c>
      <c r="N89" s="189">
        <f t="shared" si="9"/>
        <v>0.70003992044224794</v>
      </c>
      <c r="O89" s="190"/>
      <c r="P89" s="190"/>
    </row>
    <row r="90" spans="1:16" x14ac:dyDescent="0.2">
      <c r="A90" s="238">
        <v>84</v>
      </c>
      <c r="B90" s="199" t="s">
        <v>1200</v>
      </c>
      <c r="C90" s="194" t="s">
        <v>1423</v>
      </c>
      <c r="D90" s="195" t="s">
        <v>479</v>
      </c>
      <c r="E90" s="195" t="s">
        <v>1293</v>
      </c>
      <c r="F90" s="196">
        <v>1106528.0250000001</v>
      </c>
      <c r="G90" s="197">
        <v>746</v>
      </c>
      <c r="H90" s="110">
        <v>74</v>
      </c>
      <c r="I90" s="110">
        <v>253575</v>
      </c>
      <c r="J90" s="188">
        <f t="shared" si="5"/>
        <v>6.6875847993095325E-5</v>
      </c>
      <c r="K90" s="188">
        <f t="shared" si="6"/>
        <v>339.91286863270778</v>
      </c>
      <c r="L90" s="188">
        <f t="shared" si="7"/>
        <v>2.0062754397928596E-5</v>
      </c>
      <c r="M90" s="188">
        <f t="shared" si="8"/>
        <v>0.7</v>
      </c>
      <c r="N90" s="189">
        <f t="shared" si="9"/>
        <v>0.70002006275439788</v>
      </c>
      <c r="O90" s="190"/>
      <c r="P90" s="190"/>
    </row>
    <row r="91" spans="1:16" x14ac:dyDescent="0.2">
      <c r="A91" s="238">
        <v>85</v>
      </c>
      <c r="B91" s="199" t="s">
        <v>38</v>
      </c>
      <c r="C91" s="194" t="s">
        <v>1423</v>
      </c>
      <c r="D91" s="195" t="s">
        <v>468</v>
      </c>
      <c r="E91" s="195" t="s">
        <v>469</v>
      </c>
      <c r="F91" s="196">
        <v>4315710.95</v>
      </c>
      <c r="G91" s="197">
        <v>2340</v>
      </c>
      <c r="H91" s="110">
        <v>621</v>
      </c>
      <c r="I91" s="110">
        <v>746510</v>
      </c>
      <c r="J91" s="188">
        <f t="shared" si="5"/>
        <v>1.438928619628708E-4</v>
      </c>
      <c r="K91" s="188">
        <f t="shared" si="6"/>
        <v>319.02136752136749</v>
      </c>
      <c r="L91" s="188">
        <f t="shared" si="7"/>
        <v>4.3167858588861237E-5</v>
      </c>
      <c r="M91" s="188">
        <f t="shared" si="8"/>
        <v>0.7</v>
      </c>
      <c r="N91" s="189">
        <f t="shared" si="9"/>
        <v>0.70004316785858878</v>
      </c>
      <c r="O91" s="190"/>
      <c r="P91" s="190"/>
    </row>
    <row r="92" spans="1:16" x14ac:dyDescent="0.2">
      <c r="A92" s="238">
        <v>86</v>
      </c>
      <c r="B92" s="199" t="s">
        <v>38</v>
      </c>
      <c r="C92" s="194" t="s">
        <v>1423</v>
      </c>
      <c r="D92" s="195" t="s">
        <v>464</v>
      </c>
      <c r="E92" s="195" t="s">
        <v>465</v>
      </c>
      <c r="F92" s="196">
        <v>2793663.85</v>
      </c>
      <c r="G92" s="197">
        <v>1512</v>
      </c>
      <c r="H92" s="110">
        <v>408</v>
      </c>
      <c r="I92" s="110">
        <v>838880</v>
      </c>
      <c r="J92" s="188">
        <f t="shared" si="5"/>
        <v>1.4604477199359542E-4</v>
      </c>
      <c r="K92" s="188">
        <f t="shared" si="6"/>
        <v>554.81481481481478</v>
      </c>
      <c r="L92" s="188">
        <f t="shared" si="7"/>
        <v>4.3813431598078622E-5</v>
      </c>
      <c r="M92" s="188">
        <f t="shared" si="8"/>
        <v>0.7</v>
      </c>
      <c r="N92" s="189">
        <f t="shared" si="9"/>
        <v>0.70004381343159805</v>
      </c>
      <c r="O92" s="190"/>
      <c r="P92" s="190"/>
    </row>
    <row r="93" spans="1:16" x14ac:dyDescent="0.2">
      <c r="A93" s="238">
        <v>87</v>
      </c>
      <c r="B93" s="199" t="s">
        <v>38</v>
      </c>
      <c r="C93" s="194" t="s">
        <v>1423</v>
      </c>
      <c r="D93" s="195" t="s">
        <v>462</v>
      </c>
      <c r="E93" s="195" t="s">
        <v>463</v>
      </c>
      <c r="F93" s="196">
        <v>4197113.1500000004</v>
      </c>
      <c r="G93" s="197">
        <v>2281</v>
      </c>
      <c r="H93" s="110">
        <v>411</v>
      </c>
      <c r="I93" s="110">
        <v>1017775</v>
      </c>
      <c r="J93" s="188">
        <f t="shared" si="5"/>
        <v>9.7924450762067246E-5</v>
      </c>
      <c r="K93" s="188">
        <f t="shared" si="6"/>
        <v>446.19684348969753</v>
      </c>
      <c r="L93" s="188">
        <f t="shared" si="7"/>
        <v>2.9377335228620172E-5</v>
      </c>
      <c r="M93" s="188">
        <f t="shared" si="8"/>
        <v>0.7</v>
      </c>
      <c r="N93" s="189">
        <f t="shared" si="9"/>
        <v>0.70002937733522863</v>
      </c>
      <c r="O93" s="190"/>
      <c r="P93" s="190"/>
    </row>
    <row r="94" spans="1:16" x14ac:dyDescent="0.2">
      <c r="A94" s="238">
        <v>88</v>
      </c>
      <c r="B94" s="199" t="s">
        <v>38</v>
      </c>
      <c r="C94" s="194" t="s">
        <v>1423</v>
      </c>
      <c r="D94" s="195" t="s">
        <v>466</v>
      </c>
      <c r="E94" s="195" t="s">
        <v>467</v>
      </c>
      <c r="F94" s="196">
        <v>1146257.7249999999</v>
      </c>
      <c r="G94" s="197">
        <v>627</v>
      </c>
      <c r="H94" s="110">
        <v>251</v>
      </c>
      <c r="I94" s="110">
        <v>380025</v>
      </c>
      <c r="J94" s="188">
        <f t="shared" si="5"/>
        <v>2.1897344246905732E-4</v>
      </c>
      <c r="K94" s="188">
        <f t="shared" si="6"/>
        <v>606.1004784688995</v>
      </c>
      <c r="L94" s="188">
        <f t="shared" si="7"/>
        <v>6.5692032740717195E-5</v>
      </c>
      <c r="M94" s="188">
        <f t="shared" si="8"/>
        <v>0.7</v>
      </c>
      <c r="N94" s="189">
        <f t="shared" si="9"/>
        <v>0.70006569203274072</v>
      </c>
      <c r="O94" s="190"/>
      <c r="P94" s="190"/>
    </row>
    <row r="95" spans="1:16" x14ac:dyDescent="0.2">
      <c r="A95" s="238">
        <v>89</v>
      </c>
      <c r="B95" s="199" t="s">
        <v>38</v>
      </c>
      <c r="C95" s="194" t="s">
        <v>1423</v>
      </c>
      <c r="D95" s="195" t="s">
        <v>470</v>
      </c>
      <c r="E95" s="195" t="s">
        <v>471</v>
      </c>
      <c r="F95" s="196">
        <v>3038355.95</v>
      </c>
      <c r="G95" s="197">
        <v>1652</v>
      </c>
      <c r="H95" s="110">
        <v>693</v>
      </c>
      <c r="I95" s="110">
        <v>869450</v>
      </c>
      <c r="J95" s="188">
        <f t="shared" si="5"/>
        <v>2.2808387542611654E-4</v>
      </c>
      <c r="K95" s="188">
        <f t="shared" si="6"/>
        <v>526.30145278450368</v>
      </c>
      <c r="L95" s="188">
        <f t="shared" si="7"/>
        <v>6.8425162627834955E-5</v>
      </c>
      <c r="M95" s="188">
        <f t="shared" si="8"/>
        <v>0.7</v>
      </c>
      <c r="N95" s="189">
        <f t="shared" si="9"/>
        <v>0.70006842516262779</v>
      </c>
      <c r="O95" s="190"/>
      <c r="P95" s="190"/>
    </row>
    <row r="96" spans="1:16" x14ac:dyDescent="0.2">
      <c r="A96" s="238">
        <v>90</v>
      </c>
      <c r="B96" s="199" t="s">
        <v>26</v>
      </c>
      <c r="C96" s="194" t="s">
        <v>1423</v>
      </c>
      <c r="D96" s="195" t="s">
        <v>415</v>
      </c>
      <c r="E96" s="195" t="s">
        <v>1109</v>
      </c>
      <c r="F96" s="196">
        <v>2046145.5</v>
      </c>
      <c r="G96" s="197">
        <v>872</v>
      </c>
      <c r="H96" s="110">
        <v>264</v>
      </c>
      <c r="I96" s="110">
        <v>525110</v>
      </c>
      <c r="J96" s="188">
        <f t="shared" si="5"/>
        <v>1.2902308266934096E-4</v>
      </c>
      <c r="K96" s="188">
        <f t="shared" si="6"/>
        <v>602.19036697247702</v>
      </c>
      <c r="L96" s="188">
        <f t="shared" si="7"/>
        <v>3.8706924800802288E-5</v>
      </c>
      <c r="M96" s="188">
        <f t="shared" si="8"/>
        <v>0.7</v>
      </c>
      <c r="N96" s="189">
        <f t="shared" si="9"/>
        <v>0.70003870692480075</v>
      </c>
      <c r="O96" s="190"/>
      <c r="P96" s="190"/>
    </row>
    <row r="97" spans="1:16" x14ac:dyDescent="0.2">
      <c r="A97" s="238">
        <v>91</v>
      </c>
      <c r="B97" s="199" t="s">
        <v>26</v>
      </c>
      <c r="C97" s="194" t="s">
        <v>1423</v>
      </c>
      <c r="D97" s="195" t="s">
        <v>419</v>
      </c>
      <c r="E97" s="195" t="s">
        <v>993</v>
      </c>
      <c r="F97" s="196">
        <v>2473841.4499999997</v>
      </c>
      <c r="G97" s="197">
        <v>1476</v>
      </c>
      <c r="H97" s="110">
        <v>488</v>
      </c>
      <c r="I97" s="110">
        <v>1068345</v>
      </c>
      <c r="J97" s="188">
        <f t="shared" si="5"/>
        <v>1.972640566759038E-4</v>
      </c>
      <c r="K97" s="188">
        <f t="shared" si="6"/>
        <v>723.81097560975604</v>
      </c>
      <c r="L97" s="188">
        <f t="shared" si="7"/>
        <v>5.9179217002771137E-5</v>
      </c>
      <c r="M97" s="188">
        <f t="shared" si="8"/>
        <v>0.7</v>
      </c>
      <c r="N97" s="189">
        <f t="shared" si="9"/>
        <v>0.70005917921700278</v>
      </c>
      <c r="O97" s="190"/>
      <c r="P97" s="190"/>
    </row>
    <row r="98" spans="1:16" x14ac:dyDescent="0.2">
      <c r="A98" s="238">
        <v>92</v>
      </c>
      <c r="B98" s="199" t="s">
        <v>26</v>
      </c>
      <c r="C98" s="194" t="s">
        <v>1423</v>
      </c>
      <c r="D98" s="195" t="s">
        <v>418</v>
      </c>
      <c r="E98" s="195" t="s">
        <v>994</v>
      </c>
      <c r="F98" s="196">
        <v>2462500.5499999998</v>
      </c>
      <c r="G98" s="197">
        <v>1363</v>
      </c>
      <c r="H98" s="110">
        <v>220</v>
      </c>
      <c r="I98" s="110">
        <v>412285</v>
      </c>
      <c r="J98" s="188">
        <f t="shared" si="5"/>
        <v>8.9340081568712757E-5</v>
      </c>
      <c r="K98" s="188">
        <f t="shared" si="6"/>
        <v>302.48349229640496</v>
      </c>
      <c r="L98" s="188">
        <f t="shared" si="7"/>
        <v>2.6802024470613827E-5</v>
      </c>
      <c r="M98" s="188">
        <f t="shared" si="8"/>
        <v>0.7</v>
      </c>
      <c r="N98" s="189">
        <f t="shared" si="9"/>
        <v>0.70002680202447054</v>
      </c>
      <c r="O98" s="190"/>
      <c r="P98" s="190"/>
    </row>
    <row r="99" spans="1:16" x14ac:dyDescent="0.2">
      <c r="A99" s="238">
        <v>93</v>
      </c>
      <c r="B99" s="199" t="s">
        <v>26</v>
      </c>
      <c r="C99" s="194" t="s">
        <v>1423</v>
      </c>
      <c r="D99" s="195" t="s">
        <v>413</v>
      </c>
      <c r="E99" s="195" t="s">
        <v>995</v>
      </c>
      <c r="F99" s="196">
        <v>2972117.45</v>
      </c>
      <c r="G99" s="197">
        <v>1507</v>
      </c>
      <c r="H99" s="110">
        <v>453</v>
      </c>
      <c r="I99" s="110">
        <v>825255</v>
      </c>
      <c r="J99" s="188">
        <f t="shared" si="5"/>
        <v>1.5241658770921048E-4</v>
      </c>
      <c r="K99" s="188">
        <f t="shared" si="6"/>
        <v>547.61446582614462</v>
      </c>
      <c r="L99" s="188">
        <f t="shared" si="7"/>
        <v>4.5724976312763143E-5</v>
      </c>
      <c r="M99" s="188">
        <f t="shared" si="8"/>
        <v>0.7</v>
      </c>
      <c r="N99" s="189">
        <f t="shared" si="9"/>
        <v>0.70004572497631268</v>
      </c>
      <c r="O99" s="190"/>
      <c r="P99" s="190"/>
    </row>
    <row r="100" spans="1:16" x14ac:dyDescent="0.2">
      <c r="A100" s="238">
        <v>94</v>
      </c>
      <c r="B100" s="199" t="s">
        <v>26</v>
      </c>
      <c r="C100" s="194" t="s">
        <v>1423</v>
      </c>
      <c r="D100" s="195" t="s">
        <v>414</v>
      </c>
      <c r="E100" s="195" t="s">
        <v>1110</v>
      </c>
      <c r="F100" s="196">
        <v>1894651.5249999999</v>
      </c>
      <c r="G100" s="197">
        <v>1089</v>
      </c>
      <c r="H100" s="110">
        <v>174</v>
      </c>
      <c r="I100" s="110">
        <v>249780</v>
      </c>
      <c r="J100" s="188">
        <f t="shared" si="5"/>
        <v>9.1837468634238696E-5</v>
      </c>
      <c r="K100" s="188">
        <f t="shared" si="6"/>
        <v>229.36639118457299</v>
      </c>
      <c r="L100" s="188">
        <f t="shared" si="7"/>
        <v>2.7551240590271607E-5</v>
      </c>
      <c r="M100" s="188">
        <f t="shared" si="8"/>
        <v>0.7</v>
      </c>
      <c r="N100" s="189">
        <f t="shared" si="9"/>
        <v>0.70002755124059024</v>
      </c>
      <c r="O100" s="190"/>
      <c r="P100" s="190"/>
    </row>
    <row r="101" spans="1:16" x14ac:dyDescent="0.2">
      <c r="A101" s="238">
        <v>95</v>
      </c>
      <c r="B101" s="199" t="s">
        <v>26</v>
      </c>
      <c r="C101" s="194" t="s">
        <v>1423</v>
      </c>
      <c r="D101" s="195" t="s">
        <v>411</v>
      </c>
      <c r="E101" s="195" t="s">
        <v>412</v>
      </c>
      <c r="F101" s="196">
        <v>1000202.3</v>
      </c>
      <c r="G101" s="197">
        <v>667</v>
      </c>
      <c r="H101" s="110">
        <v>106</v>
      </c>
      <c r="I101" s="110">
        <v>188725</v>
      </c>
      <c r="J101" s="188">
        <f t="shared" si="5"/>
        <v>1.0597856053720332E-4</v>
      </c>
      <c r="K101" s="188">
        <f t="shared" si="6"/>
        <v>282.94602698650675</v>
      </c>
      <c r="L101" s="188">
        <f t="shared" si="7"/>
        <v>3.1793568161160994E-5</v>
      </c>
      <c r="M101" s="188">
        <f t="shared" si="8"/>
        <v>0.7</v>
      </c>
      <c r="N101" s="189">
        <f t="shared" si="9"/>
        <v>0.70003179356816114</v>
      </c>
      <c r="O101" s="190"/>
      <c r="P101" s="190"/>
    </row>
    <row r="102" spans="1:16" x14ac:dyDescent="0.2">
      <c r="A102" s="238">
        <v>96</v>
      </c>
      <c r="B102" s="199" t="s">
        <v>1202</v>
      </c>
      <c r="C102" s="194" t="s">
        <v>1423</v>
      </c>
      <c r="D102" s="195" t="s">
        <v>434</v>
      </c>
      <c r="E102" s="195" t="s">
        <v>435</v>
      </c>
      <c r="F102" s="196">
        <v>1304859.8250000002</v>
      </c>
      <c r="G102" s="197">
        <v>702</v>
      </c>
      <c r="H102" s="110">
        <v>195</v>
      </c>
      <c r="I102" s="110">
        <v>393060</v>
      </c>
      <c r="J102" s="188">
        <f t="shared" si="5"/>
        <v>1.494413394174351E-4</v>
      </c>
      <c r="K102" s="188">
        <f t="shared" si="6"/>
        <v>559.91452991452991</v>
      </c>
      <c r="L102" s="188">
        <f t="shared" si="7"/>
        <v>4.4832401825230527E-5</v>
      </c>
      <c r="M102" s="188">
        <f t="shared" si="8"/>
        <v>0.7</v>
      </c>
      <c r="N102" s="189">
        <f t="shared" si="9"/>
        <v>0.70004483240182513</v>
      </c>
      <c r="O102" s="190"/>
      <c r="P102" s="190"/>
    </row>
    <row r="103" spans="1:16" x14ac:dyDescent="0.2">
      <c r="A103" s="238">
        <v>97</v>
      </c>
      <c r="B103" s="199" t="s">
        <v>1202</v>
      </c>
      <c r="C103" s="194" t="s">
        <v>1423</v>
      </c>
      <c r="D103" s="195" t="s">
        <v>430</v>
      </c>
      <c r="E103" s="195" t="s">
        <v>996</v>
      </c>
      <c r="F103" s="196">
        <v>2215009.85</v>
      </c>
      <c r="G103" s="197">
        <v>1192</v>
      </c>
      <c r="H103" s="110">
        <v>405</v>
      </c>
      <c r="I103" s="110">
        <v>649215</v>
      </c>
      <c r="J103" s="188">
        <f t="shared" si="5"/>
        <v>1.8284343069625627E-4</v>
      </c>
      <c r="K103" s="188">
        <f t="shared" si="6"/>
        <v>544.64345637583892</v>
      </c>
      <c r="L103" s="188">
        <f t="shared" si="7"/>
        <v>5.4853029208876879E-5</v>
      </c>
      <c r="M103" s="188">
        <f t="shared" si="8"/>
        <v>0.7</v>
      </c>
      <c r="N103" s="189">
        <f t="shared" si="9"/>
        <v>0.70005485302920878</v>
      </c>
      <c r="O103" s="190"/>
      <c r="P103" s="190"/>
    </row>
    <row r="104" spans="1:16" x14ac:dyDescent="0.2">
      <c r="A104" s="238">
        <v>98</v>
      </c>
      <c r="B104" s="199" t="s">
        <v>1202</v>
      </c>
      <c r="C104" s="194" t="s">
        <v>1423</v>
      </c>
      <c r="D104" s="195" t="s">
        <v>433</v>
      </c>
      <c r="E104" s="195" t="s">
        <v>997</v>
      </c>
      <c r="F104" s="196">
        <v>1390219.35</v>
      </c>
      <c r="G104" s="197">
        <v>754</v>
      </c>
      <c r="H104" s="110">
        <v>277</v>
      </c>
      <c r="I104" s="110">
        <v>479900</v>
      </c>
      <c r="J104" s="188">
        <f t="shared" si="5"/>
        <v>1.9924913287964232E-4</v>
      </c>
      <c r="K104" s="188">
        <f t="shared" si="6"/>
        <v>636.47214854111405</v>
      </c>
      <c r="L104" s="188">
        <f t="shared" si="7"/>
        <v>5.9774739863892693E-5</v>
      </c>
      <c r="M104" s="188">
        <f t="shared" si="8"/>
        <v>0.7</v>
      </c>
      <c r="N104" s="189">
        <f t="shared" si="9"/>
        <v>0.7000597747398638</v>
      </c>
      <c r="O104" s="190"/>
      <c r="P104" s="190"/>
    </row>
    <row r="105" spans="1:16" x14ac:dyDescent="0.2">
      <c r="A105" s="238">
        <v>99</v>
      </c>
      <c r="B105" s="199" t="s">
        <v>1202</v>
      </c>
      <c r="C105" s="194" t="s">
        <v>1423</v>
      </c>
      <c r="D105" s="195" t="s">
        <v>431</v>
      </c>
      <c r="E105" s="195" t="s">
        <v>432</v>
      </c>
      <c r="F105" s="196">
        <v>2691785.9</v>
      </c>
      <c r="G105" s="197">
        <v>1458</v>
      </c>
      <c r="H105" s="110">
        <v>660</v>
      </c>
      <c r="I105" s="110">
        <v>1251610</v>
      </c>
      <c r="J105" s="188">
        <f t="shared" si="5"/>
        <v>2.4519037713957863E-4</v>
      </c>
      <c r="K105" s="188">
        <f t="shared" si="6"/>
        <v>858.44307270233196</v>
      </c>
      <c r="L105" s="188">
        <f t="shared" si="7"/>
        <v>7.3557113141873583E-5</v>
      </c>
      <c r="M105" s="188">
        <f t="shared" si="8"/>
        <v>0.7</v>
      </c>
      <c r="N105" s="189">
        <f t="shared" si="9"/>
        <v>0.70007355711314179</v>
      </c>
      <c r="O105" s="190"/>
      <c r="P105" s="190"/>
    </row>
    <row r="106" spans="1:16" x14ac:dyDescent="0.2">
      <c r="A106" s="238">
        <v>100</v>
      </c>
      <c r="B106" s="199" t="s">
        <v>1202</v>
      </c>
      <c r="C106" s="194" t="s">
        <v>1423</v>
      </c>
      <c r="D106" s="195" t="s">
        <v>436</v>
      </c>
      <c r="E106" s="195" t="s">
        <v>437</v>
      </c>
      <c r="F106" s="196">
        <v>2383297.8249999997</v>
      </c>
      <c r="G106" s="197">
        <v>1295</v>
      </c>
      <c r="H106" s="110">
        <v>295</v>
      </c>
      <c r="I106" s="110">
        <v>720145</v>
      </c>
      <c r="J106" s="188">
        <f t="shared" si="5"/>
        <v>1.2377806789631927E-4</v>
      </c>
      <c r="K106" s="188">
        <f t="shared" si="6"/>
        <v>556.09652509652506</v>
      </c>
      <c r="L106" s="188">
        <f t="shared" si="7"/>
        <v>3.7133420368895778E-5</v>
      </c>
      <c r="M106" s="188">
        <f t="shared" si="8"/>
        <v>0.7</v>
      </c>
      <c r="N106" s="189">
        <f t="shared" si="9"/>
        <v>0.70003713342036888</v>
      </c>
      <c r="O106" s="190"/>
      <c r="P106" s="190"/>
    </row>
    <row r="107" spans="1:16" x14ac:dyDescent="0.2">
      <c r="A107" s="238">
        <v>101</v>
      </c>
      <c r="B107" s="199" t="s">
        <v>1316</v>
      </c>
      <c r="C107" s="194" t="s">
        <v>1423</v>
      </c>
      <c r="D107" s="195" t="s">
        <v>456</v>
      </c>
      <c r="E107" s="195" t="s">
        <v>457</v>
      </c>
      <c r="F107" s="196">
        <v>3371751.6750000003</v>
      </c>
      <c r="G107" s="197">
        <v>1780</v>
      </c>
      <c r="H107" s="110">
        <v>521</v>
      </c>
      <c r="I107" s="110">
        <v>1241020</v>
      </c>
      <c r="J107" s="188">
        <f t="shared" si="5"/>
        <v>1.5451908984370861E-4</v>
      </c>
      <c r="K107" s="188">
        <f t="shared" si="6"/>
        <v>697.20224719101122</v>
      </c>
      <c r="L107" s="188">
        <f t="shared" si="7"/>
        <v>4.6355726953112581E-5</v>
      </c>
      <c r="M107" s="188">
        <f t="shared" si="8"/>
        <v>0.7</v>
      </c>
      <c r="N107" s="189">
        <f t="shared" si="9"/>
        <v>0.70004635572695306</v>
      </c>
      <c r="O107" s="190"/>
      <c r="P107" s="190"/>
    </row>
    <row r="108" spans="1:16" x14ac:dyDescent="0.2">
      <c r="A108" s="238">
        <v>102</v>
      </c>
      <c r="B108" s="199" t="s">
        <v>1316</v>
      </c>
      <c r="C108" s="194" t="s">
        <v>1423</v>
      </c>
      <c r="D108" s="195" t="s">
        <v>455</v>
      </c>
      <c r="E108" s="195" t="s">
        <v>998</v>
      </c>
      <c r="F108" s="196">
        <v>1919122.7</v>
      </c>
      <c r="G108" s="197">
        <v>1041</v>
      </c>
      <c r="H108" s="110">
        <v>313</v>
      </c>
      <c r="I108" s="110">
        <v>539840</v>
      </c>
      <c r="J108" s="188">
        <f t="shared" si="5"/>
        <v>1.6309535601866416E-4</v>
      </c>
      <c r="K108" s="188">
        <f t="shared" si="6"/>
        <v>518.57829010566763</v>
      </c>
      <c r="L108" s="188">
        <f t="shared" si="7"/>
        <v>4.8928606805599247E-5</v>
      </c>
      <c r="M108" s="188">
        <f t="shared" si="8"/>
        <v>0.7</v>
      </c>
      <c r="N108" s="189">
        <f t="shared" si="9"/>
        <v>0.70004892860680556</v>
      </c>
      <c r="O108" s="190"/>
      <c r="P108" s="190"/>
    </row>
    <row r="109" spans="1:16" x14ac:dyDescent="0.2">
      <c r="A109" s="238">
        <v>103</v>
      </c>
      <c r="B109" s="199" t="s">
        <v>1316</v>
      </c>
      <c r="C109" s="194" t="s">
        <v>1423</v>
      </c>
      <c r="D109" s="195" t="s">
        <v>453</v>
      </c>
      <c r="E109" s="195" t="s">
        <v>999</v>
      </c>
      <c r="F109" s="196">
        <v>1933590.2749999999</v>
      </c>
      <c r="G109" s="197">
        <v>1466</v>
      </c>
      <c r="H109" s="110">
        <v>557</v>
      </c>
      <c r="I109" s="110">
        <v>687930</v>
      </c>
      <c r="J109" s="188">
        <f t="shared" si="5"/>
        <v>2.8806516416721221E-4</v>
      </c>
      <c r="K109" s="188">
        <f t="shared" si="6"/>
        <v>469.25648021828101</v>
      </c>
      <c r="L109" s="188">
        <f t="shared" si="7"/>
        <v>8.6419549250163662E-5</v>
      </c>
      <c r="M109" s="188">
        <f t="shared" si="8"/>
        <v>0.7</v>
      </c>
      <c r="N109" s="189">
        <f t="shared" si="9"/>
        <v>0.70008641954925011</v>
      </c>
      <c r="O109" s="190"/>
      <c r="P109" s="190"/>
    </row>
    <row r="110" spans="1:16" x14ac:dyDescent="0.2">
      <c r="A110" s="238">
        <v>104</v>
      </c>
      <c r="B110" s="199" t="s">
        <v>1316</v>
      </c>
      <c r="C110" s="194" t="s">
        <v>1423</v>
      </c>
      <c r="D110" s="195" t="s">
        <v>454</v>
      </c>
      <c r="E110" s="195" t="s">
        <v>417</v>
      </c>
      <c r="F110" s="196">
        <v>4016416.8000000003</v>
      </c>
      <c r="G110" s="197">
        <v>1820</v>
      </c>
      <c r="H110" s="110">
        <v>702</v>
      </c>
      <c r="I110" s="110">
        <v>1511925</v>
      </c>
      <c r="J110" s="188">
        <f t="shared" si="5"/>
        <v>1.7478265701906235E-4</v>
      </c>
      <c r="K110" s="188">
        <f t="shared" si="6"/>
        <v>830.72802197802196</v>
      </c>
      <c r="L110" s="188">
        <f t="shared" si="7"/>
        <v>5.2434797105718704E-5</v>
      </c>
      <c r="M110" s="188">
        <f t="shared" si="8"/>
        <v>0.7</v>
      </c>
      <c r="N110" s="189">
        <f t="shared" si="9"/>
        <v>0.70005243479710566</v>
      </c>
      <c r="O110" s="190"/>
      <c r="P110" s="190"/>
    </row>
    <row r="111" spans="1:16" x14ac:dyDescent="0.2">
      <c r="A111" s="238">
        <v>105</v>
      </c>
      <c r="B111" s="205" t="s">
        <v>62</v>
      </c>
      <c r="C111" s="194" t="s">
        <v>1423</v>
      </c>
      <c r="D111" s="198" t="s">
        <v>697</v>
      </c>
      <c r="E111" s="198" t="s">
        <v>1435</v>
      </c>
      <c r="F111" s="196">
        <v>2204432.5499999998</v>
      </c>
      <c r="G111" s="197">
        <v>1187</v>
      </c>
      <c r="H111" s="110">
        <v>407</v>
      </c>
      <c r="I111" s="110">
        <v>759035</v>
      </c>
      <c r="J111" s="188">
        <f t="shared" si="5"/>
        <v>1.8462801231999593E-4</v>
      </c>
      <c r="K111" s="188">
        <f t="shared" si="6"/>
        <v>639.45661331086774</v>
      </c>
      <c r="L111" s="188">
        <f t="shared" si="7"/>
        <v>5.5388403695998775E-5</v>
      </c>
      <c r="M111" s="188">
        <f t="shared" si="8"/>
        <v>0.7</v>
      </c>
      <c r="N111" s="189">
        <f t="shared" si="9"/>
        <v>0.70005538840369597</v>
      </c>
      <c r="O111" s="190"/>
      <c r="P111" s="190"/>
    </row>
    <row r="112" spans="1:16" x14ac:dyDescent="0.2">
      <c r="A112" s="238">
        <v>106</v>
      </c>
      <c r="B112" s="205" t="s">
        <v>62</v>
      </c>
      <c r="C112" s="194" t="s">
        <v>1423</v>
      </c>
      <c r="D112" s="198" t="s">
        <v>695</v>
      </c>
      <c r="E112" s="198" t="s">
        <v>696</v>
      </c>
      <c r="F112" s="196">
        <v>3240101.125</v>
      </c>
      <c r="G112" s="197">
        <v>1769</v>
      </c>
      <c r="H112" s="110">
        <v>624</v>
      </c>
      <c r="I112" s="110">
        <v>992010</v>
      </c>
      <c r="J112" s="188">
        <f t="shared" si="5"/>
        <v>1.925865816919526E-4</v>
      </c>
      <c r="K112" s="188">
        <f t="shared" si="6"/>
        <v>560.77444884115323</v>
      </c>
      <c r="L112" s="188">
        <f t="shared" si="7"/>
        <v>5.7775974507585774E-5</v>
      </c>
      <c r="M112" s="188">
        <f t="shared" si="8"/>
        <v>0.7</v>
      </c>
      <c r="N112" s="189">
        <f t="shared" si="9"/>
        <v>0.70005777597450758</v>
      </c>
      <c r="O112" s="190"/>
      <c r="P112" s="190"/>
    </row>
    <row r="113" spans="1:16" x14ac:dyDescent="0.2">
      <c r="A113" s="238">
        <v>107</v>
      </c>
      <c r="B113" s="205" t="s">
        <v>48</v>
      </c>
      <c r="C113" s="194" t="s">
        <v>1423</v>
      </c>
      <c r="D113" s="198" t="s">
        <v>618</v>
      </c>
      <c r="E113" s="198" t="s">
        <v>1253</v>
      </c>
      <c r="F113" s="196">
        <v>2703237.55</v>
      </c>
      <c r="G113" s="197">
        <v>1514</v>
      </c>
      <c r="H113" s="110">
        <v>589</v>
      </c>
      <c r="I113" s="110">
        <v>900825</v>
      </c>
      <c r="J113" s="188">
        <f t="shared" si="5"/>
        <v>2.1788688160239564E-4</v>
      </c>
      <c r="K113" s="188">
        <f t="shared" si="6"/>
        <v>594.99669749009252</v>
      </c>
      <c r="L113" s="188">
        <f t="shared" si="7"/>
        <v>6.5366064480718695E-5</v>
      </c>
      <c r="M113" s="188">
        <f t="shared" si="8"/>
        <v>0.7</v>
      </c>
      <c r="N113" s="189">
        <f t="shared" si="9"/>
        <v>0.70006536606448067</v>
      </c>
      <c r="O113" s="190"/>
      <c r="P113" s="190"/>
    </row>
    <row r="114" spans="1:16" x14ac:dyDescent="0.2">
      <c r="A114" s="238">
        <v>108</v>
      </c>
      <c r="B114" s="205" t="s">
        <v>48</v>
      </c>
      <c r="C114" s="194" t="s">
        <v>1423</v>
      </c>
      <c r="D114" s="198" t="s">
        <v>615</v>
      </c>
      <c r="E114" s="198" t="s">
        <v>616</v>
      </c>
      <c r="F114" s="196">
        <v>2598084.7250000001</v>
      </c>
      <c r="G114" s="197">
        <v>1511</v>
      </c>
      <c r="H114" s="110">
        <v>365</v>
      </c>
      <c r="I114" s="110">
        <v>688045</v>
      </c>
      <c r="J114" s="188">
        <f t="shared" si="5"/>
        <v>1.4048810513675607E-4</v>
      </c>
      <c r="K114" s="188">
        <f t="shared" si="6"/>
        <v>455.35737921906025</v>
      </c>
      <c r="L114" s="188">
        <f t="shared" si="7"/>
        <v>4.2146431541026823E-5</v>
      </c>
      <c r="M114" s="188">
        <f t="shared" si="8"/>
        <v>0.7</v>
      </c>
      <c r="N114" s="189">
        <f t="shared" si="9"/>
        <v>0.70004214643154095</v>
      </c>
      <c r="O114" s="190"/>
      <c r="P114" s="190"/>
    </row>
    <row r="115" spans="1:16" x14ac:dyDescent="0.2">
      <c r="A115" s="238">
        <v>109</v>
      </c>
      <c r="B115" s="205" t="s">
        <v>48</v>
      </c>
      <c r="C115" s="194" t="s">
        <v>1423</v>
      </c>
      <c r="D115" s="198" t="s">
        <v>605</v>
      </c>
      <c r="E115" s="198" t="s">
        <v>1330</v>
      </c>
      <c r="F115" s="196">
        <v>2739278</v>
      </c>
      <c r="G115" s="197">
        <v>1551</v>
      </c>
      <c r="H115" s="110">
        <v>424</v>
      </c>
      <c r="I115" s="110">
        <v>828650</v>
      </c>
      <c r="J115" s="188">
        <f t="shared" si="5"/>
        <v>1.5478531204207824E-4</v>
      </c>
      <c r="K115" s="188">
        <f t="shared" si="6"/>
        <v>534.26821405544808</v>
      </c>
      <c r="L115" s="188">
        <f t="shared" si="7"/>
        <v>4.6435593612623471E-5</v>
      </c>
      <c r="M115" s="188">
        <f t="shared" si="8"/>
        <v>0.7</v>
      </c>
      <c r="N115" s="189">
        <f t="shared" si="9"/>
        <v>0.70004643559361257</v>
      </c>
      <c r="O115" s="190"/>
      <c r="P115" s="190"/>
    </row>
    <row r="116" spans="1:16" x14ac:dyDescent="0.2">
      <c r="A116" s="238">
        <v>110</v>
      </c>
      <c r="B116" s="205" t="s">
        <v>48</v>
      </c>
      <c r="C116" s="194" t="s">
        <v>1423</v>
      </c>
      <c r="D116" s="198" t="s">
        <v>622</v>
      </c>
      <c r="E116" s="198" t="s">
        <v>623</v>
      </c>
      <c r="F116" s="196">
        <v>2728858</v>
      </c>
      <c r="G116" s="197">
        <v>1539</v>
      </c>
      <c r="H116" s="110">
        <v>686</v>
      </c>
      <c r="I116" s="110">
        <v>1269705</v>
      </c>
      <c r="J116" s="188">
        <f t="shared" si="5"/>
        <v>2.5138721032754363E-4</v>
      </c>
      <c r="K116" s="188">
        <f t="shared" si="6"/>
        <v>825.01949317738786</v>
      </c>
      <c r="L116" s="188">
        <f t="shared" si="7"/>
        <v>7.5416163098263083E-5</v>
      </c>
      <c r="M116" s="188">
        <f t="shared" si="8"/>
        <v>0.7</v>
      </c>
      <c r="N116" s="189">
        <f t="shared" si="9"/>
        <v>0.70007541616309821</v>
      </c>
      <c r="O116" s="190"/>
      <c r="P116" s="190"/>
    </row>
    <row r="117" spans="1:16" x14ac:dyDescent="0.2">
      <c r="A117" s="238">
        <v>111</v>
      </c>
      <c r="B117" s="205" t="s">
        <v>48</v>
      </c>
      <c r="C117" s="194" t="s">
        <v>1423</v>
      </c>
      <c r="D117" s="198" t="s">
        <v>612</v>
      </c>
      <c r="E117" s="198" t="s">
        <v>613</v>
      </c>
      <c r="F117" s="196">
        <v>1988506.65</v>
      </c>
      <c r="G117" s="197">
        <v>1141</v>
      </c>
      <c r="H117" s="110">
        <v>579</v>
      </c>
      <c r="I117" s="110">
        <v>976175</v>
      </c>
      <c r="J117" s="188">
        <f t="shared" si="5"/>
        <v>2.9117327819849136E-4</v>
      </c>
      <c r="K117" s="188">
        <f t="shared" si="6"/>
        <v>855.54338299737071</v>
      </c>
      <c r="L117" s="188">
        <f t="shared" si="7"/>
        <v>8.7351983459547399E-5</v>
      </c>
      <c r="M117" s="188">
        <f t="shared" si="8"/>
        <v>0.7</v>
      </c>
      <c r="N117" s="189">
        <f t="shared" si="9"/>
        <v>0.7000873519834595</v>
      </c>
      <c r="O117" s="190"/>
      <c r="P117" s="190"/>
    </row>
    <row r="118" spans="1:16" x14ac:dyDescent="0.2">
      <c r="A118" s="238">
        <v>112</v>
      </c>
      <c r="B118" s="205" t="s">
        <v>48</v>
      </c>
      <c r="C118" s="194" t="s">
        <v>1423</v>
      </c>
      <c r="D118" s="198" t="s">
        <v>620</v>
      </c>
      <c r="E118" s="198" t="s">
        <v>621</v>
      </c>
      <c r="F118" s="196">
        <v>6547181.5249999994</v>
      </c>
      <c r="G118" s="197">
        <v>3496</v>
      </c>
      <c r="H118" s="110">
        <v>1213</v>
      </c>
      <c r="I118" s="110">
        <v>2795140</v>
      </c>
      <c r="J118" s="188">
        <f t="shared" si="5"/>
        <v>1.8527056190029801E-4</v>
      </c>
      <c r="K118" s="188">
        <f t="shared" si="6"/>
        <v>799.52517162471395</v>
      </c>
      <c r="L118" s="188">
        <f t="shared" si="7"/>
        <v>5.5581168570089401E-5</v>
      </c>
      <c r="M118" s="188">
        <f t="shared" si="8"/>
        <v>0.7</v>
      </c>
      <c r="N118" s="189">
        <f t="shared" si="9"/>
        <v>0.70005558116857003</v>
      </c>
      <c r="O118" s="190"/>
      <c r="P118" s="190"/>
    </row>
    <row r="119" spans="1:16" x14ac:dyDescent="0.2">
      <c r="A119" s="238">
        <v>113</v>
      </c>
      <c r="B119" s="205" t="s">
        <v>48</v>
      </c>
      <c r="C119" s="194" t="s">
        <v>1423</v>
      </c>
      <c r="D119" s="198" t="s">
        <v>603</v>
      </c>
      <c r="E119" s="198" t="s">
        <v>604</v>
      </c>
      <c r="F119" s="196">
        <v>1883424.4750000001</v>
      </c>
      <c r="G119" s="197">
        <v>1021</v>
      </c>
      <c r="H119" s="110">
        <v>451</v>
      </c>
      <c r="I119" s="110">
        <v>842900</v>
      </c>
      <c r="J119" s="188">
        <f t="shared" si="5"/>
        <v>2.3945743829202387E-4</v>
      </c>
      <c r="K119" s="188">
        <f t="shared" si="6"/>
        <v>825.56317335945153</v>
      </c>
      <c r="L119" s="188">
        <f t="shared" si="7"/>
        <v>7.1837231487607156E-5</v>
      </c>
      <c r="M119" s="188">
        <f t="shared" si="8"/>
        <v>0.7</v>
      </c>
      <c r="N119" s="189">
        <f t="shared" si="9"/>
        <v>0.70007183723148758</v>
      </c>
      <c r="O119" s="190"/>
      <c r="P119" s="190"/>
    </row>
    <row r="120" spans="1:16" x14ac:dyDescent="0.2">
      <c r="A120" s="238">
        <v>114</v>
      </c>
      <c r="B120" s="205" t="s">
        <v>48</v>
      </c>
      <c r="C120" s="194" t="s">
        <v>1423</v>
      </c>
      <c r="D120" s="198" t="s">
        <v>619</v>
      </c>
      <c r="E120" s="198" t="s">
        <v>1254</v>
      </c>
      <c r="F120" s="196">
        <v>2523241.7750000004</v>
      </c>
      <c r="G120" s="197">
        <v>1325</v>
      </c>
      <c r="H120" s="110">
        <v>439</v>
      </c>
      <c r="I120" s="110">
        <v>768665</v>
      </c>
      <c r="J120" s="188">
        <f t="shared" si="5"/>
        <v>1.7398253482863327E-4</v>
      </c>
      <c r="K120" s="188">
        <f t="shared" si="6"/>
        <v>580.12452830188681</v>
      </c>
      <c r="L120" s="188">
        <f t="shared" si="7"/>
        <v>5.2194760448589978E-5</v>
      </c>
      <c r="M120" s="188">
        <f t="shared" si="8"/>
        <v>0.7</v>
      </c>
      <c r="N120" s="189">
        <f t="shared" si="9"/>
        <v>0.70005219476044855</v>
      </c>
      <c r="O120" s="190"/>
      <c r="P120" s="190"/>
    </row>
    <row r="121" spans="1:16" x14ac:dyDescent="0.2">
      <c r="A121" s="238">
        <v>115</v>
      </c>
      <c r="B121" s="205" t="s">
        <v>48</v>
      </c>
      <c r="C121" s="194" t="s">
        <v>1423</v>
      </c>
      <c r="D121" s="198" t="s">
        <v>617</v>
      </c>
      <c r="E121" s="198" t="s">
        <v>1255</v>
      </c>
      <c r="F121" s="196">
        <v>1456684.9500000002</v>
      </c>
      <c r="G121" s="197">
        <v>808</v>
      </c>
      <c r="H121" s="110">
        <v>419</v>
      </c>
      <c r="I121" s="110">
        <v>592830</v>
      </c>
      <c r="J121" s="188">
        <f t="shared" si="5"/>
        <v>2.8763941029252751E-4</v>
      </c>
      <c r="K121" s="188">
        <f t="shared" si="6"/>
        <v>733.70049504950498</v>
      </c>
      <c r="L121" s="188">
        <f t="shared" si="7"/>
        <v>8.6291823087758247E-5</v>
      </c>
      <c r="M121" s="188">
        <f t="shared" si="8"/>
        <v>0.7</v>
      </c>
      <c r="N121" s="189">
        <f t="shared" si="9"/>
        <v>0.70008629182308768</v>
      </c>
      <c r="O121" s="190"/>
      <c r="P121" s="190"/>
    </row>
    <row r="122" spans="1:16" x14ac:dyDescent="0.2">
      <c r="A122" s="238">
        <v>116</v>
      </c>
      <c r="B122" s="205" t="s">
        <v>48</v>
      </c>
      <c r="C122" s="194" t="s">
        <v>1423</v>
      </c>
      <c r="D122" s="198" t="s">
        <v>606</v>
      </c>
      <c r="E122" s="198" t="s">
        <v>657</v>
      </c>
      <c r="F122" s="196">
        <v>1603446.2000000002</v>
      </c>
      <c r="G122" s="197">
        <v>937</v>
      </c>
      <c r="H122" s="110">
        <v>459</v>
      </c>
      <c r="I122" s="110">
        <v>876000</v>
      </c>
      <c r="J122" s="188">
        <f t="shared" si="5"/>
        <v>2.862584351130708E-4</v>
      </c>
      <c r="K122" s="188">
        <f t="shared" si="6"/>
        <v>934.89861259338318</v>
      </c>
      <c r="L122" s="188">
        <f t="shared" si="7"/>
        <v>8.5877530533921243E-5</v>
      </c>
      <c r="M122" s="188">
        <f t="shared" si="8"/>
        <v>0.7</v>
      </c>
      <c r="N122" s="189">
        <f t="shared" si="9"/>
        <v>0.70008587753053386</v>
      </c>
      <c r="O122" s="190"/>
      <c r="P122" s="190"/>
    </row>
    <row r="123" spans="1:16" x14ac:dyDescent="0.2">
      <c r="A123" s="238">
        <v>117</v>
      </c>
      <c r="B123" s="205" t="s">
        <v>48</v>
      </c>
      <c r="C123" s="194" t="s">
        <v>1423</v>
      </c>
      <c r="D123" s="198" t="s">
        <v>614</v>
      </c>
      <c r="E123" s="198" t="s">
        <v>1256</v>
      </c>
      <c r="F123" s="196">
        <v>2475594.625</v>
      </c>
      <c r="G123" s="197">
        <v>920</v>
      </c>
      <c r="H123" s="110">
        <v>402</v>
      </c>
      <c r="I123" s="110">
        <v>1247495</v>
      </c>
      <c r="J123" s="188">
        <f t="shared" si="5"/>
        <v>1.6238522896292037E-4</v>
      </c>
      <c r="K123" s="188">
        <f t="shared" si="6"/>
        <v>1355.9728260869565</v>
      </c>
      <c r="L123" s="188">
        <f t="shared" si="7"/>
        <v>4.8715568688876111E-5</v>
      </c>
      <c r="M123" s="188">
        <f t="shared" si="8"/>
        <v>0.7</v>
      </c>
      <c r="N123" s="189">
        <f t="shared" si="9"/>
        <v>0.70004871556868886</v>
      </c>
      <c r="O123" s="190"/>
      <c r="P123" s="190"/>
    </row>
    <row r="124" spans="1:16" x14ac:dyDescent="0.2">
      <c r="A124" s="238">
        <v>118</v>
      </c>
      <c r="B124" s="205" t="s">
        <v>48</v>
      </c>
      <c r="C124" s="194" t="s">
        <v>1423</v>
      </c>
      <c r="D124" s="198" t="s">
        <v>610</v>
      </c>
      <c r="E124" s="198" t="s">
        <v>463</v>
      </c>
      <c r="F124" s="196">
        <v>1456684.9500000002</v>
      </c>
      <c r="G124" s="197">
        <v>808</v>
      </c>
      <c r="H124" s="110">
        <v>433</v>
      </c>
      <c r="I124" s="110">
        <v>499590</v>
      </c>
      <c r="J124" s="188">
        <f t="shared" si="5"/>
        <v>2.9725027364359052E-4</v>
      </c>
      <c r="K124" s="188">
        <f t="shared" si="6"/>
        <v>618.30445544554459</v>
      </c>
      <c r="L124" s="188">
        <f t="shared" si="7"/>
        <v>8.9175082093077154E-5</v>
      </c>
      <c r="M124" s="188">
        <f t="shared" si="8"/>
        <v>0.7</v>
      </c>
      <c r="N124" s="189">
        <f t="shared" si="9"/>
        <v>0.70008917508209301</v>
      </c>
      <c r="O124" s="190"/>
      <c r="P124" s="190"/>
    </row>
    <row r="125" spans="1:16" x14ac:dyDescent="0.2">
      <c r="A125" s="238">
        <v>119</v>
      </c>
      <c r="B125" s="205" t="s">
        <v>48</v>
      </c>
      <c r="C125" s="194" t="s">
        <v>1423</v>
      </c>
      <c r="D125" s="198" t="s">
        <v>601</v>
      </c>
      <c r="E125" s="198" t="s">
        <v>602</v>
      </c>
      <c r="F125" s="196">
        <v>2467539.4499999997</v>
      </c>
      <c r="G125" s="197">
        <v>1400</v>
      </c>
      <c r="H125" s="110">
        <v>703</v>
      </c>
      <c r="I125" s="110">
        <v>1103940</v>
      </c>
      <c r="J125" s="188">
        <f t="shared" si="5"/>
        <v>2.8489919381025503E-4</v>
      </c>
      <c r="K125" s="188">
        <f t="shared" si="6"/>
        <v>788.52857142857147</v>
      </c>
      <c r="L125" s="188">
        <f t="shared" si="7"/>
        <v>8.5469758143076507E-5</v>
      </c>
      <c r="M125" s="188">
        <f t="shared" si="8"/>
        <v>0.7</v>
      </c>
      <c r="N125" s="189">
        <f t="shared" si="9"/>
        <v>0.70008546975814301</v>
      </c>
      <c r="O125" s="190"/>
      <c r="P125" s="190"/>
    </row>
    <row r="126" spans="1:16" x14ac:dyDescent="0.2">
      <c r="A126" s="238">
        <v>120</v>
      </c>
      <c r="B126" s="205" t="s">
        <v>48</v>
      </c>
      <c r="C126" s="194" t="s">
        <v>1423</v>
      </c>
      <c r="D126" s="198" t="s">
        <v>608</v>
      </c>
      <c r="E126" s="198" t="s">
        <v>609</v>
      </c>
      <c r="F126" s="196">
        <v>1402264.9500000002</v>
      </c>
      <c r="G126" s="197">
        <v>799</v>
      </c>
      <c r="H126" s="110">
        <v>387</v>
      </c>
      <c r="I126" s="110">
        <v>494485</v>
      </c>
      <c r="J126" s="188">
        <f t="shared" si="5"/>
        <v>2.7598208170289068E-4</v>
      </c>
      <c r="K126" s="188">
        <f t="shared" si="6"/>
        <v>618.87984981226532</v>
      </c>
      <c r="L126" s="188">
        <f t="shared" si="7"/>
        <v>8.2794624510867208E-5</v>
      </c>
      <c r="M126" s="188">
        <f t="shared" si="8"/>
        <v>0.7</v>
      </c>
      <c r="N126" s="189">
        <f t="shared" si="9"/>
        <v>0.70008279462451084</v>
      </c>
      <c r="O126" s="190"/>
      <c r="P126" s="190"/>
    </row>
    <row r="127" spans="1:16" x14ac:dyDescent="0.2">
      <c r="A127" s="238">
        <v>121</v>
      </c>
      <c r="B127" s="205" t="s">
        <v>48</v>
      </c>
      <c r="C127" s="194" t="s">
        <v>1423</v>
      </c>
      <c r="D127" s="198" t="s">
        <v>1391</v>
      </c>
      <c r="E127" s="198" t="s">
        <v>1392</v>
      </c>
      <c r="F127" s="196">
        <v>745484.97500000009</v>
      </c>
      <c r="G127" s="197">
        <v>407</v>
      </c>
      <c r="H127" s="110">
        <v>236</v>
      </c>
      <c r="I127" s="110">
        <v>320405</v>
      </c>
      <c r="J127" s="188">
        <f t="shared" si="5"/>
        <v>3.1657244332791544E-4</v>
      </c>
      <c r="K127" s="188">
        <f t="shared" si="6"/>
        <v>787.23587223587219</v>
      </c>
      <c r="L127" s="188">
        <f t="shared" si="7"/>
        <v>9.4971732998374626E-5</v>
      </c>
      <c r="M127" s="188">
        <f t="shared" si="8"/>
        <v>0.7</v>
      </c>
      <c r="N127" s="189">
        <f t="shared" si="9"/>
        <v>0.70009497173299828</v>
      </c>
      <c r="O127" s="190"/>
      <c r="P127" s="190"/>
    </row>
    <row r="128" spans="1:16" x14ac:dyDescent="0.2">
      <c r="A128" s="238">
        <v>122</v>
      </c>
      <c r="B128" s="205" t="s">
        <v>48</v>
      </c>
      <c r="C128" s="194" t="s">
        <v>1423</v>
      </c>
      <c r="D128" s="198" t="s">
        <v>596</v>
      </c>
      <c r="E128" s="198" t="s">
        <v>1288</v>
      </c>
      <c r="F128" s="196">
        <v>1478134.9500000002</v>
      </c>
      <c r="G128" s="197">
        <v>811</v>
      </c>
      <c r="H128" s="110">
        <v>387</v>
      </c>
      <c r="I128" s="110">
        <v>523820</v>
      </c>
      <c r="J128" s="188">
        <f t="shared" si="5"/>
        <v>2.6181641940067782E-4</v>
      </c>
      <c r="K128" s="188">
        <f t="shared" si="6"/>
        <v>645.89395807644883</v>
      </c>
      <c r="L128" s="188">
        <f t="shared" si="7"/>
        <v>7.8544925820203337E-5</v>
      </c>
      <c r="M128" s="188">
        <f t="shared" si="8"/>
        <v>0.7</v>
      </c>
      <c r="N128" s="189">
        <f t="shared" si="9"/>
        <v>0.70007854492582011</v>
      </c>
      <c r="O128" s="190"/>
      <c r="P128" s="190"/>
    </row>
    <row r="129" spans="1:16" x14ac:dyDescent="0.2">
      <c r="A129" s="238">
        <v>123</v>
      </c>
      <c r="B129" s="205" t="s">
        <v>48</v>
      </c>
      <c r="C129" s="194" t="s">
        <v>1423</v>
      </c>
      <c r="D129" s="198" t="s">
        <v>594</v>
      </c>
      <c r="E129" s="198" t="s">
        <v>1295</v>
      </c>
      <c r="F129" s="196">
        <v>795344.97500000009</v>
      </c>
      <c r="G129" s="197">
        <v>413</v>
      </c>
      <c r="H129" s="110">
        <v>166</v>
      </c>
      <c r="I129" s="110">
        <v>272430</v>
      </c>
      <c r="J129" s="188">
        <f t="shared" si="5"/>
        <v>2.0871446380861335E-4</v>
      </c>
      <c r="K129" s="188">
        <f t="shared" si="6"/>
        <v>659.63680387409204</v>
      </c>
      <c r="L129" s="188">
        <f t="shared" si="7"/>
        <v>6.2614339142584005E-5</v>
      </c>
      <c r="M129" s="188">
        <f t="shared" si="8"/>
        <v>0.7</v>
      </c>
      <c r="N129" s="189">
        <f t="shared" si="9"/>
        <v>0.70006261433914252</v>
      </c>
      <c r="O129" s="190"/>
      <c r="P129" s="190"/>
    </row>
    <row r="130" spans="1:16" x14ac:dyDescent="0.2">
      <c r="A130" s="238">
        <v>124</v>
      </c>
      <c r="B130" s="205" t="s">
        <v>49</v>
      </c>
      <c r="C130" s="194" t="s">
        <v>1423</v>
      </c>
      <c r="D130" s="198" t="s">
        <v>591</v>
      </c>
      <c r="E130" s="198" t="s">
        <v>1334</v>
      </c>
      <c r="F130" s="196">
        <v>2854179.65</v>
      </c>
      <c r="G130" s="197">
        <v>1236</v>
      </c>
      <c r="H130" s="110">
        <v>585</v>
      </c>
      <c r="I130" s="110">
        <v>1611605</v>
      </c>
      <c r="J130" s="188">
        <f t="shared" si="5"/>
        <v>2.0496257129434722E-4</v>
      </c>
      <c r="K130" s="188">
        <f t="shared" si="6"/>
        <v>1303.8875404530745</v>
      </c>
      <c r="L130" s="188">
        <f t="shared" si="7"/>
        <v>6.1488771388304163E-5</v>
      </c>
      <c r="M130" s="188">
        <f t="shared" si="8"/>
        <v>0.7</v>
      </c>
      <c r="N130" s="189">
        <f t="shared" si="9"/>
        <v>0.7000614887713883</v>
      </c>
      <c r="O130" s="190"/>
      <c r="P130" s="190"/>
    </row>
    <row r="131" spans="1:16" x14ac:dyDescent="0.2">
      <c r="A131" s="238">
        <v>125</v>
      </c>
      <c r="B131" s="205" t="s">
        <v>49</v>
      </c>
      <c r="C131" s="194" t="s">
        <v>1423</v>
      </c>
      <c r="D131" s="198" t="s">
        <v>592</v>
      </c>
      <c r="E131" s="198" t="s">
        <v>593</v>
      </c>
      <c r="F131" s="196">
        <v>3359786.7250000001</v>
      </c>
      <c r="G131" s="197">
        <v>1831</v>
      </c>
      <c r="H131" s="110">
        <v>852</v>
      </c>
      <c r="I131" s="110">
        <v>1535765</v>
      </c>
      <c r="J131" s="188">
        <f t="shared" si="5"/>
        <v>2.5358752496410316E-4</v>
      </c>
      <c r="K131" s="188">
        <f t="shared" si="6"/>
        <v>838.75750955761873</v>
      </c>
      <c r="L131" s="188">
        <f t="shared" si="7"/>
        <v>7.6076257489230941E-5</v>
      </c>
      <c r="M131" s="188">
        <f t="shared" si="8"/>
        <v>0.7</v>
      </c>
      <c r="N131" s="189">
        <f t="shared" si="9"/>
        <v>0.70007607625748913</v>
      </c>
      <c r="O131" s="190"/>
      <c r="P131" s="190"/>
    </row>
    <row r="132" spans="1:16" x14ac:dyDescent="0.2">
      <c r="A132" s="238">
        <v>126</v>
      </c>
      <c r="B132" s="205" t="s">
        <v>49</v>
      </c>
      <c r="C132" s="194" t="s">
        <v>1423</v>
      </c>
      <c r="D132" s="198" t="s">
        <v>588</v>
      </c>
      <c r="E132" s="198" t="s">
        <v>589</v>
      </c>
      <c r="F132" s="196">
        <v>2084020.25</v>
      </c>
      <c r="G132" s="197">
        <v>1441</v>
      </c>
      <c r="H132" s="110">
        <v>349</v>
      </c>
      <c r="I132" s="110">
        <v>579570</v>
      </c>
      <c r="J132" s="188">
        <f t="shared" si="5"/>
        <v>1.6746478351158057E-4</v>
      </c>
      <c r="K132" s="188">
        <f t="shared" si="6"/>
        <v>402.19986120749479</v>
      </c>
      <c r="L132" s="188">
        <f t="shared" si="7"/>
        <v>5.0239435053474174E-5</v>
      </c>
      <c r="M132" s="188">
        <f t="shared" si="8"/>
        <v>0.7</v>
      </c>
      <c r="N132" s="189">
        <f t="shared" si="9"/>
        <v>0.7000502394350534</v>
      </c>
      <c r="O132" s="190"/>
      <c r="P132" s="190"/>
    </row>
    <row r="133" spans="1:16" x14ac:dyDescent="0.2">
      <c r="A133" s="238">
        <v>127</v>
      </c>
      <c r="B133" s="205" t="s">
        <v>49</v>
      </c>
      <c r="C133" s="194" t="s">
        <v>1423</v>
      </c>
      <c r="D133" s="198" t="s">
        <v>590</v>
      </c>
      <c r="E133" s="198" t="s">
        <v>1015</v>
      </c>
      <c r="F133" s="196">
        <v>1367028.9750000001</v>
      </c>
      <c r="G133" s="197">
        <v>736</v>
      </c>
      <c r="H133" s="110">
        <v>140</v>
      </c>
      <c r="I133" s="110">
        <v>199055</v>
      </c>
      <c r="J133" s="188">
        <f t="shared" si="5"/>
        <v>1.0241187462760253E-4</v>
      </c>
      <c r="K133" s="188">
        <f t="shared" si="6"/>
        <v>270.45516304347825</v>
      </c>
      <c r="L133" s="188">
        <f t="shared" si="7"/>
        <v>3.0723562388280758E-5</v>
      </c>
      <c r="M133" s="188">
        <f t="shared" si="8"/>
        <v>0.7</v>
      </c>
      <c r="N133" s="189">
        <f t="shared" si="9"/>
        <v>0.70003072356238827</v>
      </c>
      <c r="O133" s="190"/>
      <c r="P133" s="190"/>
    </row>
    <row r="134" spans="1:16" x14ac:dyDescent="0.2">
      <c r="A134" s="238">
        <v>128</v>
      </c>
      <c r="B134" s="205" t="s">
        <v>54</v>
      </c>
      <c r="C134" s="194" t="s">
        <v>1423</v>
      </c>
      <c r="D134" s="198" t="s">
        <v>660</v>
      </c>
      <c r="E134" s="198" t="s">
        <v>661</v>
      </c>
      <c r="F134" s="196">
        <v>3887387.7749999999</v>
      </c>
      <c r="G134" s="197">
        <v>2111</v>
      </c>
      <c r="H134" s="110">
        <v>420</v>
      </c>
      <c r="I134" s="110">
        <v>1014225</v>
      </c>
      <c r="J134" s="188">
        <f t="shared" si="5"/>
        <v>1.080417041749842E-4</v>
      </c>
      <c r="K134" s="188">
        <f t="shared" si="6"/>
        <v>480.4476551397442</v>
      </c>
      <c r="L134" s="188">
        <f t="shared" si="7"/>
        <v>3.2412511252495255E-5</v>
      </c>
      <c r="M134" s="188">
        <f t="shared" si="8"/>
        <v>0.7</v>
      </c>
      <c r="N134" s="189">
        <f t="shared" si="9"/>
        <v>0.70003241251125248</v>
      </c>
      <c r="O134" s="190"/>
      <c r="P134" s="190"/>
    </row>
    <row r="135" spans="1:16" x14ac:dyDescent="0.2">
      <c r="A135" s="238">
        <v>129</v>
      </c>
      <c r="B135" s="205" t="s">
        <v>54</v>
      </c>
      <c r="C135" s="194" t="s">
        <v>1423</v>
      </c>
      <c r="D135" s="198" t="s">
        <v>658</v>
      </c>
      <c r="E135" s="198" t="s">
        <v>659</v>
      </c>
      <c r="F135" s="196">
        <v>1044868.8999999999</v>
      </c>
      <c r="G135" s="197">
        <v>558</v>
      </c>
      <c r="H135" s="110">
        <v>125</v>
      </c>
      <c r="I135" s="110">
        <v>198690</v>
      </c>
      <c r="J135" s="188">
        <f t="shared" ref="J135:J198" si="10">IFERROR(H135/F135,0)</f>
        <v>1.1963223328783162E-4</v>
      </c>
      <c r="K135" s="188">
        <f t="shared" ref="K135:K198" si="11">IFERROR(I135/G135,0)</f>
        <v>356.07526881720429</v>
      </c>
      <c r="L135" s="188">
        <f t="shared" si="7"/>
        <v>3.5889669986349482E-5</v>
      </c>
      <c r="M135" s="188">
        <f t="shared" si="8"/>
        <v>0.7</v>
      </c>
      <c r="N135" s="189">
        <f t="shared" si="9"/>
        <v>0.70003588966998631</v>
      </c>
      <c r="O135" s="190"/>
      <c r="P135" s="190"/>
    </row>
    <row r="136" spans="1:16" x14ac:dyDescent="0.2">
      <c r="A136" s="238">
        <v>130</v>
      </c>
      <c r="B136" s="205" t="s">
        <v>54</v>
      </c>
      <c r="C136" s="194" t="s">
        <v>1423</v>
      </c>
      <c r="D136" s="198" t="s">
        <v>654</v>
      </c>
      <c r="E136" s="198" t="s">
        <v>655</v>
      </c>
      <c r="F136" s="196">
        <v>2716089.7</v>
      </c>
      <c r="G136" s="197">
        <v>1639</v>
      </c>
      <c r="H136" s="110">
        <v>338</v>
      </c>
      <c r="I136" s="110">
        <v>655870</v>
      </c>
      <c r="J136" s="188">
        <f t="shared" si="10"/>
        <v>1.2444360729323481E-4</v>
      </c>
      <c r="K136" s="188">
        <f t="shared" si="11"/>
        <v>400.16473459426481</v>
      </c>
      <c r="L136" s="188">
        <f t="shared" ref="L136:L199" si="12">IF((J136*0.3)&gt;30%,30%,(J136*0.3))</f>
        <v>3.7333082187970442E-5</v>
      </c>
      <c r="M136" s="188">
        <f t="shared" ref="M136:M199" si="13">IF((K136*0.7)&gt;70%,70%,(K136*0.7))</f>
        <v>0.7</v>
      </c>
      <c r="N136" s="189">
        <f t="shared" ref="N136:N199" si="14">L136+M136</f>
        <v>0.70003733308218796</v>
      </c>
      <c r="O136" s="190"/>
      <c r="P136" s="190"/>
    </row>
    <row r="137" spans="1:16" x14ac:dyDescent="0.2">
      <c r="A137" s="238">
        <v>131</v>
      </c>
      <c r="B137" s="205" t="s">
        <v>54</v>
      </c>
      <c r="C137" s="194" t="s">
        <v>1423</v>
      </c>
      <c r="D137" s="198" t="s">
        <v>652</v>
      </c>
      <c r="E137" s="198" t="s">
        <v>1395</v>
      </c>
      <c r="F137" s="196">
        <v>1792182.1</v>
      </c>
      <c r="G137" s="197">
        <v>971</v>
      </c>
      <c r="H137" s="110">
        <v>332</v>
      </c>
      <c r="I137" s="110">
        <v>522465</v>
      </c>
      <c r="J137" s="188">
        <f t="shared" si="10"/>
        <v>1.8524903245044127E-4</v>
      </c>
      <c r="K137" s="188">
        <f t="shared" si="11"/>
        <v>538.06900102986617</v>
      </c>
      <c r="L137" s="188">
        <f t="shared" si="12"/>
        <v>5.557470973513238E-5</v>
      </c>
      <c r="M137" s="188">
        <f t="shared" si="13"/>
        <v>0.7</v>
      </c>
      <c r="N137" s="189">
        <f t="shared" si="14"/>
        <v>0.70005557470973512</v>
      </c>
      <c r="O137" s="190"/>
      <c r="P137" s="190"/>
    </row>
    <row r="138" spans="1:16" x14ac:dyDescent="0.2">
      <c r="A138" s="238">
        <v>132</v>
      </c>
      <c r="B138" s="205" t="s">
        <v>54</v>
      </c>
      <c r="C138" s="194" t="s">
        <v>1423</v>
      </c>
      <c r="D138" s="198" t="s">
        <v>662</v>
      </c>
      <c r="E138" s="198" t="s">
        <v>663</v>
      </c>
      <c r="F138" s="196">
        <v>2261648.15</v>
      </c>
      <c r="G138" s="197">
        <v>1237</v>
      </c>
      <c r="H138" s="110">
        <v>553</v>
      </c>
      <c r="I138" s="110">
        <v>886195</v>
      </c>
      <c r="J138" s="188">
        <f t="shared" si="10"/>
        <v>2.445119502783844E-4</v>
      </c>
      <c r="K138" s="188">
        <f t="shared" si="11"/>
        <v>716.40662894098625</v>
      </c>
      <c r="L138" s="188">
        <f t="shared" si="12"/>
        <v>7.3353585083515315E-5</v>
      </c>
      <c r="M138" s="188">
        <f t="shared" si="13"/>
        <v>0.7</v>
      </c>
      <c r="N138" s="189">
        <f t="shared" si="14"/>
        <v>0.70007335358508349</v>
      </c>
      <c r="O138" s="190"/>
      <c r="P138" s="190"/>
    </row>
    <row r="139" spans="1:16" x14ac:dyDescent="0.2">
      <c r="A139" s="238">
        <v>133</v>
      </c>
      <c r="B139" s="205" t="s">
        <v>54</v>
      </c>
      <c r="C139" s="194" t="s">
        <v>1423</v>
      </c>
      <c r="D139" s="198" t="s">
        <v>656</v>
      </c>
      <c r="E139" s="198" t="s">
        <v>657</v>
      </c>
      <c r="F139" s="196">
        <v>1889007.125</v>
      </c>
      <c r="G139" s="197">
        <v>864</v>
      </c>
      <c r="H139" s="110">
        <v>294</v>
      </c>
      <c r="I139" s="110">
        <v>531985</v>
      </c>
      <c r="J139" s="188">
        <f t="shared" si="10"/>
        <v>1.556373166141446E-4</v>
      </c>
      <c r="K139" s="188">
        <f t="shared" si="11"/>
        <v>615.72337962962968</v>
      </c>
      <c r="L139" s="188">
        <f t="shared" si="12"/>
        <v>4.6691194984243375E-5</v>
      </c>
      <c r="M139" s="188">
        <f t="shared" si="13"/>
        <v>0.7</v>
      </c>
      <c r="N139" s="189">
        <f t="shared" si="14"/>
        <v>0.70004669119498419</v>
      </c>
      <c r="O139" s="190"/>
      <c r="P139" s="190"/>
    </row>
    <row r="140" spans="1:16" x14ac:dyDescent="0.2">
      <c r="A140" s="238">
        <v>134</v>
      </c>
      <c r="B140" s="205" t="s">
        <v>63</v>
      </c>
      <c r="C140" s="194" t="s">
        <v>1423</v>
      </c>
      <c r="D140" s="198" t="s">
        <v>711</v>
      </c>
      <c r="E140" s="198" t="s">
        <v>1141</v>
      </c>
      <c r="F140" s="196">
        <v>1507062.25</v>
      </c>
      <c r="G140" s="197">
        <v>834</v>
      </c>
      <c r="H140" s="110">
        <v>354</v>
      </c>
      <c r="I140" s="110">
        <v>697735</v>
      </c>
      <c r="J140" s="188">
        <f t="shared" si="10"/>
        <v>2.34894079524585E-4</v>
      </c>
      <c r="K140" s="188">
        <f t="shared" si="11"/>
        <v>836.61270983213433</v>
      </c>
      <c r="L140" s="188">
        <f t="shared" si="12"/>
        <v>7.0468223857375498E-5</v>
      </c>
      <c r="M140" s="188">
        <f t="shared" si="13"/>
        <v>0.7</v>
      </c>
      <c r="N140" s="189">
        <f t="shared" si="14"/>
        <v>0.70007046822385732</v>
      </c>
      <c r="O140" s="190"/>
      <c r="P140" s="190"/>
    </row>
    <row r="141" spans="1:16" x14ac:dyDescent="0.2">
      <c r="A141" s="238">
        <v>135</v>
      </c>
      <c r="B141" s="205" t="s">
        <v>63</v>
      </c>
      <c r="C141" s="194" t="s">
        <v>1423</v>
      </c>
      <c r="D141" s="198" t="s">
        <v>1142</v>
      </c>
      <c r="E141" s="198" t="s">
        <v>1385</v>
      </c>
      <c r="F141" s="196">
        <v>670624.1</v>
      </c>
      <c r="G141" s="197">
        <v>413</v>
      </c>
      <c r="H141" s="110">
        <v>166</v>
      </c>
      <c r="I141" s="110">
        <v>352415</v>
      </c>
      <c r="J141" s="188">
        <f t="shared" si="10"/>
        <v>2.4753062110353626E-4</v>
      </c>
      <c r="K141" s="188">
        <f t="shared" si="11"/>
        <v>853.30508474576266</v>
      </c>
      <c r="L141" s="188">
        <f t="shared" si="12"/>
        <v>7.4259186331060873E-5</v>
      </c>
      <c r="M141" s="188">
        <f t="shared" si="13"/>
        <v>0.7</v>
      </c>
      <c r="N141" s="189">
        <f t="shared" si="14"/>
        <v>0.70007425918633104</v>
      </c>
      <c r="O141" s="190"/>
      <c r="P141" s="190"/>
    </row>
    <row r="142" spans="1:16" x14ac:dyDescent="0.2">
      <c r="A142" s="238">
        <v>136</v>
      </c>
      <c r="B142" s="205" t="s">
        <v>63</v>
      </c>
      <c r="C142" s="194" t="s">
        <v>1423</v>
      </c>
      <c r="D142" s="198" t="s">
        <v>698</v>
      </c>
      <c r="E142" s="198" t="s">
        <v>1144</v>
      </c>
      <c r="F142" s="196">
        <v>1406642.25</v>
      </c>
      <c r="G142" s="197">
        <v>808</v>
      </c>
      <c r="H142" s="110">
        <v>267</v>
      </c>
      <c r="I142" s="110">
        <v>585640</v>
      </c>
      <c r="J142" s="188">
        <f t="shared" si="10"/>
        <v>1.898137212926741E-4</v>
      </c>
      <c r="K142" s="188">
        <f t="shared" si="11"/>
        <v>724.80198019801981</v>
      </c>
      <c r="L142" s="188">
        <f t="shared" si="12"/>
        <v>5.694411638780223E-5</v>
      </c>
      <c r="M142" s="188">
        <f t="shared" si="13"/>
        <v>0.7</v>
      </c>
      <c r="N142" s="189">
        <f t="shared" si="14"/>
        <v>0.70005694411638775</v>
      </c>
      <c r="O142" s="190"/>
      <c r="P142" s="190"/>
    </row>
    <row r="143" spans="1:16" x14ac:dyDescent="0.2">
      <c r="A143" s="238">
        <v>137</v>
      </c>
      <c r="B143" s="205" t="s">
        <v>63</v>
      </c>
      <c r="C143" s="194" t="s">
        <v>1423</v>
      </c>
      <c r="D143" s="198" t="s">
        <v>712</v>
      </c>
      <c r="E143" s="198" t="s">
        <v>1320</v>
      </c>
      <c r="F143" s="196">
        <v>1319583.125</v>
      </c>
      <c r="G143" s="197">
        <v>859</v>
      </c>
      <c r="H143" s="110">
        <v>151</v>
      </c>
      <c r="I143" s="110">
        <v>379000</v>
      </c>
      <c r="J143" s="188">
        <f t="shared" si="10"/>
        <v>1.1443007805969025E-4</v>
      </c>
      <c r="K143" s="188">
        <f t="shared" si="11"/>
        <v>441.21071012805589</v>
      </c>
      <c r="L143" s="188">
        <f t="shared" si="12"/>
        <v>3.4329023417907075E-5</v>
      </c>
      <c r="M143" s="188">
        <f t="shared" si="13"/>
        <v>0.7</v>
      </c>
      <c r="N143" s="189">
        <f t="shared" si="14"/>
        <v>0.70003432902341789</v>
      </c>
      <c r="O143" s="190"/>
      <c r="P143" s="190"/>
    </row>
    <row r="144" spans="1:16" x14ac:dyDescent="0.2">
      <c r="A144" s="238">
        <v>138</v>
      </c>
      <c r="B144" s="205" t="s">
        <v>63</v>
      </c>
      <c r="C144" s="194" t="s">
        <v>1423</v>
      </c>
      <c r="D144" s="198" t="s">
        <v>707</v>
      </c>
      <c r="E144" s="198" t="s">
        <v>708</v>
      </c>
      <c r="F144" s="196">
        <v>2176246.85</v>
      </c>
      <c r="G144" s="197">
        <v>1173</v>
      </c>
      <c r="H144" s="110">
        <v>229</v>
      </c>
      <c r="I144" s="110">
        <v>756575</v>
      </c>
      <c r="J144" s="188">
        <f t="shared" si="10"/>
        <v>1.0522703341305238E-4</v>
      </c>
      <c r="K144" s="188">
        <f t="shared" si="11"/>
        <v>644.99147485080994</v>
      </c>
      <c r="L144" s="188">
        <f t="shared" si="12"/>
        <v>3.1568110023915712E-5</v>
      </c>
      <c r="M144" s="188">
        <f t="shared" si="13"/>
        <v>0.7</v>
      </c>
      <c r="N144" s="189">
        <f t="shared" si="14"/>
        <v>0.70003156811002387</v>
      </c>
      <c r="O144" s="190"/>
      <c r="P144" s="190"/>
    </row>
    <row r="145" spans="1:16" x14ac:dyDescent="0.2">
      <c r="A145" s="238">
        <v>139</v>
      </c>
      <c r="B145" s="205" t="s">
        <v>63</v>
      </c>
      <c r="C145" s="194" t="s">
        <v>1423</v>
      </c>
      <c r="D145" s="198" t="s">
        <v>699</v>
      </c>
      <c r="E145" s="198" t="s">
        <v>700</v>
      </c>
      <c r="F145" s="196">
        <v>2195239.85</v>
      </c>
      <c r="G145" s="197">
        <v>1188</v>
      </c>
      <c r="H145" s="110">
        <v>455</v>
      </c>
      <c r="I145" s="110">
        <v>828115</v>
      </c>
      <c r="J145" s="188">
        <f t="shared" si="10"/>
        <v>2.0726664560139066E-4</v>
      </c>
      <c r="K145" s="188">
        <f t="shared" si="11"/>
        <v>697.06649831649827</v>
      </c>
      <c r="L145" s="188">
        <f t="shared" si="12"/>
        <v>6.2179993680417194E-5</v>
      </c>
      <c r="M145" s="188">
        <f t="shared" si="13"/>
        <v>0.7</v>
      </c>
      <c r="N145" s="189">
        <f t="shared" si="14"/>
        <v>0.70006217999368037</v>
      </c>
      <c r="O145" s="190"/>
      <c r="P145" s="190"/>
    </row>
    <row r="146" spans="1:16" x14ac:dyDescent="0.2">
      <c r="A146" s="238">
        <v>140</v>
      </c>
      <c r="B146" s="205" t="s">
        <v>63</v>
      </c>
      <c r="C146" s="194" t="s">
        <v>1423</v>
      </c>
      <c r="D146" s="198" t="s">
        <v>710</v>
      </c>
      <c r="E146" s="198" t="s">
        <v>1393</v>
      </c>
      <c r="F146" s="196">
        <v>1947818.55</v>
      </c>
      <c r="G146" s="197">
        <v>1018</v>
      </c>
      <c r="H146" s="110">
        <v>260</v>
      </c>
      <c r="I146" s="110">
        <v>512250</v>
      </c>
      <c r="J146" s="188">
        <f t="shared" si="10"/>
        <v>1.3348265935756695E-4</v>
      </c>
      <c r="K146" s="188">
        <f t="shared" si="11"/>
        <v>503.19253438113947</v>
      </c>
      <c r="L146" s="188">
        <f t="shared" si="12"/>
        <v>4.0044797807270082E-5</v>
      </c>
      <c r="M146" s="188">
        <f t="shared" si="13"/>
        <v>0.7</v>
      </c>
      <c r="N146" s="189">
        <f t="shared" si="14"/>
        <v>0.70004004479780724</v>
      </c>
      <c r="O146" s="190"/>
      <c r="P146" s="190"/>
    </row>
    <row r="147" spans="1:16" x14ac:dyDescent="0.2">
      <c r="A147" s="238">
        <v>141</v>
      </c>
      <c r="B147" s="205" t="s">
        <v>63</v>
      </c>
      <c r="C147" s="194" t="s">
        <v>1423</v>
      </c>
      <c r="D147" s="198" t="s">
        <v>701</v>
      </c>
      <c r="E147" s="198" t="s">
        <v>702</v>
      </c>
      <c r="F147" s="196">
        <v>1594590.2749999999</v>
      </c>
      <c r="G147" s="197">
        <v>906</v>
      </c>
      <c r="H147" s="110">
        <v>208</v>
      </c>
      <c r="I147" s="110">
        <v>448255</v>
      </c>
      <c r="J147" s="188">
        <f t="shared" si="10"/>
        <v>1.3044103131759036E-4</v>
      </c>
      <c r="K147" s="188">
        <f t="shared" si="11"/>
        <v>494.76269315673289</v>
      </c>
      <c r="L147" s="188">
        <f t="shared" si="12"/>
        <v>3.9132309395277109E-5</v>
      </c>
      <c r="M147" s="188">
        <f t="shared" si="13"/>
        <v>0.7</v>
      </c>
      <c r="N147" s="189">
        <f t="shared" si="14"/>
        <v>0.70003913230939518</v>
      </c>
      <c r="O147" s="190"/>
      <c r="P147" s="190"/>
    </row>
    <row r="148" spans="1:16" x14ac:dyDescent="0.2">
      <c r="A148" s="238">
        <v>142</v>
      </c>
      <c r="B148" s="205" t="s">
        <v>63</v>
      </c>
      <c r="C148" s="194" t="s">
        <v>1423</v>
      </c>
      <c r="D148" s="198" t="s">
        <v>709</v>
      </c>
      <c r="E148" s="198" t="s">
        <v>1147</v>
      </c>
      <c r="F148" s="196">
        <v>2376102</v>
      </c>
      <c r="G148" s="197">
        <v>902</v>
      </c>
      <c r="H148" s="110">
        <v>429</v>
      </c>
      <c r="I148" s="110">
        <v>988870</v>
      </c>
      <c r="J148" s="188">
        <f t="shared" si="10"/>
        <v>1.80547804765957E-4</v>
      </c>
      <c r="K148" s="188">
        <f t="shared" si="11"/>
        <v>1096.3082039911308</v>
      </c>
      <c r="L148" s="188">
        <f t="shared" si="12"/>
        <v>5.4164341429787097E-5</v>
      </c>
      <c r="M148" s="188">
        <f t="shared" si="13"/>
        <v>0.7</v>
      </c>
      <c r="N148" s="189">
        <f t="shared" si="14"/>
        <v>0.70005416434142975</v>
      </c>
      <c r="O148" s="190"/>
      <c r="P148" s="190"/>
    </row>
    <row r="149" spans="1:16" x14ac:dyDescent="0.2">
      <c r="A149" s="238">
        <v>143</v>
      </c>
      <c r="B149" s="205" t="s">
        <v>63</v>
      </c>
      <c r="C149" s="194" t="s">
        <v>1423</v>
      </c>
      <c r="D149" s="198" t="s">
        <v>1150</v>
      </c>
      <c r="E149" s="198" t="s">
        <v>1394</v>
      </c>
      <c r="F149" s="196">
        <v>688941.05</v>
      </c>
      <c r="G149" s="197">
        <v>402</v>
      </c>
      <c r="H149" s="110">
        <v>166</v>
      </c>
      <c r="I149" s="110">
        <v>259935</v>
      </c>
      <c r="J149" s="188">
        <f t="shared" si="10"/>
        <v>2.4094949778359119E-4</v>
      </c>
      <c r="K149" s="188">
        <f t="shared" si="11"/>
        <v>646.6044776119403</v>
      </c>
      <c r="L149" s="188">
        <f t="shared" si="12"/>
        <v>7.2284849335077354E-5</v>
      </c>
      <c r="M149" s="188">
        <f t="shared" si="13"/>
        <v>0.7</v>
      </c>
      <c r="N149" s="189">
        <f t="shared" si="14"/>
        <v>0.70007228484933504</v>
      </c>
      <c r="O149" s="190"/>
      <c r="P149" s="190"/>
    </row>
    <row r="150" spans="1:16" x14ac:dyDescent="0.2">
      <c r="A150" s="238">
        <v>144</v>
      </c>
      <c r="B150" s="205" t="s">
        <v>63</v>
      </c>
      <c r="C150" s="194" t="s">
        <v>1423</v>
      </c>
      <c r="D150" s="198" t="s">
        <v>703</v>
      </c>
      <c r="E150" s="198" t="s">
        <v>1331</v>
      </c>
      <c r="F150" s="196">
        <v>985463.65</v>
      </c>
      <c r="G150" s="197">
        <v>646</v>
      </c>
      <c r="H150" s="110">
        <v>130</v>
      </c>
      <c r="I150" s="110">
        <v>271190</v>
      </c>
      <c r="J150" s="188">
        <f t="shared" si="10"/>
        <v>1.3191760041073052E-4</v>
      </c>
      <c r="K150" s="188">
        <f t="shared" si="11"/>
        <v>419.7987616099071</v>
      </c>
      <c r="L150" s="188">
        <f t="shared" si="12"/>
        <v>3.9575280123219156E-5</v>
      </c>
      <c r="M150" s="188">
        <f t="shared" si="13"/>
        <v>0.7</v>
      </c>
      <c r="N150" s="189">
        <f t="shared" si="14"/>
        <v>0.70003957528012317</v>
      </c>
      <c r="O150" s="190"/>
      <c r="P150" s="190"/>
    </row>
    <row r="151" spans="1:16" x14ac:dyDescent="0.2">
      <c r="A151" s="238">
        <v>145</v>
      </c>
      <c r="B151" s="206" t="s">
        <v>17</v>
      </c>
      <c r="C151" s="194" t="s">
        <v>1423</v>
      </c>
      <c r="D151" s="208" t="s">
        <v>343</v>
      </c>
      <c r="E151" s="209" t="s">
        <v>1311</v>
      </c>
      <c r="F151" s="202">
        <v>5630511.0750000002</v>
      </c>
      <c r="G151" s="203">
        <v>2317</v>
      </c>
      <c r="H151" s="110">
        <v>1593</v>
      </c>
      <c r="I151" s="110">
        <v>2720860</v>
      </c>
      <c r="J151" s="188">
        <f t="shared" si="10"/>
        <v>2.8292280732260169E-4</v>
      </c>
      <c r="K151" s="188">
        <f t="shared" si="11"/>
        <v>1174.3029779887786</v>
      </c>
      <c r="L151" s="188">
        <f t="shared" si="12"/>
        <v>8.4876842196780501E-5</v>
      </c>
      <c r="M151" s="188">
        <f t="shared" si="13"/>
        <v>0.7</v>
      </c>
      <c r="N151" s="189">
        <f t="shared" si="14"/>
        <v>0.70008487684219678</v>
      </c>
      <c r="O151" s="190"/>
      <c r="P151" s="190"/>
    </row>
    <row r="152" spans="1:16" x14ac:dyDescent="0.2">
      <c r="A152" s="238">
        <v>146</v>
      </c>
      <c r="B152" s="206" t="s">
        <v>17</v>
      </c>
      <c r="C152" s="194" t="s">
        <v>1423</v>
      </c>
      <c r="D152" s="208" t="s">
        <v>1164</v>
      </c>
      <c r="E152" s="209" t="s">
        <v>1065</v>
      </c>
      <c r="F152" s="202">
        <v>4042671.8749999995</v>
      </c>
      <c r="G152" s="203">
        <v>2188</v>
      </c>
      <c r="H152" s="110">
        <v>1370</v>
      </c>
      <c r="I152" s="110">
        <v>1588290</v>
      </c>
      <c r="J152" s="188">
        <f t="shared" si="10"/>
        <v>3.3888478767523029E-4</v>
      </c>
      <c r="K152" s="188">
        <f t="shared" si="11"/>
        <v>725.90950639853747</v>
      </c>
      <c r="L152" s="188">
        <f t="shared" si="12"/>
        <v>1.0166543630256909E-4</v>
      </c>
      <c r="M152" s="188">
        <f t="shared" si="13"/>
        <v>0.7</v>
      </c>
      <c r="N152" s="189">
        <f t="shared" si="14"/>
        <v>0.70010166543630248</v>
      </c>
      <c r="O152" s="190"/>
      <c r="P152" s="190"/>
    </row>
    <row r="153" spans="1:16" x14ac:dyDescent="0.2">
      <c r="A153" s="238">
        <v>147</v>
      </c>
      <c r="B153" s="206" t="s">
        <v>17</v>
      </c>
      <c r="C153" s="194" t="s">
        <v>1423</v>
      </c>
      <c r="D153" s="208" t="s">
        <v>345</v>
      </c>
      <c r="E153" s="209" t="s">
        <v>1245</v>
      </c>
      <c r="F153" s="202">
        <v>4650768.8</v>
      </c>
      <c r="G153" s="203">
        <v>3260</v>
      </c>
      <c r="H153" s="110">
        <v>915</v>
      </c>
      <c r="I153" s="110">
        <v>1575135</v>
      </c>
      <c r="J153" s="188">
        <f t="shared" si="10"/>
        <v>1.9674166559300907E-4</v>
      </c>
      <c r="K153" s="188">
        <f t="shared" si="11"/>
        <v>483.17024539877303</v>
      </c>
      <c r="L153" s="188">
        <f t="shared" si="12"/>
        <v>5.9022499677902718E-5</v>
      </c>
      <c r="M153" s="188">
        <f t="shared" si="13"/>
        <v>0.7</v>
      </c>
      <c r="N153" s="189">
        <f t="shared" si="14"/>
        <v>0.70005902249967789</v>
      </c>
      <c r="O153" s="190"/>
      <c r="P153" s="190"/>
    </row>
    <row r="154" spans="1:16" x14ac:dyDescent="0.2">
      <c r="A154" s="238">
        <v>148</v>
      </c>
      <c r="B154" s="199" t="s">
        <v>916</v>
      </c>
      <c r="C154" s="194" t="s">
        <v>1423</v>
      </c>
      <c r="D154" s="195" t="s">
        <v>921</v>
      </c>
      <c r="E154" s="195" t="s">
        <v>1386</v>
      </c>
      <c r="F154" s="196">
        <v>1089622.425</v>
      </c>
      <c r="G154" s="197">
        <v>556</v>
      </c>
      <c r="H154" s="110">
        <v>245</v>
      </c>
      <c r="I154" s="110">
        <v>400960</v>
      </c>
      <c r="J154" s="188">
        <f t="shared" si="10"/>
        <v>2.2484852952617967E-4</v>
      </c>
      <c r="K154" s="188">
        <f t="shared" si="11"/>
        <v>721.15107913669067</v>
      </c>
      <c r="L154" s="188">
        <f t="shared" si="12"/>
        <v>6.7454558857853896E-5</v>
      </c>
      <c r="M154" s="188">
        <f t="shared" si="13"/>
        <v>0.7</v>
      </c>
      <c r="N154" s="189">
        <f t="shared" si="14"/>
        <v>0.70006745455885777</v>
      </c>
      <c r="O154" s="190"/>
      <c r="P154" s="190"/>
    </row>
    <row r="155" spans="1:16" x14ac:dyDescent="0.2">
      <c r="A155" s="238">
        <v>149</v>
      </c>
      <c r="B155" s="199" t="s">
        <v>916</v>
      </c>
      <c r="C155" s="194" t="s">
        <v>1423</v>
      </c>
      <c r="D155" s="195" t="s">
        <v>919</v>
      </c>
      <c r="E155" s="195" t="s">
        <v>1369</v>
      </c>
      <c r="F155" s="196">
        <v>1522741.85</v>
      </c>
      <c r="G155" s="197">
        <v>767</v>
      </c>
      <c r="H155" s="110">
        <v>295</v>
      </c>
      <c r="I155" s="110">
        <v>493100</v>
      </c>
      <c r="J155" s="188">
        <f t="shared" si="10"/>
        <v>1.9372948868516353E-4</v>
      </c>
      <c r="K155" s="188">
        <f t="shared" si="11"/>
        <v>642.89439374185133</v>
      </c>
      <c r="L155" s="188">
        <f t="shared" si="12"/>
        <v>5.8118846605549054E-5</v>
      </c>
      <c r="M155" s="188">
        <f t="shared" si="13"/>
        <v>0.7</v>
      </c>
      <c r="N155" s="189">
        <f t="shared" si="14"/>
        <v>0.70005811884660551</v>
      </c>
      <c r="O155" s="190"/>
      <c r="P155" s="190"/>
    </row>
    <row r="156" spans="1:16" x14ac:dyDescent="0.2">
      <c r="A156" s="238">
        <v>150</v>
      </c>
      <c r="B156" s="199" t="s">
        <v>916</v>
      </c>
      <c r="C156" s="194" t="s">
        <v>1423</v>
      </c>
      <c r="D156" s="195" t="s">
        <v>917</v>
      </c>
      <c r="E156" s="195" t="s">
        <v>918</v>
      </c>
      <c r="F156" s="196">
        <v>3465517.7250000001</v>
      </c>
      <c r="G156" s="197">
        <v>1814</v>
      </c>
      <c r="H156" s="110">
        <v>585</v>
      </c>
      <c r="I156" s="110">
        <v>965105</v>
      </c>
      <c r="J156" s="188">
        <f t="shared" si="10"/>
        <v>1.6880594659200596E-4</v>
      </c>
      <c r="K156" s="188">
        <f t="shared" si="11"/>
        <v>532.03142227122385</v>
      </c>
      <c r="L156" s="188">
        <f t="shared" si="12"/>
        <v>5.0641783977601789E-5</v>
      </c>
      <c r="M156" s="188">
        <f t="shared" si="13"/>
        <v>0.7</v>
      </c>
      <c r="N156" s="189">
        <f t="shared" si="14"/>
        <v>0.70005064178397758</v>
      </c>
      <c r="O156" s="190"/>
      <c r="P156" s="190"/>
    </row>
    <row r="157" spans="1:16" x14ac:dyDescent="0.2">
      <c r="A157" s="238">
        <v>151</v>
      </c>
      <c r="B157" s="199" t="s">
        <v>916</v>
      </c>
      <c r="C157" s="194" t="s">
        <v>1423</v>
      </c>
      <c r="D157" s="195" t="s">
        <v>923</v>
      </c>
      <c r="E157" s="195" t="s">
        <v>924</v>
      </c>
      <c r="F157" s="196">
        <v>3080885.7250000001</v>
      </c>
      <c r="G157" s="197">
        <v>1559</v>
      </c>
      <c r="H157" s="110">
        <v>396</v>
      </c>
      <c r="I157" s="110">
        <v>962540</v>
      </c>
      <c r="J157" s="188">
        <f t="shared" si="10"/>
        <v>1.2853446552289763E-4</v>
      </c>
      <c r="K157" s="188">
        <f t="shared" si="11"/>
        <v>617.40859525336759</v>
      </c>
      <c r="L157" s="188">
        <f t="shared" si="12"/>
        <v>3.8560339656869284E-5</v>
      </c>
      <c r="M157" s="188">
        <f t="shared" si="13"/>
        <v>0.7</v>
      </c>
      <c r="N157" s="189">
        <f t="shared" si="14"/>
        <v>0.70003856033965683</v>
      </c>
      <c r="O157" s="190"/>
      <c r="P157" s="190"/>
    </row>
    <row r="158" spans="1:16" x14ac:dyDescent="0.2">
      <c r="A158" s="238">
        <v>152</v>
      </c>
      <c r="B158" s="199" t="s">
        <v>916</v>
      </c>
      <c r="C158" s="194" t="s">
        <v>1423</v>
      </c>
      <c r="D158" s="195" t="s">
        <v>926</v>
      </c>
      <c r="E158" s="195" t="s">
        <v>1370</v>
      </c>
      <c r="F158" s="196">
        <v>1223764.425</v>
      </c>
      <c r="G158" s="197">
        <v>654</v>
      </c>
      <c r="H158" s="110">
        <v>217</v>
      </c>
      <c r="I158" s="110">
        <v>359590</v>
      </c>
      <c r="J158" s="188">
        <f t="shared" si="10"/>
        <v>1.7732170960926569E-4</v>
      </c>
      <c r="K158" s="188">
        <f t="shared" si="11"/>
        <v>549.83180428134551</v>
      </c>
      <c r="L158" s="188">
        <f t="shared" si="12"/>
        <v>5.3196512882779707E-5</v>
      </c>
      <c r="M158" s="188">
        <f t="shared" si="13"/>
        <v>0.7</v>
      </c>
      <c r="N158" s="189">
        <f t="shared" si="14"/>
        <v>0.70005319651288278</v>
      </c>
      <c r="O158" s="190"/>
      <c r="P158" s="190"/>
    </row>
    <row r="159" spans="1:16" x14ac:dyDescent="0.2">
      <c r="A159" s="238">
        <v>153</v>
      </c>
      <c r="B159" s="199" t="s">
        <v>916</v>
      </c>
      <c r="C159" s="194" t="s">
        <v>1423</v>
      </c>
      <c r="D159" s="195" t="s">
        <v>925</v>
      </c>
      <c r="E159" s="195" t="s">
        <v>1371</v>
      </c>
      <c r="F159" s="196">
        <v>466933.125</v>
      </c>
      <c r="G159" s="197">
        <v>241</v>
      </c>
      <c r="H159" s="110">
        <v>105</v>
      </c>
      <c r="I159" s="110">
        <v>109300</v>
      </c>
      <c r="J159" s="188">
        <f t="shared" si="10"/>
        <v>2.2487160233063353E-4</v>
      </c>
      <c r="K159" s="188">
        <f t="shared" si="11"/>
        <v>453.52697095435684</v>
      </c>
      <c r="L159" s="188">
        <f t="shared" si="12"/>
        <v>6.7461480699190058E-5</v>
      </c>
      <c r="M159" s="188">
        <f t="shared" si="13"/>
        <v>0.7</v>
      </c>
      <c r="N159" s="189">
        <f t="shared" si="14"/>
        <v>0.70006746148069909</v>
      </c>
      <c r="O159" s="190"/>
      <c r="P159" s="190"/>
    </row>
    <row r="160" spans="1:16" x14ac:dyDescent="0.2">
      <c r="A160" s="238">
        <v>154</v>
      </c>
      <c r="B160" s="199" t="s">
        <v>97</v>
      </c>
      <c r="C160" s="194" t="s">
        <v>1423</v>
      </c>
      <c r="D160" s="195" t="s">
        <v>927</v>
      </c>
      <c r="E160" s="195" t="s">
        <v>1387</v>
      </c>
      <c r="F160" s="196">
        <v>1359959.2749999999</v>
      </c>
      <c r="G160" s="197">
        <v>839</v>
      </c>
      <c r="H160" s="110">
        <v>302</v>
      </c>
      <c r="I160" s="110">
        <v>568180</v>
      </c>
      <c r="J160" s="188">
        <f t="shared" si="10"/>
        <v>2.2206547324735149E-4</v>
      </c>
      <c r="K160" s="188">
        <f t="shared" si="11"/>
        <v>677.21096543504177</v>
      </c>
      <c r="L160" s="188">
        <f t="shared" si="12"/>
        <v>6.6619641974205438E-5</v>
      </c>
      <c r="M160" s="188">
        <f t="shared" si="13"/>
        <v>0.7</v>
      </c>
      <c r="N160" s="189">
        <f t="shared" si="14"/>
        <v>0.70006661964197414</v>
      </c>
      <c r="O160" s="190"/>
      <c r="P160" s="190"/>
    </row>
    <row r="161" spans="1:16" x14ac:dyDescent="0.2">
      <c r="A161" s="238">
        <v>155</v>
      </c>
      <c r="B161" s="199" t="s">
        <v>97</v>
      </c>
      <c r="C161" s="194" t="s">
        <v>1423</v>
      </c>
      <c r="D161" s="195" t="s">
        <v>932</v>
      </c>
      <c r="E161" s="195" t="s">
        <v>933</v>
      </c>
      <c r="F161" s="196">
        <v>1336505.075</v>
      </c>
      <c r="G161" s="197">
        <v>780</v>
      </c>
      <c r="H161" s="110">
        <v>315</v>
      </c>
      <c r="I161" s="110">
        <v>561220</v>
      </c>
      <c r="J161" s="188">
        <f t="shared" si="10"/>
        <v>2.356893407232292E-4</v>
      </c>
      <c r="K161" s="188">
        <f t="shared" si="11"/>
        <v>719.51282051282055</v>
      </c>
      <c r="L161" s="188">
        <f t="shared" si="12"/>
        <v>7.0706802216968754E-5</v>
      </c>
      <c r="M161" s="188">
        <f t="shared" si="13"/>
        <v>0.7</v>
      </c>
      <c r="N161" s="189">
        <f t="shared" si="14"/>
        <v>0.70007070680221695</v>
      </c>
      <c r="O161" s="190"/>
      <c r="P161" s="190"/>
    </row>
    <row r="162" spans="1:16" x14ac:dyDescent="0.2">
      <c r="A162" s="238">
        <v>156</v>
      </c>
      <c r="B162" s="199" t="s">
        <v>97</v>
      </c>
      <c r="C162" s="194" t="s">
        <v>1423</v>
      </c>
      <c r="D162" s="195" t="s">
        <v>930</v>
      </c>
      <c r="E162" s="195" t="s">
        <v>922</v>
      </c>
      <c r="F162" s="196">
        <v>1339861.5249999999</v>
      </c>
      <c r="G162" s="197">
        <v>791</v>
      </c>
      <c r="H162" s="110">
        <v>322</v>
      </c>
      <c r="I162" s="110">
        <v>630155</v>
      </c>
      <c r="J162" s="188">
        <f t="shared" si="10"/>
        <v>2.4032334236927957E-4</v>
      </c>
      <c r="K162" s="188">
        <f t="shared" si="11"/>
        <v>796.6561314791403</v>
      </c>
      <c r="L162" s="188">
        <f t="shared" si="12"/>
        <v>7.2097002710783866E-5</v>
      </c>
      <c r="M162" s="188">
        <f t="shared" si="13"/>
        <v>0.7</v>
      </c>
      <c r="N162" s="189">
        <f t="shared" si="14"/>
        <v>0.70007209700271078</v>
      </c>
      <c r="O162" s="190"/>
      <c r="P162" s="190"/>
    </row>
    <row r="163" spans="1:16" x14ac:dyDescent="0.2">
      <c r="A163" s="238">
        <v>157</v>
      </c>
      <c r="B163" s="199" t="s">
        <v>97</v>
      </c>
      <c r="C163" s="194" t="s">
        <v>1423</v>
      </c>
      <c r="D163" s="195" t="s">
        <v>928</v>
      </c>
      <c r="E163" s="195" t="s">
        <v>929</v>
      </c>
      <c r="F163" s="196">
        <v>1486690.7249999999</v>
      </c>
      <c r="G163" s="197">
        <v>892</v>
      </c>
      <c r="H163" s="110">
        <v>393</v>
      </c>
      <c r="I163" s="110">
        <v>710375</v>
      </c>
      <c r="J163" s="188">
        <f t="shared" si="10"/>
        <v>2.6434549795149897E-4</v>
      </c>
      <c r="K163" s="188">
        <f t="shared" si="11"/>
        <v>796.38452914798211</v>
      </c>
      <c r="L163" s="188">
        <f t="shared" si="12"/>
        <v>7.9303649385449693E-5</v>
      </c>
      <c r="M163" s="188">
        <f t="shared" si="13"/>
        <v>0.7</v>
      </c>
      <c r="N163" s="189">
        <f t="shared" si="14"/>
        <v>0.70007930364938542</v>
      </c>
      <c r="O163" s="190"/>
      <c r="P163" s="190"/>
    </row>
    <row r="164" spans="1:16" x14ac:dyDescent="0.2">
      <c r="A164" s="238">
        <v>158</v>
      </c>
      <c r="B164" s="205" t="s">
        <v>59</v>
      </c>
      <c r="C164" s="194" t="s">
        <v>1423</v>
      </c>
      <c r="D164" s="198" t="s">
        <v>694</v>
      </c>
      <c r="E164" s="198" t="s">
        <v>440</v>
      </c>
      <c r="F164" s="196">
        <v>6273000.0999999996</v>
      </c>
      <c r="G164" s="197">
        <v>3404</v>
      </c>
      <c r="H164" s="110">
        <v>523</v>
      </c>
      <c r="I164" s="110">
        <v>1215170</v>
      </c>
      <c r="J164" s="188">
        <f t="shared" si="10"/>
        <v>8.3373185343963257E-5</v>
      </c>
      <c r="K164" s="188">
        <f t="shared" si="11"/>
        <v>356.98296122209166</v>
      </c>
      <c r="L164" s="188">
        <f t="shared" si="12"/>
        <v>2.5011955603188978E-5</v>
      </c>
      <c r="M164" s="188">
        <f t="shared" si="13"/>
        <v>0.7</v>
      </c>
      <c r="N164" s="189">
        <f t="shared" si="14"/>
        <v>0.70002501195560318</v>
      </c>
      <c r="O164" s="190"/>
      <c r="P164" s="190"/>
    </row>
    <row r="165" spans="1:16" x14ac:dyDescent="0.2">
      <c r="A165" s="238">
        <v>159</v>
      </c>
      <c r="B165" s="205" t="s">
        <v>59</v>
      </c>
      <c r="C165" s="194" t="s">
        <v>1423</v>
      </c>
      <c r="D165" s="198" t="s">
        <v>691</v>
      </c>
      <c r="E165" s="198" t="s">
        <v>1337</v>
      </c>
      <c r="F165" s="196">
        <v>2588500.2999999998</v>
      </c>
      <c r="G165" s="197">
        <v>1397</v>
      </c>
      <c r="H165" s="110">
        <v>329</v>
      </c>
      <c r="I165" s="110">
        <v>481195</v>
      </c>
      <c r="J165" s="188">
        <f t="shared" si="10"/>
        <v>1.2710062270419672E-4</v>
      </c>
      <c r="K165" s="188">
        <f t="shared" si="11"/>
        <v>344.44881889763781</v>
      </c>
      <c r="L165" s="188">
        <f t="shared" si="12"/>
        <v>3.8130186811259017E-5</v>
      </c>
      <c r="M165" s="188">
        <f t="shared" si="13"/>
        <v>0.7</v>
      </c>
      <c r="N165" s="189">
        <f t="shared" si="14"/>
        <v>0.70003813018681127</v>
      </c>
      <c r="O165" s="190"/>
      <c r="P165" s="190"/>
    </row>
    <row r="166" spans="1:16" x14ac:dyDescent="0.2">
      <c r="A166" s="238">
        <v>160</v>
      </c>
      <c r="B166" s="205" t="s">
        <v>59</v>
      </c>
      <c r="C166" s="194" t="s">
        <v>1423</v>
      </c>
      <c r="D166" s="198" t="s">
        <v>692</v>
      </c>
      <c r="E166" s="198" t="s">
        <v>1436</v>
      </c>
      <c r="F166" s="196">
        <v>2626566.75</v>
      </c>
      <c r="G166" s="197">
        <v>1431</v>
      </c>
      <c r="H166" s="110">
        <v>444</v>
      </c>
      <c r="I166" s="110">
        <v>659485</v>
      </c>
      <c r="J166" s="188">
        <f t="shared" si="10"/>
        <v>1.6904196323965496E-4</v>
      </c>
      <c r="K166" s="188">
        <f t="shared" si="11"/>
        <v>460.85604472396926</v>
      </c>
      <c r="L166" s="188">
        <f t="shared" si="12"/>
        <v>5.0712588971896486E-5</v>
      </c>
      <c r="M166" s="188">
        <f t="shared" si="13"/>
        <v>0.7</v>
      </c>
      <c r="N166" s="189">
        <f t="shared" si="14"/>
        <v>0.70005071258897189</v>
      </c>
      <c r="O166" s="190"/>
      <c r="P166" s="190"/>
    </row>
    <row r="167" spans="1:16" x14ac:dyDescent="0.2">
      <c r="A167" s="238">
        <v>161</v>
      </c>
      <c r="B167" s="205" t="s">
        <v>59</v>
      </c>
      <c r="C167" s="194" t="s">
        <v>1423</v>
      </c>
      <c r="D167" s="198" t="s">
        <v>690</v>
      </c>
      <c r="E167" s="198" t="s">
        <v>1336</v>
      </c>
      <c r="F167" s="196">
        <v>2835255.1500000004</v>
      </c>
      <c r="G167" s="197">
        <v>1539</v>
      </c>
      <c r="H167" s="110">
        <v>401</v>
      </c>
      <c r="I167" s="110">
        <v>705765</v>
      </c>
      <c r="J167" s="188">
        <f t="shared" si="10"/>
        <v>1.4143347909975577E-4</v>
      </c>
      <c r="K167" s="188">
        <f t="shared" si="11"/>
        <v>458.58674463937621</v>
      </c>
      <c r="L167" s="188">
        <f t="shared" si="12"/>
        <v>4.2430043729926729E-5</v>
      </c>
      <c r="M167" s="188">
        <f t="shared" si="13"/>
        <v>0.7</v>
      </c>
      <c r="N167" s="189">
        <f t="shared" si="14"/>
        <v>0.7000424300437299</v>
      </c>
      <c r="O167" s="190"/>
      <c r="P167" s="190"/>
    </row>
    <row r="168" spans="1:16" x14ac:dyDescent="0.2">
      <c r="A168" s="238">
        <v>162</v>
      </c>
      <c r="B168" s="205" t="s">
        <v>56</v>
      </c>
      <c r="C168" s="194" t="s">
        <v>1423</v>
      </c>
      <c r="D168" s="198" t="s">
        <v>681</v>
      </c>
      <c r="E168" s="198" t="s">
        <v>1053</v>
      </c>
      <c r="F168" s="196">
        <v>2539340.4749999996</v>
      </c>
      <c r="G168" s="197">
        <v>1368</v>
      </c>
      <c r="H168" s="110">
        <v>559</v>
      </c>
      <c r="I168" s="110">
        <v>978755</v>
      </c>
      <c r="J168" s="188">
        <f t="shared" si="10"/>
        <v>2.2013589965717381E-4</v>
      </c>
      <c r="K168" s="188">
        <f t="shared" si="11"/>
        <v>715.46418128654966</v>
      </c>
      <c r="L168" s="188">
        <f t="shared" si="12"/>
        <v>6.6040769897152146E-5</v>
      </c>
      <c r="M168" s="188">
        <f t="shared" si="13"/>
        <v>0.7</v>
      </c>
      <c r="N168" s="189">
        <f t="shared" si="14"/>
        <v>0.70006604076989709</v>
      </c>
      <c r="O168" s="190"/>
      <c r="P168" s="190"/>
    </row>
    <row r="169" spans="1:16" x14ac:dyDescent="0.2">
      <c r="A169" s="238">
        <v>163</v>
      </c>
      <c r="B169" s="205" t="s">
        <v>56</v>
      </c>
      <c r="C169" s="194" t="s">
        <v>1423</v>
      </c>
      <c r="D169" s="198" t="s">
        <v>682</v>
      </c>
      <c r="E169" s="198" t="s">
        <v>683</v>
      </c>
      <c r="F169" s="196">
        <v>967880.67499999993</v>
      </c>
      <c r="G169" s="197">
        <v>526</v>
      </c>
      <c r="H169" s="110">
        <v>256</v>
      </c>
      <c r="I169" s="110">
        <v>346095</v>
      </c>
      <c r="J169" s="188">
        <f t="shared" si="10"/>
        <v>2.6449541416869392E-4</v>
      </c>
      <c r="K169" s="188">
        <f t="shared" si="11"/>
        <v>657.97528517110266</v>
      </c>
      <c r="L169" s="188">
        <f t="shared" si="12"/>
        <v>7.9348624250608169E-5</v>
      </c>
      <c r="M169" s="188">
        <f t="shared" si="13"/>
        <v>0.7</v>
      </c>
      <c r="N169" s="189">
        <f t="shared" si="14"/>
        <v>0.70007934862425059</v>
      </c>
      <c r="O169" s="190"/>
      <c r="P169" s="190"/>
    </row>
    <row r="170" spans="1:16" x14ac:dyDescent="0.2">
      <c r="A170" s="238">
        <v>164</v>
      </c>
      <c r="B170" s="205" t="s">
        <v>56</v>
      </c>
      <c r="C170" s="194" t="s">
        <v>1423</v>
      </c>
      <c r="D170" s="198" t="s">
        <v>684</v>
      </c>
      <c r="E170" s="198" t="s">
        <v>685</v>
      </c>
      <c r="F170" s="196">
        <v>391487.75</v>
      </c>
      <c r="G170" s="197">
        <v>217</v>
      </c>
      <c r="H170" s="110">
        <v>94</v>
      </c>
      <c r="I170" s="110">
        <v>135560</v>
      </c>
      <c r="J170" s="188">
        <f t="shared" si="10"/>
        <v>2.4010968414720513E-4</v>
      </c>
      <c r="K170" s="188">
        <f t="shared" si="11"/>
        <v>624.70046082949307</v>
      </c>
      <c r="L170" s="188">
        <f t="shared" si="12"/>
        <v>7.2032905244161536E-5</v>
      </c>
      <c r="M170" s="188">
        <f t="shared" si="13"/>
        <v>0.7</v>
      </c>
      <c r="N170" s="189">
        <f t="shared" si="14"/>
        <v>0.70007203290524411</v>
      </c>
      <c r="O170" s="190"/>
      <c r="P170" s="190"/>
    </row>
    <row r="171" spans="1:16" x14ac:dyDescent="0.2">
      <c r="A171" s="238">
        <v>165</v>
      </c>
      <c r="B171" s="205" t="s">
        <v>56</v>
      </c>
      <c r="C171" s="194" t="s">
        <v>1423</v>
      </c>
      <c r="D171" s="198" t="s">
        <v>686</v>
      </c>
      <c r="E171" s="198" t="s">
        <v>687</v>
      </c>
      <c r="F171" s="196">
        <v>1801140.325</v>
      </c>
      <c r="G171" s="197">
        <v>983</v>
      </c>
      <c r="H171" s="110">
        <v>328</v>
      </c>
      <c r="I171" s="110">
        <v>638835</v>
      </c>
      <c r="J171" s="188">
        <f t="shared" si="10"/>
        <v>1.8210685500031764E-4</v>
      </c>
      <c r="K171" s="188">
        <f t="shared" si="11"/>
        <v>649.88301119023401</v>
      </c>
      <c r="L171" s="188">
        <f t="shared" si="12"/>
        <v>5.4632056500095287E-5</v>
      </c>
      <c r="M171" s="188">
        <f t="shared" si="13"/>
        <v>0.7</v>
      </c>
      <c r="N171" s="189">
        <f t="shared" si="14"/>
        <v>0.70005463205650009</v>
      </c>
      <c r="O171" s="190"/>
      <c r="P171" s="190"/>
    </row>
    <row r="172" spans="1:16" x14ac:dyDescent="0.2">
      <c r="A172" s="238">
        <v>166</v>
      </c>
      <c r="B172" s="206" t="s">
        <v>25</v>
      </c>
      <c r="C172" s="194" t="s">
        <v>1423</v>
      </c>
      <c r="D172" s="210" t="s">
        <v>338</v>
      </c>
      <c r="E172" s="210" t="s">
        <v>339</v>
      </c>
      <c r="F172" s="202">
        <v>3539952.65</v>
      </c>
      <c r="G172" s="203">
        <v>1238</v>
      </c>
      <c r="H172" s="110">
        <v>1707</v>
      </c>
      <c r="I172" s="110">
        <v>2850675</v>
      </c>
      <c r="J172" s="188">
        <f t="shared" si="10"/>
        <v>4.8220983972765849E-4</v>
      </c>
      <c r="K172" s="188">
        <f t="shared" si="11"/>
        <v>2302.6453957996769</v>
      </c>
      <c r="L172" s="188">
        <f t="shared" si="12"/>
        <v>1.4466295191829754E-4</v>
      </c>
      <c r="M172" s="188">
        <f t="shared" si="13"/>
        <v>0.7</v>
      </c>
      <c r="N172" s="189">
        <f t="shared" si="14"/>
        <v>0.70014466295191824</v>
      </c>
      <c r="O172" s="190"/>
      <c r="P172" s="190"/>
    </row>
    <row r="173" spans="1:16" x14ac:dyDescent="0.2">
      <c r="A173" s="238">
        <v>167</v>
      </c>
      <c r="B173" s="206" t="s">
        <v>25</v>
      </c>
      <c r="C173" s="194" t="s">
        <v>1423</v>
      </c>
      <c r="D173" s="210" t="s">
        <v>336</v>
      </c>
      <c r="E173" s="211" t="s">
        <v>337</v>
      </c>
      <c r="F173" s="202">
        <v>1704124.2750000001</v>
      </c>
      <c r="G173" s="203">
        <v>1304</v>
      </c>
      <c r="H173" s="110">
        <v>594</v>
      </c>
      <c r="I173" s="110">
        <v>1083315</v>
      </c>
      <c r="J173" s="188">
        <f t="shared" si="10"/>
        <v>3.4856612790167544E-4</v>
      </c>
      <c r="K173" s="188">
        <f t="shared" si="11"/>
        <v>830.76303680981596</v>
      </c>
      <c r="L173" s="188">
        <f t="shared" si="12"/>
        <v>1.0456983837050263E-4</v>
      </c>
      <c r="M173" s="188">
        <f t="shared" si="13"/>
        <v>0.7</v>
      </c>
      <c r="N173" s="189">
        <f t="shared" si="14"/>
        <v>0.70010456983837044</v>
      </c>
      <c r="O173" s="190"/>
      <c r="P173" s="190"/>
    </row>
    <row r="174" spans="1:16" x14ac:dyDescent="0.2">
      <c r="A174" s="238">
        <v>168</v>
      </c>
      <c r="B174" s="206" t="s">
        <v>25</v>
      </c>
      <c r="C174" s="194" t="s">
        <v>1423</v>
      </c>
      <c r="D174" s="210" t="s">
        <v>334</v>
      </c>
      <c r="E174" s="210" t="s">
        <v>335</v>
      </c>
      <c r="F174" s="202">
        <v>4155139.05</v>
      </c>
      <c r="G174" s="203">
        <v>2397</v>
      </c>
      <c r="H174" s="110">
        <v>1470</v>
      </c>
      <c r="I174" s="110">
        <v>2529080</v>
      </c>
      <c r="J174" s="188">
        <f t="shared" si="10"/>
        <v>3.5377877426268084E-4</v>
      </c>
      <c r="K174" s="188">
        <f t="shared" si="11"/>
        <v>1055.1022110972049</v>
      </c>
      <c r="L174" s="188">
        <f t="shared" si="12"/>
        <v>1.0613363227880425E-4</v>
      </c>
      <c r="M174" s="188">
        <f t="shared" si="13"/>
        <v>0.7</v>
      </c>
      <c r="N174" s="189">
        <f t="shared" si="14"/>
        <v>0.7001061336322788</v>
      </c>
      <c r="O174" s="190"/>
      <c r="P174" s="190"/>
    </row>
    <row r="175" spans="1:16" x14ac:dyDescent="0.2">
      <c r="A175" s="238">
        <v>169</v>
      </c>
      <c r="B175" s="206" t="s">
        <v>25</v>
      </c>
      <c r="C175" s="194" t="s">
        <v>1423</v>
      </c>
      <c r="D175" s="210" t="s">
        <v>340</v>
      </c>
      <c r="E175" s="210" t="s">
        <v>341</v>
      </c>
      <c r="F175" s="202">
        <v>2949104.2249999996</v>
      </c>
      <c r="G175" s="203">
        <v>1666</v>
      </c>
      <c r="H175" s="110">
        <v>903</v>
      </c>
      <c r="I175" s="110">
        <v>1576625</v>
      </c>
      <c r="J175" s="188">
        <f t="shared" si="10"/>
        <v>3.0619467170577876E-4</v>
      </c>
      <c r="K175" s="188">
        <f t="shared" si="11"/>
        <v>946.3535414165666</v>
      </c>
      <c r="L175" s="188">
        <f t="shared" si="12"/>
        <v>9.1858401511733624E-5</v>
      </c>
      <c r="M175" s="188">
        <f t="shared" si="13"/>
        <v>0.7</v>
      </c>
      <c r="N175" s="189">
        <f t="shared" si="14"/>
        <v>0.70009185840151167</v>
      </c>
      <c r="O175" s="190"/>
      <c r="P175" s="190"/>
    </row>
    <row r="176" spans="1:16" x14ac:dyDescent="0.2">
      <c r="A176" s="238">
        <v>170</v>
      </c>
      <c r="B176" s="206" t="s">
        <v>24</v>
      </c>
      <c r="C176" s="194" t="s">
        <v>1423</v>
      </c>
      <c r="D176" s="209" t="s">
        <v>382</v>
      </c>
      <c r="E176" s="212" t="s">
        <v>383</v>
      </c>
      <c r="F176" s="202">
        <v>2781886.5</v>
      </c>
      <c r="G176" s="203">
        <v>1517</v>
      </c>
      <c r="H176" s="110">
        <v>586</v>
      </c>
      <c r="I176" s="110">
        <v>1074850</v>
      </c>
      <c r="J176" s="188">
        <f t="shared" si="10"/>
        <v>2.1064842149383161E-4</v>
      </c>
      <c r="K176" s="188">
        <f t="shared" si="11"/>
        <v>708.53658536585363</v>
      </c>
      <c r="L176" s="188">
        <f t="shared" si="12"/>
        <v>6.3194526448149483E-5</v>
      </c>
      <c r="M176" s="188">
        <f t="shared" si="13"/>
        <v>0.7</v>
      </c>
      <c r="N176" s="189">
        <f t="shared" si="14"/>
        <v>0.70006319452644805</v>
      </c>
      <c r="O176" s="190"/>
      <c r="P176" s="190"/>
    </row>
    <row r="177" spans="1:16" x14ac:dyDescent="0.2">
      <c r="A177" s="238">
        <v>171</v>
      </c>
      <c r="B177" s="206" t="s">
        <v>24</v>
      </c>
      <c r="C177" s="194" t="s">
        <v>1423</v>
      </c>
      <c r="D177" s="209" t="s">
        <v>380</v>
      </c>
      <c r="E177" s="212" t="s">
        <v>381</v>
      </c>
      <c r="F177" s="202">
        <v>2495387.9249999998</v>
      </c>
      <c r="G177" s="203">
        <v>1351</v>
      </c>
      <c r="H177" s="110">
        <v>536</v>
      </c>
      <c r="I177" s="110">
        <v>938960</v>
      </c>
      <c r="J177" s="188">
        <f t="shared" si="10"/>
        <v>2.147962625891123E-4</v>
      </c>
      <c r="K177" s="188">
        <f t="shared" si="11"/>
        <v>695.01110288675056</v>
      </c>
      <c r="L177" s="188">
        <f t="shared" si="12"/>
        <v>6.4438878776733682E-5</v>
      </c>
      <c r="M177" s="188">
        <f t="shared" si="13"/>
        <v>0.7</v>
      </c>
      <c r="N177" s="189">
        <f t="shared" si="14"/>
        <v>0.70006443887877667</v>
      </c>
      <c r="O177" s="190"/>
      <c r="P177" s="190"/>
    </row>
    <row r="178" spans="1:16" x14ac:dyDescent="0.2">
      <c r="A178" s="238">
        <v>172</v>
      </c>
      <c r="B178" s="206" t="s">
        <v>24</v>
      </c>
      <c r="C178" s="194" t="s">
        <v>1423</v>
      </c>
      <c r="D178" s="209" t="s">
        <v>378</v>
      </c>
      <c r="E178" s="212" t="s">
        <v>379</v>
      </c>
      <c r="F178" s="202">
        <v>1814883.0249999999</v>
      </c>
      <c r="G178" s="203">
        <v>983</v>
      </c>
      <c r="H178" s="110">
        <v>498</v>
      </c>
      <c r="I178" s="110">
        <v>668850</v>
      </c>
      <c r="J178" s="188">
        <f t="shared" si="10"/>
        <v>2.7439784996611562E-4</v>
      </c>
      <c r="K178" s="188">
        <f t="shared" si="11"/>
        <v>680.41709053916577</v>
      </c>
      <c r="L178" s="188">
        <f t="shared" si="12"/>
        <v>8.2319354989834683E-5</v>
      </c>
      <c r="M178" s="188">
        <f t="shared" si="13"/>
        <v>0.7</v>
      </c>
      <c r="N178" s="189">
        <f t="shared" si="14"/>
        <v>0.70008231935498977</v>
      </c>
      <c r="O178" s="190"/>
      <c r="P178" s="190"/>
    </row>
    <row r="179" spans="1:16" x14ac:dyDescent="0.2">
      <c r="A179" s="238">
        <v>173</v>
      </c>
      <c r="B179" s="199" t="s">
        <v>143</v>
      </c>
      <c r="C179" s="194" t="s">
        <v>1423</v>
      </c>
      <c r="D179" s="195" t="s">
        <v>459</v>
      </c>
      <c r="E179" s="195" t="s">
        <v>1001</v>
      </c>
      <c r="F179" s="196">
        <v>1719391.5</v>
      </c>
      <c r="G179" s="197">
        <v>915</v>
      </c>
      <c r="H179" s="110">
        <v>388</v>
      </c>
      <c r="I179" s="110">
        <v>640135</v>
      </c>
      <c r="J179" s="188">
        <f t="shared" si="10"/>
        <v>2.256612295687166E-4</v>
      </c>
      <c r="K179" s="188">
        <f t="shared" si="11"/>
        <v>699.60109289617492</v>
      </c>
      <c r="L179" s="188">
        <f t="shared" si="12"/>
        <v>6.7698368870614976E-5</v>
      </c>
      <c r="M179" s="188">
        <f t="shared" si="13"/>
        <v>0.7</v>
      </c>
      <c r="N179" s="189">
        <f t="shared" si="14"/>
        <v>0.70006769836887062</v>
      </c>
      <c r="O179" s="190"/>
      <c r="P179" s="190"/>
    </row>
    <row r="180" spans="1:16" x14ac:dyDescent="0.2">
      <c r="A180" s="238">
        <v>174</v>
      </c>
      <c r="B180" s="199" t="s">
        <v>143</v>
      </c>
      <c r="C180" s="194" t="s">
        <v>1423</v>
      </c>
      <c r="D180" s="195" t="s">
        <v>458</v>
      </c>
      <c r="E180" s="195" t="s">
        <v>1203</v>
      </c>
      <c r="F180" s="196">
        <v>2062493.675</v>
      </c>
      <c r="G180" s="197">
        <v>1123</v>
      </c>
      <c r="H180" s="110">
        <v>420</v>
      </c>
      <c r="I180" s="110">
        <v>804040</v>
      </c>
      <c r="J180" s="188">
        <f t="shared" si="10"/>
        <v>2.036369881231272E-4</v>
      </c>
      <c r="K180" s="188">
        <f t="shared" si="11"/>
        <v>715.97506678539628</v>
      </c>
      <c r="L180" s="188">
        <f t="shared" si="12"/>
        <v>6.1091096436938162E-5</v>
      </c>
      <c r="M180" s="188">
        <f t="shared" si="13"/>
        <v>0.7</v>
      </c>
      <c r="N180" s="189">
        <f t="shared" si="14"/>
        <v>0.70006109109643688</v>
      </c>
      <c r="O180" s="190"/>
      <c r="P180" s="190"/>
    </row>
    <row r="181" spans="1:16" x14ac:dyDescent="0.2">
      <c r="A181" s="238">
        <v>175</v>
      </c>
      <c r="B181" s="199" t="s">
        <v>143</v>
      </c>
      <c r="C181" s="194" t="s">
        <v>1423</v>
      </c>
      <c r="D181" s="195" t="s">
        <v>460</v>
      </c>
      <c r="E181" s="195" t="s">
        <v>1002</v>
      </c>
      <c r="F181" s="196">
        <v>2011376.5249999999</v>
      </c>
      <c r="G181" s="197">
        <v>1103</v>
      </c>
      <c r="H181" s="110">
        <v>568</v>
      </c>
      <c r="I181" s="110">
        <v>1146620</v>
      </c>
      <c r="J181" s="188">
        <f t="shared" si="10"/>
        <v>2.8239367067287415E-4</v>
      </c>
      <c r="K181" s="188">
        <f t="shared" si="11"/>
        <v>1039.5466908431549</v>
      </c>
      <c r="L181" s="188">
        <f t="shared" si="12"/>
        <v>8.4718101201862236E-5</v>
      </c>
      <c r="M181" s="188">
        <f t="shared" si="13"/>
        <v>0.7</v>
      </c>
      <c r="N181" s="189">
        <f t="shared" si="14"/>
        <v>0.70008471810120176</v>
      </c>
      <c r="O181" s="190"/>
      <c r="P181" s="190"/>
    </row>
    <row r="182" spans="1:16" x14ac:dyDescent="0.2">
      <c r="A182" s="238">
        <v>176</v>
      </c>
      <c r="B182" s="199" t="s">
        <v>143</v>
      </c>
      <c r="C182" s="194" t="s">
        <v>1423</v>
      </c>
      <c r="D182" s="195" t="s">
        <v>461</v>
      </c>
      <c r="E182" s="195" t="s">
        <v>1055</v>
      </c>
      <c r="F182" s="196">
        <v>2162106.625</v>
      </c>
      <c r="G182" s="197">
        <v>1169</v>
      </c>
      <c r="H182" s="110">
        <v>1141</v>
      </c>
      <c r="I182" s="110">
        <v>1740125</v>
      </c>
      <c r="J182" s="188">
        <f t="shared" si="10"/>
        <v>5.2772605513846937E-4</v>
      </c>
      <c r="K182" s="188">
        <f t="shared" si="11"/>
        <v>1488.5585970915313</v>
      </c>
      <c r="L182" s="188">
        <f t="shared" si="12"/>
        <v>1.5831781654154081E-4</v>
      </c>
      <c r="M182" s="188">
        <f t="shared" si="13"/>
        <v>0.7</v>
      </c>
      <c r="N182" s="189">
        <f t="shared" si="14"/>
        <v>0.70015831781654148</v>
      </c>
      <c r="O182" s="190"/>
      <c r="P182" s="190"/>
    </row>
    <row r="183" spans="1:16" x14ac:dyDescent="0.2">
      <c r="A183" s="238">
        <v>177</v>
      </c>
      <c r="B183" s="199" t="s">
        <v>28</v>
      </c>
      <c r="C183" s="194" t="s">
        <v>1423</v>
      </c>
      <c r="D183" s="195" t="s">
        <v>420</v>
      </c>
      <c r="E183" s="195" t="s">
        <v>421</v>
      </c>
      <c r="F183" s="196">
        <v>3443940.1749999998</v>
      </c>
      <c r="G183" s="197">
        <v>1533</v>
      </c>
      <c r="H183" s="110">
        <v>220</v>
      </c>
      <c r="I183" s="110">
        <v>949710</v>
      </c>
      <c r="J183" s="188">
        <f t="shared" si="10"/>
        <v>6.3880319872281174E-5</v>
      </c>
      <c r="K183" s="188">
        <f t="shared" si="11"/>
        <v>619.5107632093933</v>
      </c>
      <c r="L183" s="188">
        <f t="shared" si="12"/>
        <v>1.916409596168435E-5</v>
      </c>
      <c r="M183" s="188">
        <f t="shared" si="13"/>
        <v>0.7</v>
      </c>
      <c r="N183" s="189">
        <f t="shared" si="14"/>
        <v>0.70001916409596165</v>
      </c>
      <c r="O183" s="190"/>
      <c r="P183" s="190"/>
    </row>
    <row r="184" spans="1:16" x14ac:dyDescent="0.2">
      <c r="A184" s="238">
        <v>178</v>
      </c>
      <c r="B184" s="199" t="s">
        <v>28</v>
      </c>
      <c r="C184" s="194" t="s">
        <v>1423</v>
      </c>
      <c r="D184" s="195" t="s">
        <v>422</v>
      </c>
      <c r="E184" s="195" t="s">
        <v>423</v>
      </c>
      <c r="F184" s="196">
        <v>1647583.9749999999</v>
      </c>
      <c r="G184" s="197">
        <v>1233</v>
      </c>
      <c r="H184" s="110">
        <v>5</v>
      </c>
      <c r="I184" s="110">
        <v>4650</v>
      </c>
      <c r="J184" s="188">
        <f t="shared" si="10"/>
        <v>3.0347466811213677E-6</v>
      </c>
      <c r="K184" s="188">
        <f t="shared" si="11"/>
        <v>3.7712895377128954</v>
      </c>
      <c r="L184" s="188">
        <f t="shared" si="12"/>
        <v>9.1042400433641029E-7</v>
      </c>
      <c r="M184" s="188">
        <f t="shared" si="13"/>
        <v>0.7</v>
      </c>
      <c r="N184" s="189">
        <f t="shared" si="14"/>
        <v>0.70000091042400425</v>
      </c>
      <c r="O184" s="190"/>
      <c r="P184" s="190"/>
    </row>
    <row r="185" spans="1:16" x14ac:dyDescent="0.2">
      <c r="A185" s="238">
        <v>179</v>
      </c>
      <c r="B185" s="206" t="s">
        <v>23</v>
      </c>
      <c r="C185" s="194" t="s">
        <v>1423</v>
      </c>
      <c r="D185" s="201" t="s">
        <v>396</v>
      </c>
      <c r="E185" s="201" t="s">
        <v>1346</v>
      </c>
      <c r="F185" s="202">
        <v>1741784.45</v>
      </c>
      <c r="G185" s="203">
        <v>1211</v>
      </c>
      <c r="H185" s="110">
        <v>405</v>
      </c>
      <c r="I185" s="110">
        <v>597200</v>
      </c>
      <c r="J185" s="188">
        <f t="shared" si="10"/>
        <v>2.3252016057440404E-4</v>
      </c>
      <c r="K185" s="188">
        <f t="shared" si="11"/>
        <v>493.14616019818334</v>
      </c>
      <c r="L185" s="188">
        <f t="shared" si="12"/>
        <v>6.9756048172321208E-5</v>
      </c>
      <c r="M185" s="188">
        <f t="shared" si="13"/>
        <v>0.7</v>
      </c>
      <c r="N185" s="189">
        <f t="shared" si="14"/>
        <v>0.70006975604817223</v>
      </c>
      <c r="O185" s="190"/>
      <c r="P185" s="190"/>
    </row>
    <row r="186" spans="1:16" x14ac:dyDescent="0.2">
      <c r="A186" s="238">
        <v>180</v>
      </c>
      <c r="B186" s="206" t="s">
        <v>23</v>
      </c>
      <c r="C186" s="194" t="s">
        <v>1423</v>
      </c>
      <c r="D186" s="201" t="s">
        <v>402</v>
      </c>
      <c r="E186" s="201" t="s">
        <v>403</v>
      </c>
      <c r="F186" s="202">
        <v>1129145.675</v>
      </c>
      <c r="G186" s="203">
        <v>555</v>
      </c>
      <c r="H186" s="110">
        <v>59</v>
      </c>
      <c r="I186" s="110">
        <v>137580</v>
      </c>
      <c r="J186" s="188">
        <f t="shared" si="10"/>
        <v>5.2251893893141817E-5</v>
      </c>
      <c r="K186" s="188">
        <f t="shared" si="11"/>
        <v>247.8918918918919</v>
      </c>
      <c r="L186" s="188">
        <f t="shared" si="12"/>
        <v>1.5675568167942546E-5</v>
      </c>
      <c r="M186" s="188">
        <f t="shared" si="13"/>
        <v>0.7</v>
      </c>
      <c r="N186" s="189">
        <f t="shared" si="14"/>
        <v>0.70001567556816791</v>
      </c>
      <c r="O186" s="190"/>
      <c r="P186" s="190"/>
    </row>
    <row r="187" spans="1:16" x14ac:dyDescent="0.2">
      <c r="A187" s="238">
        <v>181</v>
      </c>
      <c r="B187" s="206" t="s">
        <v>23</v>
      </c>
      <c r="C187" s="194" t="s">
        <v>1423</v>
      </c>
      <c r="D187" s="201" t="s">
        <v>406</v>
      </c>
      <c r="E187" s="201" t="s">
        <v>1101</v>
      </c>
      <c r="F187" s="202">
        <v>3753055.6</v>
      </c>
      <c r="G187" s="203">
        <v>1179</v>
      </c>
      <c r="H187" s="110">
        <v>503</v>
      </c>
      <c r="I187" s="110">
        <v>1715420</v>
      </c>
      <c r="J187" s="188">
        <f t="shared" si="10"/>
        <v>1.3402412690075786E-4</v>
      </c>
      <c r="K187" s="188">
        <f t="shared" si="11"/>
        <v>1454.9787955894826</v>
      </c>
      <c r="L187" s="188">
        <f t="shared" si="12"/>
        <v>4.020723807022736E-5</v>
      </c>
      <c r="M187" s="188">
        <f t="shared" si="13"/>
        <v>0.7</v>
      </c>
      <c r="N187" s="189">
        <f t="shared" si="14"/>
        <v>0.70004020723807014</v>
      </c>
      <c r="O187" s="190"/>
      <c r="P187" s="190"/>
    </row>
    <row r="188" spans="1:16" x14ac:dyDescent="0.2">
      <c r="A188" s="238">
        <v>182</v>
      </c>
      <c r="B188" s="206" t="s">
        <v>23</v>
      </c>
      <c r="C188" s="194" t="s">
        <v>1423</v>
      </c>
      <c r="D188" s="201" t="s">
        <v>397</v>
      </c>
      <c r="E188" s="201" t="s">
        <v>991</v>
      </c>
      <c r="F188" s="202">
        <v>3672783.7</v>
      </c>
      <c r="G188" s="203">
        <v>2145</v>
      </c>
      <c r="H188" s="110">
        <v>1050</v>
      </c>
      <c r="I188" s="110">
        <v>1528060</v>
      </c>
      <c r="J188" s="188">
        <f t="shared" si="10"/>
        <v>2.8588669678532931E-4</v>
      </c>
      <c r="K188" s="188">
        <f t="shared" si="11"/>
        <v>712.38228438228441</v>
      </c>
      <c r="L188" s="188">
        <f t="shared" si="12"/>
        <v>8.5766009035598785E-5</v>
      </c>
      <c r="M188" s="188">
        <f t="shared" si="13"/>
        <v>0.7</v>
      </c>
      <c r="N188" s="189">
        <f t="shared" si="14"/>
        <v>0.7000857660090356</v>
      </c>
      <c r="O188" s="190"/>
      <c r="P188" s="190"/>
    </row>
    <row r="189" spans="1:16" x14ac:dyDescent="0.2">
      <c r="A189" s="238">
        <v>183</v>
      </c>
      <c r="B189" s="206" t="s">
        <v>23</v>
      </c>
      <c r="C189" s="194" t="s">
        <v>1423</v>
      </c>
      <c r="D189" s="201" t="s">
        <v>400</v>
      </c>
      <c r="E189" s="201" t="s">
        <v>401</v>
      </c>
      <c r="F189" s="202">
        <v>3431457.7750000004</v>
      </c>
      <c r="G189" s="203">
        <v>2164</v>
      </c>
      <c r="H189" s="110">
        <v>755</v>
      </c>
      <c r="I189" s="110">
        <v>980900</v>
      </c>
      <c r="J189" s="188">
        <f t="shared" si="10"/>
        <v>2.2002310665180774E-4</v>
      </c>
      <c r="K189" s="188">
        <f t="shared" si="11"/>
        <v>453.28096118299447</v>
      </c>
      <c r="L189" s="188">
        <f t="shared" si="12"/>
        <v>6.6006931995542324E-5</v>
      </c>
      <c r="M189" s="188">
        <f t="shared" si="13"/>
        <v>0.7</v>
      </c>
      <c r="N189" s="189">
        <f t="shared" si="14"/>
        <v>0.7000660069319955</v>
      </c>
      <c r="O189" s="190"/>
      <c r="P189" s="190"/>
    </row>
    <row r="190" spans="1:16" x14ac:dyDescent="0.2">
      <c r="A190" s="238">
        <v>184</v>
      </c>
      <c r="B190" s="206" t="s">
        <v>23</v>
      </c>
      <c r="C190" s="194" t="s">
        <v>1423</v>
      </c>
      <c r="D190" s="201" t="s">
        <v>404</v>
      </c>
      <c r="E190" s="201" t="s">
        <v>405</v>
      </c>
      <c r="F190" s="202">
        <v>1243641</v>
      </c>
      <c r="G190" s="203">
        <v>637</v>
      </c>
      <c r="H190" s="110">
        <v>161</v>
      </c>
      <c r="I190" s="110">
        <v>334790</v>
      </c>
      <c r="J190" s="188">
        <f t="shared" si="10"/>
        <v>1.2945858169680801E-4</v>
      </c>
      <c r="K190" s="188">
        <f t="shared" si="11"/>
        <v>525.5729984301413</v>
      </c>
      <c r="L190" s="188">
        <f t="shared" si="12"/>
        <v>3.8837574509042405E-5</v>
      </c>
      <c r="M190" s="188">
        <f t="shared" si="13"/>
        <v>0.7</v>
      </c>
      <c r="N190" s="189">
        <f t="shared" si="14"/>
        <v>0.70003883757450902</v>
      </c>
      <c r="O190" s="190"/>
      <c r="P190" s="190"/>
    </row>
    <row r="191" spans="1:16" x14ac:dyDescent="0.2">
      <c r="A191" s="238">
        <v>185</v>
      </c>
      <c r="B191" s="206" t="s">
        <v>23</v>
      </c>
      <c r="C191" s="194" t="s">
        <v>1423</v>
      </c>
      <c r="D191" s="201" t="s">
        <v>398</v>
      </c>
      <c r="E191" s="201" t="s">
        <v>399</v>
      </c>
      <c r="F191" s="202">
        <v>1319042.0250000001</v>
      </c>
      <c r="G191" s="203">
        <v>952</v>
      </c>
      <c r="H191" s="110">
        <v>396</v>
      </c>
      <c r="I191" s="110">
        <v>396950</v>
      </c>
      <c r="J191" s="188">
        <f t="shared" si="10"/>
        <v>3.0021787971463607E-4</v>
      </c>
      <c r="K191" s="188">
        <f t="shared" si="11"/>
        <v>416.96428571428572</v>
      </c>
      <c r="L191" s="188">
        <f t="shared" si="12"/>
        <v>9.0065363914390822E-5</v>
      </c>
      <c r="M191" s="188">
        <f t="shared" si="13"/>
        <v>0.7</v>
      </c>
      <c r="N191" s="189">
        <f t="shared" si="14"/>
        <v>0.70009006536391438</v>
      </c>
      <c r="O191" s="190"/>
      <c r="P191" s="190"/>
    </row>
    <row r="192" spans="1:16" x14ac:dyDescent="0.2">
      <c r="A192" s="238">
        <v>186</v>
      </c>
      <c r="B192" s="205" t="s">
        <v>1066</v>
      </c>
      <c r="C192" s="194" t="s">
        <v>1423</v>
      </c>
      <c r="D192" s="209" t="s">
        <v>346</v>
      </c>
      <c r="E192" s="212" t="s">
        <v>347</v>
      </c>
      <c r="F192" s="202">
        <v>1945714.375</v>
      </c>
      <c r="G192" s="203">
        <v>1168</v>
      </c>
      <c r="H192" s="110">
        <v>674</v>
      </c>
      <c r="I192" s="110">
        <v>1006905</v>
      </c>
      <c r="J192" s="188">
        <f t="shared" si="10"/>
        <v>3.464023335902013E-4</v>
      </c>
      <c r="K192" s="188">
        <f t="shared" si="11"/>
        <v>862.07619863013701</v>
      </c>
      <c r="L192" s="188">
        <f t="shared" si="12"/>
        <v>1.0392070007706039E-4</v>
      </c>
      <c r="M192" s="188">
        <f t="shared" si="13"/>
        <v>0.7</v>
      </c>
      <c r="N192" s="189">
        <f t="shared" si="14"/>
        <v>0.70010392070007699</v>
      </c>
      <c r="O192" s="190"/>
      <c r="P192" s="190"/>
    </row>
    <row r="193" spans="1:16" x14ac:dyDescent="0.2">
      <c r="A193" s="238">
        <v>187</v>
      </c>
      <c r="B193" s="205" t="s">
        <v>1066</v>
      </c>
      <c r="C193" s="194" t="s">
        <v>1423</v>
      </c>
      <c r="D193" s="209" t="s">
        <v>351</v>
      </c>
      <c r="E193" s="212" t="s">
        <v>352</v>
      </c>
      <c r="F193" s="202">
        <v>1619832.925</v>
      </c>
      <c r="G193" s="203">
        <v>838</v>
      </c>
      <c r="H193" s="110">
        <v>466</v>
      </c>
      <c r="I193" s="110">
        <v>669435</v>
      </c>
      <c r="J193" s="188">
        <f t="shared" si="10"/>
        <v>2.8768399061897075E-4</v>
      </c>
      <c r="K193" s="188">
        <f t="shared" si="11"/>
        <v>798.84844868735081</v>
      </c>
      <c r="L193" s="188">
        <f t="shared" si="12"/>
        <v>8.6305197185691218E-5</v>
      </c>
      <c r="M193" s="188">
        <f t="shared" si="13"/>
        <v>0.7</v>
      </c>
      <c r="N193" s="189">
        <f t="shared" si="14"/>
        <v>0.70008630519718562</v>
      </c>
      <c r="O193" s="190"/>
      <c r="P193" s="190"/>
    </row>
    <row r="194" spans="1:16" x14ac:dyDescent="0.2">
      <c r="A194" s="238">
        <v>188</v>
      </c>
      <c r="B194" s="205" t="s">
        <v>1066</v>
      </c>
      <c r="C194" s="194" t="s">
        <v>1423</v>
      </c>
      <c r="D194" s="209" t="s">
        <v>353</v>
      </c>
      <c r="E194" s="212" t="s">
        <v>477</v>
      </c>
      <c r="F194" s="202">
        <v>1784156.625</v>
      </c>
      <c r="G194" s="203">
        <v>842</v>
      </c>
      <c r="H194" s="110">
        <v>290</v>
      </c>
      <c r="I194" s="110">
        <v>451110</v>
      </c>
      <c r="J194" s="188">
        <f t="shared" si="10"/>
        <v>1.6254178357239237E-4</v>
      </c>
      <c r="K194" s="188">
        <f t="shared" si="11"/>
        <v>535.7600950118765</v>
      </c>
      <c r="L194" s="188">
        <f t="shared" si="12"/>
        <v>4.8762535071717712E-5</v>
      </c>
      <c r="M194" s="188">
        <f t="shared" si="13"/>
        <v>0.7</v>
      </c>
      <c r="N194" s="189">
        <f t="shared" si="14"/>
        <v>0.70004876253507164</v>
      </c>
      <c r="O194" s="190"/>
      <c r="P194" s="190"/>
    </row>
    <row r="195" spans="1:16" x14ac:dyDescent="0.2">
      <c r="A195" s="238">
        <v>189</v>
      </c>
      <c r="B195" s="205" t="s">
        <v>1066</v>
      </c>
      <c r="C195" s="194" t="s">
        <v>1423</v>
      </c>
      <c r="D195" s="209" t="s">
        <v>350</v>
      </c>
      <c r="E195" s="212" t="s">
        <v>990</v>
      </c>
      <c r="F195" s="202">
        <v>1796187.4750000001</v>
      </c>
      <c r="G195" s="203">
        <v>1005</v>
      </c>
      <c r="H195" s="110">
        <v>367</v>
      </c>
      <c r="I195" s="110">
        <v>463190</v>
      </c>
      <c r="J195" s="188">
        <f t="shared" si="10"/>
        <v>2.0432165634603369E-4</v>
      </c>
      <c r="K195" s="188">
        <f t="shared" si="11"/>
        <v>460.88557213930346</v>
      </c>
      <c r="L195" s="188">
        <f t="shared" si="12"/>
        <v>6.1296496903810109E-5</v>
      </c>
      <c r="M195" s="188">
        <f t="shared" si="13"/>
        <v>0.7</v>
      </c>
      <c r="N195" s="189">
        <f t="shared" si="14"/>
        <v>0.70006129649690374</v>
      </c>
      <c r="O195" s="190"/>
      <c r="P195" s="190"/>
    </row>
    <row r="196" spans="1:16" x14ac:dyDescent="0.2">
      <c r="A196" s="238">
        <v>190</v>
      </c>
      <c r="B196" s="205" t="s">
        <v>21</v>
      </c>
      <c r="C196" s="194" t="s">
        <v>1423</v>
      </c>
      <c r="D196" s="209" t="s">
        <v>386</v>
      </c>
      <c r="E196" s="212" t="s">
        <v>387</v>
      </c>
      <c r="F196" s="202">
        <v>1951250.675</v>
      </c>
      <c r="G196" s="203">
        <v>953</v>
      </c>
      <c r="H196" s="110">
        <v>1504</v>
      </c>
      <c r="I196" s="110">
        <v>3055635</v>
      </c>
      <c r="J196" s="188">
        <f t="shared" si="10"/>
        <v>7.7078768979798045E-4</v>
      </c>
      <c r="K196" s="188">
        <f t="shared" si="11"/>
        <v>3206.3326337880376</v>
      </c>
      <c r="L196" s="188">
        <f t="shared" si="12"/>
        <v>2.3123630693939413E-4</v>
      </c>
      <c r="M196" s="188">
        <f t="shared" si="13"/>
        <v>0.7</v>
      </c>
      <c r="N196" s="189">
        <f t="shared" si="14"/>
        <v>0.7002312363069394</v>
      </c>
      <c r="O196" s="190"/>
      <c r="P196" s="190"/>
    </row>
    <row r="197" spans="1:16" x14ac:dyDescent="0.2">
      <c r="A197" s="238">
        <v>191</v>
      </c>
      <c r="B197" s="205" t="s">
        <v>21</v>
      </c>
      <c r="C197" s="194" t="s">
        <v>1423</v>
      </c>
      <c r="D197" s="209" t="s">
        <v>392</v>
      </c>
      <c r="E197" s="212" t="s">
        <v>393</v>
      </c>
      <c r="F197" s="202">
        <v>2743776.125</v>
      </c>
      <c r="G197" s="203">
        <v>1340</v>
      </c>
      <c r="H197" s="110">
        <v>260</v>
      </c>
      <c r="I197" s="110">
        <v>585230</v>
      </c>
      <c r="J197" s="188">
        <f t="shared" si="10"/>
        <v>9.475991777572596E-5</v>
      </c>
      <c r="K197" s="188">
        <f t="shared" si="11"/>
        <v>436.73880597014926</v>
      </c>
      <c r="L197" s="188">
        <f t="shared" si="12"/>
        <v>2.8427975332717785E-5</v>
      </c>
      <c r="M197" s="188">
        <f t="shared" si="13"/>
        <v>0.7</v>
      </c>
      <c r="N197" s="189">
        <f t="shared" si="14"/>
        <v>0.70002842797533271</v>
      </c>
      <c r="O197" s="190"/>
      <c r="P197" s="190"/>
    </row>
    <row r="198" spans="1:16" x14ac:dyDescent="0.2">
      <c r="A198" s="238">
        <v>192</v>
      </c>
      <c r="B198" s="205" t="s">
        <v>21</v>
      </c>
      <c r="C198" s="194" t="s">
        <v>1423</v>
      </c>
      <c r="D198" s="209" t="s">
        <v>384</v>
      </c>
      <c r="E198" s="212" t="s">
        <v>385</v>
      </c>
      <c r="F198" s="202">
        <v>2610373.7250000001</v>
      </c>
      <c r="G198" s="203">
        <v>1537</v>
      </c>
      <c r="H198" s="110">
        <v>605</v>
      </c>
      <c r="I198" s="110">
        <v>1061820</v>
      </c>
      <c r="J198" s="188">
        <f t="shared" si="10"/>
        <v>2.3176757956372703E-4</v>
      </c>
      <c r="K198" s="188">
        <f t="shared" si="11"/>
        <v>690.83929733246589</v>
      </c>
      <c r="L198" s="188">
        <f t="shared" si="12"/>
        <v>6.9530273869118105E-5</v>
      </c>
      <c r="M198" s="188">
        <f t="shared" si="13"/>
        <v>0.7</v>
      </c>
      <c r="N198" s="189">
        <f t="shared" si="14"/>
        <v>0.70006953027386909</v>
      </c>
      <c r="O198" s="190"/>
      <c r="P198" s="190"/>
    </row>
    <row r="199" spans="1:16" x14ac:dyDescent="0.2">
      <c r="A199" s="238">
        <v>193</v>
      </c>
      <c r="B199" s="205" t="s">
        <v>21</v>
      </c>
      <c r="C199" s="194" t="s">
        <v>1423</v>
      </c>
      <c r="D199" s="209" t="s">
        <v>388</v>
      </c>
      <c r="E199" s="212" t="s">
        <v>389</v>
      </c>
      <c r="F199" s="202">
        <v>1862156.7749999999</v>
      </c>
      <c r="G199" s="203">
        <v>1084</v>
      </c>
      <c r="H199" s="110">
        <v>470</v>
      </c>
      <c r="I199" s="110">
        <v>1061350</v>
      </c>
      <c r="J199" s="188">
        <f t="shared" ref="J199:J262" si="15">IFERROR(H199/F199,0)</f>
        <v>2.5239550520659036E-4</v>
      </c>
      <c r="K199" s="188">
        <f t="shared" ref="K199:K262" si="16">IFERROR(I199/G199,0)</f>
        <v>979.10516605166049</v>
      </c>
      <c r="L199" s="188">
        <f t="shared" si="12"/>
        <v>7.5718651561977111E-5</v>
      </c>
      <c r="M199" s="188">
        <f t="shared" si="13"/>
        <v>0.7</v>
      </c>
      <c r="N199" s="189">
        <f t="shared" si="14"/>
        <v>0.70007571865156193</v>
      </c>
      <c r="O199" s="190"/>
      <c r="P199" s="190"/>
    </row>
    <row r="200" spans="1:16" x14ac:dyDescent="0.2">
      <c r="A200" s="238">
        <v>194</v>
      </c>
      <c r="B200" s="205" t="s">
        <v>21</v>
      </c>
      <c r="C200" s="194" t="s">
        <v>1423</v>
      </c>
      <c r="D200" s="209" t="s">
        <v>394</v>
      </c>
      <c r="E200" s="212" t="s">
        <v>395</v>
      </c>
      <c r="F200" s="202">
        <v>1823827.9</v>
      </c>
      <c r="G200" s="203">
        <v>1045</v>
      </c>
      <c r="H200" s="110">
        <v>385</v>
      </c>
      <c r="I200" s="110">
        <v>711365</v>
      </c>
      <c r="J200" s="188">
        <f t="shared" si="15"/>
        <v>2.1109447881568214E-4</v>
      </c>
      <c r="K200" s="188">
        <f t="shared" si="16"/>
        <v>680.73205741626793</v>
      </c>
      <c r="L200" s="188">
        <f t="shared" ref="L200:L263" si="17">IF((J200*0.3)&gt;30%,30%,(J200*0.3))</f>
        <v>6.3328343644704639E-5</v>
      </c>
      <c r="M200" s="188">
        <f t="shared" ref="M200:M263" si="18">IF((K200*0.7)&gt;70%,70%,(K200*0.7))</f>
        <v>0.7</v>
      </c>
      <c r="N200" s="189">
        <f t="shared" ref="N200:N263" si="19">L200+M200</f>
        <v>0.70006332834364471</v>
      </c>
      <c r="O200" s="190"/>
      <c r="P200" s="190"/>
    </row>
    <row r="201" spans="1:16" x14ac:dyDescent="0.2">
      <c r="A201" s="238">
        <v>195</v>
      </c>
      <c r="B201" s="205" t="s">
        <v>21</v>
      </c>
      <c r="C201" s="194" t="s">
        <v>1423</v>
      </c>
      <c r="D201" s="209" t="s">
        <v>390</v>
      </c>
      <c r="E201" s="212" t="s">
        <v>1347</v>
      </c>
      <c r="F201" s="202">
        <v>1798680.625</v>
      </c>
      <c r="G201" s="203">
        <v>998</v>
      </c>
      <c r="H201" s="110">
        <v>389</v>
      </c>
      <c r="I201" s="110">
        <v>636755</v>
      </c>
      <c r="J201" s="188">
        <f t="shared" si="15"/>
        <v>2.1626963374890416E-4</v>
      </c>
      <c r="K201" s="188">
        <f t="shared" si="16"/>
        <v>638.03106212424848</v>
      </c>
      <c r="L201" s="188">
        <f t="shared" si="17"/>
        <v>6.4880890124671239E-5</v>
      </c>
      <c r="M201" s="188">
        <f t="shared" si="18"/>
        <v>0.7</v>
      </c>
      <c r="N201" s="189">
        <f t="shared" si="19"/>
        <v>0.70006488089012464</v>
      </c>
      <c r="O201" s="190"/>
      <c r="P201" s="190"/>
    </row>
    <row r="202" spans="1:16" x14ac:dyDescent="0.2">
      <c r="A202" s="238">
        <v>196</v>
      </c>
      <c r="B202" s="213" t="s">
        <v>21</v>
      </c>
      <c r="C202" s="194" t="s">
        <v>1423</v>
      </c>
      <c r="D202" s="209" t="s">
        <v>1437</v>
      </c>
      <c r="E202" s="212" t="s">
        <v>1438</v>
      </c>
      <c r="F202" s="196">
        <v>3012093.5749999997</v>
      </c>
      <c r="G202" s="197">
        <v>1708</v>
      </c>
      <c r="H202" s="110">
        <v>643</v>
      </c>
      <c r="I202" s="110">
        <v>1031220</v>
      </c>
      <c r="J202" s="188">
        <f t="shared" si="15"/>
        <v>2.134727836269164E-4</v>
      </c>
      <c r="K202" s="188">
        <f t="shared" si="16"/>
        <v>603.7587822014051</v>
      </c>
      <c r="L202" s="188">
        <f t="shared" si="17"/>
        <v>6.4041835088074923E-5</v>
      </c>
      <c r="M202" s="188">
        <f t="shared" si="18"/>
        <v>0.7</v>
      </c>
      <c r="N202" s="189">
        <f t="shared" si="19"/>
        <v>0.70006404183508808</v>
      </c>
      <c r="O202" s="190"/>
      <c r="P202" s="190"/>
    </row>
    <row r="203" spans="1:16" x14ac:dyDescent="0.2">
      <c r="A203" s="238">
        <v>197</v>
      </c>
      <c r="B203" s="214" t="s">
        <v>107</v>
      </c>
      <c r="C203" s="214" t="s">
        <v>1418</v>
      </c>
      <c r="D203" s="215" t="s">
        <v>264</v>
      </c>
      <c r="E203" s="216" t="s">
        <v>265</v>
      </c>
      <c r="F203" s="196">
        <v>1159138.8999999999</v>
      </c>
      <c r="G203" s="197">
        <v>579</v>
      </c>
      <c r="H203" s="110">
        <v>249</v>
      </c>
      <c r="I203" s="110">
        <v>252015</v>
      </c>
      <c r="J203" s="188">
        <f t="shared" si="15"/>
        <v>2.148146352434553E-4</v>
      </c>
      <c r="K203" s="188">
        <f t="shared" si="16"/>
        <v>435.25906735751295</v>
      </c>
      <c r="L203" s="188">
        <f t="shared" si="17"/>
        <v>6.4444390573036581E-5</v>
      </c>
      <c r="M203" s="188">
        <f t="shared" si="18"/>
        <v>0.7</v>
      </c>
      <c r="N203" s="189">
        <f t="shared" si="19"/>
        <v>0.70006444439057303</v>
      </c>
      <c r="O203" s="190"/>
      <c r="P203" s="190"/>
    </row>
    <row r="204" spans="1:16" x14ac:dyDescent="0.2">
      <c r="A204" s="238">
        <v>198</v>
      </c>
      <c r="B204" s="214" t="s">
        <v>107</v>
      </c>
      <c r="C204" s="214" t="s">
        <v>1418</v>
      </c>
      <c r="D204" s="214" t="s">
        <v>268</v>
      </c>
      <c r="E204" s="216" t="s">
        <v>269</v>
      </c>
      <c r="F204" s="196">
        <v>1566746.4000000001</v>
      </c>
      <c r="G204" s="197">
        <v>853</v>
      </c>
      <c r="H204" s="110">
        <v>308</v>
      </c>
      <c r="I204" s="110">
        <v>427200</v>
      </c>
      <c r="J204" s="188">
        <f t="shared" si="15"/>
        <v>1.9658573972150181E-4</v>
      </c>
      <c r="K204" s="188">
        <f t="shared" si="16"/>
        <v>500.82063305978897</v>
      </c>
      <c r="L204" s="188">
        <f t="shared" si="17"/>
        <v>5.8975721916450539E-5</v>
      </c>
      <c r="M204" s="188">
        <f t="shared" si="18"/>
        <v>0.7</v>
      </c>
      <c r="N204" s="189">
        <f t="shared" si="19"/>
        <v>0.70005897572191644</v>
      </c>
      <c r="O204" s="190"/>
      <c r="P204" s="190"/>
    </row>
    <row r="205" spans="1:16" x14ac:dyDescent="0.2">
      <c r="A205" s="238">
        <v>199</v>
      </c>
      <c r="B205" s="214" t="s">
        <v>107</v>
      </c>
      <c r="C205" s="214" t="s">
        <v>1418</v>
      </c>
      <c r="D205" s="215" t="s">
        <v>262</v>
      </c>
      <c r="E205" s="216" t="s">
        <v>263</v>
      </c>
      <c r="F205" s="196">
        <v>796276.42500000005</v>
      </c>
      <c r="G205" s="197">
        <v>438</v>
      </c>
      <c r="H205" s="110">
        <v>355</v>
      </c>
      <c r="I205" s="110">
        <v>383695</v>
      </c>
      <c r="J205" s="188">
        <f t="shared" si="15"/>
        <v>4.4582507889769557E-4</v>
      </c>
      <c r="K205" s="188">
        <f t="shared" si="16"/>
        <v>876.01598173515981</v>
      </c>
      <c r="L205" s="188">
        <f t="shared" si="17"/>
        <v>1.3374752366930866E-4</v>
      </c>
      <c r="M205" s="188">
        <f t="shared" si="18"/>
        <v>0.7</v>
      </c>
      <c r="N205" s="189">
        <f t="shared" si="19"/>
        <v>0.7001337475236693</v>
      </c>
      <c r="O205" s="190"/>
      <c r="P205" s="190"/>
    </row>
    <row r="206" spans="1:16" x14ac:dyDescent="0.2">
      <c r="A206" s="238">
        <v>200</v>
      </c>
      <c r="B206" s="214" t="s">
        <v>107</v>
      </c>
      <c r="C206" s="214" t="s">
        <v>1418</v>
      </c>
      <c r="D206" s="215" t="s">
        <v>266</v>
      </c>
      <c r="E206" s="216" t="s">
        <v>267</v>
      </c>
      <c r="F206" s="196">
        <v>1096858.575</v>
      </c>
      <c r="G206" s="197">
        <v>600</v>
      </c>
      <c r="H206" s="110">
        <v>314</v>
      </c>
      <c r="I206" s="110">
        <v>307130</v>
      </c>
      <c r="J206" s="188">
        <f t="shared" si="15"/>
        <v>2.8627209300889135E-4</v>
      </c>
      <c r="K206" s="188">
        <f t="shared" si="16"/>
        <v>511.88333333333333</v>
      </c>
      <c r="L206" s="188">
        <f t="shared" si="17"/>
        <v>8.5881627902667401E-5</v>
      </c>
      <c r="M206" s="188">
        <f t="shared" si="18"/>
        <v>0.7</v>
      </c>
      <c r="N206" s="189">
        <f t="shared" si="19"/>
        <v>0.70008588162790264</v>
      </c>
      <c r="O206" s="190"/>
      <c r="P206" s="190"/>
    </row>
    <row r="207" spans="1:16" x14ac:dyDescent="0.2">
      <c r="A207" s="238">
        <v>201</v>
      </c>
      <c r="B207" s="214" t="s">
        <v>114</v>
      </c>
      <c r="C207" s="214" t="s">
        <v>1418</v>
      </c>
      <c r="D207" s="217" t="s">
        <v>1300</v>
      </c>
      <c r="E207" s="216" t="s">
        <v>1301</v>
      </c>
      <c r="F207" s="196">
        <v>3177409.25</v>
      </c>
      <c r="G207" s="197">
        <v>1717</v>
      </c>
      <c r="H207" s="110">
        <v>451</v>
      </c>
      <c r="I207" s="110">
        <v>895630</v>
      </c>
      <c r="J207" s="188">
        <f t="shared" si="15"/>
        <v>1.4193953769096632E-4</v>
      </c>
      <c r="K207" s="188">
        <f t="shared" si="16"/>
        <v>521.62492719860222</v>
      </c>
      <c r="L207" s="188">
        <f t="shared" si="17"/>
        <v>4.2581861307289892E-5</v>
      </c>
      <c r="M207" s="188">
        <f t="shared" si="18"/>
        <v>0.7</v>
      </c>
      <c r="N207" s="189">
        <f t="shared" si="19"/>
        <v>0.7000425818613073</v>
      </c>
      <c r="O207" s="190"/>
      <c r="P207" s="190"/>
    </row>
    <row r="208" spans="1:16" x14ac:dyDescent="0.2">
      <c r="A208" s="238">
        <v>202</v>
      </c>
      <c r="B208" s="214" t="s">
        <v>114</v>
      </c>
      <c r="C208" s="214" t="s">
        <v>1418</v>
      </c>
      <c r="D208" s="217" t="s">
        <v>1044</v>
      </c>
      <c r="E208" s="216" t="s">
        <v>312</v>
      </c>
      <c r="F208" s="196">
        <v>1567674.9500000002</v>
      </c>
      <c r="G208" s="197">
        <v>843</v>
      </c>
      <c r="H208" s="110">
        <v>234</v>
      </c>
      <c r="I208" s="110">
        <v>346380</v>
      </c>
      <c r="J208" s="188">
        <f t="shared" si="15"/>
        <v>1.4926563698680007E-4</v>
      </c>
      <c r="K208" s="188">
        <f t="shared" si="16"/>
        <v>410.88967971530246</v>
      </c>
      <c r="L208" s="188">
        <f t="shared" si="17"/>
        <v>4.4779691096040021E-5</v>
      </c>
      <c r="M208" s="188">
        <f t="shared" si="18"/>
        <v>0.7</v>
      </c>
      <c r="N208" s="189">
        <f t="shared" si="19"/>
        <v>0.70004477969109602</v>
      </c>
      <c r="O208" s="190"/>
      <c r="P208" s="190"/>
    </row>
    <row r="209" spans="1:16" x14ac:dyDescent="0.2">
      <c r="A209" s="238">
        <v>203</v>
      </c>
      <c r="B209" s="214" t="s">
        <v>114</v>
      </c>
      <c r="C209" s="214" t="s">
        <v>1418</v>
      </c>
      <c r="D209" s="217" t="s">
        <v>1043</v>
      </c>
      <c r="E209" s="216" t="s">
        <v>1280</v>
      </c>
      <c r="F209" s="196">
        <v>1916979.1</v>
      </c>
      <c r="G209" s="197">
        <v>1023</v>
      </c>
      <c r="H209" s="110">
        <v>189</v>
      </c>
      <c r="I209" s="110">
        <v>566650</v>
      </c>
      <c r="J209" s="188">
        <f t="shared" si="15"/>
        <v>9.8592624197102609E-5</v>
      </c>
      <c r="K209" s="188">
        <f t="shared" si="16"/>
        <v>553.91006842619743</v>
      </c>
      <c r="L209" s="188">
        <f t="shared" si="17"/>
        <v>2.9577787259130781E-5</v>
      </c>
      <c r="M209" s="188">
        <f t="shared" si="18"/>
        <v>0.7</v>
      </c>
      <c r="N209" s="189">
        <f t="shared" si="19"/>
        <v>0.70002957778725905</v>
      </c>
      <c r="O209" s="190"/>
      <c r="P209" s="190"/>
    </row>
    <row r="210" spans="1:16" x14ac:dyDescent="0.2">
      <c r="A210" s="238">
        <v>204</v>
      </c>
      <c r="B210" s="214" t="s">
        <v>109</v>
      </c>
      <c r="C210" s="214" t="s">
        <v>1418</v>
      </c>
      <c r="D210" s="217" t="s">
        <v>285</v>
      </c>
      <c r="E210" s="216" t="s">
        <v>286</v>
      </c>
      <c r="F210" s="196">
        <v>2531330.0749999997</v>
      </c>
      <c r="G210" s="197">
        <v>1362</v>
      </c>
      <c r="H210" s="110">
        <v>558</v>
      </c>
      <c r="I210" s="110">
        <v>1061690</v>
      </c>
      <c r="J210" s="188">
        <f t="shared" si="15"/>
        <v>2.2043747100030013E-4</v>
      </c>
      <c r="K210" s="188">
        <f t="shared" si="16"/>
        <v>779.50807635829665</v>
      </c>
      <c r="L210" s="188">
        <f t="shared" si="17"/>
        <v>6.6131241300090038E-5</v>
      </c>
      <c r="M210" s="188">
        <f t="shared" si="18"/>
        <v>0.7</v>
      </c>
      <c r="N210" s="189">
        <f t="shared" si="19"/>
        <v>0.70006613124130002</v>
      </c>
      <c r="O210" s="190"/>
      <c r="P210" s="190"/>
    </row>
    <row r="211" spans="1:16" x14ac:dyDescent="0.2">
      <c r="A211" s="238">
        <v>205</v>
      </c>
      <c r="B211" s="214" t="s">
        <v>109</v>
      </c>
      <c r="C211" s="214" t="s">
        <v>1418</v>
      </c>
      <c r="D211" s="217" t="s">
        <v>284</v>
      </c>
      <c r="E211" s="216" t="s">
        <v>971</v>
      </c>
      <c r="F211" s="196">
        <v>2087804.5</v>
      </c>
      <c r="G211" s="197">
        <v>1131</v>
      </c>
      <c r="H211" s="110">
        <v>247</v>
      </c>
      <c r="I211" s="110">
        <v>323675</v>
      </c>
      <c r="J211" s="188">
        <f t="shared" si="15"/>
        <v>1.1830609618860386E-4</v>
      </c>
      <c r="K211" s="188">
        <f t="shared" si="16"/>
        <v>286.18479221927498</v>
      </c>
      <c r="L211" s="188">
        <f t="shared" si="17"/>
        <v>3.5491828856581158E-5</v>
      </c>
      <c r="M211" s="188">
        <f t="shared" si="18"/>
        <v>0.7</v>
      </c>
      <c r="N211" s="189">
        <f t="shared" si="19"/>
        <v>0.70003549182885649</v>
      </c>
      <c r="O211" s="190"/>
      <c r="P211" s="190"/>
    </row>
    <row r="212" spans="1:16" x14ac:dyDescent="0.2">
      <c r="A212" s="238">
        <v>206</v>
      </c>
      <c r="B212" s="218" t="s">
        <v>101</v>
      </c>
      <c r="C212" s="214" t="s">
        <v>1418</v>
      </c>
      <c r="D212" s="218" t="s">
        <v>937</v>
      </c>
      <c r="E212" s="216" t="s">
        <v>938</v>
      </c>
      <c r="F212" s="196">
        <v>2231851.0500000003</v>
      </c>
      <c r="G212" s="197">
        <v>1568</v>
      </c>
      <c r="H212" s="110">
        <v>752</v>
      </c>
      <c r="I212" s="110">
        <v>1193785</v>
      </c>
      <c r="J212" s="188">
        <f t="shared" si="15"/>
        <v>3.369400480377039E-4</v>
      </c>
      <c r="K212" s="188">
        <f t="shared" si="16"/>
        <v>761.3424744897959</v>
      </c>
      <c r="L212" s="188">
        <f t="shared" si="17"/>
        <v>1.0108201441131117E-4</v>
      </c>
      <c r="M212" s="188">
        <f t="shared" si="18"/>
        <v>0.7</v>
      </c>
      <c r="N212" s="189">
        <f t="shared" si="19"/>
        <v>0.70010108201441124</v>
      </c>
      <c r="O212" s="190"/>
      <c r="P212" s="190"/>
    </row>
    <row r="213" spans="1:16" x14ac:dyDescent="0.2">
      <c r="A213" s="238">
        <v>207</v>
      </c>
      <c r="B213" s="218" t="s">
        <v>101</v>
      </c>
      <c r="C213" s="214" t="s">
        <v>1418</v>
      </c>
      <c r="D213" s="218" t="s">
        <v>934</v>
      </c>
      <c r="E213" s="216" t="s">
        <v>1080</v>
      </c>
      <c r="F213" s="196">
        <v>1479530.4000000001</v>
      </c>
      <c r="G213" s="197">
        <v>1169</v>
      </c>
      <c r="H213" s="110">
        <v>630</v>
      </c>
      <c r="I213" s="110">
        <v>754920</v>
      </c>
      <c r="J213" s="188">
        <f t="shared" si="15"/>
        <v>4.2581078428668984E-4</v>
      </c>
      <c r="K213" s="188">
        <f t="shared" si="16"/>
        <v>645.78272027373828</v>
      </c>
      <c r="L213" s="188">
        <f t="shared" si="17"/>
        <v>1.2774323528600695E-4</v>
      </c>
      <c r="M213" s="188">
        <f t="shared" si="18"/>
        <v>0.7</v>
      </c>
      <c r="N213" s="189">
        <f t="shared" si="19"/>
        <v>0.70012774323528593</v>
      </c>
      <c r="O213" s="190"/>
      <c r="P213" s="190"/>
    </row>
    <row r="214" spans="1:16" x14ac:dyDescent="0.2">
      <c r="A214" s="238">
        <v>208</v>
      </c>
      <c r="B214" s="218" t="s">
        <v>101</v>
      </c>
      <c r="C214" s="214" t="s">
        <v>1418</v>
      </c>
      <c r="D214" s="218" t="s">
        <v>935</v>
      </c>
      <c r="E214" s="216" t="s">
        <v>936</v>
      </c>
      <c r="F214" s="196">
        <v>2633848.375</v>
      </c>
      <c r="G214" s="197">
        <v>1214</v>
      </c>
      <c r="H214" s="110">
        <v>651</v>
      </c>
      <c r="I214" s="110">
        <v>1478165</v>
      </c>
      <c r="J214" s="188">
        <f t="shared" si="15"/>
        <v>2.4716684763601856E-4</v>
      </c>
      <c r="K214" s="188">
        <f t="shared" si="16"/>
        <v>1217.5988467874795</v>
      </c>
      <c r="L214" s="188">
        <f t="shared" si="17"/>
        <v>7.4150054290805561E-5</v>
      </c>
      <c r="M214" s="188">
        <f t="shared" si="18"/>
        <v>0.7</v>
      </c>
      <c r="N214" s="189">
        <f t="shared" si="19"/>
        <v>0.70007415005429074</v>
      </c>
      <c r="O214" s="190"/>
      <c r="P214" s="190"/>
    </row>
    <row r="215" spans="1:16" x14ac:dyDescent="0.2">
      <c r="A215" s="238">
        <v>209</v>
      </c>
      <c r="B215" s="218" t="s">
        <v>101</v>
      </c>
      <c r="C215" s="214" t="s">
        <v>1418</v>
      </c>
      <c r="D215" s="218" t="s">
        <v>1125</v>
      </c>
      <c r="E215" s="216" t="s">
        <v>1374</v>
      </c>
      <c r="F215" s="196">
        <v>848610.07499999995</v>
      </c>
      <c r="G215" s="197">
        <v>603</v>
      </c>
      <c r="H215" s="110">
        <v>216</v>
      </c>
      <c r="I215" s="110">
        <v>299120</v>
      </c>
      <c r="J215" s="188">
        <f t="shared" si="15"/>
        <v>2.5453386232775991E-4</v>
      </c>
      <c r="K215" s="188">
        <f t="shared" si="16"/>
        <v>496.05306799336648</v>
      </c>
      <c r="L215" s="188">
        <f t="shared" si="17"/>
        <v>7.6360158698327965E-5</v>
      </c>
      <c r="M215" s="188">
        <f t="shared" si="18"/>
        <v>0.7</v>
      </c>
      <c r="N215" s="189">
        <f t="shared" si="19"/>
        <v>0.70007636015869823</v>
      </c>
      <c r="O215" s="190"/>
      <c r="P215" s="190"/>
    </row>
    <row r="216" spans="1:16" x14ac:dyDescent="0.2">
      <c r="A216" s="238">
        <v>210</v>
      </c>
      <c r="B216" s="214" t="s">
        <v>1046</v>
      </c>
      <c r="C216" s="214" t="s">
        <v>1418</v>
      </c>
      <c r="D216" s="217" t="s">
        <v>1156</v>
      </c>
      <c r="E216" s="216" t="s">
        <v>1302</v>
      </c>
      <c r="F216" s="196">
        <v>1460132.0250000001</v>
      </c>
      <c r="G216" s="197">
        <v>787</v>
      </c>
      <c r="H216" s="110">
        <v>258</v>
      </c>
      <c r="I216" s="110">
        <v>298075</v>
      </c>
      <c r="J216" s="188">
        <f t="shared" si="15"/>
        <v>1.7669635045502134E-4</v>
      </c>
      <c r="K216" s="188">
        <f t="shared" si="16"/>
        <v>378.74841168996187</v>
      </c>
      <c r="L216" s="188">
        <f t="shared" si="17"/>
        <v>5.30089051365064E-5</v>
      </c>
      <c r="M216" s="188">
        <f t="shared" si="18"/>
        <v>0.7</v>
      </c>
      <c r="N216" s="189">
        <f t="shared" si="19"/>
        <v>0.70005300890513644</v>
      </c>
      <c r="O216" s="190"/>
      <c r="P216" s="190"/>
    </row>
    <row r="217" spans="1:16" x14ac:dyDescent="0.2">
      <c r="A217" s="238">
        <v>211</v>
      </c>
      <c r="B217" s="214" t="s">
        <v>1046</v>
      </c>
      <c r="C217" s="214" t="s">
        <v>1418</v>
      </c>
      <c r="D217" s="217" t="s">
        <v>1157</v>
      </c>
      <c r="E217" s="216" t="s">
        <v>1281</v>
      </c>
      <c r="F217" s="196">
        <v>1537311.0250000001</v>
      </c>
      <c r="G217" s="197">
        <v>834</v>
      </c>
      <c r="H217" s="110">
        <v>271</v>
      </c>
      <c r="I217" s="110">
        <v>487595</v>
      </c>
      <c r="J217" s="188">
        <f t="shared" si="15"/>
        <v>1.7628182950161304E-4</v>
      </c>
      <c r="K217" s="188">
        <f t="shared" si="16"/>
        <v>584.64628297362106</v>
      </c>
      <c r="L217" s="188">
        <f t="shared" si="17"/>
        <v>5.2884548850483912E-5</v>
      </c>
      <c r="M217" s="188">
        <f t="shared" si="18"/>
        <v>0.7</v>
      </c>
      <c r="N217" s="189">
        <f t="shared" si="19"/>
        <v>0.7000528845488504</v>
      </c>
      <c r="O217" s="190"/>
      <c r="P217" s="190"/>
    </row>
    <row r="218" spans="1:16" x14ac:dyDescent="0.2">
      <c r="A218" s="238">
        <v>212</v>
      </c>
      <c r="B218" s="218" t="s">
        <v>106</v>
      </c>
      <c r="C218" s="214" t="s">
        <v>1418</v>
      </c>
      <c r="D218" s="218" t="s">
        <v>232</v>
      </c>
      <c r="E218" s="216" t="s">
        <v>1365</v>
      </c>
      <c r="F218" s="196">
        <v>1358909</v>
      </c>
      <c r="G218" s="197">
        <v>708</v>
      </c>
      <c r="H218" s="110">
        <v>226</v>
      </c>
      <c r="I218" s="110">
        <v>431940</v>
      </c>
      <c r="J218" s="188">
        <f t="shared" si="15"/>
        <v>1.6630988535656178E-4</v>
      </c>
      <c r="K218" s="188">
        <f t="shared" si="16"/>
        <v>610.08474576271192</v>
      </c>
      <c r="L218" s="188">
        <f t="shared" si="17"/>
        <v>4.9892965606968532E-5</v>
      </c>
      <c r="M218" s="188">
        <f t="shared" si="18"/>
        <v>0.7</v>
      </c>
      <c r="N218" s="189">
        <f t="shared" si="19"/>
        <v>0.70004989296560693</v>
      </c>
      <c r="O218" s="190"/>
      <c r="P218" s="190"/>
    </row>
    <row r="219" spans="1:16" x14ac:dyDescent="0.2">
      <c r="A219" s="238">
        <v>213</v>
      </c>
      <c r="B219" s="218" t="s">
        <v>106</v>
      </c>
      <c r="C219" s="214" t="s">
        <v>1418</v>
      </c>
      <c r="D219" s="218" t="s">
        <v>234</v>
      </c>
      <c r="E219" s="216" t="s">
        <v>1366</v>
      </c>
      <c r="F219" s="196">
        <v>1027814.075</v>
      </c>
      <c r="G219" s="197">
        <v>526</v>
      </c>
      <c r="H219" s="110">
        <v>362</v>
      </c>
      <c r="I219" s="110">
        <v>715635</v>
      </c>
      <c r="J219" s="188">
        <f t="shared" si="15"/>
        <v>3.522037777114504E-4</v>
      </c>
      <c r="K219" s="188">
        <f t="shared" si="16"/>
        <v>1360.5228136882129</v>
      </c>
      <c r="L219" s="188">
        <f t="shared" si="17"/>
        <v>1.0566113331343512E-4</v>
      </c>
      <c r="M219" s="188">
        <f t="shared" si="18"/>
        <v>0.7</v>
      </c>
      <c r="N219" s="189">
        <f t="shared" si="19"/>
        <v>0.70010566113331341</v>
      </c>
      <c r="O219" s="190"/>
      <c r="P219" s="190"/>
    </row>
    <row r="220" spans="1:16" x14ac:dyDescent="0.2">
      <c r="A220" s="238">
        <v>214</v>
      </c>
      <c r="B220" s="218" t="s">
        <v>106</v>
      </c>
      <c r="C220" s="214" t="s">
        <v>1418</v>
      </c>
      <c r="D220" s="218" t="s">
        <v>233</v>
      </c>
      <c r="E220" s="216" t="s">
        <v>1367</v>
      </c>
      <c r="F220" s="196">
        <v>1137948.2</v>
      </c>
      <c r="G220" s="197">
        <v>589</v>
      </c>
      <c r="H220" s="110">
        <v>264</v>
      </c>
      <c r="I220" s="110">
        <v>631085</v>
      </c>
      <c r="J220" s="188">
        <f t="shared" si="15"/>
        <v>2.3199650036794295E-4</v>
      </c>
      <c r="K220" s="188">
        <f t="shared" si="16"/>
        <v>1071.4516129032259</v>
      </c>
      <c r="L220" s="188">
        <f t="shared" si="17"/>
        <v>6.9598950110382886E-5</v>
      </c>
      <c r="M220" s="188">
        <f t="shared" si="18"/>
        <v>0.7</v>
      </c>
      <c r="N220" s="189">
        <f t="shared" si="19"/>
        <v>0.70006959895011034</v>
      </c>
      <c r="O220" s="190"/>
      <c r="P220" s="190"/>
    </row>
    <row r="221" spans="1:16" x14ac:dyDescent="0.2">
      <c r="A221" s="238">
        <v>215</v>
      </c>
      <c r="B221" s="218" t="s">
        <v>106</v>
      </c>
      <c r="C221" s="214" t="s">
        <v>1418</v>
      </c>
      <c r="D221" s="218" t="s">
        <v>231</v>
      </c>
      <c r="E221" s="216" t="s">
        <v>1368</v>
      </c>
      <c r="F221" s="196">
        <v>2154092.2749999999</v>
      </c>
      <c r="G221" s="197">
        <v>1117</v>
      </c>
      <c r="H221" s="110">
        <v>547</v>
      </c>
      <c r="I221" s="110">
        <v>858045</v>
      </c>
      <c r="J221" s="188">
        <f t="shared" si="15"/>
        <v>2.5393526839512947E-4</v>
      </c>
      <c r="K221" s="188">
        <f t="shared" si="16"/>
        <v>768.16920322291855</v>
      </c>
      <c r="L221" s="188">
        <f t="shared" si="17"/>
        <v>7.6180580518538844E-5</v>
      </c>
      <c r="M221" s="188">
        <f t="shared" si="18"/>
        <v>0.7</v>
      </c>
      <c r="N221" s="189">
        <f t="shared" si="19"/>
        <v>0.70007618058051846</v>
      </c>
      <c r="O221" s="190"/>
      <c r="P221" s="190"/>
    </row>
    <row r="222" spans="1:16" x14ac:dyDescent="0.2">
      <c r="A222" s="238">
        <v>216</v>
      </c>
      <c r="B222" s="214" t="s">
        <v>123</v>
      </c>
      <c r="C222" s="214" t="s">
        <v>1418</v>
      </c>
      <c r="D222" s="217" t="s">
        <v>252</v>
      </c>
      <c r="E222" s="216" t="s">
        <v>1129</v>
      </c>
      <c r="F222" s="196">
        <v>6887548.3249999993</v>
      </c>
      <c r="G222" s="197">
        <v>3704</v>
      </c>
      <c r="H222" s="110">
        <v>5158</v>
      </c>
      <c r="I222" s="110">
        <v>5901155</v>
      </c>
      <c r="J222" s="188">
        <f t="shared" si="15"/>
        <v>7.4888766751411511E-4</v>
      </c>
      <c r="K222" s="188">
        <f t="shared" si="16"/>
        <v>1593.18439524838</v>
      </c>
      <c r="L222" s="188">
        <f t="shared" si="17"/>
        <v>2.2466630025423453E-4</v>
      </c>
      <c r="M222" s="188">
        <f t="shared" si="18"/>
        <v>0.7</v>
      </c>
      <c r="N222" s="189">
        <f t="shared" si="19"/>
        <v>0.70022466630025415</v>
      </c>
      <c r="O222" s="190"/>
      <c r="P222" s="190"/>
    </row>
    <row r="223" spans="1:16" x14ac:dyDescent="0.2">
      <c r="A223" s="238">
        <v>217</v>
      </c>
      <c r="B223" s="214" t="s">
        <v>123</v>
      </c>
      <c r="C223" s="214" t="s">
        <v>1418</v>
      </c>
      <c r="D223" s="217" t="s">
        <v>253</v>
      </c>
      <c r="E223" s="216" t="s">
        <v>254</v>
      </c>
      <c r="F223" s="196">
        <v>7340185.2249999996</v>
      </c>
      <c r="G223" s="197">
        <v>3948</v>
      </c>
      <c r="H223" s="110">
        <v>3199</v>
      </c>
      <c r="I223" s="110">
        <v>4510600</v>
      </c>
      <c r="J223" s="188">
        <f t="shared" si="15"/>
        <v>4.3582006474502831E-4</v>
      </c>
      <c r="K223" s="188">
        <f t="shared" si="16"/>
        <v>1142.5025329280647</v>
      </c>
      <c r="L223" s="188">
        <f t="shared" si="17"/>
        <v>1.3074601942350848E-4</v>
      </c>
      <c r="M223" s="188">
        <f t="shared" si="18"/>
        <v>0.7</v>
      </c>
      <c r="N223" s="189">
        <f t="shared" si="19"/>
        <v>0.70013074601942349</v>
      </c>
      <c r="O223" s="190"/>
      <c r="P223" s="190"/>
    </row>
    <row r="224" spans="1:16" x14ac:dyDescent="0.2">
      <c r="A224" s="238">
        <v>218</v>
      </c>
      <c r="B224" s="214" t="s">
        <v>123</v>
      </c>
      <c r="C224" s="214" t="s">
        <v>1418</v>
      </c>
      <c r="D224" s="217" t="s">
        <v>255</v>
      </c>
      <c r="E224" s="216" t="s">
        <v>1307</v>
      </c>
      <c r="F224" s="196">
        <v>1086818.05</v>
      </c>
      <c r="G224" s="197">
        <v>579</v>
      </c>
      <c r="H224" s="110">
        <v>162</v>
      </c>
      <c r="I224" s="110">
        <v>328200</v>
      </c>
      <c r="J224" s="188">
        <f t="shared" si="15"/>
        <v>1.4905898922087279E-4</v>
      </c>
      <c r="K224" s="188">
        <f t="shared" si="16"/>
        <v>566.83937823834196</v>
      </c>
      <c r="L224" s="188">
        <f t="shared" si="17"/>
        <v>4.4717696766261833E-5</v>
      </c>
      <c r="M224" s="188">
        <f t="shared" si="18"/>
        <v>0.7</v>
      </c>
      <c r="N224" s="189">
        <f t="shared" si="19"/>
        <v>0.70004471769676624</v>
      </c>
      <c r="O224" s="190"/>
      <c r="P224" s="190"/>
    </row>
    <row r="225" spans="1:16" x14ac:dyDescent="0.2">
      <c r="A225" s="238">
        <v>219</v>
      </c>
      <c r="B225" s="214" t="s">
        <v>121</v>
      </c>
      <c r="C225" s="214" t="s">
        <v>1418</v>
      </c>
      <c r="D225" s="217" t="s">
        <v>235</v>
      </c>
      <c r="E225" s="216" t="s">
        <v>1274</v>
      </c>
      <c r="F225" s="196">
        <v>4155826.3249999997</v>
      </c>
      <c r="G225" s="197">
        <v>2234</v>
      </c>
      <c r="H225" s="110">
        <v>624</v>
      </c>
      <c r="I225" s="110">
        <v>1186150</v>
      </c>
      <c r="J225" s="188">
        <f t="shared" si="15"/>
        <v>1.5015064422837739E-4</v>
      </c>
      <c r="K225" s="188">
        <f t="shared" si="16"/>
        <v>530.95344673231875</v>
      </c>
      <c r="L225" s="188">
        <f t="shared" si="17"/>
        <v>4.504519326851322E-5</v>
      </c>
      <c r="M225" s="188">
        <f t="shared" si="18"/>
        <v>0.7</v>
      </c>
      <c r="N225" s="189">
        <f t="shared" si="19"/>
        <v>0.70004504519326849</v>
      </c>
      <c r="O225" s="190"/>
      <c r="P225" s="190"/>
    </row>
    <row r="226" spans="1:16" x14ac:dyDescent="0.2">
      <c r="A226" s="238">
        <v>220</v>
      </c>
      <c r="B226" s="214" t="s">
        <v>121</v>
      </c>
      <c r="C226" s="214" t="s">
        <v>1418</v>
      </c>
      <c r="D226" s="217" t="s">
        <v>238</v>
      </c>
      <c r="E226" s="216" t="s">
        <v>1296</v>
      </c>
      <c r="F226" s="196">
        <v>1774191.7250000001</v>
      </c>
      <c r="G226" s="197">
        <v>953</v>
      </c>
      <c r="H226" s="110">
        <v>274</v>
      </c>
      <c r="I226" s="110">
        <v>589360</v>
      </c>
      <c r="J226" s="188">
        <f t="shared" si="15"/>
        <v>1.5443652235498957E-4</v>
      </c>
      <c r="K226" s="188">
        <f t="shared" si="16"/>
        <v>618.42602308499477</v>
      </c>
      <c r="L226" s="188">
        <f t="shared" si="17"/>
        <v>4.6330956706496866E-5</v>
      </c>
      <c r="M226" s="188">
        <f t="shared" si="18"/>
        <v>0.7</v>
      </c>
      <c r="N226" s="189">
        <f t="shared" si="19"/>
        <v>0.70004633095670643</v>
      </c>
      <c r="O226" s="190"/>
      <c r="P226" s="190"/>
    </row>
    <row r="227" spans="1:16" x14ac:dyDescent="0.2">
      <c r="A227" s="238">
        <v>221</v>
      </c>
      <c r="B227" s="214" t="s">
        <v>121</v>
      </c>
      <c r="C227" s="214" t="s">
        <v>1418</v>
      </c>
      <c r="D227" s="217" t="s">
        <v>240</v>
      </c>
      <c r="E227" s="216" t="s">
        <v>1328</v>
      </c>
      <c r="F227" s="196">
        <v>1734099.7250000001</v>
      </c>
      <c r="G227" s="197">
        <v>931</v>
      </c>
      <c r="H227" s="110">
        <v>162</v>
      </c>
      <c r="I227" s="110">
        <v>379870</v>
      </c>
      <c r="J227" s="188">
        <f t="shared" si="15"/>
        <v>9.3420232795435107E-5</v>
      </c>
      <c r="K227" s="188">
        <f t="shared" si="16"/>
        <v>408.02363050483353</v>
      </c>
      <c r="L227" s="188">
        <f t="shared" si="17"/>
        <v>2.8026069838630531E-5</v>
      </c>
      <c r="M227" s="188">
        <f t="shared" si="18"/>
        <v>0.7</v>
      </c>
      <c r="N227" s="189">
        <f t="shared" si="19"/>
        <v>0.7000280260698386</v>
      </c>
      <c r="O227" s="190"/>
      <c r="P227" s="190"/>
    </row>
    <row r="228" spans="1:16" x14ac:dyDescent="0.2">
      <c r="A228" s="238">
        <v>222</v>
      </c>
      <c r="B228" s="214" t="s">
        <v>121</v>
      </c>
      <c r="C228" s="214" t="s">
        <v>1418</v>
      </c>
      <c r="D228" s="217" t="s">
        <v>237</v>
      </c>
      <c r="E228" s="216" t="s">
        <v>982</v>
      </c>
      <c r="F228" s="196">
        <v>1686477.05</v>
      </c>
      <c r="G228" s="197">
        <v>906</v>
      </c>
      <c r="H228" s="110">
        <v>337</v>
      </c>
      <c r="I228" s="110">
        <v>528725</v>
      </c>
      <c r="J228" s="188">
        <f t="shared" si="15"/>
        <v>1.9982483603912666E-4</v>
      </c>
      <c r="K228" s="188">
        <f t="shared" si="16"/>
        <v>583.58167770419425</v>
      </c>
      <c r="L228" s="188">
        <f t="shared" si="17"/>
        <v>5.9947450811737997E-5</v>
      </c>
      <c r="M228" s="188">
        <f t="shared" si="18"/>
        <v>0.7</v>
      </c>
      <c r="N228" s="189">
        <f t="shared" si="19"/>
        <v>0.70005994745081168</v>
      </c>
      <c r="O228" s="190"/>
      <c r="P228" s="190"/>
    </row>
    <row r="229" spans="1:16" x14ac:dyDescent="0.2">
      <c r="A229" s="238">
        <v>223</v>
      </c>
      <c r="B229" s="214" t="s">
        <v>1126</v>
      </c>
      <c r="C229" s="214" t="s">
        <v>1418</v>
      </c>
      <c r="D229" s="217" t="s">
        <v>242</v>
      </c>
      <c r="E229" s="216" t="s">
        <v>978</v>
      </c>
      <c r="F229" s="196">
        <v>2081460.7249999999</v>
      </c>
      <c r="G229" s="197">
        <v>1122</v>
      </c>
      <c r="H229" s="110">
        <v>203</v>
      </c>
      <c r="I229" s="110">
        <v>485055</v>
      </c>
      <c r="J229" s="188">
        <f t="shared" si="15"/>
        <v>9.7527662934884359E-5</v>
      </c>
      <c r="K229" s="188">
        <f t="shared" si="16"/>
        <v>432.31283422459893</v>
      </c>
      <c r="L229" s="188">
        <f t="shared" si="17"/>
        <v>2.9258298880465306E-5</v>
      </c>
      <c r="M229" s="188">
        <f t="shared" si="18"/>
        <v>0.7</v>
      </c>
      <c r="N229" s="189">
        <f t="shared" si="19"/>
        <v>0.70002925829888041</v>
      </c>
      <c r="O229" s="190"/>
      <c r="P229" s="190"/>
    </row>
    <row r="230" spans="1:16" x14ac:dyDescent="0.2">
      <c r="A230" s="238">
        <v>224</v>
      </c>
      <c r="B230" s="214" t="s">
        <v>1126</v>
      </c>
      <c r="C230" s="214" t="s">
        <v>1418</v>
      </c>
      <c r="D230" s="217" t="s">
        <v>243</v>
      </c>
      <c r="E230" s="216" t="s">
        <v>1275</v>
      </c>
      <c r="F230" s="196">
        <v>1712317.425</v>
      </c>
      <c r="G230" s="197">
        <v>923</v>
      </c>
      <c r="H230" s="110">
        <v>345</v>
      </c>
      <c r="I230" s="110">
        <v>676135</v>
      </c>
      <c r="J230" s="188">
        <f t="shared" si="15"/>
        <v>2.0148133457206395E-4</v>
      </c>
      <c r="K230" s="188">
        <f t="shared" si="16"/>
        <v>732.54062838569882</v>
      </c>
      <c r="L230" s="188">
        <f t="shared" si="17"/>
        <v>6.0444400371619178E-5</v>
      </c>
      <c r="M230" s="188">
        <f t="shared" si="18"/>
        <v>0.7</v>
      </c>
      <c r="N230" s="189">
        <f t="shared" si="19"/>
        <v>0.70006044440037163</v>
      </c>
      <c r="O230" s="190"/>
      <c r="P230" s="190"/>
    </row>
    <row r="231" spans="1:16" x14ac:dyDescent="0.2">
      <c r="A231" s="238">
        <v>225</v>
      </c>
      <c r="B231" s="214" t="s">
        <v>1126</v>
      </c>
      <c r="C231" s="214" t="s">
        <v>1418</v>
      </c>
      <c r="D231" s="217" t="s">
        <v>241</v>
      </c>
      <c r="E231" s="216" t="s">
        <v>1276</v>
      </c>
      <c r="F231" s="196">
        <v>822756.42500000005</v>
      </c>
      <c r="G231" s="197">
        <v>445</v>
      </c>
      <c r="H231" s="110">
        <v>114</v>
      </c>
      <c r="I231" s="110">
        <v>212300</v>
      </c>
      <c r="J231" s="188">
        <f t="shared" si="15"/>
        <v>1.3855862626657701E-4</v>
      </c>
      <c r="K231" s="188">
        <f t="shared" si="16"/>
        <v>477.07865168539325</v>
      </c>
      <c r="L231" s="188">
        <f t="shared" si="17"/>
        <v>4.1567587879973099E-5</v>
      </c>
      <c r="M231" s="188">
        <f t="shared" si="18"/>
        <v>0.7</v>
      </c>
      <c r="N231" s="189">
        <f t="shared" si="19"/>
        <v>0.70004156758787994</v>
      </c>
      <c r="O231" s="190"/>
      <c r="P231" s="190"/>
    </row>
    <row r="232" spans="1:16" x14ac:dyDescent="0.2">
      <c r="A232" s="238">
        <v>226</v>
      </c>
      <c r="B232" s="218" t="s">
        <v>95</v>
      </c>
      <c r="C232" s="214" t="s">
        <v>1418</v>
      </c>
      <c r="D232" s="218" t="s">
        <v>880</v>
      </c>
      <c r="E232" s="216" t="s">
        <v>806</v>
      </c>
      <c r="F232" s="196">
        <v>2418236.875</v>
      </c>
      <c r="G232" s="197">
        <v>1093</v>
      </c>
      <c r="H232" s="110">
        <v>366</v>
      </c>
      <c r="I232" s="110">
        <v>618420</v>
      </c>
      <c r="J232" s="188">
        <f t="shared" si="15"/>
        <v>1.5134993754489001E-4</v>
      </c>
      <c r="K232" s="188">
        <f t="shared" si="16"/>
        <v>565.80054894784996</v>
      </c>
      <c r="L232" s="188">
        <f t="shared" si="17"/>
        <v>4.5404981263467001E-5</v>
      </c>
      <c r="M232" s="188">
        <f t="shared" si="18"/>
        <v>0.7</v>
      </c>
      <c r="N232" s="189">
        <f t="shared" si="19"/>
        <v>0.70004540498126344</v>
      </c>
      <c r="O232" s="190"/>
      <c r="P232" s="190"/>
    </row>
    <row r="233" spans="1:16" x14ac:dyDescent="0.2">
      <c r="A233" s="238">
        <v>227</v>
      </c>
      <c r="B233" s="218" t="s">
        <v>95</v>
      </c>
      <c r="C233" s="214" t="s">
        <v>1418</v>
      </c>
      <c r="D233" s="218" t="s">
        <v>878</v>
      </c>
      <c r="E233" s="216" t="s">
        <v>879</v>
      </c>
      <c r="F233" s="196">
        <v>986541.47499999998</v>
      </c>
      <c r="G233" s="197">
        <v>459</v>
      </c>
      <c r="H233" s="110">
        <v>264</v>
      </c>
      <c r="I233" s="110">
        <v>553940</v>
      </c>
      <c r="J233" s="188">
        <f t="shared" si="15"/>
        <v>2.6760152177079022E-4</v>
      </c>
      <c r="K233" s="188">
        <f t="shared" si="16"/>
        <v>1206.8409586056646</v>
      </c>
      <c r="L233" s="188">
        <f t="shared" si="17"/>
        <v>8.028045653123706E-5</v>
      </c>
      <c r="M233" s="188">
        <f t="shared" si="18"/>
        <v>0.7</v>
      </c>
      <c r="N233" s="189">
        <f t="shared" si="19"/>
        <v>0.70008028045653115</v>
      </c>
      <c r="O233" s="190"/>
      <c r="P233" s="190"/>
    </row>
    <row r="234" spans="1:16" x14ac:dyDescent="0.2">
      <c r="A234" s="238">
        <v>228</v>
      </c>
      <c r="B234" s="214" t="s">
        <v>120</v>
      </c>
      <c r="C234" s="214" t="s">
        <v>1418</v>
      </c>
      <c r="D234" s="214" t="s">
        <v>278</v>
      </c>
      <c r="E234" s="216" t="s">
        <v>279</v>
      </c>
      <c r="F234" s="196">
        <v>1432762.5250000001</v>
      </c>
      <c r="G234" s="197">
        <v>716</v>
      </c>
      <c r="H234" s="110">
        <v>329</v>
      </c>
      <c r="I234" s="110">
        <v>418965</v>
      </c>
      <c r="J234" s="188">
        <f t="shared" si="15"/>
        <v>2.2962632973667424E-4</v>
      </c>
      <c r="K234" s="188">
        <f t="shared" si="16"/>
        <v>585.14664804469271</v>
      </c>
      <c r="L234" s="188">
        <f t="shared" si="17"/>
        <v>6.8887898921002271E-5</v>
      </c>
      <c r="M234" s="188">
        <f t="shared" si="18"/>
        <v>0.7</v>
      </c>
      <c r="N234" s="189">
        <f t="shared" si="19"/>
        <v>0.70006888789892097</v>
      </c>
      <c r="O234" s="190"/>
      <c r="P234" s="190"/>
    </row>
    <row r="235" spans="1:16" x14ac:dyDescent="0.2">
      <c r="A235" s="238">
        <v>229</v>
      </c>
      <c r="B235" s="214" t="s">
        <v>120</v>
      </c>
      <c r="C235" s="214" t="s">
        <v>1418</v>
      </c>
      <c r="D235" s="215" t="s">
        <v>282</v>
      </c>
      <c r="E235" s="216" t="s">
        <v>283</v>
      </c>
      <c r="F235" s="196">
        <v>858240.25</v>
      </c>
      <c r="G235" s="197">
        <v>507</v>
      </c>
      <c r="H235" s="110">
        <v>159</v>
      </c>
      <c r="I235" s="110">
        <v>180430</v>
      </c>
      <c r="J235" s="188">
        <f t="shared" si="15"/>
        <v>1.8526280956876587E-4</v>
      </c>
      <c r="K235" s="188">
        <f t="shared" si="16"/>
        <v>355.87771203155819</v>
      </c>
      <c r="L235" s="188">
        <f t="shared" si="17"/>
        <v>5.5578842870629759E-5</v>
      </c>
      <c r="M235" s="188">
        <f t="shared" si="18"/>
        <v>0.7</v>
      </c>
      <c r="N235" s="189">
        <f t="shared" si="19"/>
        <v>0.70005557884287062</v>
      </c>
      <c r="O235" s="190"/>
      <c r="P235" s="190"/>
    </row>
    <row r="236" spans="1:16" x14ac:dyDescent="0.2">
      <c r="A236" s="238">
        <v>230</v>
      </c>
      <c r="B236" s="214" t="s">
        <v>120</v>
      </c>
      <c r="C236" s="214" t="s">
        <v>1418</v>
      </c>
      <c r="D236" s="215" t="s">
        <v>280</v>
      </c>
      <c r="E236" s="216" t="s">
        <v>281</v>
      </c>
      <c r="F236" s="196">
        <v>1000178.5249999999</v>
      </c>
      <c r="G236" s="197">
        <v>536</v>
      </c>
      <c r="H236" s="110">
        <v>242</v>
      </c>
      <c r="I236" s="110">
        <v>232450</v>
      </c>
      <c r="J236" s="188">
        <f t="shared" si="15"/>
        <v>2.4195680466144784E-4</v>
      </c>
      <c r="K236" s="188">
        <f t="shared" si="16"/>
        <v>433.67537313432837</v>
      </c>
      <c r="L236" s="188">
        <f t="shared" si="17"/>
        <v>7.2587041398434351E-5</v>
      </c>
      <c r="M236" s="188">
        <f t="shared" si="18"/>
        <v>0.7</v>
      </c>
      <c r="N236" s="189">
        <f t="shared" si="19"/>
        <v>0.70007258704139841</v>
      </c>
      <c r="O236" s="190"/>
      <c r="P236" s="190"/>
    </row>
    <row r="237" spans="1:16" ht="16.5" customHeight="1" x14ac:dyDescent="0.2">
      <c r="A237" s="238">
        <v>231</v>
      </c>
      <c r="B237" s="214" t="s">
        <v>110</v>
      </c>
      <c r="C237" s="214" t="s">
        <v>1418</v>
      </c>
      <c r="D237" s="219" t="s">
        <v>287</v>
      </c>
      <c r="E237" s="216" t="s">
        <v>288</v>
      </c>
      <c r="F237" s="196">
        <v>1975014.4750000001</v>
      </c>
      <c r="G237" s="197">
        <v>1043</v>
      </c>
      <c r="H237" s="110">
        <v>213</v>
      </c>
      <c r="I237" s="110">
        <v>490295</v>
      </c>
      <c r="J237" s="188">
        <f t="shared" si="15"/>
        <v>1.0784731084059523E-4</v>
      </c>
      <c r="K237" s="188">
        <f t="shared" si="16"/>
        <v>470.08149568552255</v>
      </c>
      <c r="L237" s="188">
        <f t="shared" si="17"/>
        <v>3.2354193252178571E-5</v>
      </c>
      <c r="M237" s="188">
        <f t="shared" si="18"/>
        <v>0.7</v>
      </c>
      <c r="N237" s="189">
        <f t="shared" si="19"/>
        <v>0.70003235419325216</v>
      </c>
      <c r="O237" s="190"/>
      <c r="P237" s="190"/>
    </row>
    <row r="238" spans="1:16" ht="12.75" customHeight="1" x14ac:dyDescent="0.2">
      <c r="A238" s="238">
        <v>232</v>
      </c>
      <c r="B238" s="214" t="s">
        <v>110</v>
      </c>
      <c r="C238" s="214" t="s">
        <v>1418</v>
      </c>
      <c r="D238" s="219" t="s">
        <v>291</v>
      </c>
      <c r="E238" s="216" t="s">
        <v>1282</v>
      </c>
      <c r="F238" s="196">
        <v>2596607.0749999997</v>
      </c>
      <c r="G238" s="197">
        <v>1396</v>
      </c>
      <c r="H238" s="110">
        <v>369</v>
      </c>
      <c r="I238" s="110">
        <v>753560</v>
      </c>
      <c r="J238" s="188">
        <f t="shared" si="15"/>
        <v>1.4210852444819746E-4</v>
      </c>
      <c r="K238" s="188">
        <f t="shared" si="16"/>
        <v>539.79942693409737</v>
      </c>
      <c r="L238" s="188">
        <f t="shared" si="17"/>
        <v>4.2632557334459238E-5</v>
      </c>
      <c r="M238" s="188">
        <f t="shared" si="18"/>
        <v>0.7</v>
      </c>
      <c r="N238" s="189">
        <f t="shared" si="19"/>
        <v>0.70004263255733445</v>
      </c>
      <c r="O238" s="190"/>
      <c r="P238" s="190"/>
    </row>
    <row r="239" spans="1:16" x14ac:dyDescent="0.2">
      <c r="A239" s="238">
        <v>233</v>
      </c>
      <c r="B239" s="214" t="s">
        <v>110</v>
      </c>
      <c r="C239" s="214" t="s">
        <v>1418</v>
      </c>
      <c r="D239" s="215" t="s">
        <v>295</v>
      </c>
      <c r="E239" s="216" t="s">
        <v>296</v>
      </c>
      <c r="F239" s="196">
        <v>1251081.325</v>
      </c>
      <c r="G239" s="197">
        <v>674</v>
      </c>
      <c r="H239" s="110">
        <v>142</v>
      </c>
      <c r="I239" s="110">
        <v>303295</v>
      </c>
      <c r="J239" s="188">
        <f t="shared" si="15"/>
        <v>1.1350181412067677E-4</v>
      </c>
      <c r="K239" s="188">
        <f t="shared" si="16"/>
        <v>449.99258160237389</v>
      </c>
      <c r="L239" s="188">
        <f t="shared" si="17"/>
        <v>3.4050544236203027E-5</v>
      </c>
      <c r="M239" s="188">
        <f t="shared" si="18"/>
        <v>0.7</v>
      </c>
      <c r="N239" s="189">
        <f t="shared" si="19"/>
        <v>0.70003405054423617</v>
      </c>
      <c r="O239" s="190"/>
      <c r="P239" s="190"/>
    </row>
    <row r="240" spans="1:16" x14ac:dyDescent="0.2">
      <c r="A240" s="238">
        <v>234</v>
      </c>
      <c r="B240" s="214" t="s">
        <v>110</v>
      </c>
      <c r="C240" s="214" t="s">
        <v>1418</v>
      </c>
      <c r="D240" s="215" t="s">
        <v>297</v>
      </c>
      <c r="E240" s="216" t="s">
        <v>1131</v>
      </c>
      <c r="F240" s="196">
        <v>1310772.4749999999</v>
      </c>
      <c r="G240" s="197">
        <v>705</v>
      </c>
      <c r="H240" s="110">
        <v>274</v>
      </c>
      <c r="I240" s="110">
        <v>493990</v>
      </c>
      <c r="J240" s="188">
        <f t="shared" si="15"/>
        <v>2.0903704130650138E-4</v>
      </c>
      <c r="K240" s="188">
        <f t="shared" si="16"/>
        <v>700.69503546099293</v>
      </c>
      <c r="L240" s="188">
        <f t="shared" si="17"/>
        <v>6.2711112391950405E-5</v>
      </c>
      <c r="M240" s="188">
        <f t="shared" si="18"/>
        <v>0.7</v>
      </c>
      <c r="N240" s="189">
        <f t="shared" si="19"/>
        <v>0.70006271111239193</v>
      </c>
      <c r="O240" s="190"/>
      <c r="P240" s="190"/>
    </row>
    <row r="241" spans="1:16" x14ac:dyDescent="0.2">
      <c r="A241" s="238">
        <v>235</v>
      </c>
      <c r="B241" s="214" t="s">
        <v>110</v>
      </c>
      <c r="C241" s="214" t="s">
        <v>1418</v>
      </c>
      <c r="D241" s="215" t="s">
        <v>289</v>
      </c>
      <c r="E241" s="216" t="s">
        <v>1323</v>
      </c>
      <c r="F241" s="196">
        <v>1236641.325</v>
      </c>
      <c r="G241" s="197">
        <v>665</v>
      </c>
      <c r="H241" s="110">
        <v>177</v>
      </c>
      <c r="I241" s="110">
        <v>303365</v>
      </c>
      <c r="J241" s="188">
        <f t="shared" si="15"/>
        <v>1.4312961763589778E-4</v>
      </c>
      <c r="K241" s="188">
        <f t="shared" si="16"/>
        <v>456.18796992481202</v>
      </c>
      <c r="L241" s="188">
        <f t="shared" si="17"/>
        <v>4.293888529076933E-5</v>
      </c>
      <c r="M241" s="188">
        <f t="shared" si="18"/>
        <v>0.7</v>
      </c>
      <c r="N241" s="189">
        <f t="shared" si="19"/>
        <v>0.70004293888529068</v>
      </c>
      <c r="O241" s="190"/>
      <c r="P241" s="190"/>
    </row>
    <row r="242" spans="1:16" x14ac:dyDescent="0.2">
      <c r="A242" s="238">
        <v>236</v>
      </c>
      <c r="B242" s="214" t="s">
        <v>110</v>
      </c>
      <c r="C242" s="214" t="s">
        <v>1418</v>
      </c>
      <c r="D242" s="215" t="s">
        <v>293</v>
      </c>
      <c r="E242" s="216" t="s">
        <v>1381</v>
      </c>
      <c r="F242" s="196">
        <v>1181141.325</v>
      </c>
      <c r="G242" s="197">
        <v>652</v>
      </c>
      <c r="H242" s="110">
        <v>188</v>
      </c>
      <c r="I242" s="110">
        <v>350455</v>
      </c>
      <c r="J242" s="188">
        <f t="shared" si="15"/>
        <v>1.5916808261703992E-4</v>
      </c>
      <c r="K242" s="188">
        <f t="shared" si="16"/>
        <v>537.50766871165649</v>
      </c>
      <c r="L242" s="188">
        <f t="shared" si="17"/>
        <v>4.7750424785111974E-5</v>
      </c>
      <c r="M242" s="188">
        <f t="shared" si="18"/>
        <v>0.7</v>
      </c>
      <c r="N242" s="189">
        <f t="shared" si="19"/>
        <v>0.70004775042478506</v>
      </c>
      <c r="O242" s="190"/>
      <c r="P242" s="190"/>
    </row>
    <row r="243" spans="1:16" x14ac:dyDescent="0.2">
      <c r="A243" s="238">
        <v>237</v>
      </c>
      <c r="B243" s="214" t="s">
        <v>111</v>
      </c>
      <c r="C243" s="214" t="s">
        <v>1418</v>
      </c>
      <c r="D243" s="214" t="s">
        <v>298</v>
      </c>
      <c r="E243" s="216" t="s">
        <v>1297</v>
      </c>
      <c r="F243" s="196">
        <v>1959936.675</v>
      </c>
      <c r="G243" s="197">
        <v>1091</v>
      </c>
      <c r="H243" s="110">
        <v>523</v>
      </c>
      <c r="I243" s="110">
        <v>786915</v>
      </c>
      <c r="J243" s="188">
        <f t="shared" si="15"/>
        <v>2.6684535611335504E-4</v>
      </c>
      <c r="K243" s="188">
        <f t="shared" si="16"/>
        <v>721.27864344637942</v>
      </c>
      <c r="L243" s="188">
        <f t="shared" si="17"/>
        <v>8.0053606834006507E-5</v>
      </c>
      <c r="M243" s="188">
        <f t="shared" si="18"/>
        <v>0.7</v>
      </c>
      <c r="N243" s="189">
        <f t="shared" si="19"/>
        <v>0.70008005360683401</v>
      </c>
      <c r="O243" s="190"/>
      <c r="P243" s="190"/>
    </row>
    <row r="244" spans="1:16" x14ac:dyDescent="0.2">
      <c r="A244" s="238">
        <v>238</v>
      </c>
      <c r="B244" s="214" t="s">
        <v>112</v>
      </c>
      <c r="C244" s="214" t="s">
        <v>1418</v>
      </c>
      <c r="D244" s="217" t="s">
        <v>301</v>
      </c>
      <c r="E244" s="216" t="s">
        <v>1308</v>
      </c>
      <c r="F244" s="196">
        <v>2013833.9249999998</v>
      </c>
      <c r="G244" s="197">
        <v>1002</v>
      </c>
      <c r="H244" s="110">
        <v>420</v>
      </c>
      <c r="I244" s="110">
        <v>771020</v>
      </c>
      <c r="J244" s="188">
        <f t="shared" si="15"/>
        <v>2.0855741617323287E-4</v>
      </c>
      <c r="K244" s="188">
        <f t="shared" si="16"/>
        <v>769.48103792415168</v>
      </c>
      <c r="L244" s="188">
        <f t="shared" si="17"/>
        <v>6.256722485196986E-5</v>
      </c>
      <c r="M244" s="188">
        <f t="shared" si="18"/>
        <v>0.7</v>
      </c>
      <c r="N244" s="189">
        <f t="shared" si="19"/>
        <v>0.70006256722485194</v>
      </c>
      <c r="O244" s="190"/>
      <c r="P244" s="190"/>
    </row>
    <row r="245" spans="1:16" x14ac:dyDescent="0.2">
      <c r="A245" s="238">
        <v>239</v>
      </c>
      <c r="B245" s="214" t="s">
        <v>112</v>
      </c>
      <c r="C245" s="214" t="s">
        <v>1418</v>
      </c>
      <c r="D245" s="217" t="s">
        <v>303</v>
      </c>
      <c r="E245" s="216" t="s">
        <v>304</v>
      </c>
      <c r="F245" s="196">
        <v>1607836.2000000002</v>
      </c>
      <c r="G245" s="197">
        <v>958</v>
      </c>
      <c r="H245" s="110">
        <v>366</v>
      </c>
      <c r="I245" s="110">
        <v>448995</v>
      </c>
      <c r="J245" s="188">
        <f t="shared" si="15"/>
        <v>2.2763512850376173E-4</v>
      </c>
      <c r="K245" s="188">
        <f t="shared" si="16"/>
        <v>468.6795407098121</v>
      </c>
      <c r="L245" s="188">
        <f t="shared" si="17"/>
        <v>6.8290538551128523E-5</v>
      </c>
      <c r="M245" s="188">
        <f t="shared" si="18"/>
        <v>0.7</v>
      </c>
      <c r="N245" s="189">
        <f t="shared" si="19"/>
        <v>0.70006829053855113</v>
      </c>
      <c r="O245" s="190"/>
      <c r="P245" s="190"/>
    </row>
    <row r="246" spans="1:16" x14ac:dyDescent="0.2">
      <c r="A246" s="238">
        <v>240</v>
      </c>
      <c r="B246" s="218" t="s">
        <v>96</v>
      </c>
      <c r="C246" s="214" t="s">
        <v>1418</v>
      </c>
      <c r="D246" s="218" t="s">
        <v>889</v>
      </c>
      <c r="E246" s="216" t="s">
        <v>1439</v>
      </c>
      <c r="F246" s="196">
        <v>1776078.3</v>
      </c>
      <c r="G246" s="197">
        <v>900</v>
      </c>
      <c r="H246" s="110">
        <v>208</v>
      </c>
      <c r="I246" s="110">
        <v>252230</v>
      </c>
      <c r="J246" s="188">
        <f t="shared" si="15"/>
        <v>1.1711195390428451E-4</v>
      </c>
      <c r="K246" s="188">
        <f t="shared" si="16"/>
        <v>280.25555555555553</v>
      </c>
      <c r="L246" s="188">
        <f t="shared" si="17"/>
        <v>3.5133586171285349E-5</v>
      </c>
      <c r="M246" s="188">
        <f t="shared" si="18"/>
        <v>0.7</v>
      </c>
      <c r="N246" s="189">
        <f t="shared" si="19"/>
        <v>0.7000351335861712</v>
      </c>
      <c r="O246" s="190"/>
      <c r="P246" s="190"/>
    </row>
    <row r="247" spans="1:16" x14ac:dyDescent="0.2">
      <c r="A247" s="238">
        <v>241</v>
      </c>
      <c r="B247" s="218" t="s">
        <v>96</v>
      </c>
      <c r="C247" s="214" t="s">
        <v>1418</v>
      </c>
      <c r="D247" s="218" t="s">
        <v>886</v>
      </c>
      <c r="E247" s="216" t="s">
        <v>1362</v>
      </c>
      <c r="F247" s="196">
        <v>1917234.7</v>
      </c>
      <c r="G247" s="197">
        <v>871</v>
      </c>
      <c r="H247" s="110">
        <v>226</v>
      </c>
      <c r="I247" s="110">
        <v>561010</v>
      </c>
      <c r="J247" s="188">
        <f t="shared" si="15"/>
        <v>1.1787810850700752E-4</v>
      </c>
      <c r="K247" s="188">
        <f t="shared" si="16"/>
        <v>644.09873708381167</v>
      </c>
      <c r="L247" s="188">
        <f t="shared" si="17"/>
        <v>3.5363432552102257E-5</v>
      </c>
      <c r="M247" s="188">
        <f t="shared" si="18"/>
        <v>0.7</v>
      </c>
      <c r="N247" s="189">
        <f t="shared" si="19"/>
        <v>0.70003536343255202</v>
      </c>
      <c r="O247" s="190"/>
      <c r="P247" s="190"/>
    </row>
    <row r="248" spans="1:16" x14ac:dyDescent="0.2">
      <c r="A248" s="238">
        <v>242</v>
      </c>
      <c r="B248" s="218" t="s">
        <v>96</v>
      </c>
      <c r="C248" s="214" t="s">
        <v>1418</v>
      </c>
      <c r="D248" s="218" t="s">
        <v>887</v>
      </c>
      <c r="E248" s="216" t="s">
        <v>1194</v>
      </c>
      <c r="F248" s="196">
        <v>1745240.125</v>
      </c>
      <c r="G248" s="197">
        <v>937</v>
      </c>
      <c r="H248" s="110">
        <v>297</v>
      </c>
      <c r="I248" s="110">
        <v>463540</v>
      </c>
      <c r="J248" s="188">
        <f t="shared" si="15"/>
        <v>1.7017715542152115E-4</v>
      </c>
      <c r="K248" s="188">
        <f t="shared" si="16"/>
        <v>494.70651013874067</v>
      </c>
      <c r="L248" s="188">
        <f t="shared" si="17"/>
        <v>5.1053146626456345E-5</v>
      </c>
      <c r="M248" s="188">
        <f t="shared" si="18"/>
        <v>0.7</v>
      </c>
      <c r="N248" s="189">
        <f t="shared" si="19"/>
        <v>0.70005105314662641</v>
      </c>
      <c r="O248" s="190"/>
      <c r="P248" s="190"/>
    </row>
    <row r="249" spans="1:16" x14ac:dyDescent="0.2">
      <c r="A249" s="238">
        <v>243</v>
      </c>
      <c r="B249" s="218" t="s">
        <v>96</v>
      </c>
      <c r="C249" s="214" t="s">
        <v>1418</v>
      </c>
      <c r="D249" s="218" t="s">
        <v>888</v>
      </c>
      <c r="E249" s="216" t="s">
        <v>1363</v>
      </c>
      <c r="F249" s="196">
        <v>2225652.2749999999</v>
      </c>
      <c r="G249" s="197">
        <v>1053</v>
      </c>
      <c r="H249" s="110">
        <v>434</v>
      </c>
      <c r="I249" s="110">
        <v>613440</v>
      </c>
      <c r="J249" s="188">
        <f t="shared" si="15"/>
        <v>1.9499901439006236E-4</v>
      </c>
      <c r="K249" s="188">
        <f t="shared" si="16"/>
        <v>582.56410256410254</v>
      </c>
      <c r="L249" s="188">
        <f t="shared" si="17"/>
        <v>5.8499704317018705E-5</v>
      </c>
      <c r="M249" s="188">
        <f t="shared" si="18"/>
        <v>0.7</v>
      </c>
      <c r="N249" s="189">
        <f t="shared" si="19"/>
        <v>0.70005849970431699</v>
      </c>
      <c r="O249" s="190"/>
      <c r="P249" s="190"/>
    </row>
    <row r="250" spans="1:16" x14ac:dyDescent="0.2">
      <c r="A250" s="238">
        <v>244</v>
      </c>
      <c r="B250" s="218" t="s">
        <v>96</v>
      </c>
      <c r="C250" s="214" t="s">
        <v>1418</v>
      </c>
      <c r="D250" s="218" t="s">
        <v>1123</v>
      </c>
      <c r="E250" s="216" t="s">
        <v>1364</v>
      </c>
      <c r="F250" s="196">
        <v>1890219.425</v>
      </c>
      <c r="G250" s="197">
        <v>1114</v>
      </c>
      <c r="H250" s="110">
        <v>395</v>
      </c>
      <c r="I250" s="110">
        <v>667745</v>
      </c>
      <c r="J250" s="188">
        <f t="shared" si="15"/>
        <v>2.089704479679654E-4</v>
      </c>
      <c r="K250" s="188">
        <f t="shared" si="16"/>
        <v>599.41202872531414</v>
      </c>
      <c r="L250" s="188">
        <f t="shared" si="17"/>
        <v>6.2691134390389618E-5</v>
      </c>
      <c r="M250" s="188">
        <f t="shared" si="18"/>
        <v>0.7</v>
      </c>
      <c r="N250" s="189">
        <f t="shared" si="19"/>
        <v>0.70006269113439035</v>
      </c>
      <c r="O250" s="190"/>
      <c r="P250" s="190"/>
    </row>
    <row r="251" spans="1:16" x14ac:dyDescent="0.2">
      <c r="A251" s="238">
        <v>245</v>
      </c>
      <c r="B251" s="218" t="s">
        <v>96</v>
      </c>
      <c r="C251" s="214" t="s">
        <v>1418</v>
      </c>
      <c r="D251" s="218" t="s">
        <v>891</v>
      </c>
      <c r="E251" s="216" t="s">
        <v>770</v>
      </c>
      <c r="F251" s="196">
        <v>1863724.7</v>
      </c>
      <c r="G251" s="197">
        <v>848</v>
      </c>
      <c r="H251" s="110">
        <v>471</v>
      </c>
      <c r="I251" s="110">
        <v>673310</v>
      </c>
      <c r="J251" s="188">
        <f t="shared" si="15"/>
        <v>2.5271972840194693E-4</v>
      </c>
      <c r="K251" s="188">
        <f t="shared" si="16"/>
        <v>793.99764150943395</v>
      </c>
      <c r="L251" s="188">
        <f t="shared" si="17"/>
        <v>7.5815918520584074E-5</v>
      </c>
      <c r="M251" s="188">
        <f t="shared" si="18"/>
        <v>0.7</v>
      </c>
      <c r="N251" s="189">
        <f t="shared" si="19"/>
        <v>0.70007581591852053</v>
      </c>
      <c r="O251" s="190"/>
      <c r="P251" s="190"/>
    </row>
    <row r="252" spans="1:16" x14ac:dyDescent="0.2">
      <c r="A252" s="238">
        <v>246</v>
      </c>
      <c r="B252" s="218" t="s">
        <v>96</v>
      </c>
      <c r="C252" s="214" t="s">
        <v>1418</v>
      </c>
      <c r="D252" s="218" t="s">
        <v>892</v>
      </c>
      <c r="E252" s="216" t="s">
        <v>1193</v>
      </c>
      <c r="F252" s="196">
        <v>913001.60000000009</v>
      </c>
      <c r="G252" s="197">
        <v>639</v>
      </c>
      <c r="H252" s="110">
        <v>420</v>
      </c>
      <c r="I252" s="110">
        <v>616890</v>
      </c>
      <c r="J252" s="188">
        <f t="shared" si="15"/>
        <v>4.6002109963443652E-4</v>
      </c>
      <c r="K252" s="188">
        <f t="shared" si="16"/>
        <v>965.39906103286387</v>
      </c>
      <c r="L252" s="188">
        <f t="shared" si="17"/>
        <v>1.3800632989033096E-4</v>
      </c>
      <c r="M252" s="188">
        <f t="shared" si="18"/>
        <v>0.7</v>
      </c>
      <c r="N252" s="189">
        <f t="shared" si="19"/>
        <v>0.70013800632989032</v>
      </c>
      <c r="O252" s="190"/>
      <c r="P252" s="190"/>
    </row>
    <row r="253" spans="1:16" x14ac:dyDescent="0.2">
      <c r="A253" s="238">
        <v>247</v>
      </c>
      <c r="B253" s="218" t="s">
        <v>100</v>
      </c>
      <c r="C253" s="214" t="s">
        <v>1418</v>
      </c>
      <c r="D253" s="218" t="s">
        <v>904</v>
      </c>
      <c r="E253" s="216" t="s">
        <v>905</v>
      </c>
      <c r="F253" s="196">
        <v>1644124.5</v>
      </c>
      <c r="G253" s="197">
        <v>1015</v>
      </c>
      <c r="H253" s="110">
        <v>140</v>
      </c>
      <c r="I253" s="110">
        <v>217820</v>
      </c>
      <c r="J253" s="188">
        <f t="shared" si="15"/>
        <v>8.5151702319380317E-5</v>
      </c>
      <c r="K253" s="188">
        <f t="shared" si="16"/>
        <v>214.60098522167488</v>
      </c>
      <c r="L253" s="188">
        <f t="shared" si="17"/>
        <v>2.5545510695814095E-5</v>
      </c>
      <c r="M253" s="188">
        <f t="shared" si="18"/>
        <v>0.7</v>
      </c>
      <c r="N253" s="189">
        <f t="shared" si="19"/>
        <v>0.70002554551069573</v>
      </c>
      <c r="O253" s="190"/>
      <c r="P253" s="190"/>
    </row>
    <row r="254" spans="1:16" x14ac:dyDescent="0.2">
      <c r="A254" s="238">
        <v>248</v>
      </c>
      <c r="B254" s="218" t="s">
        <v>100</v>
      </c>
      <c r="C254" s="214" t="s">
        <v>1418</v>
      </c>
      <c r="D254" s="218" t="s">
        <v>900</v>
      </c>
      <c r="E254" s="216" t="s">
        <v>901</v>
      </c>
      <c r="F254" s="196">
        <v>1796969.1</v>
      </c>
      <c r="G254" s="197">
        <v>1116</v>
      </c>
      <c r="H254" s="110">
        <v>374</v>
      </c>
      <c r="I254" s="110">
        <v>618355</v>
      </c>
      <c r="J254" s="188">
        <f t="shared" si="15"/>
        <v>2.0812823103079513E-4</v>
      </c>
      <c r="K254" s="188">
        <f t="shared" si="16"/>
        <v>554.08154121863799</v>
      </c>
      <c r="L254" s="188">
        <f t="shared" si="17"/>
        <v>6.243846930923854E-5</v>
      </c>
      <c r="M254" s="188">
        <f t="shared" si="18"/>
        <v>0.7</v>
      </c>
      <c r="N254" s="189">
        <f t="shared" si="19"/>
        <v>0.70006243846930916</v>
      </c>
      <c r="O254" s="190"/>
      <c r="P254" s="190"/>
    </row>
    <row r="255" spans="1:16" x14ac:dyDescent="0.2">
      <c r="A255" s="238">
        <v>249</v>
      </c>
      <c r="B255" s="218" t="s">
        <v>100</v>
      </c>
      <c r="C255" s="214" t="s">
        <v>1418</v>
      </c>
      <c r="D255" s="218" t="s">
        <v>907</v>
      </c>
      <c r="E255" s="216" t="s">
        <v>908</v>
      </c>
      <c r="F255" s="196">
        <v>1547768.2249999999</v>
      </c>
      <c r="G255" s="197">
        <v>1017</v>
      </c>
      <c r="H255" s="110">
        <v>316</v>
      </c>
      <c r="I255" s="110">
        <v>493330</v>
      </c>
      <c r="J255" s="188">
        <f t="shared" si="15"/>
        <v>2.0416493561237182E-4</v>
      </c>
      <c r="K255" s="188">
        <f t="shared" si="16"/>
        <v>485.08357915437563</v>
      </c>
      <c r="L255" s="188">
        <f t="shared" si="17"/>
        <v>6.124948068371154E-5</v>
      </c>
      <c r="M255" s="188">
        <f t="shared" si="18"/>
        <v>0.7</v>
      </c>
      <c r="N255" s="189">
        <f t="shared" si="19"/>
        <v>0.70006124948068371</v>
      </c>
      <c r="O255" s="190"/>
      <c r="P255" s="190"/>
    </row>
    <row r="256" spans="1:16" x14ac:dyDescent="0.2">
      <c r="A256" s="238">
        <v>250</v>
      </c>
      <c r="B256" s="218" t="s">
        <v>100</v>
      </c>
      <c r="C256" s="214" t="s">
        <v>1418</v>
      </c>
      <c r="D256" s="218" t="s">
        <v>906</v>
      </c>
      <c r="E256" s="216" t="s">
        <v>1389</v>
      </c>
      <c r="F256" s="196">
        <v>1670652.125</v>
      </c>
      <c r="G256" s="197">
        <v>991</v>
      </c>
      <c r="H256" s="110">
        <v>183</v>
      </c>
      <c r="I256" s="110">
        <v>348950</v>
      </c>
      <c r="J256" s="188">
        <f t="shared" si="15"/>
        <v>1.0953806436513526E-4</v>
      </c>
      <c r="K256" s="188">
        <f t="shared" si="16"/>
        <v>352.11907164480323</v>
      </c>
      <c r="L256" s="188">
        <f t="shared" si="17"/>
        <v>3.2861419309540576E-5</v>
      </c>
      <c r="M256" s="188">
        <f t="shared" si="18"/>
        <v>0.7</v>
      </c>
      <c r="N256" s="189">
        <f t="shared" si="19"/>
        <v>0.70003286141930954</v>
      </c>
      <c r="O256" s="190"/>
      <c r="P256" s="190"/>
    </row>
    <row r="257" spans="1:16" x14ac:dyDescent="0.2">
      <c r="A257" s="238">
        <v>251</v>
      </c>
      <c r="B257" s="220" t="s">
        <v>117</v>
      </c>
      <c r="C257" s="214" t="s">
        <v>1418</v>
      </c>
      <c r="D257" s="221" t="s">
        <v>314</v>
      </c>
      <c r="E257" s="216" t="s">
        <v>315</v>
      </c>
      <c r="F257" s="196">
        <v>1159757.7249999999</v>
      </c>
      <c r="G257" s="197">
        <v>629</v>
      </c>
      <c r="H257" s="110">
        <v>385</v>
      </c>
      <c r="I257" s="110">
        <v>471530</v>
      </c>
      <c r="J257" s="188">
        <f t="shared" si="15"/>
        <v>3.3196588537489589E-4</v>
      </c>
      <c r="K257" s="188">
        <f t="shared" si="16"/>
        <v>749.6502384737679</v>
      </c>
      <c r="L257" s="188">
        <f t="shared" si="17"/>
        <v>9.9589765612468766E-5</v>
      </c>
      <c r="M257" s="188">
        <f t="shared" si="18"/>
        <v>0.7</v>
      </c>
      <c r="N257" s="189">
        <f t="shared" si="19"/>
        <v>0.70009958976561237</v>
      </c>
      <c r="O257" s="190"/>
      <c r="P257" s="190"/>
    </row>
    <row r="258" spans="1:16" x14ac:dyDescent="0.2">
      <c r="A258" s="238">
        <v>252</v>
      </c>
      <c r="B258" s="220" t="s">
        <v>117</v>
      </c>
      <c r="C258" s="214" t="s">
        <v>1418</v>
      </c>
      <c r="D258" s="221" t="s">
        <v>318</v>
      </c>
      <c r="E258" s="216" t="s">
        <v>317</v>
      </c>
      <c r="F258" s="196">
        <v>1130374.5</v>
      </c>
      <c r="G258" s="197">
        <v>609</v>
      </c>
      <c r="H258" s="110">
        <v>290</v>
      </c>
      <c r="I258" s="110">
        <v>378355</v>
      </c>
      <c r="J258" s="188">
        <f t="shared" si="15"/>
        <v>2.5655214267483918E-4</v>
      </c>
      <c r="K258" s="188">
        <f t="shared" si="16"/>
        <v>621.27257799671588</v>
      </c>
      <c r="L258" s="188">
        <f t="shared" si="17"/>
        <v>7.6965642802451749E-5</v>
      </c>
      <c r="M258" s="188">
        <f t="shared" si="18"/>
        <v>0.7</v>
      </c>
      <c r="N258" s="189">
        <f t="shared" si="19"/>
        <v>0.70007696564280242</v>
      </c>
      <c r="O258" s="190"/>
      <c r="P258" s="190"/>
    </row>
    <row r="259" spans="1:16" x14ac:dyDescent="0.2">
      <c r="A259" s="238">
        <v>253</v>
      </c>
      <c r="B259" s="220" t="s">
        <v>117</v>
      </c>
      <c r="C259" s="214" t="s">
        <v>1418</v>
      </c>
      <c r="D259" s="221" t="s">
        <v>316</v>
      </c>
      <c r="E259" s="216" t="s">
        <v>1342</v>
      </c>
      <c r="F259" s="196">
        <v>1598166.4000000001</v>
      </c>
      <c r="G259" s="197">
        <v>860</v>
      </c>
      <c r="H259" s="110">
        <v>469</v>
      </c>
      <c r="I259" s="110">
        <v>732095</v>
      </c>
      <c r="J259" s="188">
        <f t="shared" si="15"/>
        <v>2.9346130665742939E-4</v>
      </c>
      <c r="K259" s="188">
        <f t="shared" si="16"/>
        <v>851.27325581395348</v>
      </c>
      <c r="L259" s="188">
        <f t="shared" si="17"/>
        <v>8.8038391997228812E-5</v>
      </c>
      <c r="M259" s="188">
        <f t="shared" si="18"/>
        <v>0.7</v>
      </c>
      <c r="N259" s="189">
        <f t="shared" si="19"/>
        <v>0.70008803839199718</v>
      </c>
      <c r="O259" s="190"/>
      <c r="P259" s="190"/>
    </row>
    <row r="260" spans="1:16" x14ac:dyDescent="0.2">
      <c r="A260" s="238">
        <v>254</v>
      </c>
      <c r="B260" s="214" t="s">
        <v>113</v>
      </c>
      <c r="C260" s="214" t="s">
        <v>1418</v>
      </c>
      <c r="D260" s="217" t="s">
        <v>309</v>
      </c>
      <c r="E260" s="216" t="s">
        <v>1298</v>
      </c>
      <c r="F260" s="196">
        <v>1092295.95</v>
      </c>
      <c r="G260" s="197">
        <v>627</v>
      </c>
      <c r="H260" s="110">
        <v>138</v>
      </c>
      <c r="I260" s="110">
        <v>177735</v>
      </c>
      <c r="J260" s="188">
        <f t="shared" si="15"/>
        <v>1.2633938631741699E-4</v>
      </c>
      <c r="K260" s="188">
        <f t="shared" si="16"/>
        <v>283.46889952153111</v>
      </c>
      <c r="L260" s="188">
        <f t="shared" si="17"/>
        <v>3.7901815895225095E-5</v>
      </c>
      <c r="M260" s="188">
        <f t="shared" si="18"/>
        <v>0.7</v>
      </c>
      <c r="N260" s="189">
        <f t="shared" si="19"/>
        <v>0.7000379018158952</v>
      </c>
      <c r="O260" s="190"/>
      <c r="P260" s="190"/>
    </row>
    <row r="261" spans="1:16" x14ac:dyDescent="0.2">
      <c r="A261" s="238">
        <v>255</v>
      </c>
      <c r="B261" s="214" t="s">
        <v>113</v>
      </c>
      <c r="C261" s="214" t="s">
        <v>1418</v>
      </c>
      <c r="D261" s="217" t="s">
        <v>310</v>
      </c>
      <c r="E261" s="216" t="s">
        <v>311</v>
      </c>
      <c r="F261" s="196">
        <v>2191832.1999999997</v>
      </c>
      <c r="G261" s="197">
        <v>1010</v>
      </c>
      <c r="H261" s="110">
        <v>199</v>
      </c>
      <c r="I261" s="110">
        <v>285840</v>
      </c>
      <c r="J261" s="188">
        <f t="shared" si="15"/>
        <v>9.0791621730897118E-5</v>
      </c>
      <c r="K261" s="188">
        <f t="shared" si="16"/>
        <v>283.00990099009903</v>
      </c>
      <c r="L261" s="188">
        <f t="shared" si="17"/>
        <v>2.7237486519269133E-5</v>
      </c>
      <c r="M261" s="188">
        <f t="shared" si="18"/>
        <v>0.7</v>
      </c>
      <c r="N261" s="189">
        <f t="shared" si="19"/>
        <v>0.70002723748651918</v>
      </c>
      <c r="O261" s="190"/>
      <c r="P261" s="190"/>
    </row>
    <row r="262" spans="1:16" x14ac:dyDescent="0.2">
      <c r="A262" s="238">
        <v>256</v>
      </c>
      <c r="B262" s="214" t="s">
        <v>113</v>
      </c>
      <c r="C262" s="214" t="s">
        <v>1418</v>
      </c>
      <c r="D262" s="217" t="s">
        <v>307</v>
      </c>
      <c r="E262" s="216" t="s">
        <v>308</v>
      </c>
      <c r="F262" s="196">
        <v>640009.97499999998</v>
      </c>
      <c r="G262" s="197">
        <v>451</v>
      </c>
      <c r="H262" s="110">
        <v>49</v>
      </c>
      <c r="I262" s="110">
        <v>43540</v>
      </c>
      <c r="J262" s="188">
        <f t="shared" si="15"/>
        <v>7.6561306720258541E-5</v>
      </c>
      <c r="K262" s="188">
        <f t="shared" si="16"/>
        <v>96.541019955654107</v>
      </c>
      <c r="L262" s="188">
        <f t="shared" si="17"/>
        <v>2.2968392016077563E-5</v>
      </c>
      <c r="M262" s="188">
        <f t="shared" si="18"/>
        <v>0.7</v>
      </c>
      <c r="N262" s="189">
        <f t="shared" si="19"/>
        <v>0.70002296839201605</v>
      </c>
      <c r="O262" s="190"/>
      <c r="P262" s="190"/>
    </row>
    <row r="263" spans="1:16" ht="16.5" customHeight="1" x14ac:dyDescent="0.2">
      <c r="A263" s="238">
        <v>257</v>
      </c>
      <c r="B263" s="222" t="s">
        <v>1401</v>
      </c>
      <c r="C263" s="214" t="s">
        <v>1418</v>
      </c>
      <c r="D263" s="223" t="s">
        <v>1159</v>
      </c>
      <c r="E263" s="216" t="s">
        <v>361</v>
      </c>
      <c r="F263" s="196">
        <v>2911412.5250000004</v>
      </c>
      <c r="G263" s="197">
        <v>1590</v>
      </c>
      <c r="H263" s="110">
        <v>617</v>
      </c>
      <c r="I263" s="110">
        <v>984425</v>
      </c>
      <c r="J263" s="188">
        <f t="shared" ref="J263:J326" si="20">IFERROR(H263/F263,0)</f>
        <v>2.1192462239613395E-4</v>
      </c>
      <c r="K263" s="188">
        <f t="shared" ref="K263:K326" si="21">IFERROR(I263/G263,0)</f>
        <v>619.13522012578619</v>
      </c>
      <c r="L263" s="188">
        <f t="shared" si="17"/>
        <v>6.3577386718840183E-5</v>
      </c>
      <c r="M263" s="188">
        <f t="shared" si="18"/>
        <v>0.7</v>
      </c>
      <c r="N263" s="189">
        <f t="shared" si="19"/>
        <v>0.70006357738671876</v>
      </c>
      <c r="O263" s="190"/>
      <c r="P263" s="190"/>
    </row>
    <row r="264" spans="1:16" ht="13.5" customHeight="1" x14ac:dyDescent="0.2">
      <c r="A264" s="238">
        <v>258</v>
      </c>
      <c r="B264" s="222" t="s">
        <v>1401</v>
      </c>
      <c r="C264" s="214" t="s">
        <v>1418</v>
      </c>
      <c r="D264" s="223" t="s">
        <v>1160</v>
      </c>
      <c r="E264" s="216" t="s">
        <v>985</v>
      </c>
      <c r="F264" s="196">
        <v>2537567.0749999997</v>
      </c>
      <c r="G264" s="197">
        <v>1384</v>
      </c>
      <c r="H264" s="110">
        <v>361</v>
      </c>
      <c r="I264" s="110">
        <v>808420</v>
      </c>
      <c r="J264" s="188">
        <f t="shared" si="20"/>
        <v>1.4226224936339862E-4</v>
      </c>
      <c r="K264" s="188">
        <f t="shared" si="21"/>
        <v>584.11849710982654</v>
      </c>
      <c r="L264" s="188">
        <f t="shared" ref="L264:L327" si="22">IF((J264*0.3)&gt;30%,30%,(J264*0.3))</f>
        <v>4.2678674809019583E-5</v>
      </c>
      <c r="M264" s="188">
        <f t="shared" ref="M264:M327" si="23">IF((K264*0.7)&gt;70%,70%,(K264*0.7))</f>
        <v>0.7</v>
      </c>
      <c r="N264" s="189">
        <f t="shared" ref="N264:N327" si="24">L264+M264</f>
        <v>0.70004267867480896</v>
      </c>
      <c r="O264" s="190"/>
      <c r="P264" s="190"/>
    </row>
    <row r="265" spans="1:16" x14ac:dyDescent="0.2">
      <c r="A265" s="238">
        <v>259</v>
      </c>
      <c r="B265" s="222" t="s">
        <v>1401</v>
      </c>
      <c r="C265" s="214" t="s">
        <v>1418</v>
      </c>
      <c r="D265" s="223" t="s">
        <v>1158</v>
      </c>
      <c r="E265" s="216" t="s">
        <v>1238</v>
      </c>
      <c r="F265" s="196">
        <v>4101649.65</v>
      </c>
      <c r="G265" s="197">
        <v>2188</v>
      </c>
      <c r="H265" s="110">
        <v>684</v>
      </c>
      <c r="I265" s="110">
        <v>1357020</v>
      </c>
      <c r="J265" s="188">
        <f t="shared" si="20"/>
        <v>1.6676217092310652E-4</v>
      </c>
      <c r="K265" s="188">
        <f t="shared" si="21"/>
        <v>620.21023765996347</v>
      </c>
      <c r="L265" s="188">
        <f t="shared" si="22"/>
        <v>5.0028651276931957E-5</v>
      </c>
      <c r="M265" s="188">
        <f t="shared" si="23"/>
        <v>0.7</v>
      </c>
      <c r="N265" s="189">
        <f t="shared" si="24"/>
        <v>0.70005002865127686</v>
      </c>
      <c r="O265" s="190"/>
      <c r="P265" s="190"/>
    </row>
    <row r="266" spans="1:16" x14ac:dyDescent="0.2">
      <c r="A266" s="238">
        <v>260</v>
      </c>
      <c r="B266" s="214" t="s">
        <v>116</v>
      </c>
      <c r="C266" s="214" t="s">
        <v>1418</v>
      </c>
      <c r="D266" s="217" t="s">
        <v>1161</v>
      </c>
      <c r="E266" s="216" t="s">
        <v>1277</v>
      </c>
      <c r="F266" s="196">
        <v>1977166.85</v>
      </c>
      <c r="G266" s="197">
        <v>1061</v>
      </c>
      <c r="H266" s="110">
        <v>221</v>
      </c>
      <c r="I266" s="110">
        <v>552125</v>
      </c>
      <c r="J266" s="188">
        <f t="shared" si="20"/>
        <v>1.1177610023150044E-4</v>
      </c>
      <c r="K266" s="188">
        <f t="shared" si="21"/>
        <v>520.38171536286518</v>
      </c>
      <c r="L266" s="188">
        <f t="shared" si="22"/>
        <v>3.3532830069450129E-5</v>
      </c>
      <c r="M266" s="188">
        <f t="shared" si="23"/>
        <v>0.7</v>
      </c>
      <c r="N266" s="189">
        <f t="shared" si="24"/>
        <v>0.70003353283006942</v>
      </c>
      <c r="O266" s="190"/>
      <c r="P266" s="190"/>
    </row>
    <row r="267" spans="1:16" x14ac:dyDescent="0.2">
      <c r="A267" s="238">
        <v>261</v>
      </c>
      <c r="B267" s="214" t="s">
        <v>116</v>
      </c>
      <c r="C267" s="214" t="s">
        <v>1418</v>
      </c>
      <c r="D267" s="217" t="s">
        <v>1162</v>
      </c>
      <c r="E267" s="216" t="s">
        <v>1278</v>
      </c>
      <c r="F267" s="196">
        <v>3432202.2749999999</v>
      </c>
      <c r="G267" s="197">
        <v>1837</v>
      </c>
      <c r="H267" s="110">
        <v>513</v>
      </c>
      <c r="I267" s="110">
        <v>1062045</v>
      </c>
      <c r="J267" s="188">
        <f t="shared" si="20"/>
        <v>1.4946671521567009E-4</v>
      </c>
      <c r="K267" s="188">
        <f t="shared" si="21"/>
        <v>578.14099074578121</v>
      </c>
      <c r="L267" s="188">
        <f t="shared" si="22"/>
        <v>4.4840014564701026E-5</v>
      </c>
      <c r="M267" s="188">
        <f t="shared" si="23"/>
        <v>0.7</v>
      </c>
      <c r="N267" s="189">
        <f t="shared" si="24"/>
        <v>0.70004484001456468</v>
      </c>
      <c r="O267" s="190"/>
      <c r="P267" s="190"/>
    </row>
    <row r="268" spans="1:16" x14ac:dyDescent="0.2">
      <c r="A268" s="238">
        <v>262</v>
      </c>
      <c r="B268" s="214" t="s">
        <v>116</v>
      </c>
      <c r="C268" s="214" t="s">
        <v>1418</v>
      </c>
      <c r="D268" s="217" t="s">
        <v>1163</v>
      </c>
      <c r="E268" s="216" t="s">
        <v>1279</v>
      </c>
      <c r="F268" s="196">
        <v>3621312.6</v>
      </c>
      <c r="G268" s="197">
        <v>1937</v>
      </c>
      <c r="H268" s="110">
        <v>640</v>
      </c>
      <c r="I268" s="110">
        <v>1248775</v>
      </c>
      <c r="J268" s="188">
        <f t="shared" si="20"/>
        <v>1.7673149785522518E-4</v>
      </c>
      <c r="K268" s="188">
        <f t="shared" si="21"/>
        <v>644.69540526587502</v>
      </c>
      <c r="L268" s="188">
        <f t="shared" si="22"/>
        <v>5.3019449356567555E-5</v>
      </c>
      <c r="M268" s="188">
        <f t="shared" si="23"/>
        <v>0.7</v>
      </c>
      <c r="N268" s="189">
        <f t="shared" si="24"/>
        <v>0.7000530194493565</v>
      </c>
      <c r="O268" s="190"/>
      <c r="P268" s="190"/>
    </row>
    <row r="269" spans="1:16" x14ac:dyDescent="0.2">
      <c r="A269" s="238">
        <v>263</v>
      </c>
      <c r="B269" s="218" t="s">
        <v>93</v>
      </c>
      <c r="C269" s="214" t="s">
        <v>1418</v>
      </c>
      <c r="D269" s="218" t="s">
        <v>894</v>
      </c>
      <c r="E269" s="216" t="s">
        <v>895</v>
      </c>
      <c r="F269" s="196">
        <v>1277062.45</v>
      </c>
      <c r="G269" s="197">
        <v>516</v>
      </c>
      <c r="H269" s="110">
        <v>181</v>
      </c>
      <c r="I269" s="110">
        <v>282660</v>
      </c>
      <c r="J269" s="188">
        <f t="shared" si="20"/>
        <v>1.4173151829810672E-4</v>
      </c>
      <c r="K269" s="188">
        <f t="shared" si="21"/>
        <v>547.79069767441865</v>
      </c>
      <c r="L269" s="188">
        <f t="shared" si="22"/>
        <v>4.2519455489432017E-5</v>
      </c>
      <c r="M269" s="188">
        <f t="shared" si="23"/>
        <v>0.7</v>
      </c>
      <c r="N269" s="189">
        <f t="shared" si="24"/>
        <v>0.70004251945548934</v>
      </c>
      <c r="O269" s="190"/>
      <c r="P269" s="190"/>
    </row>
    <row r="270" spans="1:16" x14ac:dyDescent="0.2">
      <c r="A270" s="238">
        <v>264</v>
      </c>
      <c r="B270" s="218" t="s">
        <v>93</v>
      </c>
      <c r="C270" s="214" t="s">
        <v>1418</v>
      </c>
      <c r="D270" s="218" t="s">
        <v>898</v>
      </c>
      <c r="E270" s="216" t="s">
        <v>899</v>
      </c>
      <c r="F270" s="196">
        <v>2281477.1749999998</v>
      </c>
      <c r="G270" s="197">
        <v>902</v>
      </c>
      <c r="H270" s="110">
        <v>385</v>
      </c>
      <c r="I270" s="110">
        <v>707775</v>
      </c>
      <c r="J270" s="188">
        <f t="shared" si="20"/>
        <v>1.687503185299235E-4</v>
      </c>
      <c r="K270" s="188">
        <f t="shared" si="21"/>
        <v>784.67294900221725</v>
      </c>
      <c r="L270" s="188">
        <f t="shared" si="22"/>
        <v>5.0625095558977049E-5</v>
      </c>
      <c r="M270" s="188">
        <f t="shared" si="23"/>
        <v>0.7</v>
      </c>
      <c r="N270" s="189">
        <f t="shared" si="24"/>
        <v>0.70005062509555893</v>
      </c>
      <c r="O270" s="190"/>
      <c r="P270" s="190"/>
    </row>
    <row r="271" spans="1:16" x14ac:dyDescent="0.2">
      <c r="A271" s="238">
        <v>265</v>
      </c>
      <c r="B271" s="218" t="s">
        <v>93</v>
      </c>
      <c r="C271" s="214" t="s">
        <v>1418</v>
      </c>
      <c r="D271" s="218" t="s">
        <v>896</v>
      </c>
      <c r="E271" s="216" t="s">
        <v>1077</v>
      </c>
      <c r="F271" s="196">
        <v>1764977.5</v>
      </c>
      <c r="G271" s="197">
        <v>736</v>
      </c>
      <c r="H271" s="110">
        <v>93</v>
      </c>
      <c r="I271" s="110">
        <v>113740</v>
      </c>
      <c r="J271" s="188">
        <f t="shared" si="20"/>
        <v>5.2691889839955465E-5</v>
      </c>
      <c r="K271" s="188">
        <f t="shared" si="21"/>
        <v>154.53804347826087</v>
      </c>
      <c r="L271" s="188">
        <f t="shared" si="22"/>
        <v>1.5807566951986639E-5</v>
      </c>
      <c r="M271" s="188">
        <f t="shared" si="23"/>
        <v>0.7</v>
      </c>
      <c r="N271" s="189">
        <f t="shared" si="24"/>
        <v>0.70001580756695192</v>
      </c>
      <c r="O271" s="190"/>
      <c r="P271" s="190"/>
    </row>
    <row r="272" spans="1:16" x14ac:dyDescent="0.2">
      <c r="A272" s="238">
        <v>266</v>
      </c>
      <c r="B272" s="218" t="s">
        <v>93</v>
      </c>
      <c r="C272" s="214" t="s">
        <v>1418</v>
      </c>
      <c r="D272" s="218" t="s">
        <v>893</v>
      </c>
      <c r="E272" s="216" t="s">
        <v>1361</v>
      </c>
      <c r="F272" s="196">
        <v>1195308.3</v>
      </c>
      <c r="G272" s="197">
        <v>484</v>
      </c>
      <c r="H272" s="110">
        <v>210</v>
      </c>
      <c r="I272" s="110">
        <v>368375</v>
      </c>
      <c r="J272" s="188">
        <f t="shared" si="20"/>
        <v>1.7568689182531402E-4</v>
      </c>
      <c r="K272" s="188">
        <f t="shared" si="21"/>
        <v>761.10537190082641</v>
      </c>
      <c r="L272" s="188">
        <f t="shared" si="22"/>
        <v>5.2706067547594207E-5</v>
      </c>
      <c r="M272" s="188">
        <f t="shared" si="23"/>
        <v>0.7</v>
      </c>
      <c r="N272" s="189">
        <f t="shared" si="24"/>
        <v>0.70005270606754755</v>
      </c>
      <c r="O272" s="190"/>
      <c r="P272" s="190"/>
    </row>
    <row r="273" spans="1:16" x14ac:dyDescent="0.2">
      <c r="A273" s="238">
        <v>267</v>
      </c>
      <c r="B273" s="218" t="s">
        <v>93</v>
      </c>
      <c r="C273" s="214" t="s">
        <v>1418</v>
      </c>
      <c r="D273" s="218" t="s">
        <v>897</v>
      </c>
      <c r="E273" s="216" t="s">
        <v>463</v>
      </c>
      <c r="F273" s="196">
        <v>1203950.05</v>
      </c>
      <c r="G273" s="197">
        <v>564</v>
      </c>
      <c r="H273" s="110">
        <v>175</v>
      </c>
      <c r="I273" s="110">
        <v>259800</v>
      </c>
      <c r="J273" s="188">
        <f t="shared" si="20"/>
        <v>1.4535486750467762E-4</v>
      </c>
      <c r="K273" s="188">
        <f t="shared" si="21"/>
        <v>460.63829787234044</v>
      </c>
      <c r="L273" s="188">
        <f t="shared" si="22"/>
        <v>4.3606460251403282E-5</v>
      </c>
      <c r="M273" s="188">
        <f t="shared" si="23"/>
        <v>0.7</v>
      </c>
      <c r="N273" s="189">
        <f t="shared" si="24"/>
        <v>0.70004360646025132</v>
      </c>
      <c r="O273" s="190"/>
      <c r="P273" s="190"/>
    </row>
    <row r="274" spans="1:16" x14ac:dyDescent="0.2">
      <c r="A274" s="238">
        <v>268</v>
      </c>
      <c r="B274" s="218" t="s">
        <v>98</v>
      </c>
      <c r="C274" s="214" t="s">
        <v>1418</v>
      </c>
      <c r="D274" s="218" t="s">
        <v>882</v>
      </c>
      <c r="E274" s="216" t="s">
        <v>751</v>
      </c>
      <c r="F274" s="196">
        <v>1668489.8</v>
      </c>
      <c r="G274" s="197">
        <v>1087</v>
      </c>
      <c r="H274" s="110">
        <v>319</v>
      </c>
      <c r="I274" s="110">
        <v>449845</v>
      </c>
      <c r="J274" s="188">
        <f t="shared" si="20"/>
        <v>1.9119086014190797E-4</v>
      </c>
      <c r="K274" s="188">
        <f t="shared" si="21"/>
        <v>413.84084636614534</v>
      </c>
      <c r="L274" s="188">
        <f t="shared" si="22"/>
        <v>5.735725804257239E-5</v>
      </c>
      <c r="M274" s="188">
        <f t="shared" si="23"/>
        <v>0.7</v>
      </c>
      <c r="N274" s="189">
        <f t="shared" si="24"/>
        <v>0.70005735725804252</v>
      </c>
      <c r="O274" s="190"/>
      <c r="P274" s="190"/>
    </row>
    <row r="275" spans="1:16" x14ac:dyDescent="0.2">
      <c r="A275" s="238">
        <v>269</v>
      </c>
      <c r="B275" s="218" t="s">
        <v>98</v>
      </c>
      <c r="C275" s="214" t="s">
        <v>1418</v>
      </c>
      <c r="D275" s="218" t="s">
        <v>884</v>
      </c>
      <c r="E275" s="216" t="s">
        <v>1220</v>
      </c>
      <c r="F275" s="196">
        <v>1379273.5</v>
      </c>
      <c r="G275" s="197">
        <v>594</v>
      </c>
      <c r="H275" s="110">
        <v>322</v>
      </c>
      <c r="I275" s="110">
        <v>489415</v>
      </c>
      <c r="J275" s="188">
        <f t="shared" si="20"/>
        <v>2.3345623619970947E-4</v>
      </c>
      <c r="K275" s="188">
        <f t="shared" si="21"/>
        <v>823.93097643097644</v>
      </c>
      <c r="L275" s="188">
        <f t="shared" si="22"/>
        <v>7.0036870859912834E-5</v>
      </c>
      <c r="M275" s="188">
        <f t="shared" si="23"/>
        <v>0.7</v>
      </c>
      <c r="N275" s="189">
        <f t="shared" si="24"/>
        <v>0.70007003687085989</v>
      </c>
      <c r="O275" s="190"/>
      <c r="P275" s="190"/>
    </row>
    <row r="276" spans="1:16" x14ac:dyDescent="0.2">
      <c r="A276" s="238">
        <v>270</v>
      </c>
      <c r="B276" s="218" t="s">
        <v>98</v>
      </c>
      <c r="C276" s="214" t="s">
        <v>1418</v>
      </c>
      <c r="D276" s="218" t="s">
        <v>881</v>
      </c>
      <c r="E276" s="216" t="s">
        <v>1134</v>
      </c>
      <c r="F276" s="196">
        <v>1926212.85</v>
      </c>
      <c r="G276" s="197">
        <v>1158</v>
      </c>
      <c r="H276" s="110">
        <v>427</v>
      </c>
      <c r="I276" s="110">
        <v>603180</v>
      </c>
      <c r="J276" s="188">
        <f t="shared" si="20"/>
        <v>2.2167851283932613E-4</v>
      </c>
      <c r="K276" s="188">
        <f t="shared" si="21"/>
        <v>520.88082901554401</v>
      </c>
      <c r="L276" s="188">
        <f t="shared" si="22"/>
        <v>6.6503553851797836E-5</v>
      </c>
      <c r="M276" s="188">
        <f t="shared" si="23"/>
        <v>0.7</v>
      </c>
      <c r="N276" s="189">
        <f t="shared" si="24"/>
        <v>0.7000665035538518</v>
      </c>
      <c r="O276" s="190"/>
      <c r="P276" s="190"/>
    </row>
    <row r="277" spans="1:16" x14ac:dyDescent="0.2">
      <c r="A277" s="238">
        <v>271</v>
      </c>
      <c r="B277" s="218" t="s">
        <v>98</v>
      </c>
      <c r="C277" s="214" t="s">
        <v>1418</v>
      </c>
      <c r="D277" s="218" t="s">
        <v>883</v>
      </c>
      <c r="E277" s="216" t="s">
        <v>1388</v>
      </c>
      <c r="F277" s="196">
        <v>1427832.7750000001</v>
      </c>
      <c r="G277" s="197">
        <v>992</v>
      </c>
      <c r="H277" s="110">
        <v>343</v>
      </c>
      <c r="I277" s="110">
        <v>523835</v>
      </c>
      <c r="J277" s="188">
        <f t="shared" si="20"/>
        <v>2.4022420972932211E-4</v>
      </c>
      <c r="K277" s="188">
        <f t="shared" si="21"/>
        <v>528.05947580645159</v>
      </c>
      <c r="L277" s="188">
        <f t="shared" si="22"/>
        <v>7.2067262918796624E-5</v>
      </c>
      <c r="M277" s="188">
        <f t="shared" si="23"/>
        <v>0.7</v>
      </c>
      <c r="N277" s="189">
        <f t="shared" si="24"/>
        <v>0.70007206726291871</v>
      </c>
      <c r="O277" s="190"/>
      <c r="P277" s="190"/>
    </row>
    <row r="278" spans="1:16" x14ac:dyDescent="0.2">
      <c r="A278" s="238">
        <v>272</v>
      </c>
      <c r="B278" s="218" t="s">
        <v>98</v>
      </c>
      <c r="C278" s="214" t="s">
        <v>1418</v>
      </c>
      <c r="D278" s="218" t="s">
        <v>885</v>
      </c>
      <c r="E278" s="216" t="s">
        <v>1222</v>
      </c>
      <c r="F278" s="196">
        <v>1008665.225</v>
      </c>
      <c r="G278" s="197">
        <v>498</v>
      </c>
      <c r="H278" s="110">
        <v>226</v>
      </c>
      <c r="I278" s="110">
        <v>315740</v>
      </c>
      <c r="J278" s="188">
        <f t="shared" si="20"/>
        <v>2.2405848283309261E-4</v>
      </c>
      <c r="K278" s="188">
        <f t="shared" si="21"/>
        <v>634.01606425702812</v>
      </c>
      <c r="L278" s="188">
        <f t="shared" si="22"/>
        <v>6.7217544849927779E-5</v>
      </c>
      <c r="M278" s="188">
        <f t="shared" si="23"/>
        <v>0.7</v>
      </c>
      <c r="N278" s="189">
        <f t="shared" si="24"/>
        <v>0.70006721754484991</v>
      </c>
      <c r="O278" s="190"/>
      <c r="P278" s="190"/>
    </row>
    <row r="279" spans="1:16" x14ac:dyDescent="0.2">
      <c r="A279" s="238">
        <v>273</v>
      </c>
      <c r="B279" s="220" t="s">
        <v>118</v>
      </c>
      <c r="C279" s="214" t="s">
        <v>1418</v>
      </c>
      <c r="D279" s="221" t="s">
        <v>319</v>
      </c>
      <c r="E279" s="216" t="s">
        <v>320</v>
      </c>
      <c r="F279" s="196">
        <v>1753250.65</v>
      </c>
      <c r="G279" s="197">
        <v>941</v>
      </c>
      <c r="H279" s="110">
        <v>347</v>
      </c>
      <c r="I279" s="110">
        <v>568780</v>
      </c>
      <c r="J279" s="188">
        <f t="shared" si="20"/>
        <v>1.9791807862726304E-4</v>
      </c>
      <c r="K279" s="188">
        <f t="shared" si="21"/>
        <v>604.442082890542</v>
      </c>
      <c r="L279" s="188">
        <f t="shared" si="22"/>
        <v>5.937542358817891E-5</v>
      </c>
      <c r="M279" s="188">
        <f t="shared" si="23"/>
        <v>0.7</v>
      </c>
      <c r="N279" s="189">
        <f t="shared" si="24"/>
        <v>0.70005937542358809</v>
      </c>
      <c r="O279" s="190"/>
      <c r="P279" s="190"/>
    </row>
    <row r="280" spans="1:16" x14ac:dyDescent="0.2">
      <c r="A280" s="238">
        <v>274</v>
      </c>
      <c r="B280" s="220" t="s">
        <v>118</v>
      </c>
      <c r="C280" s="214" t="s">
        <v>1418</v>
      </c>
      <c r="D280" s="221" t="s">
        <v>321</v>
      </c>
      <c r="E280" s="216" t="s">
        <v>1343</v>
      </c>
      <c r="F280" s="196">
        <v>2582760.2999999998</v>
      </c>
      <c r="G280" s="197">
        <v>1395</v>
      </c>
      <c r="H280" s="110">
        <v>695</v>
      </c>
      <c r="I280" s="110">
        <v>965855</v>
      </c>
      <c r="J280" s="188">
        <f t="shared" si="20"/>
        <v>2.6909194786678425E-4</v>
      </c>
      <c r="K280" s="188">
        <f t="shared" si="21"/>
        <v>692.36917562724011</v>
      </c>
      <c r="L280" s="188">
        <f t="shared" si="22"/>
        <v>8.072758436003527E-5</v>
      </c>
      <c r="M280" s="188">
        <f t="shared" si="23"/>
        <v>0.7</v>
      </c>
      <c r="N280" s="189">
        <f t="shared" si="24"/>
        <v>0.70008072758436002</v>
      </c>
      <c r="O280" s="190"/>
      <c r="P280" s="190"/>
    </row>
    <row r="281" spans="1:16" x14ac:dyDescent="0.2">
      <c r="A281" s="238">
        <v>275</v>
      </c>
      <c r="B281" s="214" t="s">
        <v>118</v>
      </c>
      <c r="C281" s="214" t="s">
        <v>1418</v>
      </c>
      <c r="D281" s="217" t="s">
        <v>323</v>
      </c>
      <c r="E281" s="216" t="s">
        <v>324</v>
      </c>
      <c r="F281" s="196">
        <v>2659926.75</v>
      </c>
      <c r="G281" s="197">
        <v>1433</v>
      </c>
      <c r="H281" s="110">
        <v>1638</v>
      </c>
      <c r="I281" s="110">
        <v>2262960</v>
      </c>
      <c r="J281" s="188">
        <f t="shared" si="20"/>
        <v>6.1580643151169486E-4</v>
      </c>
      <c r="K281" s="188">
        <f t="shared" si="21"/>
        <v>1579.1765526866714</v>
      </c>
      <c r="L281" s="188">
        <f t="shared" si="22"/>
        <v>1.8474192945350845E-4</v>
      </c>
      <c r="M281" s="188">
        <f t="shared" si="23"/>
        <v>0.7</v>
      </c>
      <c r="N281" s="189">
        <f t="shared" si="24"/>
        <v>0.70018474192945346</v>
      </c>
      <c r="O281" s="190"/>
      <c r="P281" s="190"/>
    </row>
    <row r="282" spans="1:16" x14ac:dyDescent="0.2">
      <c r="A282" s="238">
        <v>276</v>
      </c>
      <c r="B282" s="214" t="s">
        <v>1291</v>
      </c>
      <c r="C282" s="214" t="s">
        <v>1418</v>
      </c>
      <c r="D282" s="217" t="s">
        <v>1309</v>
      </c>
      <c r="E282" s="216" t="s">
        <v>1310</v>
      </c>
      <c r="F282" s="196">
        <v>1703139.05</v>
      </c>
      <c r="G282" s="197">
        <v>1074</v>
      </c>
      <c r="H282" s="110">
        <v>367</v>
      </c>
      <c r="I282" s="110">
        <v>448345</v>
      </c>
      <c r="J282" s="188">
        <f t="shared" si="20"/>
        <v>2.1548446088415387E-4</v>
      </c>
      <c r="K282" s="188">
        <f t="shared" si="21"/>
        <v>417.45344506517694</v>
      </c>
      <c r="L282" s="188">
        <f t="shared" si="22"/>
        <v>6.4645338265246151E-5</v>
      </c>
      <c r="M282" s="188">
        <f t="shared" si="23"/>
        <v>0.7</v>
      </c>
      <c r="N282" s="189">
        <f t="shared" si="24"/>
        <v>0.70006464533826518</v>
      </c>
      <c r="O282" s="190"/>
      <c r="P282" s="190"/>
    </row>
    <row r="283" spans="1:16" x14ac:dyDescent="0.2">
      <c r="A283" s="238">
        <v>277</v>
      </c>
      <c r="B283" s="214" t="s">
        <v>1291</v>
      </c>
      <c r="C283" s="214" t="s">
        <v>1418</v>
      </c>
      <c r="D283" s="217" t="s">
        <v>271</v>
      </c>
      <c r="E283" s="216" t="s">
        <v>1299</v>
      </c>
      <c r="F283" s="196">
        <v>1976258.5</v>
      </c>
      <c r="G283" s="197">
        <v>1281</v>
      </c>
      <c r="H283" s="110">
        <v>516</v>
      </c>
      <c r="I283" s="110">
        <v>659160</v>
      </c>
      <c r="J283" s="188">
        <f t="shared" si="20"/>
        <v>2.6109944625159106E-4</v>
      </c>
      <c r="K283" s="188">
        <f t="shared" si="21"/>
        <v>514.56674473067915</v>
      </c>
      <c r="L283" s="188">
        <f t="shared" si="22"/>
        <v>7.832983387547731E-5</v>
      </c>
      <c r="M283" s="188">
        <f t="shared" si="23"/>
        <v>0.7</v>
      </c>
      <c r="N283" s="189">
        <f t="shared" si="24"/>
        <v>0.70007832983387541</v>
      </c>
      <c r="O283" s="190"/>
      <c r="P283" s="190"/>
    </row>
    <row r="284" spans="1:16" x14ac:dyDescent="0.2">
      <c r="A284" s="238">
        <v>278</v>
      </c>
      <c r="B284" s="214" t="s">
        <v>1291</v>
      </c>
      <c r="C284" s="214" t="s">
        <v>1418</v>
      </c>
      <c r="D284" s="217" t="s">
        <v>276</v>
      </c>
      <c r="E284" s="216" t="s">
        <v>277</v>
      </c>
      <c r="F284" s="196">
        <v>1097246.175</v>
      </c>
      <c r="G284" s="197">
        <v>654</v>
      </c>
      <c r="H284" s="110">
        <v>189</v>
      </c>
      <c r="I284" s="110">
        <v>310165</v>
      </c>
      <c r="J284" s="188">
        <f t="shared" si="20"/>
        <v>1.7224940428705527E-4</v>
      </c>
      <c r="K284" s="188">
        <f t="shared" si="21"/>
        <v>474.25840978593271</v>
      </c>
      <c r="L284" s="188">
        <f t="shared" si="22"/>
        <v>5.1674821286116582E-5</v>
      </c>
      <c r="M284" s="188">
        <f t="shared" si="23"/>
        <v>0.7</v>
      </c>
      <c r="N284" s="189">
        <f t="shared" si="24"/>
        <v>0.70005167482128605</v>
      </c>
      <c r="O284" s="190"/>
      <c r="P284" s="190"/>
    </row>
    <row r="285" spans="1:16" x14ac:dyDescent="0.2">
      <c r="A285" s="238">
        <v>279</v>
      </c>
      <c r="B285" s="214" t="s">
        <v>1291</v>
      </c>
      <c r="C285" s="214" t="s">
        <v>1418</v>
      </c>
      <c r="D285" s="217" t="s">
        <v>272</v>
      </c>
      <c r="E285" s="216" t="s">
        <v>273</v>
      </c>
      <c r="F285" s="196">
        <v>2604603.3249999997</v>
      </c>
      <c r="G285" s="197">
        <v>1382</v>
      </c>
      <c r="H285" s="110">
        <v>846</v>
      </c>
      <c r="I285" s="110">
        <v>1263825</v>
      </c>
      <c r="J285" s="188">
        <f t="shared" si="20"/>
        <v>3.2480953697623037E-4</v>
      </c>
      <c r="K285" s="188">
        <f t="shared" si="21"/>
        <v>914.48986975397975</v>
      </c>
      <c r="L285" s="188">
        <f t="shared" si="22"/>
        <v>9.7442861092869107E-5</v>
      </c>
      <c r="M285" s="188">
        <f t="shared" si="23"/>
        <v>0.7</v>
      </c>
      <c r="N285" s="189">
        <f t="shared" si="24"/>
        <v>0.70009744286109288</v>
      </c>
      <c r="O285" s="190"/>
      <c r="P285" s="190"/>
    </row>
    <row r="286" spans="1:16" x14ac:dyDescent="0.2">
      <c r="A286" s="238">
        <v>280</v>
      </c>
      <c r="B286" s="214" t="s">
        <v>124</v>
      </c>
      <c r="C286" s="214" t="s">
        <v>1418</v>
      </c>
      <c r="D286" s="217" t="s">
        <v>250</v>
      </c>
      <c r="E286" s="216" t="s">
        <v>251</v>
      </c>
      <c r="F286" s="196">
        <v>4312930.0250000004</v>
      </c>
      <c r="G286" s="197">
        <v>2298</v>
      </c>
      <c r="H286" s="110">
        <v>1492</v>
      </c>
      <c r="I286" s="110">
        <v>2520500</v>
      </c>
      <c r="J286" s="188">
        <f t="shared" si="20"/>
        <v>3.4593651910686863E-4</v>
      </c>
      <c r="K286" s="188">
        <f t="shared" si="21"/>
        <v>1096.8233246301131</v>
      </c>
      <c r="L286" s="188">
        <f t="shared" si="22"/>
        <v>1.0378095573206059E-4</v>
      </c>
      <c r="M286" s="188">
        <f t="shared" si="23"/>
        <v>0.7</v>
      </c>
      <c r="N286" s="189">
        <f t="shared" si="24"/>
        <v>0.700103780955732</v>
      </c>
      <c r="O286" s="190"/>
      <c r="P286" s="190"/>
    </row>
    <row r="287" spans="1:16" x14ac:dyDescent="0.2">
      <c r="A287" s="238">
        <v>281</v>
      </c>
      <c r="B287" s="214" t="s">
        <v>124</v>
      </c>
      <c r="C287" s="214" t="s">
        <v>1418</v>
      </c>
      <c r="D287" s="217" t="s">
        <v>248</v>
      </c>
      <c r="E287" s="216" t="s">
        <v>249</v>
      </c>
      <c r="F287" s="196">
        <v>1869925.7</v>
      </c>
      <c r="G287" s="197">
        <v>997</v>
      </c>
      <c r="H287" s="110">
        <v>443</v>
      </c>
      <c r="I287" s="110">
        <v>796315</v>
      </c>
      <c r="J287" s="188">
        <f t="shared" si="20"/>
        <v>2.3690780868993887E-4</v>
      </c>
      <c r="K287" s="188">
        <f t="shared" si="21"/>
        <v>798.71113340020065</v>
      </c>
      <c r="L287" s="188">
        <f t="shared" si="22"/>
        <v>7.1072342606981657E-5</v>
      </c>
      <c r="M287" s="188">
        <f t="shared" si="23"/>
        <v>0.7</v>
      </c>
      <c r="N287" s="189">
        <f t="shared" si="24"/>
        <v>0.7000710723426069</v>
      </c>
      <c r="O287" s="190"/>
      <c r="P287" s="190"/>
    </row>
    <row r="288" spans="1:16" x14ac:dyDescent="0.2">
      <c r="A288" s="238">
        <v>282</v>
      </c>
      <c r="B288" s="214" t="s">
        <v>124</v>
      </c>
      <c r="C288" s="214" t="s">
        <v>1418</v>
      </c>
      <c r="D288" s="217" t="s">
        <v>246</v>
      </c>
      <c r="E288" s="216" t="s">
        <v>247</v>
      </c>
      <c r="F288" s="196">
        <v>4247033.5750000002</v>
      </c>
      <c r="G288" s="197">
        <v>2262</v>
      </c>
      <c r="H288" s="110">
        <v>2157</v>
      </c>
      <c r="I288" s="110">
        <v>2980350</v>
      </c>
      <c r="J288" s="188">
        <f t="shared" si="20"/>
        <v>5.0788390576827493E-4</v>
      </c>
      <c r="K288" s="188">
        <f t="shared" si="21"/>
        <v>1317.5729442970821</v>
      </c>
      <c r="L288" s="188">
        <f t="shared" si="22"/>
        <v>1.5236517173048246E-4</v>
      </c>
      <c r="M288" s="188">
        <f t="shared" si="23"/>
        <v>0.7</v>
      </c>
      <c r="N288" s="189">
        <f t="shared" si="24"/>
        <v>0.70015236517173041</v>
      </c>
      <c r="O288" s="190"/>
      <c r="P288" s="190"/>
    </row>
    <row r="289" spans="1:16" x14ac:dyDescent="0.2">
      <c r="A289" s="238">
        <v>283</v>
      </c>
      <c r="B289" s="214" t="s">
        <v>124</v>
      </c>
      <c r="C289" s="214" t="s">
        <v>1418</v>
      </c>
      <c r="D289" s="217" t="s">
        <v>972</v>
      </c>
      <c r="E289" s="216" t="s">
        <v>973</v>
      </c>
      <c r="F289" s="196">
        <v>1802842.1</v>
      </c>
      <c r="G289" s="197">
        <v>961</v>
      </c>
      <c r="H289" s="110">
        <v>555</v>
      </c>
      <c r="I289" s="110">
        <v>794970</v>
      </c>
      <c r="J289" s="188">
        <f t="shared" si="20"/>
        <v>3.0784725961302989E-4</v>
      </c>
      <c r="K289" s="188">
        <f t="shared" si="21"/>
        <v>827.23204994797084</v>
      </c>
      <c r="L289" s="188">
        <f t="shared" si="22"/>
        <v>9.2354177883908968E-5</v>
      </c>
      <c r="M289" s="188">
        <f t="shared" si="23"/>
        <v>0.7</v>
      </c>
      <c r="N289" s="189">
        <f t="shared" si="24"/>
        <v>0.70009235417788385</v>
      </c>
      <c r="O289" s="190"/>
      <c r="P289" s="190"/>
    </row>
    <row r="290" spans="1:16" x14ac:dyDescent="0.2">
      <c r="A290" s="238">
        <v>284</v>
      </c>
      <c r="B290" s="214" t="s">
        <v>124</v>
      </c>
      <c r="C290" s="214" t="s">
        <v>1418</v>
      </c>
      <c r="D290" s="217" t="s">
        <v>245</v>
      </c>
      <c r="E290" s="216" t="s">
        <v>1098</v>
      </c>
      <c r="F290" s="196">
        <v>655919.375</v>
      </c>
      <c r="G290" s="197">
        <v>349</v>
      </c>
      <c r="H290" s="110">
        <v>141</v>
      </c>
      <c r="I290" s="110">
        <v>250835</v>
      </c>
      <c r="J290" s="188">
        <f t="shared" si="20"/>
        <v>2.1496544449536956E-4</v>
      </c>
      <c r="K290" s="188">
        <f t="shared" si="21"/>
        <v>718.72492836676213</v>
      </c>
      <c r="L290" s="188">
        <f t="shared" si="22"/>
        <v>6.448963334861086E-5</v>
      </c>
      <c r="M290" s="188">
        <f t="shared" si="23"/>
        <v>0.7</v>
      </c>
      <c r="N290" s="189">
        <f t="shared" si="24"/>
        <v>0.70006448963334855</v>
      </c>
      <c r="O290" s="190"/>
      <c r="P290" s="190"/>
    </row>
    <row r="291" spans="1:16" x14ac:dyDescent="0.2">
      <c r="A291" s="238">
        <v>285</v>
      </c>
      <c r="B291" s="214" t="s">
        <v>124</v>
      </c>
      <c r="C291" s="214" t="s">
        <v>1418</v>
      </c>
      <c r="D291" s="217" t="s">
        <v>244</v>
      </c>
      <c r="E291" s="216" t="s">
        <v>1099</v>
      </c>
      <c r="F291" s="196">
        <v>1512311.175</v>
      </c>
      <c r="G291" s="197">
        <v>806</v>
      </c>
      <c r="H291" s="110">
        <v>458</v>
      </c>
      <c r="I291" s="110">
        <v>680170</v>
      </c>
      <c r="J291" s="188">
        <f t="shared" si="20"/>
        <v>3.0284772576649114E-4</v>
      </c>
      <c r="K291" s="188">
        <f t="shared" si="21"/>
        <v>843.88337468982627</v>
      </c>
      <c r="L291" s="188">
        <f t="shared" si="22"/>
        <v>9.0854317729947341E-5</v>
      </c>
      <c r="M291" s="188">
        <f t="shared" si="23"/>
        <v>0.7</v>
      </c>
      <c r="N291" s="189">
        <f t="shared" si="24"/>
        <v>0.70009085431772988</v>
      </c>
      <c r="O291" s="190"/>
      <c r="P291" s="190"/>
    </row>
    <row r="292" spans="1:16" x14ac:dyDescent="0.2">
      <c r="A292" s="238">
        <v>286</v>
      </c>
      <c r="B292" s="218" t="s">
        <v>102</v>
      </c>
      <c r="C292" s="214" t="s">
        <v>1418</v>
      </c>
      <c r="D292" s="218" t="s">
        <v>943</v>
      </c>
      <c r="E292" s="216" t="s">
        <v>944</v>
      </c>
      <c r="F292" s="196">
        <v>2603714.1500000004</v>
      </c>
      <c r="G292" s="197">
        <v>1445</v>
      </c>
      <c r="H292" s="110">
        <v>742</v>
      </c>
      <c r="I292" s="110">
        <v>1277585</v>
      </c>
      <c r="J292" s="188">
        <f t="shared" si="20"/>
        <v>2.8497751951764749E-4</v>
      </c>
      <c r="K292" s="188">
        <f t="shared" si="21"/>
        <v>884.1418685121107</v>
      </c>
      <c r="L292" s="188">
        <f t="shared" si="22"/>
        <v>8.5493255855294243E-5</v>
      </c>
      <c r="M292" s="188">
        <f t="shared" si="23"/>
        <v>0.7</v>
      </c>
      <c r="N292" s="189">
        <f t="shared" si="24"/>
        <v>0.70008549325585523</v>
      </c>
      <c r="O292" s="190"/>
      <c r="P292" s="190"/>
    </row>
    <row r="293" spans="1:16" x14ac:dyDescent="0.2">
      <c r="A293" s="238">
        <v>287</v>
      </c>
      <c r="B293" s="218" t="s">
        <v>102</v>
      </c>
      <c r="C293" s="214" t="s">
        <v>1418</v>
      </c>
      <c r="D293" s="218" t="s">
        <v>949</v>
      </c>
      <c r="E293" s="216" t="s">
        <v>950</v>
      </c>
      <c r="F293" s="196">
        <v>979472.32500000007</v>
      </c>
      <c r="G293" s="197">
        <v>581</v>
      </c>
      <c r="H293" s="110">
        <v>308</v>
      </c>
      <c r="I293" s="110">
        <v>433940</v>
      </c>
      <c r="J293" s="188">
        <f t="shared" si="20"/>
        <v>3.144550306717446E-4</v>
      </c>
      <c r="K293" s="188">
        <f t="shared" si="21"/>
        <v>746.88468158347678</v>
      </c>
      <c r="L293" s="188">
        <f t="shared" si="22"/>
        <v>9.433650920152338E-5</v>
      </c>
      <c r="M293" s="188">
        <f t="shared" si="23"/>
        <v>0.7</v>
      </c>
      <c r="N293" s="189">
        <f t="shared" si="24"/>
        <v>0.7000943365092015</v>
      </c>
      <c r="O293" s="190"/>
      <c r="P293" s="190"/>
    </row>
    <row r="294" spans="1:16" x14ac:dyDescent="0.2">
      <c r="A294" s="238">
        <v>288</v>
      </c>
      <c r="B294" s="218" t="s">
        <v>102</v>
      </c>
      <c r="C294" s="214" t="s">
        <v>1418</v>
      </c>
      <c r="D294" s="218" t="s">
        <v>954</v>
      </c>
      <c r="E294" s="216" t="s">
        <v>1373</v>
      </c>
      <c r="F294" s="196">
        <v>1403389.65</v>
      </c>
      <c r="G294" s="197">
        <v>529</v>
      </c>
      <c r="H294" s="110">
        <v>214</v>
      </c>
      <c r="I294" s="110">
        <v>394955</v>
      </c>
      <c r="J294" s="188">
        <f t="shared" si="20"/>
        <v>1.5248794231879936E-4</v>
      </c>
      <c r="K294" s="188">
        <f t="shared" si="21"/>
        <v>746.60680529300566</v>
      </c>
      <c r="L294" s="188">
        <f t="shared" si="22"/>
        <v>4.5746382695639805E-5</v>
      </c>
      <c r="M294" s="188">
        <f t="shared" si="23"/>
        <v>0.7</v>
      </c>
      <c r="N294" s="189">
        <f t="shared" si="24"/>
        <v>0.70004574638269557</v>
      </c>
      <c r="O294" s="190"/>
      <c r="P294" s="190"/>
    </row>
    <row r="295" spans="1:16" x14ac:dyDescent="0.2">
      <c r="A295" s="238">
        <v>289</v>
      </c>
      <c r="B295" s="218" t="s">
        <v>102</v>
      </c>
      <c r="C295" s="214" t="s">
        <v>1418</v>
      </c>
      <c r="D295" s="218" t="s">
        <v>946</v>
      </c>
      <c r="E295" s="216" t="s">
        <v>1195</v>
      </c>
      <c r="F295" s="196">
        <v>891772.22500000009</v>
      </c>
      <c r="G295" s="197">
        <v>463</v>
      </c>
      <c r="H295" s="110">
        <v>353</v>
      </c>
      <c r="I295" s="110">
        <v>614645</v>
      </c>
      <c r="J295" s="188">
        <f t="shared" si="20"/>
        <v>3.9584098955313388E-4</v>
      </c>
      <c r="K295" s="188">
        <f t="shared" si="21"/>
        <v>1327.5269978401727</v>
      </c>
      <c r="L295" s="188">
        <f t="shared" si="22"/>
        <v>1.1875229686594016E-4</v>
      </c>
      <c r="M295" s="188">
        <f t="shared" si="23"/>
        <v>0.7</v>
      </c>
      <c r="N295" s="189">
        <f t="shared" si="24"/>
        <v>0.70011875229686593</v>
      </c>
      <c r="O295" s="190"/>
      <c r="P295" s="190"/>
    </row>
    <row r="296" spans="1:16" x14ac:dyDescent="0.2">
      <c r="A296" s="238">
        <v>290</v>
      </c>
      <c r="B296" s="218" t="s">
        <v>102</v>
      </c>
      <c r="C296" s="214" t="s">
        <v>1418</v>
      </c>
      <c r="D296" s="218" t="s">
        <v>951</v>
      </c>
      <c r="E296" s="216" t="s">
        <v>952</v>
      </c>
      <c r="F296" s="196">
        <v>1383980.45</v>
      </c>
      <c r="G296" s="197">
        <v>407</v>
      </c>
      <c r="H296" s="110">
        <v>410</v>
      </c>
      <c r="I296" s="110">
        <v>994285</v>
      </c>
      <c r="J296" s="188">
        <f t="shared" si="20"/>
        <v>2.9624695926882492E-4</v>
      </c>
      <c r="K296" s="188">
        <f t="shared" si="21"/>
        <v>2442.9606879606881</v>
      </c>
      <c r="L296" s="188">
        <f t="shared" si="22"/>
        <v>8.8874087780647473E-5</v>
      </c>
      <c r="M296" s="188">
        <f t="shared" si="23"/>
        <v>0.7</v>
      </c>
      <c r="N296" s="189">
        <f t="shared" si="24"/>
        <v>0.70008887408778064</v>
      </c>
      <c r="O296" s="190"/>
      <c r="P296" s="190"/>
    </row>
    <row r="297" spans="1:16" x14ac:dyDescent="0.2">
      <c r="A297" s="238">
        <v>291</v>
      </c>
      <c r="B297" s="218" t="s">
        <v>102</v>
      </c>
      <c r="C297" s="214" t="s">
        <v>1418</v>
      </c>
      <c r="D297" s="218" t="s">
        <v>945</v>
      </c>
      <c r="E297" s="216" t="s">
        <v>1262</v>
      </c>
      <c r="F297" s="196">
        <v>1601927.575</v>
      </c>
      <c r="G297" s="197">
        <v>595</v>
      </c>
      <c r="H297" s="110">
        <v>416</v>
      </c>
      <c r="I297" s="110">
        <v>753165</v>
      </c>
      <c r="J297" s="188">
        <f t="shared" si="20"/>
        <v>2.5968714596850609E-4</v>
      </c>
      <c r="K297" s="188">
        <f t="shared" si="21"/>
        <v>1265.8235294117646</v>
      </c>
      <c r="L297" s="188">
        <f t="shared" si="22"/>
        <v>7.7906143790551822E-5</v>
      </c>
      <c r="M297" s="188">
        <f t="shared" si="23"/>
        <v>0.7</v>
      </c>
      <c r="N297" s="189">
        <f t="shared" si="24"/>
        <v>0.70007790614379051</v>
      </c>
      <c r="O297" s="190"/>
      <c r="P297" s="190"/>
    </row>
    <row r="298" spans="1:16" x14ac:dyDescent="0.2">
      <c r="A298" s="238">
        <v>292</v>
      </c>
      <c r="B298" s="218" t="s">
        <v>102</v>
      </c>
      <c r="C298" s="214" t="s">
        <v>1418</v>
      </c>
      <c r="D298" s="218" t="s">
        <v>953</v>
      </c>
      <c r="E298" s="216" t="s">
        <v>1440</v>
      </c>
      <c r="F298" s="196">
        <v>868798.9</v>
      </c>
      <c r="G298" s="197">
        <v>503</v>
      </c>
      <c r="H298" s="110">
        <v>278</v>
      </c>
      <c r="I298" s="110">
        <v>504505</v>
      </c>
      <c r="J298" s="188">
        <f t="shared" si="20"/>
        <v>3.1998198892747214E-4</v>
      </c>
      <c r="K298" s="188">
        <f t="shared" si="21"/>
        <v>1002.9920477137177</v>
      </c>
      <c r="L298" s="188">
        <f t="shared" si="22"/>
        <v>9.5994596678241636E-5</v>
      </c>
      <c r="M298" s="188">
        <f t="shared" si="23"/>
        <v>0.7</v>
      </c>
      <c r="N298" s="189">
        <f t="shared" si="24"/>
        <v>0.70009599459667815</v>
      </c>
      <c r="O298" s="190"/>
      <c r="P298" s="190"/>
    </row>
    <row r="299" spans="1:16" x14ac:dyDescent="0.2">
      <c r="A299" s="238">
        <v>293</v>
      </c>
      <c r="B299" s="218" t="s">
        <v>102</v>
      </c>
      <c r="C299" s="214" t="s">
        <v>1418</v>
      </c>
      <c r="D299" s="218" t="s">
        <v>947</v>
      </c>
      <c r="E299" s="216" t="s">
        <v>948</v>
      </c>
      <c r="F299" s="196">
        <v>1284954.7249999999</v>
      </c>
      <c r="G299" s="197">
        <v>799</v>
      </c>
      <c r="H299" s="110">
        <v>612</v>
      </c>
      <c r="I299" s="110">
        <v>963755</v>
      </c>
      <c r="J299" s="188">
        <f t="shared" si="20"/>
        <v>4.762813724818204E-4</v>
      </c>
      <c r="K299" s="188">
        <f t="shared" si="21"/>
        <v>1206.2015018773466</v>
      </c>
      <c r="L299" s="188">
        <f t="shared" si="22"/>
        <v>1.4288441174454611E-4</v>
      </c>
      <c r="M299" s="188">
        <f t="shared" si="23"/>
        <v>0.7</v>
      </c>
      <c r="N299" s="189">
        <f t="shared" si="24"/>
        <v>0.70014288441174455</v>
      </c>
      <c r="O299" s="190"/>
      <c r="P299" s="190"/>
    </row>
    <row r="300" spans="1:16" x14ac:dyDescent="0.2">
      <c r="A300" s="238">
        <v>294</v>
      </c>
      <c r="B300" s="218" t="s">
        <v>105</v>
      </c>
      <c r="C300" s="214" t="s">
        <v>1418</v>
      </c>
      <c r="D300" s="218" t="s">
        <v>939</v>
      </c>
      <c r="E300" s="216" t="s">
        <v>940</v>
      </c>
      <c r="F300" s="196">
        <v>1369579.95</v>
      </c>
      <c r="G300" s="197">
        <v>1131</v>
      </c>
      <c r="H300" s="110">
        <v>437</v>
      </c>
      <c r="I300" s="110">
        <v>573160</v>
      </c>
      <c r="J300" s="188">
        <f t="shared" si="20"/>
        <v>3.1907593273397441E-4</v>
      </c>
      <c r="K300" s="188">
        <f t="shared" si="21"/>
        <v>506.77276746242262</v>
      </c>
      <c r="L300" s="188">
        <f t="shared" si="22"/>
        <v>9.5722779820192323E-5</v>
      </c>
      <c r="M300" s="188">
        <f t="shared" si="23"/>
        <v>0.7</v>
      </c>
      <c r="N300" s="189">
        <f t="shared" si="24"/>
        <v>0.70009572277982013</v>
      </c>
      <c r="O300" s="190"/>
      <c r="P300" s="190"/>
    </row>
    <row r="301" spans="1:16" x14ac:dyDescent="0.2">
      <c r="A301" s="238">
        <v>295</v>
      </c>
      <c r="B301" s="218" t="s">
        <v>105</v>
      </c>
      <c r="C301" s="214" t="s">
        <v>1418</v>
      </c>
      <c r="D301" s="218" t="s">
        <v>942</v>
      </c>
      <c r="E301" s="216" t="s">
        <v>1224</v>
      </c>
      <c r="F301" s="196">
        <v>724963.47500000009</v>
      </c>
      <c r="G301" s="197">
        <v>603</v>
      </c>
      <c r="H301" s="110">
        <v>289</v>
      </c>
      <c r="I301" s="110">
        <v>348225</v>
      </c>
      <c r="J301" s="188">
        <f t="shared" si="20"/>
        <v>3.9864077290238653E-4</v>
      </c>
      <c r="K301" s="188">
        <f t="shared" si="21"/>
        <v>577.48756218905476</v>
      </c>
      <c r="L301" s="188">
        <f t="shared" si="22"/>
        <v>1.1959223187071595E-4</v>
      </c>
      <c r="M301" s="188">
        <f t="shared" si="23"/>
        <v>0.7</v>
      </c>
      <c r="N301" s="189">
        <f t="shared" si="24"/>
        <v>0.7001195922318707</v>
      </c>
      <c r="O301" s="190"/>
      <c r="P301" s="190"/>
    </row>
    <row r="302" spans="1:16" x14ac:dyDescent="0.2">
      <c r="A302" s="238">
        <v>296</v>
      </c>
      <c r="B302" s="218" t="s">
        <v>105</v>
      </c>
      <c r="C302" s="214" t="s">
        <v>1418</v>
      </c>
      <c r="D302" s="218" t="s">
        <v>941</v>
      </c>
      <c r="E302" s="216" t="s">
        <v>1079</v>
      </c>
      <c r="F302" s="196">
        <v>1480575.4999999998</v>
      </c>
      <c r="G302" s="197">
        <v>936</v>
      </c>
      <c r="H302" s="110">
        <v>511</v>
      </c>
      <c r="I302" s="110">
        <v>769780</v>
      </c>
      <c r="J302" s="188">
        <f t="shared" si="20"/>
        <v>3.451360636455217E-4</v>
      </c>
      <c r="K302" s="188">
        <f t="shared" si="21"/>
        <v>822.41452991452991</v>
      </c>
      <c r="L302" s="188">
        <f t="shared" si="22"/>
        <v>1.0354081909365651E-4</v>
      </c>
      <c r="M302" s="188">
        <f t="shared" si="23"/>
        <v>0.7</v>
      </c>
      <c r="N302" s="189">
        <f t="shared" si="24"/>
        <v>0.70010354081909365</v>
      </c>
      <c r="O302" s="190"/>
      <c r="P302" s="190"/>
    </row>
    <row r="303" spans="1:16" x14ac:dyDescent="0.2">
      <c r="A303" s="238">
        <v>297</v>
      </c>
      <c r="B303" s="224" t="s">
        <v>122</v>
      </c>
      <c r="C303" s="214" t="s">
        <v>1418</v>
      </c>
      <c r="D303" s="215" t="s">
        <v>259</v>
      </c>
      <c r="E303" s="216" t="s">
        <v>1130</v>
      </c>
      <c r="F303" s="196">
        <v>3341323.7</v>
      </c>
      <c r="G303" s="197">
        <v>1731</v>
      </c>
      <c r="H303" s="110">
        <v>355</v>
      </c>
      <c r="I303" s="110">
        <v>799675</v>
      </c>
      <c r="J303" s="188">
        <f t="shared" si="20"/>
        <v>1.0624531828508564E-4</v>
      </c>
      <c r="K303" s="188">
        <f t="shared" si="21"/>
        <v>461.97284806470248</v>
      </c>
      <c r="L303" s="188">
        <f t="shared" si="22"/>
        <v>3.1873595485525688E-5</v>
      </c>
      <c r="M303" s="188">
        <f t="shared" si="23"/>
        <v>0.7</v>
      </c>
      <c r="N303" s="189">
        <f t="shared" si="24"/>
        <v>0.70003187359548547</v>
      </c>
      <c r="O303" s="190"/>
      <c r="P303" s="190"/>
    </row>
    <row r="304" spans="1:16" x14ac:dyDescent="0.2">
      <c r="A304" s="238">
        <v>298</v>
      </c>
      <c r="B304" s="224" t="s">
        <v>122</v>
      </c>
      <c r="C304" s="214" t="s">
        <v>1418</v>
      </c>
      <c r="D304" s="215" t="s">
        <v>257</v>
      </c>
      <c r="E304" s="216" t="s">
        <v>258</v>
      </c>
      <c r="F304" s="196">
        <v>2848516.5500000003</v>
      </c>
      <c r="G304" s="197">
        <v>1531</v>
      </c>
      <c r="H304" s="110">
        <v>385</v>
      </c>
      <c r="I304" s="110">
        <v>756830</v>
      </c>
      <c r="J304" s="188">
        <f t="shared" si="20"/>
        <v>1.3515807025941273E-4</v>
      </c>
      <c r="K304" s="188">
        <f t="shared" si="21"/>
        <v>494.33703461789679</v>
      </c>
      <c r="L304" s="188">
        <f t="shared" si="22"/>
        <v>4.0547421077823817E-5</v>
      </c>
      <c r="M304" s="188">
        <f t="shared" si="23"/>
        <v>0.7</v>
      </c>
      <c r="N304" s="189">
        <f t="shared" si="24"/>
        <v>0.7000405474210778</v>
      </c>
      <c r="O304" s="190"/>
      <c r="P304" s="190"/>
    </row>
    <row r="305" spans="1:16" x14ac:dyDescent="0.2">
      <c r="A305" s="238">
        <v>299</v>
      </c>
      <c r="B305" s="214" t="s">
        <v>122</v>
      </c>
      <c r="C305" s="214" t="s">
        <v>1418</v>
      </c>
      <c r="D305" s="215" t="s">
        <v>260</v>
      </c>
      <c r="E305" s="216" t="s">
        <v>261</v>
      </c>
      <c r="F305" s="196">
        <v>3260281.6750000003</v>
      </c>
      <c r="G305" s="197">
        <v>1837</v>
      </c>
      <c r="H305" s="110">
        <v>717</v>
      </c>
      <c r="I305" s="110">
        <v>1313855</v>
      </c>
      <c r="J305" s="188">
        <f t="shared" si="20"/>
        <v>2.1991964850705728E-4</v>
      </c>
      <c r="K305" s="188">
        <f t="shared" si="21"/>
        <v>715.21774632553081</v>
      </c>
      <c r="L305" s="188">
        <f t="shared" si="22"/>
        <v>6.5975894552117186E-5</v>
      </c>
      <c r="M305" s="188">
        <f t="shared" si="23"/>
        <v>0.7</v>
      </c>
      <c r="N305" s="189">
        <f t="shared" si="24"/>
        <v>0.70006597589455211</v>
      </c>
      <c r="O305" s="190"/>
      <c r="P305" s="190"/>
    </row>
    <row r="306" spans="1:16" x14ac:dyDescent="0.2">
      <c r="A306" s="238">
        <v>300</v>
      </c>
      <c r="B306" s="214" t="s">
        <v>119</v>
      </c>
      <c r="C306" s="214" t="s">
        <v>1418</v>
      </c>
      <c r="D306" s="217" t="s">
        <v>325</v>
      </c>
      <c r="E306" s="216" t="s">
        <v>1231</v>
      </c>
      <c r="F306" s="196">
        <v>3336288.6750000003</v>
      </c>
      <c r="G306" s="197">
        <v>1796</v>
      </c>
      <c r="H306" s="110">
        <v>593</v>
      </c>
      <c r="I306" s="110">
        <v>1010875</v>
      </c>
      <c r="J306" s="188">
        <f t="shared" si="20"/>
        <v>1.7774241313216099E-4</v>
      </c>
      <c r="K306" s="188">
        <f t="shared" si="21"/>
        <v>562.847995545657</v>
      </c>
      <c r="L306" s="188">
        <f t="shared" si="22"/>
        <v>5.3322723939648295E-5</v>
      </c>
      <c r="M306" s="188">
        <f t="shared" si="23"/>
        <v>0.7</v>
      </c>
      <c r="N306" s="189">
        <f t="shared" si="24"/>
        <v>0.70005332272393961</v>
      </c>
      <c r="O306" s="190"/>
      <c r="P306" s="190"/>
    </row>
    <row r="307" spans="1:16" x14ac:dyDescent="0.2">
      <c r="A307" s="238">
        <v>301</v>
      </c>
      <c r="B307" s="214" t="s">
        <v>119</v>
      </c>
      <c r="C307" s="214" t="s">
        <v>1418</v>
      </c>
      <c r="D307" s="217" t="s">
        <v>327</v>
      </c>
      <c r="E307" s="216" t="s">
        <v>1329</v>
      </c>
      <c r="F307" s="196">
        <v>1018737.6749999999</v>
      </c>
      <c r="G307" s="197">
        <v>552</v>
      </c>
      <c r="H307" s="110">
        <v>76</v>
      </c>
      <c r="I307" s="110">
        <v>101145</v>
      </c>
      <c r="J307" s="188">
        <f t="shared" si="20"/>
        <v>7.460212954232797E-5</v>
      </c>
      <c r="K307" s="188">
        <f t="shared" si="21"/>
        <v>183.23369565217391</v>
      </c>
      <c r="L307" s="188">
        <f t="shared" si="22"/>
        <v>2.2380638862698389E-5</v>
      </c>
      <c r="M307" s="188">
        <f t="shared" si="23"/>
        <v>0.7</v>
      </c>
      <c r="N307" s="189">
        <f t="shared" si="24"/>
        <v>0.70002238063886268</v>
      </c>
      <c r="O307" s="190"/>
      <c r="P307" s="190"/>
    </row>
    <row r="308" spans="1:16" x14ac:dyDescent="0.2">
      <c r="A308" s="238">
        <v>302</v>
      </c>
      <c r="B308" s="214" t="s">
        <v>119</v>
      </c>
      <c r="C308" s="214" t="s">
        <v>1418</v>
      </c>
      <c r="D308" s="217" t="s">
        <v>328</v>
      </c>
      <c r="E308" s="216" t="s">
        <v>1232</v>
      </c>
      <c r="F308" s="196">
        <v>761499.97500000009</v>
      </c>
      <c r="G308" s="197">
        <v>413</v>
      </c>
      <c r="H308" s="110">
        <v>191</v>
      </c>
      <c r="I308" s="110">
        <v>228845</v>
      </c>
      <c r="J308" s="188">
        <f t="shared" si="20"/>
        <v>2.5082075675708323E-4</v>
      </c>
      <c r="K308" s="188">
        <f t="shared" si="21"/>
        <v>554.10411622276024</v>
      </c>
      <c r="L308" s="188">
        <f t="shared" si="22"/>
        <v>7.5246227027124968E-5</v>
      </c>
      <c r="M308" s="188">
        <f t="shared" si="23"/>
        <v>0.7</v>
      </c>
      <c r="N308" s="189">
        <f t="shared" si="24"/>
        <v>0.7000752462270271</v>
      </c>
      <c r="O308" s="190"/>
      <c r="P308" s="190"/>
    </row>
    <row r="309" spans="1:16" x14ac:dyDescent="0.2">
      <c r="A309" s="238">
        <v>303</v>
      </c>
      <c r="B309" s="218" t="s">
        <v>99</v>
      </c>
      <c r="C309" s="214" t="s">
        <v>1418</v>
      </c>
      <c r="D309" s="218" t="s">
        <v>909</v>
      </c>
      <c r="E309" s="216" t="s">
        <v>910</v>
      </c>
      <c r="F309" s="196">
        <v>942107.875</v>
      </c>
      <c r="G309" s="197">
        <v>642</v>
      </c>
      <c r="H309" s="110">
        <v>231</v>
      </c>
      <c r="I309" s="110">
        <v>303880</v>
      </c>
      <c r="J309" s="188">
        <f t="shared" si="20"/>
        <v>2.4519485096120228E-4</v>
      </c>
      <c r="K309" s="188">
        <f t="shared" si="21"/>
        <v>473.33333333333331</v>
      </c>
      <c r="L309" s="188">
        <f t="shared" si="22"/>
        <v>7.3558455288360685E-5</v>
      </c>
      <c r="M309" s="188">
        <f t="shared" si="23"/>
        <v>0.7</v>
      </c>
      <c r="N309" s="189">
        <f t="shared" si="24"/>
        <v>0.70007355845528829</v>
      </c>
      <c r="O309" s="190"/>
      <c r="P309" s="190"/>
    </row>
    <row r="310" spans="1:16" x14ac:dyDescent="0.2">
      <c r="A310" s="238">
        <v>304</v>
      </c>
      <c r="B310" s="218" t="s">
        <v>99</v>
      </c>
      <c r="C310" s="214" t="s">
        <v>1418</v>
      </c>
      <c r="D310" s="218" t="s">
        <v>911</v>
      </c>
      <c r="E310" s="216" t="s">
        <v>1375</v>
      </c>
      <c r="F310" s="196">
        <v>1808065.375</v>
      </c>
      <c r="G310" s="197">
        <v>1107</v>
      </c>
      <c r="H310" s="110">
        <v>790</v>
      </c>
      <c r="I310" s="110">
        <v>1088025</v>
      </c>
      <c r="J310" s="188">
        <f t="shared" si="20"/>
        <v>4.3693110377715185E-4</v>
      </c>
      <c r="K310" s="188">
        <f t="shared" si="21"/>
        <v>982.85907859078588</v>
      </c>
      <c r="L310" s="188">
        <f t="shared" si="22"/>
        <v>1.3107933113314554E-4</v>
      </c>
      <c r="M310" s="188">
        <f t="shared" si="23"/>
        <v>0.7</v>
      </c>
      <c r="N310" s="189">
        <f t="shared" si="24"/>
        <v>0.70013107933113305</v>
      </c>
      <c r="O310" s="190"/>
      <c r="P310" s="190"/>
    </row>
    <row r="311" spans="1:16" x14ac:dyDescent="0.2">
      <c r="A311" s="238">
        <v>305</v>
      </c>
      <c r="B311" s="218" t="s">
        <v>99</v>
      </c>
      <c r="C311" s="214" t="s">
        <v>1418</v>
      </c>
      <c r="D311" s="218" t="s">
        <v>913</v>
      </c>
      <c r="E311" s="216" t="s">
        <v>914</v>
      </c>
      <c r="F311" s="196">
        <v>1242124.1499999999</v>
      </c>
      <c r="G311" s="197">
        <v>674</v>
      </c>
      <c r="H311" s="110">
        <v>302</v>
      </c>
      <c r="I311" s="110">
        <v>474115</v>
      </c>
      <c r="J311" s="188">
        <f t="shared" si="20"/>
        <v>2.4313189627622972E-4</v>
      </c>
      <c r="K311" s="188">
        <f t="shared" si="21"/>
        <v>703.43471810089022</v>
      </c>
      <c r="L311" s="188">
        <f t="shared" si="22"/>
        <v>7.2939568882868913E-5</v>
      </c>
      <c r="M311" s="188">
        <f t="shared" si="23"/>
        <v>0.7</v>
      </c>
      <c r="N311" s="189">
        <f t="shared" si="24"/>
        <v>0.70007293956888283</v>
      </c>
      <c r="O311" s="190"/>
      <c r="P311" s="190"/>
    </row>
    <row r="312" spans="1:16" x14ac:dyDescent="0.2">
      <c r="A312" s="238">
        <v>306</v>
      </c>
      <c r="B312" s="218" t="s">
        <v>99</v>
      </c>
      <c r="C312" s="214" t="s">
        <v>1418</v>
      </c>
      <c r="D312" s="218" t="s">
        <v>915</v>
      </c>
      <c r="E312" s="216" t="s">
        <v>1376</v>
      </c>
      <c r="F312" s="196">
        <v>1216032.425</v>
      </c>
      <c r="G312" s="197">
        <v>665</v>
      </c>
      <c r="H312" s="110">
        <v>295</v>
      </c>
      <c r="I312" s="110">
        <v>542000</v>
      </c>
      <c r="J312" s="188">
        <f t="shared" si="20"/>
        <v>2.4259221541728215E-4</v>
      </c>
      <c r="K312" s="188">
        <f t="shared" si="21"/>
        <v>815.03759398496243</v>
      </c>
      <c r="L312" s="188">
        <f t="shared" si="22"/>
        <v>7.2777664625184638E-5</v>
      </c>
      <c r="M312" s="188">
        <f t="shared" si="23"/>
        <v>0.7</v>
      </c>
      <c r="N312" s="189">
        <f t="shared" si="24"/>
        <v>0.70007277766462517</v>
      </c>
      <c r="O312" s="190"/>
      <c r="P312" s="190"/>
    </row>
    <row r="313" spans="1:16" x14ac:dyDescent="0.2">
      <c r="A313" s="238">
        <v>307</v>
      </c>
      <c r="B313" s="218" t="s">
        <v>99</v>
      </c>
      <c r="C313" s="214" t="s">
        <v>1418</v>
      </c>
      <c r="D313" s="218" t="s">
        <v>902</v>
      </c>
      <c r="E313" s="216" t="s">
        <v>1377</v>
      </c>
      <c r="F313" s="196">
        <v>1593688.9000000001</v>
      </c>
      <c r="G313" s="197">
        <v>965</v>
      </c>
      <c r="H313" s="110">
        <v>224</v>
      </c>
      <c r="I313" s="110">
        <v>350315</v>
      </c>
      <c r="J313" s="188">
        <f t="shared" si="20"/>
        <v>1.405544080780132E-4</v>
      </c>
      <c r="K313" s="188">
        <f t="shared" si="21"/>
        <v>363.02072538860102</v>
      </c>
      <c r="L313" s="188">
        <f t="shared" si="22"/>
        <v>4.2166322423403957E-5</v>
      </c>
      <c r="M313" s="188">
        <f t="shared" si="23"/>
        <v>0.7</v>
      </c>
      <c r="N313" s="189">
        <f t="shared" si="24"/>
        <v>0.70004216632242333</v>
      </c>
      <c r="O313" s="190"/>
      <c r="P313" s="190"/>
    </row>
    <row r="314" spans="1:16" x14ac:dyDescent="0.2">
      <c r="A314" s="238">
        <v>308</v>
      </c>
      <c r="B314" s="225" t="s">
        <v>82</v>
      </c>
      <c r="C314" s="226" t="s">
        <v>1428</v>
      </c>
      <c r="D314" s="217" t="s">
        <v>831</v>
      </c>
      <c r="E314" s="221" t="s">
        <v>832</v>
      </c>
      <c r="F314" s="196">
        <v>1448651.7250000001</v>
      </c>
      <c r="G314" s="197">
        <v>806</v>
      </c>
      <c r="H314" s="110">
        <v>317</v>
      </c>
      <c r="I314" s="110">
        <v>478110</v>
      </c>
      <c r="J314" s="188">
        <f t="shared" si="20"/>
        <v>2.1882416217051755E-4</v>
      </c>
      <c r="K314" s="188">
        <f t="shared" si="21"/>
        <v>593.18858560794047</v>
      </c>
      <c r="L314" s="188">
        <f t="shared" si="22"/>
        <v>6.5647248651155266E-5</v>
      </c>
      <c r="M314" s="188">
        <f t="shared" si="23"/>
        <v>0.7</v>
      </c>
      <c r="N314" s="189">
        <f t="shared" si="24"/>
        <v>0.70006564724865106</v>
      </c>
      <c r="O314" s="190"/>
      <c r="P314" s="190"/>
    </row>
    <row r="315" spans="1:16" x14ac:dyDescent="0.2">
      <c r="A315" s="238">
        <v>309</v>
      </c>
      <c r="B315" s="225" t="s">
        <v>82</v>
      </c>
      <c r="C315" s="226" t="s">
        <v>1428</v>
      </c>
      <c r="D315" s="217" t="s">
        <v>825</v>
      </c>
      <c r="E315" s="221" t="s">
        <v>826</v>
      </c>
      <c r="F315" s="196">
        <v>1312631.925</v>
      </c>
      <c r="G315" s="197">
        <v>731</v>
      </c>
      <c r="H315" s="110">
        <v>170</v>
      </c>
      <c r="I315" s="110">
        <v>306395</v>
      </c>
      <c r="J315" s="188">
        <f t="shared" si="20"/>
        <v>1.2951079183907554E-4</v>
      </c>
      <c r="K315" s="188">
        <f t="shared" si="21"/>
        <v>419.14500683994527</v>
      </c>
      <c r="L315" s="188">
        <f t="shared" si="22"/>
        <v>3.8853237551722659E-5</v>
      </c>
      <c r="M315" s="188">
        <f t="shared" si="23"/>
        <v>0.7</v>
      </c>
      <c r="N315" s="189">
        <f t="shared" si="24"/>
        <v>0.70003885323755166</v>
      </c>
      <c r="O315" s="190"/>
      <c r="P315" s="190"/>
    </row>
    <row r="316" spans="1:16" x14ac:dyDescent="0.2">
      <c r="A316" s="238">
        <v>310</v>
      </c>
      <c r="B316" s="225" t="s">
        <v>82</v>
      </c>
      <c r="C316" s="226" t="s">
        <v>1428</v>
      </c>
      <c r="D316" s="217" t="s">
        <v>829</v>
      </c>
      <c r="E316" s="221" t="s">
        <v>830</v>
      </c>
      <c r="F316" s="196">
        <v>1110586.875</v>
      </c>
      <c r="G316" s="197">
        <v>644</v>
      </c>
      <c r="H316" s="110">
        <v>180</v>
      </c>
      <c r="I316" s="110">
        <v>269575</v>
      </c>
      <c r="J316" s="188">
        <f t="shared" si="20"/>
        <v>1.6207646970436238E-4</v>
      </c>
      <c r="K316" s="188">
        <f t="shared" si="21"/>
        <v>418.59472049689441</v>
      </c>
      <c r="L316" s="188">
        <f t="shared" si="22"/>
        <v>4.8622940911308715E-5</v>
      </c>
      <c r="M316" s="188">
        <f t="shared" si="23"/>
        <v>0.7</v>
      </c>
      <c r="N316" s="189">
        <f t="shared" si="24"/>
        <v>0.7000486229409113</v>
      </c>
      <c r="O316" s="190"/>
      <c r="P316" s="190"/>
    </row>
    <row r="317" spans="1:16" x14ac:dyDescent="0.2">
      <c r="A317" s="238">
        <v>311</v>
      </c>
      <c r="B317" s="225" t="s">
        <v>82</v>
      </c>
      <c r="C317" s="226" t="s">
        <v>1428</v>
      </c>
      <c r="D317" s="217" t="s">
        <v>827</v>
      </c>
      <c r="E317" s="221" t="s">
        <v>828</v>
      </c>
      <c r="F317" s="196">
        <v>1969417.625</v>
      </c>
      <c r="G317" s="197">
        <v>986</v>
      </c>
      <c r="H317" s="110">
        <v>182</v>
      </c>
      <c r="I317" s="110">
        <v>440605</v>
      </c>
      <c r="J317" s="188">
        <f t="shared" si="20"/>
        <v>9.2413106133342333E-5</v>
      </c>
      <c r="K317" s="188">
        <f t="shared" si="21"/>
        <v>446.8610547667343</v>
      </c>
      <c r="L317" s="188">
        <f t="shared" si="22"/>
        <v>2.7723931840002698E-5</v>
      </c>
      <c r="M317" s="188">
        <f t="shared" si="23"/>
        <v>0.7</v>
      </c>
      <c r="N317" s="189">
        <f t="shared" si="24"/>
        <v>0.70002772393183998</v>
      </c>
      <c r="O317" s="190"/>
      <c r="P317" s="190"/>
    </row>
    <row r="318" spans="1:16" x14ac:dyDescent="0.2">
      <c r="A318" s="238">
        <v>312</v>
      </c>
      <c r="B318" s="225" t="s">
        <v>82</v>
      </c>
      <c r="C318" s="226" t="s">
        <v>1428</v>
      </c>
      <c r="D318" s="217" t="s">
        <v>833</v>
      </c>
      <c r="E318" s="221" t="s">
        <v>834</v>
      </c>
      <c r="F318" s="196">
        <v>745887.35</v>
      </c>
      <c r="G318" s="197">
        <v>500</v>
      </c>
      <c r="H318" s="110">
        <v>156</v>
      </c>
      <c r="I318" s="110">
        <v>221010</v>
      </c>
      <c r="J318" s="188">
        <f t="shared" si="20"/>
        <v>2.0914686379920508E-4</v>
      </c>
      <c r="K318" s="188">
        <f t="shared" si="21"/>
        <v>442.02</v>
      </c>
      <c r="L318" s="188">
        <f t="shared" si="22"/>
        <v>6.2744059139761523E-5</v>
      </c>
      <c r="M318" s="188">
        <f t="shared" si="23"/>
        <v>0.7</v>
      </c>
      <c r="N318" s="189">
        <f t="shared" si="24"/>
        <v>0.70006274405913971</v>
      </c>
      <c r="O318" s="190"/>
      <c r="P318" s="190"/>
    </row>
    <row r="319" spans="1:16" x14ac:dyDescent="0.2">
      <c r="A319" s="238">
        <v>313</v>
      </c>
      <c r="B319" s="225" t="s">
        <v>83</v>
      </c>
      <c r="C319" s="226" t="s">
        <v>1428</v>
      </c>
      <c r="D319" s="217" t="s">
        <v>836</v>
      </c>
      <c r="E319" s="220" t="s">
        <v>837</v>
      </c>
      <c r="F319" s="196">
        <v>2272383.9500000002</v>
      </c>
      <c r="G319" s="197">
        <v>1260</v>
      </c>
      <c r="H319" s="110">
        <v>322</v>
      </c>
      <c r="I319" s="110">
        <v>553950</v>
      </c>
      <c r="J319" s="188">
        <f t="shared" si="20"/>
        <v>1.417014056977475E-4</v>
      </c>
      <c r="K319" s="188">
        <f t="shared" si="21"/>
        <v>439.64285714285717</v>
      </c>
      <c r="L319" s="188">
        <f t="shared" si="22"/>
        <v>4.2510421709324245E-5</v>
      </c>
      <c r="M319" s="188">
        <f t="shared" si="23"/>
        <v>0.7</v>
      </c>
      <c r="N319" s="189">
        <f t="shared" si="24"/>
        <v>0.70004251042170929</v>
      </c>
      <c r="O319" s="190"/>
      <c r="P319" s="190"/>
    </row>
    <row r="320" spans="1:16" x14ac:dyDescent="0.2">
      <c r="A320" s="238">
        <v>314</v>
      </c>
      <c r="B320" s="225" t="s">
        <v>83</v>
      </c>
      <c r="C320" s="226" t="s">
        <v>1428</v>
      </c>
      <c r="D320" s="217" t="s">
        <v>835</v>
      </c>
      <c r="E320" s="221" t="s">
        <v>1441</v>
      </c>
      <c r="F320" s="196">
        <v>1768982.9750000001</v>
      </c>
      <c r="G320" s="197">
        <v>1008</v>
      </c>
      <c r="H320" s="110">
        <v>278</v>
      </c>
      <c r="I320" s="110">
        <v>464545</v>
      </c>
      <c r="J320" s="188">
        <f t="shared" si="20"/>
        <v>1.5715244517828104E-4</v>
      </c>
      <c r="K320" s="188">
        <f t="shared" si="21"/>
        <v>460.85813492063494</v>
      </c>
      <c r="L320" s="188">
        <f t="shared" si="22"/>
        <v>4.714573355348431E-5</v>
      </c>
      <c r="M320" s="188">
        <f t="shared" si="23"/>
        <v>0.7</v>
      </c>
      <c r="N320" s="189">
        <f t="shared" si="24"/>
        <v>0.70004714573355342</v>
      </c>
      <c r="O320" s="190"/>
      <c r="P320" s="190"/>
    </row>
    <row r="321" spans="1:16" x14ac:dyDescent="0.2">
      <c r="A321" s="238">
        <v>315</v>
      </c>
      <c r="B321" s="225" t="s">
        <v>83</v>
      </c>
      <c r="C321" s="226" t="s">
        <v>1428</v>
      </c>
      <c r="D321" s="217" t="s">
        <v>838</v>
      </c>
      <c r="E321" s="221" t="s">
        <v>839</v>
      </c>
      <c r="F321" s="196">
        <v>2022570.9249999998</v>
      </c>
      <c r="G321" s="197">
        <v>1089</v>
      </c>
      <c r="H321" s="110">
        <v>236</v>
      </c>
      <c r="I321" s="110">
        <v>366695</v>
      </c>
      <c r="J321" s="188">
        <f t="shared" si="20"/>
        <v>1.1668317638848686E-4</v>
      </c>
      <c r="K321" s="188">
        <f t="shared" si="21"/>
        <v>336.72635445362721</v>
      </c>
      <c r="L321" s="188">
        <f t="shared" si="22"/>
        <v>3.5004952916546058E-5</v>
      </c>
      <c r="M321" s="188">
        <f t="shared" si="23"/>
        <v>0.7</v>
      </c>
      <c r="N321" s="189">
        <f t="shared" si="24"/>
        <v>0.70003500495291648</v>
      </c>
      <c r="O321" s="190"/>
      <c r="P321" s="190"/>
    </row>
    <row r="322" spans="1:16" x14ac:dyDescent="0.2">
      <c r="A322" s="238">
        <v>316</v>
      </c>
      <c r="B322" s="225" t="s">
        <v>83</v>
      </c>
      <c r="C322" s="226" t="s">
        <v>1428</v>
      </c>
      <c r="D322" s="217" t="s">
        <v>840</v>
      </c>
      <c r="E322" s="226" t="s">
        <v>1321</v>
      </c>
      <c r="F322" s="196">
        <v>2369861.375</v>
      </c>
      <c r="G322" s="197">
        <v>1302</v>
      </c>
      <c r="H322" s="110">
        <v>586</v>
      </c>
      <c r="I322" s="110">
        <v>944190</v>
      </c>
      <c r="J322" s="188">
        <f t="shared" si="20"/>
        <v>2.4727184728262852E-4</v>
      </c>
      <c r="K322" s="188">
        <f t="shared" si="21"/>
        <v>725.18433179723502</v>
      </c>
      <c r="L322" s="188">
        <f t="shared" si="22"/>
        <v>7.4181554184788554E-5</v>
      </c>
      <c r="M322" s="188">
        <f t="shared" si="23"/>
        <v>0.7</v>
      </c>
      <c r="N322" s="189">
        <f t="shared" si="24"/>
        <v>0.70007418155418477</v>
      </c>
      <c r="O322" s="190"/>
      <c r="P322" s="190"/>
    </row>
    <row r="323" spans="1:16" x14ac:dyDescent="0.2">
      <c r="A323" s="238">
        <v>317</v>
      </c>
      <c r="B323" s="226" t="s">
        <v>72</v>
      </c>
      <c r="C323" s="226" t="s">
        <v>1428</v>
      </c>
      <c r="D323" s="227" t="s">
        <v>773</v>
      </c>
      <c r="E323" s="227" t="s">
        <v>1210</v>
      </c>
      <c r="F323" s="196">
        <v>1252719.075</v>
      </c>
      <c r="G323" s="197">
        <v>864</v>
      </c>
      <c r="H323" s="110">
        <v>357</v>
      </c>
      <c r="I323" s="110">
        <v>356430</v>
      </c>
      <c r="J323" s="188">
        <f t="shared" si="20"/>
        <v>2.8498009420028987E-4</v>
      </c>
      <c r="K323" s="188">
        <f t="shared" si="21"/>
        <v>412.53472222222223</v>
      </c>
      <c r="L323" s="188">
        <f t="shared" si="22"/>
        <v>8.5494028260086957E-5</v>
      </c>
      <c r="M323" s="188">
        <f t="shared" si="23"/>
        <v>0.7</v>
      </c>
      <c r="N323" s="189">
        <f t="shared" si="24"/>
        <v>0.70008549402826004</v>
      </c>
      <c r="O323" s="190"/>
      <c r="P323" s="190"/>
    </row>
    <row r="324" spans="1:16" x14ac:dyDescent="0.2">
      <c r="A324" s="238">
        <v>318</v>
      </c>
      <c r="B324" s="226" t="s">
        <v>72</v>
      </c>
      <c r="C324" s="226" t="s">
        <v>1428</v>
      </c>
      <c r="D324" s="227" t="s">
        <v>780</v>
      </c>
      <c r="E324" s="227" t="s">
        <v>1211</v>
      </c>
      <c r="F324" s="196">
        <v>1627399.5</v>
      </c>
      <c r="G324" s="197">
        <v>1126</v>
      </c>
      <c r="H324" s="110">
        <v>274</v>
      </c>
      <c r="I324" s="110">
        <v>369395</v>
      </c>
      <c r="J324" s="188">
        <f t="shared" si="20"/>
        <v>1.6836677165010805E-4</v>
      </c>
      <c r="K324" s="188">
        <f t="shared" si="21"/>
        <v>328.05950266429841</v>
      </c>
      <c r="L324" s="188">
        <f t="shared" si="22"/>
        <v>5.0510031495032415E-5</v>
      </c>
      <c r="M324" s="188">
        <f t="shared" si="23"/>
        <v>0.7</v>
      </c>
      <c r="N324" s="189">
        <f t="shared" si="24"/>
        <v>0.70005051003149499</v>
      </c>
      <c r="O324" s="190"/>
      <c r="P324" s="190"/>
    </row>
    <row r="325" spans="1:16" x14ac:dyDescent="0.2">
      <c r="A325" s="238">
        <v>319</v>
      </c>
      <c r="B325" s="226" t="s">
        <v>72</v>
      </c>
      <c r="C325" s="226" t="s">
        <v>1428</v>
      </c>
      <c r="D325" s="227" t="s">
        <v>778</v>
      </c>
      <c r="E325" s="227" t="s">
        <v>779</v>
      </c>
      <c r="F325" s="196">
        <v>1116101.6749999998</v>
      </c>
      <c r="G325" s="197">
        <v>802</v>
      </c>
      <c r="H325" s="110">
        <v>203</v>
      </c>
      <c r="I325" s="110">
        <v>233365</v>
      </c>
      <c r="J325" s="188">
        <f t="shared" si="20"/>
        <v>1.8188307082327425E-4</v>
      </c>
      <c r="K325" s="188">
        <f t="shared" si="21"/>
        <v>290.97880299251869</v>
      </c>
      <c r="L325" s="188">
        <f t="shared" si="22"/>
        <v>5.4564921246982272E-5</v>
      </c>
      <c r="M325" s="188">
        <f t="shared" si="23"/>
        <v>0.7</v>
      </c>
      <c r="N325" s="189">
        <f t="shared" si="24"/>
        <v>0.70005456492124696</v>
      </c>
      <c r="O325" s="190"/>
      <c r="P325" s="190"/>
    </row>
    <row r="326" spans="1:16" x14ac:dyDescent="0.2">
      <c r="A326" s="238">
        <v>320</v>
      </c>
      <c r="B326" s="226" t="s">
        <v>72</v>
      </c>
      <c r="C326" s="226" t="s">
        <v>1428</v>
      </c>
      <c r="D326" s="227" t="s">
        <v>776</v>
      </c>
      <c r="E326" s="227" t="s">
        <v>1212</v>
      </c>
      <c r="F326" s="196">
        <v>1637643.625</v>
      </c>
      <c r="G326" s="197">
        <v>1162</v>
      </c>
      <c r="H326" s="110">
        <v>341</v>
      </c>
      <c r="I326" s="110">
        <v>330170</v>
      </c>
      <c r="J326" s="188">
        <f t="shared" si="20"/>
        <v>2.082260113216024E-4</v>
      </c>
      <c r="K326" s="188">
        <f t="shared" si="21"/>
        <v>284.1394148020654</v>
      </c>
      <c r="L326" s="188">
        <f t="shared" si="22"/>
        <v>6.2467803396480713E-5</v>
      </c>
      <c r="M326" s="188">
        <f t="shared" si="23"/>
        <v>0.7</v>
      </c>
      <c r="N326" s="189">
        <f t="shared" si="24"/>
        <v>0.70006246780339643</v>
      </c>
      <c r="O326" s="190"/>
      <c r="P326" s="190"/>
    </row>
    <row r="327" spans="1:16" x14ac:dyDescent="0.2">
      <c r="A327" s="238">
        <v>321</v>
      </c>
      <c r="B327" s="226" t="s">
        <v>72</v>
      </c>
      <c r="C327" s="226" t="s">
        <v>1428</v>
      </c>
      <c r="D327" s="227" t="s">
        <v>777</v>
      </c>
      <c r="E327" s="227" t="s">
        <v>1213</v>
      </c>
      <c r="F327" s="196">
        <v>841057.97499999998</v>
      </c>
      <c r="G327" s="197">
        <v>642</v>
      </c>
      <c r="H327" s="110">
        <v>165</v>
      </c>
      <c r="I327" s="110">
        <v>168985</v>
      </c>
      <c r="J327" s="188">
        <f t="shared" ref="J327:J390" si="25">IFERROR(H327/F327,0)</f>
        <v>1.9618148201971453E-4</v>
      </c>
      <c r="K327" s="188">
        <f t="shared" ref="K327:K390" si="26">IFERROR(I327/G327,0)</f>
        <v>263.21651090342681</v>
      </c>
      <c r="L327" s="188">
        <f t="shared" si="22"/>
        <v>5.8854444605914357E-5</v>
      </c>
      <c r="M327" s="188">
        <f t="shared" si="23"/>
        <v>0.7</v>
      </c>
      <c r="N327" s="189">
        <f t="shared" si="24"/>
        <v>0.70005885444460592</v>
      </c>
      <c r="O327" s="190"/>
      <c r="P327" s="190"/>
    </row>
    <row r="328" spans="1:16" x14ac:dyDescent="0.2">
      <c r="A328" s="238">
        <v>322</v>
      </c>
      <c r="B328" s="226" t="s">
        <v>72</v>
      </c>
      <c r="C328" s="226" t="s">
        <v>1428</v>
      </c>
      <c r="D328" s="227" t="s">
        <v>774</v>
      </c>
      <c r="E328" s="227" t="s">
        <v>775</v>
      </c>
      <c r="F328" s="196">
        <v>513478.25</v>
      </c>
      <c r="G328" s="197">
        <v>433</v>
      </c>
      <c r="H328" s="110">
        <v>157</v>
      </c>
      <c r="I328" s="110">
        <v>152820</v>
      </c>
      <c r="J328" s="188">
        <f t="shared" si="25"/>
        <v>3.0575783881790514E-4</v>
      </c>
      <c r="K328" s="188">
        <f t="shared" si="26"/>
        <v>352.93302540415704</v>
      </c>
      <c r="L328" s="188">
        <f t="shared" ref="L328:L391" si="27">IF((J328*0.3)&gt;30%,30%,(J328*0.3))</f>
        <v>9.1727351645371538E-5</v>
      </c>
      <c r="M328" s="188">
        <f t="shared" ref="M328:M391" si="28">IF((K328*0.7)&gt;70%,70%,(K328*0.7))</f>
        <v>0.7</v>
      </c>
      <c r="N328" s="189">
        <f t="shared" ref="N328:N391" si="29">L328+M328</f>
        <v>0.70009172735164538</v>
      </c>
      <c r="O328" s="190"/>
      <c r="P328" s="190"/>
    </row>
    <row r="329" spans="1:16" x14ac:dyDescent="0.2">
      <c r="A329" s="238">
        <v>323</v>
      </c>
      <c r="B329" s="226" t="s">
        <v>64</v>
      </c>
      <c r="C329" s="226" t="s">
        <v>1428</v>
      </c>
      <c r="D329" s="227" t="s">
        <v>740</v>
      </c>
      <c r="E329" s="227" t="s">
        <v>1442</v>
      </c>
      <c r="F329" s="196">
        <v>1822690.625</v>
      </c>
      <c r="G329" s="197">
        <v>1073</v>
      </c>
      <c r="H329" s="110">
        <v>327</v>
      </c>
      <c r="I329" s="110">
        <v>557185</v>
      </c>
      <c r="J329" s="188">
        <f t="shared" si="25"/>
        <v>1.7940510337567572E-4</v>
      </c>
      <c r="K329" s="188">
        <f t="shared" si="26"/>
        <v>519.27772600186393</v>
      </c>
      <c r="L329" s="188">
        <f t="shared" si="27"/>
        <v>5.3821531012702714E-5</v>
      </c>
      <c r="M329" s="188">
        <f t="shared" si="28"/>
        <v>0.7</v>
      </c>
      <c r="N329" s="189">
        <f t="shared" si="29"/>
        <v>0.7000538215310127</v>
      </c>
      <c r="O329" s="190"/>
      <c r="P329" s="190"/>
    </row>
    <row r="330" spans="1:16" x14ac:dyDescent="0.2">
      <c r="A330" s="238">
        <v>324</v>
      </c>
      <c r="B330" s="226" t="s">
        <v>64</v>
      </c>
      <c r="C330" s="226" t="s">
        <v>1428</v>
      </c>
      <c r="D330" s="227" t="s">
        <v>734</v>
      </c>
      <c r="E330" s="227" t="s">
        <v>1022</v>
      </c>
      <c r="F330" s="196">
        <v>1548697.325</v>
      </c>
      <c r="G330" s="197">
        <v>916</v>
      </c>
      <c r="H330" s="110">
        <v>444</v>
      </c>
      <c r="I330" s="110">
        <v>466785</v>
      </c>
      <c r="J330" s="188">
        <f t="shared" si="25"/>
        <v>2.8669255950319411E-4</v>
      </c>
      <c r="K330" s="188">
        <f t="shared" si="26"/>
        <v>509.59061135371178</v>
      </c>
      <c r="L330" s="188">
        <f t="shared" si="27"/>
        <v>8.6007767850958237E-5</v>
      </c>
      <c r="M330" s="188">
        <f t="shared" si="28"/>
        <v>0.7</v>
      </c>
      <c r="N330" s="189">
        <f t="shared" si="29"/>
        <v>0.7000860077678509</v>
      </c>
      <c r="O330" s="190"/>
      <c r="P330" s="190"/>
    </row>
    <row r="331" spans="1:16" x14ac:dyDescent="0.2">
      <c r="A331" s="238">
        <v>325</v>
      </c>
      <c r="B331" s="226" t="s">
        <v>64</v>
      </c>
      <c r="C331" s="226" t="s">
        <v>1428</v>
      </c>
      <c r="D331" s="227" t="s">
        <v>742</v>
      </c>
      <c r="E331" s="227" t="s">
        <v>743</v>
      </c>
      <c r="F331" s="196">
        <v>1415544.4749999999</v>
      </c>
      <c r="G331" s="197">
        <v>811</v>
      </c>
      <c r="H331" s="110">
        <v>293</v>
      </c>
      <c r="I331" s="110">
        <v>489135</v>
      </c>
      <c r="J331" s="188">
        <f t="shared" si="25"/>
        <v>2.0698749150923007E-4</v>
      </c>
      <c r="K331" s="188">
        <f t="shared" si="26"/>
        <v>603.12577065351422</v>
      </c>
      <c r="L331" s="188">
        <f t="shared" si="27"/>
        <v>6.2096247452769019E-5</v>
      </c>
      <c r="M331" s="188">
        <f t="shared" si="28"/>
        <v>0.7</v>
      </c>
      <c r="N331" s="189">
        <f t="shared" si="29"/>
        <v>0.70006209624745275</v>
      </c>
      <c r="O331" s="190"/>
      <c r="P331" s="190"/>
    </row>
    <row r="332" spans="1:16" x14ac:dyDescent="0.2">
      <c r="A332" s="238">
        <v>326</v>
      </c>
      <c r="B332" s="226" t="s">
        <v>64</v>
      </c>
      <c r="C332" s="226" t="s">
        <v>1428</v>
      </c>
      <c r="D332" s="227" t="s">
        <v>738</v>
      </c>
      <c r="E332" s="227" t="s">
        <v>739</v>
      </c>
      <c r="F332" s="196">
        <v>1263259.675</v>
      </c>
      <c r="G332" s="197">
        <v>797</v>
      </c>
      <c r="H332" s="110">
        <v>381</v>
      </c>
      <c r="I332" s="110">
        <v>459490</v>
      </c>
      <c r="J332" s="188">
        <f t="shared" si="25"/>
        <v>3.0160069820957437E-4</v>
      </c>
      <c r="K332" s="188">
        <f t="shared" si="26"/>
        <v>576.52446675031365</v>
      </c>
      <c r="L332" s="188">
        <f t="shared" si="27"/>
        <v>9.0480209462872314E-5</v>
      </c>
      <c r="M332" s="188">
        <f t="shared" si="28"/>
        <v>0.7</v>
      </c>
      <c r="N332" s="189">
        <f t="shared" si="29"/>
        <v>0.70009048020946285</v>
      </c>
      <c r="O332" s="190"/>
      <c r="P332" s="190"/>
    </row>
    <row r="333" spans="1:16" x14ac:dyDescent="0.2">
      <c r="A333" s="238">
        <v>327</v>
      </c>
      <c r="B333" s="226" t="s">
        <v>64</v>
      </c>
      <c r="C333" s="226" t="s">
        <v>1428</v>
      </c>
      <c r="D333" s="227" t="s">
        <v>735</v>
      </c>
      <c r="E333" s="227" t="s">
        <v>736</v>
      </c>
      <c r="F333" s="196">
        <v>1219730.8499999999</v>
      </c>
      <c r="G333" s="197">
        <v>732</v>
      </c>
      <c r="H333" s="110">
        <v>224</v>
      </c>
      <c r="I333" s="110">
        <v>358685</v>
      </c>
      <c r="J333" s="188">
        <f t="shared" si="25"/>
        <v>1.8364707263081854E-4</v>
      </c>
      <c r="K333" s="188">
        <f t="shared" si="26"/>
        <v>490.00683060109287</v>
      </c>
      <c r="L333" s="188">
        <f t="shared" si="27"/>
        <v>5.5094121789245557E-5</v>
      </c>
      <c r="M333" s="188">
        <f t="shared" si="28"/>
        <v>0.7</v>
      </c>
      <c r="N333" s="189">
        <f t="shared" si="29"/>
        <v>0.70005509412178923</v>
      </c>
      <c r="O333" s="190"/>
      <c r="P333" s="190"/>
    </row>
    <row r="334" spans="1:16" x14ac:dyDescent="0.2">
      <c r="A334" s="238">
        <v>328</v>
      </c>
      <c r="B334" s="226" t="s">
        <v>64</v>
      </c>
      <c r="C334" s="226" t="s">
        <v>1428</v>
      </c>
      <c r="D334" s="227" t="s">
        <v>744</v>
      </c>
      <c r="E334" s="227" t="s">
        <v>1443</v>
      </c>
      <c r="F334" s="196">
        <v>1198863.8500000001</v>
      </c>
      <c r="G334" s="197">
        <v>767</v>
      </c>
      <c r="H334" s="110">
        <v>184</v>
      </c>
      <c r="I334" s="110">
        <v>237010</v>
      </c>
      <c r="J334" s="188">
        <f t="shared" si="25"/>
        <v>1.5347864563603281E-4</v>
      </c>
      <c r="K334" s="188">
        <f t="shared" si="26"/>
        <v>309.00912646675357</v>
      </c>
      <c r="L334" s="188">
        <f t="shared" si="27"/>
        <v>4.6043593690809838E-5</v>
      </c>
      <c r="M334" s="188">
        <f t="shared" si="28"/>
        <v>0.7</v>
      </c>
      <c r="N334" s="189">
        <f t="shared" si="29"/>
        <v>0.70004604359369071</v>
      </c>
      <c r="P334" s="190"/>
    </row>
    <row r="335" spans="1:16" x14ac:dyDescent="0.2">
      <c r="A335" s="238">
        <v>329</v>
      </c>
      <c r="B335" s="226" t="s">
        <v>64</v>
      </c>
      <c r="C335" s="226" t="s">
        <v>1428</v>
      </c>
      <c r="D335" s="227" t="s">
        <v>741</v>
      </c>
      <c r="E335" s="227" t="s">
        <v>1259</v>
      </c>
      <c r="F335" s="196">
        <v>996770.20000000007</v>
      </c>
      <c r="G335" s="197">
        <v>635</v>
      </c>
      <c r="H335" s="110">
        <v>106</v>
      </c>
      <c r="I335" s="110">
        <v>158070</v>
      </c>
      <c r="J335" s="188">
        <f t="shared" si="25"/>
        <v>1.0634346813337718E-4</v>
      </c>
      <c r="K335" s="188">
        <f t="shared" si="26"/>
        <v>248.9291338582677</v>
      </c>
      <c r="L335" s="188">
        <f t="shared" si="27"/>
        <v>3.1903040440013151E-5</v>
      </c>
      <c r="M335" s="188">
        <f t="shared" si="28"/>
        <v>0.7</v>
      </c>
      <c r="N335" s="189">
        <f t="shared" si="29"/>
        <v>0.70003190304043994</v>
      </c>
      <c r="O335" s="190"/>
      <c r="P335" s="190"/>
    </row>
    <row r="336" spans="1:16" x14ac:dyDescent="0.2">
      <c r="A336" s="238">
        <v>330</v>
      </c>
      <c r="B336" s="226" t="s">
        <v>64</v>
      </c>
      <c r="C336" s="226" t="s">
        <v>1428</v>
      </c>
      <c r="D336" s="227" t="s">
        <v>737</v>
      </c>
      <c r="E336" s="227" t="s">
        <v>1444</v>
      </c>
      <c r="F336" s="196">
        <v>949156.125</v>
      </c>
      <c r="G336" s="197">
        <v>563</v>
      </c>
      <c r="H336" s="110">
        <v>213</v>
      </c>
      <c r="I336" s="110">
        <v>297900</v>
      </c>
      <c r="J336" s="188">
        <f t="shared" si="25"/>
        <v>2.2440986723864845E-4</v>
      </c>
      <c r="K336" s="188">
        <f t="shared" si="26"/>
        <v>529.12966252220247</v>
      </c>
      <c r="L336" s="188">
        <f t="shared" si="27"/>
        <v>6.7322960171594526E-5</v>
      </c>
      <c r="M336" s="188">
        <f t="shared" si="28"/>
        <v>0.7</v>
      </c>
      <c r="N336" s="189">
        <f t="shared" si="29"/>
        <v>0.7000673229601716</v>
      </c>
      <c r="O336" s="190"/>
      <c r="P336" s="190"/>
    </row>
    <row r="337" spans="1:16" x14ac:dyDescent="0.2">
      <c r="A337" s="238">
        <v>331</v>
      </c>
      <c r="B337" s="226" t="s">
        <v>73</v>
      </c>
      <c r="C337" s="226" t="s">
        <v>1428</v>
      </c>
      <c r="D337" s="227" t="s">
        <v>785</v>
      </c>
      <c r="E337" s="227" t="s">
        <v>290</v>
      </c>
      <c r="F337" s="196">
        <v>1174531.6000000001</v>
      </c>
      <c r="G337" s="197">
        <v>652</v>
      </c>
      <c r="H337" s="110">
        <v>277</v>
      </c>
      <c r="I337" s="110">
        <v>347835</v>
      </c>
      <c r="J337" s="188">
        <f t="shared" si="25"/>
        <v>2.3583869518708562E-4</v>
      </c>
      <c r="K337" s="188">
        <f t="shared" si="26"/>
        <v>533.48926380368096</v>
      </c>
      <c r="L337" s="188">
        <f t="shared" si="27"/>
        <v>7.0751608556125686E-5</v>
      </c>
      <c r="M337" s="188">
        <f t="shared" si="28"/>
        <v>0.7</v>
      </c>
      <c r="N337" s="189">
        <f t="shared" si="29"/>
        <v>0.70007075160855603</v>
      </c>
      <c r="O337" s="190"/>
      <c r="P337" s="190"/>
    </row>
    <row r="338" spans="1:16" x14ac:dyDescent="0.2">
      <c r="A338" s="238">
        <v>332</v>
      </c>
      <c r="B338" s="226" t="s">
        <v>73</v>
      </c>
      <c r="C338" s="226" t="s">
        <v>1428</v>
      </c>
      <c r="D338" s="227" t="s">
        <v>786</v>
      </c>
      <c r="E338" s="227" t="s">
        <v>1182</v>
      </c>
      <c r="F338" s="196">
        <v>1457128.2250000001</v>
      </c>
      <c r="G338" s="197">
        <v>785</v>
      </c>
      <c r="H338" s="110">
        <v>311</v>
      </c>
      <c r="I338" s="110">
        <v>379700</v>
      </c>
      <c r="J338" s="188">
        <f t="shared" si="25"/>
        <v>2.1343351577724051E-4</v>
      </c>
      <c r="K338" s="188">
        <f t="shared" si="26"/>
        <v>483.69426751592357</v>
      </c>
      <c r="L338" s="188">
        <f t="shared" si="27"/>
        <v>6.4030054733172145E-5</v>
      </c>
      <c r="M338" s="188">
        <f t="shared" si="28"/>
        <v>0.7</v>
      </c>
      <c r="N338" s="189">
        <f t="shared" si="29"/>
        <v>0.70006403005473317</v>
      </c>
      <c r="O338" s="190"/>
      <c r="P338" s="190"/>
    </row>
    <row r="339" spans="1:16" x14ac:dyDescent="0.2">
      <c r="A339" s="238">
        <v>333</v>
      </c>
      <c r="B339" s="226" t="s">
        <v>73</v>
      </c>
      <c r="C339" s="226" t="s">
        <v>1428</v>
      </c>
      <c r="D339" s="227" t="s">
        <v>781</v>
      </c>
      <c r="E339" s="227" t="s">
        <v>782</v>
      </c>
      <c r="F339" s="196">
        <v>1930056.875</v>
      </c>
      <c r="G339" s="197">
        <v>976</v>
      </c>
      <c r="H339" s="110">
        <v>267</v>
      </c>
      <c r="I339" s="110">
        <v>443730</v>
      </c>
      <c r="J339" s="188">
        <f t="shared" si="25"/>
        <v>1.3833789224475574E-4</v>
      </c>
      <c r="K339" s="188">
        <f t="shared" si="26"/>
        <v>454.64139344262293</v>
      </c>
      <c r="L339" s="188">
        <f t="shared" si="27"/>
        <v>4.1501367673426719E-5</v>
      </c>
      <c r="M339" s="188">
        <f t="shared" si="28"/>
        <v>0.7</v>
      </c>
      <c r="N339" s="189">
        <f t="shared" si="29"/>
        <v>0.7000415013676734</v>
      </c>
      <c r="O339" s="190"/>
      <c r="P339" s="190"/>
    </row>
    <row r="340" spans="1:16" x14ac:dyDescent="0.2">
      <c r="A340" s="238">
        <v>334</v>
      </c>
      <c r="B340" s="226" t="s">
        <v>73</v>
      </c>
      <c r="C340" s="226" t="s">
        <v>1428</v>
      </c>
      <c r="D340" s="227" t="s">
        <v>788</v>
      </c>
      <c r="E340" s="227" t="s">
        <v>789</v>
      </c>
      <c r="F340" s="196">
        <v>1381242.5</v>
      </c>
      <c r="G340" s="197">
        <v>658</v>
      </c>
      <c r="H340" s="110">
        <v>177</v>
      </c>
      <c r="I340" s="110">
        <v>273960</v>
      </c>
      <c r="J340" s="188">
        <f t="shared" si="25"/>
        <v>1.2814549219271779E-4</v>
      </c>
      <c r="K340" s="188">
        <f t="shared" si="26"/>
        <v>416.35258358662617</v>
      </c>
      <c r="L340" s="188">
        <f t="shared" si="27"/>
        <v>3.8443647657815336E-5</v>
      </c>
      <c r="M340" s="188">
        <f t="shared" si="28"/>
        <v>0.7</v>
      </c>
      <c r="N340" s="189">
        <f t="shared" si="29"/>
        <v>0.70003844364765777</v>
      </c>
      <c r="O340" s="190"/>
      <c r="P340" s="190"/>
    </row>
    <row r="341" spans="1:16" x14ac:dyDescent="0.2">
      <c r="A341" s="238">
        <v>335</v>
      </c>
      <c r="B341" s="226" t="s">
        <v>73</v>
      </c>
      <c r="C341" s="226" t="s">
        <v>1428</v>
      </c>
      <c r="D341" s="227" t="s">
        <v>783</v>
      </c>
      <c r="E341" s="227" t="s">
        <v>784</v>
      </c>
      <c r="F341" s="196">
        <v>1747088.825</v>
      </c>
      <c r="G341" s="197">
        <v>631</v>
      </c>
      <c r="H341" s="110">
        <v>260</v>
      </c>
      <c r="I341" s="110">
        <v>515605</v>
      </c>
      <c r="J341" s="188">
        <f t="shared" si="25"/>
        <v>1.4881899321861897E-4</v>
      </c>
      <c r="K341" s="188">
        <f t="shared" si="26"/>
        <v>817.12361331220291</v>
      </c>
      <c r="L341" s="188">
        <f t="shared" si="27"/>
        <v>4.4645697965585688E-5</v>
      </c>
      <c r="M341" s="188">
        <f t="shared" si="28"/>
        <v>0.7</v>
      </c>
      <c r="N341" s="189">
        <f t="shared" si="29"/>
        <v>0.70004464569796554</v>
      </c>
      <c r="O341" s="190"/>
      <c r="P341" s="190"/>
    </row>
    <row r="342" spans="1:16" x14ac:dyDescent="0.2">
      <c r="A342" s="238">
        <v>336</v>
      </c>
      <c r="B342" s="226" t="s">
        <v>73</v>
      </c>
      <c r="C342" s="226" t="s">
        <v>1428</v>
      </c>
      <c r="D342" s="227" t="s">
        <v>787</v>
      </c>
      <c r="E342" s="227" t="s">
        <v>501</v>
      </c>
      <c r="F342" s="196">
        <v>1504330.7749999999</v>
      </c>
      <c r="G342" s="197">
        <v>678</v>
      </c>
      <c r="H342" s="110">
        <v>184</v>
      </c>
      <c r="I342" s="110">
        <v>312415</v>
      </c>
      <c r="J342" s="188">
        <f t="shared" si="25"/>
        <v>1.2231352509556949E-4</v>
      </c>
      <c r="K342" s="188">
        <f t="shared" si="26"/>
        <v>460.78908554572274</v>
      </c>
      <c r="L342" s="188">
        <f t="shared" si="27"/>
        <v>3.6694057528670844E-5</v>
      </c>
      <c r="M342" s="188">
        <f t="shared" si="28"/>
        <v>0.7</v>
      </c>
      <c r="N342" s="189">
        <f t="shared" si="29"/>
        <v>0.70003669405752866</v>
      </c>
      <c r="O342" s="190"/>
      <c r="P342" s="190"/>
    </row>
    <row r="343" spans="1:16" x14ac:dyDescent="0.2">
      <c r="A343" s="238">
        <v>337</v>
      </c>
      <c r="B343" s="226" t="s">
        <v>66</v>
      </c>
      <c r="C343" s="226" t="s">
        <v>1428</v>
      </c>
      <c r="D343" s="227" t="s">
        <v>745</v>
      </c>
      <c r="E343" s="227" t="s">
        <v>746</v>
      </c>
      <c r="F343" s="196">
        <v>2798949.5750000002</v>
      </c>
      <c r="G343" s="197">
        <v>1515</v>
      </c>
      <c r="H343" s="110">
        <v>581</v>
      </c>
      <c r="I343" s="110">
        <v>1354135</v>
      </c>
      <c r="J343" s="188">
        <f t="shared" si="25"/>
        <v>2.0757787320980941E-4</v>
      </c>
      <c r="K343" s="188">
        <f t="shared" si="26"/>
        <v>893.81848184818477</v>
      </c>
      <c r="L343" s="188">
        <f t="shared" si="27"/>
        <v>6.2273361962942819E-5</v>
      </c>
      <c r="M343" s="188">
        <f t="shared" si="28"/>
        <v>0.7</v>
      </c>
      <c r="N343" s="189">
        <f t="shared" si="29"/>
        <v>0.70006227336196292</v>
      </c>
      <c r="O343" s="190"/>
      <c r="P343" s="190"/>
    </row>
    <row r="344" spans="1:16" x14ac:dyDescent="0.2">
      <c r="A344" s="238">
        <v>338</v>
      </c>
      <c r="B344" s="226" t="s">
        <v>66</v>
      </c>
      <c r="C344" s="226" t="s">
        <v>1428</v>
      </c>
      <c r="D344" s="227" t="s">
        <v>747</v>
      </c>
      <c r="E344" s="227" t="s">
        <v>317</v>
      </c>
      <c r="F344" s="196">
        <v>1416327.075</v>
      </c>
      <c r="G344" s="197">
        <v>940</v>
      </c>
      <c r="H344" s="110">
        <v>392</v>
      </c>
      <c r="I344" s="110">
        <v>694190</v>
      </c>
      <c r="J344" s="188">
        <f t="shared" si="25"/>
        <v>2.7677222791211556E-4</v>
      </c>
      <c r="K344" s="188">
        <f t="shared" si="26"/>
        <v>738.5</v>
      </c>
      <c r="L344" s="188">
        <f t="shared" si="27"/>
        <v>8.3031668373634662E-5</v>
      </c>
      <c r="M344" s="188">
        <f t="shared" si="28"/>
        <v>0.7</v>
      </c>
      <c r="N344" s="189">
        <f t="shared" si="29"/>
        <v>0.7000830316683736</v>
      </c>
      <c r="O344" s="190"/>
      <c r="P344" s="190"/>
    </row>
    <row r="345" spans="1:16" x14ac:dyDescent="0.2">
      <c r="A345" s="238">
        <v>339</v>
      </c>
      <c r="B345" s="226" t="s">
        <v>66</v>
      </c>
      <c r="C345" s="226" t="s">
        <v>1428</v>
      </c>
      <c r="D345" s="227" t="s">
        <v>750</v>
      </c>
      <c r="E345" s="227" t="s">
        <v>751</v>
      </c>
      <c r="F345" s="196">
        <v>1096859.05</v>
      </c>
      <c r="G345" s="197">
        <v>766</v>
      </c>
      <c r="H345" s="110">
        <v>317</v>
      </c>
      <c r="I345" s="110">
        <v>495355</v>
      </c>
      <c r="J345" s="188">
        <f t="shared" si="25"/>
        <v>2.8900705154413412E-4</v>
      </c>
      <c r="K345" s="188">
        <f t="shared" si="26"/>
        <v>646.67754569190606</v>
      </c>
      <c r="L345" s="188">
        <f t="shared" si="27"/>
        <v>8.6702115463240231E-5</v>
      </c>
      <c r="M345" s="188">
        <f t="shared" si="28"/>
        <v>0.7</v>
      </c>
      <c r="N345" s="189">
        <f t="shared" si="29"/>
        <v>0.7000867021154632</v>
      </c>
      <c r="O345" s="190"/>
      <c r="P345" s="190"/>
    </row>
    <row r="346" spans="1:16" x14ac:dyDescent="0.2">
      <c r="A346" s="238">
        <v>340</v>
      </c>
      <c r="B346" s="226" t="s">
        <v>66</v>
      </c>
      <c r="C346" s="226" t="s">
        <v>1428</v>
      </c>
      <c r="D346" s="227" t="s">
        <v>748</v>
      </c>
      <c r="E346" s="227" t="s">
        <v>749</v>
      </c>
      <c r="F346" s="196">
        <v>1189019.05</v>
      </c>
      <c r="G346" s="197">
        <v>786</v>
      </c>
      <c r="H346" s="110">
        <v>482</v>
      </c>
      <c r="I346" s="110">
        <v>766870</v>
      </c>
      <c r="J346" s="188">
        <f t="shared" si="25"/>
        <v>4.0537617963311854E-4</v>
      </c>
      <c r="K346" s="188">
        <f t="shared" si="26"/>
        <v>975.66157760814247</v>
      </c>
      <c r="L346" s="188">
        <f t="shared" si="27"/>
        <v>1.2161285388993555E-4</v>
      </c>
      <c r="M346" s="188">
        <f t="shared" si="28"/>
        <v>0.7</v>
      </c>
      <c r="N346" s="189">
        <f t="shared" si="29"/>
        <v>0.70012161285388985</v>
      </c>
      <c r="O346" s="190"/>
      <c r="P346" s="190"/>
    </row>
    <row r="347" spans="1:16" x14ac:dyDescent="0.2">
      <c r="A347" s="238">
        <v>341</v>
      </c>
      <c r="B347" s="225" t="s">
        <v>90</v>
      </c>
      <c r="C347" s="226" t="s">
        <v>1428</v>
      </c>
      <c r="D347" s="215" t="s">
        <v>805</v>
      </c>
      <c r="E347" s="216" t="s">
        <v>1400</v>
      </c>
      <c r="F347" s="196">
        <v>1255649.2</v>
      </c>
      <c r="G347" s="197">
        <v>704</v>
      </c>
      <c r="H347" s="110">
        <v>354</v>
      </c>
      <c r="I347" s="110">
        <v>500610</v>
      </c>
      <c r="J347" s="188">
        <f t="shared" si="25"/>
        <v>2.8192587547541144E-4</v>
      </c>
      <c r="K347" s="188">
        <f t="shared" si="26"/>
        <v>711.09375</v>
      </c>
      <c r="L347" s="188">
        <f t="shared" si="27"/>
        <v>8.4577762642623424E-5</v>
      </c>
      <c r="M347" s="188">
        <f t="shared" si="28"/>
        <v>0.7</v>
      </c>
      <c r="N347" s="189">
        <f t="shared" si="29"/>
        <v>0.70008457776264255</v>
      </c>
      <c r="O347" s="190"/>
      <c r="P347" s="190"/>
    </row>
    <row r="348" spans="1:16" x14ac:dyDescent="0.2">
      <c r="A348" s="238">
        <v>342</v>
      </c>
      <c r="B348" s="225" t="s">
        <v>90</v>
      </c>
      <c r="C348" s="226" t="s">
        <v>1428</v>
      </c>
      <c r="D348" s="215" t="s">
        <v>807</v>
      </c>
      <c r="E348" s="216" t="s">
        <v>1261</v>
      </c>
      <c r="F348" s="196">
        <v>1534434.575</v>
      </c>
      <c r="G348" s="197">
        <v>867</v>
      </c>
      <c r="H348" s="110">
        <v>263</v>
      </c>
      <c r="I348" s="110">
        <v>476165</v>
      </c>
      <c r="J348" s="188">
        <f t="shared" si="25"/>
        <v>1.7139864044056751E-4</v>
      </c>
      <c r="K348" s="188">
        <f t="shared" si="26"/>
        <v>549.20991926182239</v>
      </c>
      <c r="L348" s="188">
        <f t="shared" si="27"/>
        <v>5.1419592132170252E-5</v>
      </c>
      <c r="M348" s="188">
        <f t="shared" si="28"/>
        <v>0.7</v>
      </c>
      <c r="N348" s="189">
        <f t="shared" si="29"/>
        <v>0.70005141959213213</v>
      </c>
      <c r="O348" s="190"/>
      <c r="P348" s="190"/>
    </row>
    <row r="349" spans="1:16" x14ac:dyDescent="0.2">
      <c r="A349" s="238">
        <v>343</v>
      </c>
      <c r="B349" s="225" t="s">
        <v>90</v>
      </c>
      <c r="C349" s="226" t="s">
        <v>1428</v>
      </c>
      <c r="D349" s="215" t="s">
        <v>804</v>
      </c>
      <c r="E349" s="216" t="s">
        <v>1306</v>
      </c>
      <c r="F349" s="196">
        <v>2131987.4750000001</v>
      </c>
      <c r="G349" s="197">
        <v>1113</v>
      </c>
      <c r="H349" s="110">
        <v>537</v>
      </c>
      <c r="I349" s="110">
        <v>977935</v>
      </c>
      <c r="J349" s="188">
        <f t="shared" si="25"/>
        <v>2.5187765233001662E-4</v>
      </c>
      <c r="K349" s="188">
        <f t="shared" si="26"/>
        <v>878.64779874213832</v>
      </c>
      <c r="L349" s="188">
        <f t="shared" si="27"/>
        <v>7.556329569900499E-5</v>
      </c>
      <c r="M349" s="188">
        <f t="shared" si="28"/>
        <v>0.7</v>
      </c>
      <c r="N349" s="189">
        <f t="shared" si="29"/>
        <v>0.70007556329569898</v>
      </c>
      <c r="O349" s="190"/>
      <c r="P349" s="190"/>
    </row>
    <row r="350" spans="1:16" x14ac:dyDescent="0.2">
      <c r="A350" s="238">
        <v>344</v>
      </c>
      <c r="B350" s="225" t="s">
        <v>90</v>
      </c>
      <c r="C350" s="226" t="s">
        <v>1428</v>
      </c>
      <c r="D350" s="215" t="s">
        <v>803</v>
      </c>
      <c r="E350" s="216" t="s">
        <v>1339</v>
      </c>
      <c r="F350" s="196">
        <v>1255649.2</v>
      </c>
      <c r="G350" s="197">
        <v>704</v>
      </c>
      <c r="H350" s="110">
        <v>388</v>
      </c>
      <c r="I350" s="110">
        <v>658225</v>
      </c>
      <c r="J350" s="188">
        <f t="shared" si="25"/>
        <v>3.0900350193350184E-4</v>
      </c>
      <c r="K350" s="188">
        <f t="shared" si="26"/>
        <v>934.97869318181813</v>
      </c>
      <c r="L350" s="188">
        <f t="shared" si="27"/>
        <v>9.2701050580050543E-5</v>
      </c>
      <c r="M350" s="188">
        <f t="shared" si="28"/>
        <v>0.7</v>
      </c>
      <c r="N350" s="189">
        <f t="shared" si="29"/>
        <v>0.70009270105057997</v>
      </c>
      <c r="O350" s="190"/>
      <c r="P350" s="190"/>
    </row>
    <row r="351" spans="1:16" x14ac:dyDescent="0.2">
      <c r="A351" s="238">
        <v>345</v>
      </c>
      <c r="B351" s="225" t="s">
        <v>1356</v>
      </c>
      <c r="C351" s="226" t="s">
        <v>1428</v>
      </c>
      <c r="D351" s="214" t="s">
        <v>816</v>
      </c>
      <c r="E351" s="220" t="s">
        <v>1026</v>
      </c>
      <c r="F351" s="196">
        <v>3995211.2749999999</v>
      </c>
      <c r="G351" s="197">
        <v>1718</v>
      </c>
      <c r="H351" s="110">
        <v>627</v>
      </c>
      <c r="I351" s="110">
        <v>1404585</v>
      </c>
      <c r="J351" s="188">
        <f t="shared" si="25"/>
        <v>1.569378830910513E-4</v>
      </c>
      <c r="K351" s="188">
        <f t="shared" si="26"/>
        <v>817.569848661234</v>
      </c>
      <c r="L351" s="188">
        <f t="shared" si="27"/>
        <v>4.7081364927315388E-5</v>
      </c>
      <c r="M351" s="188">
        <f t="shared" si="28"/>
        <v>0.7</v>
      </c>
      <c r="N351" s="189">
        <f t="shared" si="29"/>
        <v>0.70004708136492733</v>
      </c>
      <c r="O351" s="190"/>
      <c r="P351" s="190"/>
    </row>
    <row r="352" spans="1:16" x14ac:dyDescent="0.2">
      <c r="A352" s="238">
        <v>346</v>
      </c>
      <c r="B352" s="225" t="s">
        <v>1356</v>
      </c>
      <c r="C352" s="226" t="s">
        <v>1428</v>
      </c>
      <c r="D352" s="215" t="s">
        <v>812</v>
      </c>
      <c r="E352" s="220" t="s">
        <v>1121</v>
      </c>
      <c r="F352" s="196">
        <v>1202334.5</v>
      </c>
      <c r="G352" s="197">
        <v>624</v>
      </c>
      <c r="H352" s="110">
        <v>172</v>
      </c>
      <c r="I352" s="110">
        <v>254805</v>
      </c>
      <c r="J352" s="188">
        <f t="shared" si="25"/>
        <v>1.4305503169043224E-4</v>
      </c>
      <c r="K352" s="188">
        <f t="shared" si="26"/>
        <v>408.34134615384613</v>
      </c>
      <c r="L352" s="188">
        <f t="shared" si="27"/>
        <v>4.291650950712967E-5</v>
      </c>
      <c r="M352" s="188">
        <f t="shared" si="28"/>
        <v>0.7</v>
      </c>
      <c r="N352" s="189">
        <f t="shared" si="29"/>
        <v>0.70004291650950712</v>
      </c>
      <c r="O352" s="190"/>
      <c r="P352" s="190"/>
    </row>
    <row r="353" spans="1:16" x14ac:dyDescent="0.2">
      <c r="A353" s="238">
        <v>347</v>
      </c>
      <c r="B353" s="225" t="s">
        <v>1356</v>
      </c>
      <c r="C353" s="226" t="s">
        <v>1428</v>
      </c>
      <c r="D353" s="215" t="s">
        <v>813</v>
      </c>
      <c r="E353" s="216" t="s">
        <v>814</v>
      </c>
      <c r="F353" s="196">
        <v>1973389.5249999999</v>
      </c>
      <c r="G353" s="197">
        <v>1086</v>
      </c>
      <c r="H353" s="110">
        <v>375</v>
      </c>
      <c r="I353" s="110">
        <v>530560</v>
      </c>
      <c r="J353" s="188">
        <f t="shared" si="25"/>
        <v>1.90028372629575E-4</v>
      </c>
      <c r="K353" s="188">
        <f t="shared" si="26"/>
        <v>488.54511970534071</v>
      </c>
      <c r="L353" s="188">
        <f t="shared" si="27"/>
        <v>5.7008511788872499E-5</v>
      </c>
      <c r="M353" s="188">
        <f t="shared" si="28"/>
        <v>0.7</v>
      </c>
      <c r="N353" s="189">
        <f t="shared" si="29"/>
        <v>0.70005700851178887</v>
      </c>
      <c r="O353" s="190"/>
      <c r="P353" s="190"/>
    </row>
    <row r="354" spans="1:16" x14ac:dyDescent="0.2">
      <c r="A354" s="238">
        <v>348</v>
      </c>
      <c r="B354" s="225" t="s">
        <v>1356</v>
      </c>
      <c r="C354" s="226" t="s">
        <v>1428</v>
      </c>
      <c r="D354" s="214" t="s">
        <v>815</v>
      </c>
      <c r="E354" s="220" t="s">
        <v>1027</v>
      </c>
      <c r="F354" s="196">
        <v>1755666.2000000002</v>
      </c>
      <c r="G354" s="197">
        <v>1003</v>
      </c>
      <c r="H354" s="110">
        <v>318</v>
      </c>
      <c r="I354" s="110">
        <v>469865</v>
      </c>
      <c r="J354" s="188">
        <f t="shared" si="25"/>
        <v>1.8112782486784786E-4</v>
      </c>
      <c r="K354" s="188">
        <f t="shared" si="26"/>
        <v>468.45962113659021</v>
      </c>
      <c r="L354" s="188">
        <f t="shared" si="27"/>
        <v>5.4338347460354353E-5</v>
      </c>
      <c r="M354" s="188">
        <f t="shared" si="28"/>
        <v>0.7</v>
      </c>
      <c r="N354" s="189">
        <f t="shared" si="29"/>
        <v>0.70005433834746034</v>
      </c>
      <c r="O354" s="190"/>
      <c r="P354" s="190"/>
    </row>
    <row r="355" spans="1:16" x14ac:dyDescent="0.2">
      <c r="A355" s="238">
        <v>349</v>
      </c>
      <c r="B355" s="225" t="s">
        <v>1356</v>
      </c>
      <c r="C355" s="226" t="s">
        <v>1428</v>
      </c>
      <c r="D355" s="215" t="s">
        <v>810</v>
      </c>
      <c r="E355" s="220" t="s">
        <v>585</v>
      </c>
      <c r="F355" s="196">
        <v>2525556.2250000001</v>
      </c>
      <c r="G355" s="197">
        <v>1463</v>
      </c>
      <c r="H355" s="110">
        <v>410</v>
      </c>
      <c r="I355" s="110">
        <v>654815</v>
      </c>
      <c r="J355" s="188">
        <f t="shared" si="25"/>
        <v>1.6234047610640701E-4</v>
      </c>
      <c r="K355" s="188">
        <f t="shared" si="26"/>
        <v>447.58373205741628</v>
      </c>
      <c r="L355" s="188">
        <f t="shared" si="27"/>
        <v>4.87021428319221E-5</v>
      </c>
      <c r="M355" s="188">
        <f t="shared" si="28"/>
        <v>0.7</v>
      </c>
      <c r="N355" s="189">
        <f t="shared" si="29"/>
        <v>0.70004870214283188</v>
      </c>
      <c r="O355" s="190"/>
      <c r="P355" s="190"/>
    </row>
    <row r="356" spans="1:16" x14ac:dyDescent="0.2">
      <c r="A356" s="238">
        <v>350</v>
      </c>
      <c r="B356" s="225" t="s">
        <v>1356</v>
      </c>
      <c r="C356" s="226" t="s">
        <v>1428</v>
      </c>
      <c r="D356" s="215" t="s">
        <v>808</v>
      </c>
      <c r="E356" s="220" t="s">
        <v>809</v>
      </c>
      <c r="F356" s="196">
        <v>1894631.25</v>
      </c>
      <c r="G356" s="197">
        <v>1073</v>
      </c>
      <c r="H356" s="110">
        <v>469</v>
      </c>
      <c r="I356" s="110">
        <v>881905</v>
      </c>
      <c r="J356" s="188">
        <f t="shared" si="25"/>
        <v>2.4754157306335994E-4</v>
      </c>
      <c r="K356" s="188">
        <f t="shared" si="26"/>
        <v>821.90587138862998</v>
      </c>
      <c r="L356" s="188">
        <f t="shared" si="27"/>
        <v>7.4262471919007983E-5</v>
      </c>
      <c r="M356" s="188">
        <f t="shared" si="28"/>
        <v>0.7</v>
      </c>
      <c r="N356" s="189">
        <f t="shared" si="29"/>
        <v>0.70007426247191895</v>
      </c>
      <c r="O356" s="190"/>
      <c r="P356" s="190"/>
    </row>
    <row r="357" spans="1:16" x14ac:dyDescent="0.2">
      <c r="A357" s="238">
        <v>351</v>
      </c>
      <c r="B357" s="225" t="s">
        <v>852</v>
      </c>
      <c r="C357" s="226" t="s">
        <v>1428</v>
      </c>
      <c r="D357" s="217" t="s">
        <v>853</v>
      </c>
      <c r="E357" s="221" t="s">
        <v>854</v>
      </c>
      <c r="F357" s="196">
        <v>3909248.9000000004</v>
      </c>
      <c r="G357" s="197">
        <v>1829</v>
      </c>
      <c r="H357" s="110">
        <v>289</v>
      </c>
      <c r="I357" s="110">
        <v>811745</v>
      </c>
      <c r="J357" s="188">
        <f t="shared" si="25"/>
        <v>7.3927244693987117E-5</v>
      </c>
      <c r="K357" s="188">
        <f t="shared" si="26"/>
        <v>443.81902679059596</v>
      </c>
      <c r="L357" s="188">
        <f t="shared" si="27"/>
        <v>2.2178173408196135E-5</v>
      </c>
      <c r="M357" s="188">
        <f t="shared" si="28"/>
        <v>0.7</v>
      </c>
      <c r="N357" s="189">
        <f t="shared" si="29"/>
        <v>0.70002217817340817</v>
      </c>
      <c r="O357" s="190"/>
      <c r="P357" s="190"/>
    </row>
    <row r="358" spans="1:16" x14ac:dyDescent="0.2">
      <c r="A358" s="238">
        <v>352</v>
      </c>
      <c r="B358" s="225" t="s">
        <v>852</v>
      </c>
      <c r="C358" s="226" t="s">
        <v>1428</v>
      </c>
      <c r="D358" s="217" t="s">
        <v>855</v>
      </c>
      <c r="E358" s="221" t="s">
        <v>1290</v>
      </c>
      <c r="F358" s="196">
        <v>5366570.8250000002</v>
      </c>
      <c r="G358" s="197">
        <v>2432</v>
      </c>
      <c r="H358" s="110">
        <v>784</v>
      </c>
      <c r="I358" s="110">
        <v>2802665</v>
      </c>
      <c r="J358" s="188">
        <f t="shared" si="25"/>
        <v>1.460895654908272E-4</v>
      </c>
      <c r="K358" s="188">
        <f t="shared" si="26"/>
        <v>1152.4115953947369</v>
      </c>
      <c r="L358" s="188">
        <f t="shared" si="27"/>
        <v>4.3826869647248159E-5</v>
      </c>
      <c r="M358" s="188">
        <f t="shared" si="28"/>
        <v>0.7</v>
      </c>
      <c r="N358" s="189">
        <f t="shared" si="29"/>
        <v>0.70004382686964717</v>
      </c>
      <c r="O358" s="190"/>
      <c r="P358" s="190"/>
    </row>
    <row r="359" spans="1:16" x14ac:dyDescent="0.2">
      <c r="A359" s="238">
        <v>353</v>
      </c>
      <c r="B359" s="225" t="s">
        <v>852</v>
      </c>
      <c r="C359" s="226" t="s">
        <v>1428</v>
      </c>
      <c r="D359" s="217" t="s">
        <v>856</v>
      </c>
      <c r="E359" s="221" t="s">
        <v>1445</v>
      </c>
      <c r="F359" s="196">
        <v>980820.52499999991</v>
      </c>
      <c r="G359" s="197">
        <v>905</v>
      </c>
      <c r="H359" s="110">
        <v>233</v>
      </c>
      <c r="I359" s="110">
        <v>355175</v>
      </c>
      <c r="J359" s="188">
        <f t="shared" si="25"/>
        <v>2.3755620326154983E-4</v>
      </c>
      <c r="K359" s="188">
        <f t="shared" si="26"/>
        <v>392.45856353591159</v>
      </c>
      <c r="L359" s="188">
        <f t="shared" si="27"/>
        <v>7.1266860978464947E-5</v>
      </c>
      <c r="M359" s="188">
        <f t="shared" si="28"/>
        <v>0.7</v>
      </c>
      <c r="N359" s="189">
        <f t="shared" si="29"/>
        <v>0.70007126686097843</v>
      </c>
      <c r="O359" s="190"/>
      <c r="P359" s="190"/>
    </row>
    <row r="360" spans="1:16" x14ac:dyDescent="0.2">
      <c r="A360" s="238">
        <v>354</v>
      </c>
      <c r="B360" s="185" t="s">
        <v>1023</v>
      </c>
      <c r="C360" s="226" t="s">
        <v>1428</v>
      </c>
      <c r="D360" s="228" t="s">
        <v>713</v>
      </c>
      <c r="E360" s="228" t="s">
        <v>714</v>
      </c>
      <c r="F360" s="196">
        <v>2434499.125</v>
      </c>
      <c r="G360" s="197">
        <v>1284</v>
      </c>
      <c r="H360" s="110">
        <v>571</v>
      </c>
      <c r="I360" s="110">
        <v>1094740</v>
      </c>
      <c r="J360" s="188">
        <f t="shared" si="25"/>
        <v>2.3454516542494136E-4</v>
      </c>
      <c r="K360" s="188">
        <f t="shared" si="26"/>
        <v>852.60124610591902</v>
      </c>
      <c r="L360" s="188">
        <f t="shared" si="27"/>
        <v>7.0363549627482406E-5</v>
      </c>
      <c r="M360" s="188">
        <f t="shared" si="28"/>
        <v>0.7</v>
      </c>
      <c r="N360" s="189">
        <f t="shared" si="29"/>
        <v>0.70007036354962748</v>
      </c>
      <c r="O360" s="190"/>
      <c r="P360" s="190"/>
    </row>
    <row r="361" spans="1:16" x14ac:dyDescent="0.2">
      <c r="A361" s="238">
        <v>355</v>
      </c>
      <c r="B361" s="185" t="s">
        <v>1023</v>
      </c>
      <c r="C361" s="226" t="s">
        <v>1428</v>
      </c>
      <c r="D361" s="228" t="s">
        <v>717</v>
      </c>
      <c r="E361" s="228" t="s">
        <v>1097</v>
      </c>
      <c r="F361" s="196">
        <v>1499603.7000000002</v>
      </c>
      <c r="G361" s="197">
        <v>883</v>
      </c>
      <c r="H361" s="110">
        <v>192</v>
      </c>
      <c r="I361" s="110">
        <v>404685</v>
      </c>
      <c r="J361" s="188">
        <f t="shared" si="25"/>
        <v>1.2803382653697105E-4</v>
      </c>
      <c r="K361" s="188">
        <f t="shared" si="26"/>
        <v>458.30690826727067</v>
      </c>
      <c r="L361" s="188">
        <f t="shared" si="27"/>
        <v>3.8410147961091316E-5</v>
      </c>
      <c r="M361" s="188">
        <f t="shared" si="28"/>
        <v>0.7</v>
      </c>
      <c r="N361" s="189">
        <f t="shared" si="29"/>
        <v>0.70003841014796109</v>
      </c>
      <c r="O361" s="190"/>
      <c r="P361" s="190"/>
    </row>
    <row r="362" spans="1:16" x14ac:dyDescent="0.2">
      <c r="A362" s="238">
        <v>356</v>
      </c>
      <c r="B362" s="185" t="s">
        <v>1023</v>
      </c>
      <c r="C362" s="226" t="s">
        <v>1428</v>
      </c>
      <c r="D362" s="229" t="s">
        <v>718</v>
      </c>
      <c r="E362" s="229" t="s">
        <v>719</v>
      </c>
      <c r="F362" s="196">
        <v>701696.75</v>
      </c>
      <c r="G362" s="197">
        <v>485</v>
      </c>
      <c r="H362" s="110">
        <v>250</v>
      </c>
      <c r="I362" s="110">
        <v>334715</v>
      </c>
      <c r="J362" s="188">
        <f t="shared" si="25"/>
        <v>3.5627926166110932E-4</v>
      </c>
      <c r="K362" s="188">
        <f t="shared" si="26"/>
        <v>690.13402061855675</v>
      </c>
      <c r="L362" s="188">
        <f t="shared" si="27"/>
        <v>1.0688377849833279E-4</v>
      </c>
      <c r="M362" s="188">
        <f t="shared" si="28"/>
        <v>0.7</v>
      </c>
      <c r="N362" s="189">
        <f t="shared" si="29"/>
        <v>0.70010688377849828</v>
      </c>
      <c r="O362" s="190"/>
      <c r="P362" s="190"/>
    </row>
    <row r="363" spans="1:16" x14ac:dyDescent="0.2">
      <c r="A363" s="238">
        <v>357</v>
      </c>
      <c r="B363" s="185" t="s">
        <v>1023</v>
      </c>
      <c r="C363" s="226" t="s">
        <v>1428</v>
      </c>
      <c r="D363" s="228" t="s">
        <v>715</v>
      </c>
      <c r="E363" s="228" t="s">
        <v>716</v>
      </c>
      <c r="F363" s="196">
        <v>1357990.1</v>
      </c>
      <c r="G363" s="197">
        <v>780</v>
      </c>
      <c r="H363" s="110">
        <v>292</v>
      </c>
      <c r="I363" s="110">
        <v>431500</v>
      </c>
      <c r="J363" s="188">
        <f t="shared" si="25"/>
        <v>2.1502365886172511E-4</v>
      </c>
      <c r="K363" s="188">
        <f t="shared" si="26"/>
        <v>553.20512820512818</v>
      </c>
      <c r="L363" s="188">
        <f t="shared" si="27"/>
        <v>6.4507097658517528E-5</v>
      </c>
      <c r="M363" s="188">
        <f t="shared" si="28"/>
        <v>0.7</v>
      </c>
      <c r="N363" s="189">
        <f t="shared" si="29"/>
        <v>0.70006450709765844</v>
      </c>
      <c r="O363" s="190"/>
      <c r="P363" s="190"/>
    </row>
    <row r="364" spans="1:16" x14ac:dyDescent="0.2">
      <c r="A364" s="238">
        <v>358</v>
      </c>
      <c r="B364" s="226" t="s">
        <v>1332</v>
      </c>
      <c r="C364" s="226" t="s">
        <v>1428</v>
      </c>
      <c r="D364" s="227" t="s">
        <v>752</v>
      </c>
      <c r="E364" s="227" t="s">
        <v>753</v>
      </c>
      <c r="F364" s="196">
        <v>4868109.3499999996</v>
      </c>
      <c r="G364" s="197">
        <v>1835</v>
      </c>
      <c r="H364" s="110">
        <v>877</v>
      </c>
      <c r="I364" s="110">
        <v>1765250</v>
      </c>
      <c r="J364" s="188">
        <f t="shared" si="25"/>
        <v>1.8015207485016745E-4</v>
      </c>
      <c r="K364" s="188">
        <f t="shared" si="26"/>
        <v>961.98910081743873</v>
      </c>
      <c r="L364" s="188">
        <f t="shared" si="27"/>
        <v>5.4045622455050233E-5</v>
      </c>
      <c r="M364" s="188">
        <f t="shared" si="28"/>
        <v>0.7</v>
      </c>
      <c r="N364" s="189">
        <f t="shared" si="29"/>
        <v>0.70005404562245499</v>
      </c>
      <c r="O364" s="190"/>
      <c r="P364" s="190"/>
    </row>
    <row r="365" spans="1:16" x14ac:dyDescent="0.2">
      <c r="A365" s="238">
        <v>359</v>
      </c>
      <c r="B365" s="226" t="s">
        <v>1332</v>
      </c>
      <c r="C365" s="226" t="s">
        <v>1428</v>
      </c>
      <c r="D365" s="227" t="s">
        <v>754</v>
      </c>
      <c r="E365" s="227" t="s">
        <v>1173</v>
      </c>
      <c r="F365" s="196">
        <v>1388877.75</v>
      </c>
      <c r="G365" s="197">
        <v>776</v>
      </c>
      <c r="H365" s="110">
        <v>441</v>
      </c>
      <c r="I365" s="110">
        <v>608990</v>
      </c>
      <c r="J365" s="188">
        <f t="shared" si="25"/>
        <v>3.1752254653082319E-4</v>
      </c>
      <c r="K365" s="188">
        <f t="shared" si="26"/>
        <v>784.78092783505156</v>
      </c>
      <c r="L365" s="188">
        <f t="shared" si="27"/>
        <v>9.5256763959246948E-5</v>
      </c>
      <c r="M365" s="188">
        <f t="shared" si="28"/>
        <v>0.7</v>
      </c>
      <c r="N365" s="189">
        <f t="shared" si="29"/>
        <v>0.70009525676395923</v>
      </c>
      <c r="O365" s="190"/>
      <c r="P365" s="190"/>
    </row>
    <row r="366" spans="1:16" x14ac:dyDescent="0.2">
      <c r="A366" s="238">
        <v>360</v>
      </c>
      <c r="B366" s="226" t="s">
        <v>1332</v>
      </c>
      <c r="C366" s="226" t="s">
        <v>1428</v>
      </c>
      <c r="D366" s="227" t="s">
        <v>756</v>
      </c>
      <c r="E366" s="227" t="s">
        <v>1174</v>
      </c>
      <c r="F366" s="196">
        <v>1723182.125</v>
      </c>
      <c r="G366" s="197">
        <v>919</v>
      </c>
      <c r="H366" s="110">
        <v>627</v>
      </c>
      <c r="I366" s="110">
        <v>935890</v>
      </c>
      <c r="J366" s="188">
        <f t="shared" si="25"/>
        <v>3.6386171310824156E-4</v>
      </c>
      <c r="K366" s="188">
        <f t="shared" si="26"/>
        <v>1018.3786724700761</v>
      </c>
      <c r="L366" s="188">
        <f t="shared" si="27"/>
        <v>1.0915851393247247E-4</v>
      </c>
      <c r="M366" s="188">
        <f t="shared" si="28"/>
        <v>0.7</v>
      </c>
      <c r="N366" s="189">
        <f t="shared" si="29"/>
        <v>0.70010915851393241</v>
      </c>
      <c r="O366" s="190"/>
      <c r="P366" s="190"/>
    </row>
    <row r="367" spans="1:16" x14ac:dyDescent="0.2">
      <c r="A367" s="238">
        <v>361</v>
      </c>
      <c r="B367" s="226" t="s">
        <v>1332</v>
      </c>
      <c r="C367" s="226" t="s">
        <v>1428</v>
      </c>
      <c r="D367" s="227" t="s">
        <v>755</v>
      </c>
      <c r="E367" s="227" t="s">
        <v>1175</v>
      </c>
      <c r="F367" s="196">
        <v>1212629.925</v>
      </c>
      <c r="G367" s="197">
        <v>656</v>
      </c>
      <c r="H367" s="110">
        <v>413</v>
      </c>
      <c r="I367" s="110">
        <v>612535</v>
      </c>
      <c r="J367" s="188">
        <f t="shared" si="25"/>
        <v>3.405820617530942E-4</v>
      </c>
      <c r="K367" s="188">
        <f t="shared" si="26"/>
        <v>933.74237804878044</v>
      </c>
      <c r="L367" s="188">
        <f t="shared" si="27"/>
        <v>1.0217461852592826E-4</v>
      </c>
      <c r="M367" s="188">
        <f t="shared" si="28"/>
        <v>0.7</v>
      </c>
      <c r="N367" s="189">
        <f t="shared" si="29"/>
        <v>0.70010217461852586</v>
      </c>
      <c r="O367" s="190"/>
      <c r="P367" s="190"/>
    </row>
    <row r="368" spans="1:16" x14ac:dyDescent="0.2">
      <c r="A368" s="238">
        <v>362</v>
      </c>
      <c r="B368" s="229" t="s">
        <v>77</v>
      </c>
      <c r="C368" s="226" t="s">
        <v>1428</v>
      </c>
      <c r="D368" s="229" t="s">
        <v>720</v>
      </c>
      <c r="E368" s="229" t="s">
        <v>723</v>
      </c>
      <c r="F368" s="196">
        <v>2884288.9249999998</v>
      </c>
      <c r="G368" s="197">
        <v>1366</v>
      </c>
      <c r="H368" s="110">
        <v>514</v>
      </c>
      <c r="I368" s="110">
        <v>1069915</v>
      </c>
      <c r="J368" s="188">
        <f t="shared" si="25"/>
        <v>1.7820683480938027E-4</v>
      </c>
      <c r="K368" s="188">
        <f t="shared" si="26"/>
        <v>783.24670571010245</v>
      </c>
      <c r="L368" s="188">
        <f t="shared" si="27"/>
        <v>5.3462050442814081E-5</v>
      </c>
      <c r="M368" s="188">
        <f t="shared" si="28"/>
        <v>0.7</v>
      </c>
      <c r="N368" s="189">
        <f t="shared" si="29"/>
        <v>0.70005346205044272</v>
      </c>
      <c r="O368" s="190"/>
      <c r="P368" s="190"/>
    </row>
    <row r="369" spans="1:16" x14ac:dyDescent="0.2">
      <c r="A369" s="238">
        <v>363</v>
      </c>
      <c r="B369" s="229" t="s">
        <v>77</v>
      </c>
      <c r="C369" s="226" t="s">
        <v>1428</v>
      </c>
      <c r="D369" s="229" t="s">
        <v>722</v>
      </c>
      <c r="E369" s="229" t="s">
        <v>1355</v>
      </c>
      <c r="F369" s="196">
        <v>2727449.4</v>
      </c>
      <c r="G369" s="197">
        <v>1294</v>
      </c>
      <c r="H369" s="110">
        <v>700</v>
      </c>
      <c r="I369" s="110">
        <v>1408210</v>
      </c>
      <c r="J369" s="188">
        <f t="shared" si="25"/>
        <v>2.5665004087701865E-4</v>
      </c>
      <c r="K369" s="188">
        <f t="shared" si="26"/>
        <v>1088.2612055641423</v>
      </c>
      <c r="L369" s="188">
        <f t="shared" si="27"/>
        <v>7.6995012263105588E-5</v>
      </c>
      <c r="M369" s="188">
        <f t="shared" si="28"/>
        <v>0.7</v>
      </c>
      <c r="N369" s="189">
        <f t="shared" si="29"/>
        <v>0.70007699501226306</v>
      </c>
      <c r="O369" s="190"/>
      <c r="P369" s="190"/>
    </row>
    <row r="370" spans="1:16" x14ac:dyDescent="0.2">
      <c r="A370" s="238">
        <v>364</v>
      </c>
      <c r="B370" s="229" t="s">
        <v>77</v>
      </c>
      <c r="C370" s="226" t="s">
        <v>1428</v>
      </c>
      <c r="D370" s="229" t="s">
        <v>725</v>
      </c>
      <c r="E370" s="229" t="s">
        <v>726</v>
      </c>
      <c r="F370" s="196">
        <v>1526038.25</v>
      </c>
      <c r="G370" s="197">
        <v>707</v>
      </c>
      <c r="H370" s="110">
        <v>114</v>
      </c>
      <c r="I370" s="110">
        <v>317235</v>
      </c>
      <c r="J370" s="188">
        <f t="shared" si="25"/>
        <v>7.4703238926022988E-5</v>
      </c>
      <c r="K370" s="188">
        <f t="shared" si="26"/>
        <v>448.70579915134368</v>
      </c>
      <c r="L370" s="188">
        <f t="shared" si="27"/>
        <v>2.2410971677806894E-5</v>
      </c>
      <c r="M370" s="188">
        <f t="shared" si="28"/>
        <v>0.7</v>
      </c>
      <c r="N370" s="189">
        <f t="shared" si="29"/>
        <v>0.70002241097167772</v>
      </c>
      <c r="O370" s="190"/>
      <c r="P370" s="190"/>
    </row>
    <row r="371" spans="1:16" x14ac:dyDescent="0.2">
      <c r="A371" s="238">
        <v>365</v>
      </c>
      <c r="B371" s="229" t="s">
        <v>77</v>
      </c>
      <c r="C371" s="226" t="s">
        <v>1428</v>
      </c>
      <c r="D371" s="229" t="s">
        <v>727</v>
      </c>
      <c r="E371" s="229" t="s">
        <v>728</v>
      </c>
      <c r="F371" s="196">
        <v>2618624.9749999996</v>
      </c>
      <c r="G371" s="197">
        <v>1121</v>
      </c>
      <c r="H371" s="110">
        <v>442</v>
      </c>
      <c r="I371" s="110">
        <v>1232550</v>
      </c>
      <c r="J371" s="188">
        <f t="shared" si="25"/>
        <v>1.6879087468414604E-4</v>
      </c>
      <c r="K371" s="188">
        <f t="shared" si="26"/>
        <v>1099.5093666369314</v>
      </c>
      <c r="L371" s="188">
        <f t="shared" si="27"/>
        <v>5.0637262405243811E-5</v>
      </c>
      <c r="M371" s="188">
        <f t="shared" si="28"/>
        <v>0.7</v>
      </c>
      <c r="N371" s="189">
        <f t="shared" si="29"/>
        <v>0.70005063726240524</v>
      </c>
      <c r="O371" s="190"/>
      <c r="P371" s="190"/>
    </row>
    <row r="372" spans="1:16" x14ac:dyDescent="0.2">
      <c r="A372" s="238">
        <v>366</v>
      </c>
      <c r="B372" s="229" t="s">
        <v>77</v>
      </c>
      <c r="C372" s="226" t="s">
        <v>1428</v>
      </c>
      <c r="D372" s="229" t="s">
        <v>724</v>
      </c>
      <c r="E372" s="229" t="s">
        <v>1446</v>
      </c>
      <c r="F372" s="196">
        <v>1826609.8499999999</v>
      </c>
      <c r="G372" s="197">
        <v>820</v>
      </c>
      <c r="H372" s="110">
        <v>287</v>
      </c>
      <c r="I372" s="110">
        <v>864180</v>
      </c>
      <c r="J372" s="188">
        <f t="shared" si="25"/>
        <v>1.5712167543605439E-4</v>
      </c>
      <c r="K372" s="188">
        <f t="shared" si="26"/>
        <v>1053.8780487804879</v>
      </c>
      <c r="L372" s="188">
        <f t="shared" si="27"/>
        <v>4.7136502630816319E-5</v>
      </c>
      <c r="M372" s="188">
        <f t="shared" si="28"/>
        <v>0.7</v>
      </c>
      <c r="N372" s="189">
        <f t="shared" si="29"/>
        <v>0.70004713650263073</v>
      </c>
      <c r="O372" s="190"/>
      <c r="P372" s="190"/>
    </row>
    <row r="373" spans="1:16" x14ac:dyDescent="0.2">
      <c r="A373" s="238">
        <v>367</v>
      </c>
      <c r="B373" s="229" t="s">
        <v>77</v>
      </c>
      <c r="C373" s="226" t="s">
        <v>1428</v>
      </c>
      <c r="D373" s="229" t="s">
        <v>733</v>
      </c>
      <c r="E373" s="229" t="s">
        <v>730</v>
      </c>
      <c r="F373" s="196">
        <v>2108404.2000000002</v>
      </c>
      <c r="G373" s="197">
        <v>1138</v>
      </c>
      <c r="H373" s="110">
        <v>408</v>
      </c>
      <c r="I373" s="110">
        <v>722250</v>
      </c>
      <c r="J373" s="188">
        <f t="shared" si="25"/>
        <v>1.9351128213461154E-4</v>
      </c>
      <c r="K373" s="188">
        <f t="shared" si="26"/>
        <v>634.66608084358529</v>
      </c>
      <c r="L373" s="188">
        <f t="shared" si="27"/>
        <v>5.8053384640383463E-5</v>
      </c>
      <c r="M373" s="188">
        <f t="shared" si="28"/>
        <v>0.7</v>
      </c>
      <c r="N373" s="189">
        <f t="shared" si="29"/>
        <v>0.70005805338464033</v>
      </c>
      <c r="O373" s="190"/>
      <c r="P373" s="190"/>
    </row>
    <row r="374" spans="1:16" x14ac:dyDescent="0.2">
      <c r="A374" s="238">
        <v>368</v>
      </c>
      <c r="B374" s="229" t="s">
        <v>77</v>
      </c>
      <c r="C374" s="226" t="s">
        <v>1428</v>
      </c>
      <c r="D374" s="229" t="s">
        <v>731</v>
      </c>
      <c r="E374" s="229" t="s">
        <v>732</v>
      </c>
      <c r="F374" s="196">
        <v>2853629.4</v>
      </c>
      <c r="G374" s="197">
        <v>1314</v>
      </c>
      <c r="H374" s="110">
        <v>651</v>
      </c>
      <c r="I374" s="110">
        <v>1650490</v>
      </c>
      <c r="J374" s="188">
        <f t="shared" si="25"/>
        <v>2.2813053439945635E-4</v>
      </c>
      <c r="K374" s="188">
        <f t="shared" si="26"/>
        <v>1256.0806697108067</v>
      </c>
      <c r="L374" s="188">
        <f t="shared" si="27"/>
        <v>6.8439160319836901E-5</v>
      </c>
      <c r="M374" s="188">
        <f t="shared" si="28"/>
        <v>0.7</v>
      </c>
      <c r="N374" s="189">
        <f t="shared" si="29"/>
        <v>0.7000684391603198</v>
      </c>
      <c r="O374" s="190"/>
      <c r="P374" s="190"/>
    </row>
    <row r="375" spans="1:16" x14ac:dyDescent="0.2">
      <c r="A375" s="238">
        <v>369</v>
      </c>
      <c r="B375" s="229" t="s">
        <v>77</v>
      </c>
      <c r="C375" s="226" t="s">
        <v>1428</v>
      </c>
      <c r="D375" s="229" t="s">
        <v>729</v>
      </c>
      <c r="E375" s="229" t="s">
        <v>1119</v>
      </c>
      <c r="F375" s="196">
        <v>1488048.2250000001</v>
      </c>
      <c r="G375" s="197">
        <v>834</v>
      </c>
      <c r="H375" s="110">
        <v>309</v>
      </c>
      <c r="I375" s="110">
        <v>467400</v>
      </c>
      <c r="J375" s="188">
        <f t="shared" si="25"/>
        <v>2.0765456038899545E-4</v>
      </c>
      <c r="K375" s="188">
        <f t="shared" si="26"/>
        <v>560.43165467625897</v>
      </c>
      <c r="L375" s="188">
        <f t="shared" si="27"/>
        <v>6.2296368116698637E-5</v>
      </c>
      <c r="M375" s="188">
        <f t="shared" si="28"/>
        <v>0.7</v>
      </c>
      <c r="N375" s="189">
        <f t="shared" si="29"/>
        <v>0.70006229636811668</v>
      </c>
      <c r="O375" s="190"/>
      <c r="P375" s="190"/>
    </row>
    <row r="376" spans="1:16" x14ac:dyDescent="0.2">
      <c r="A376" s="238">
        <v>370</v>
      </c>
      <c r="B376" s="225" t="s">
        <v>79</v>
      </c>
      <c r="C376" s="226" t="s">
        <v>1428</v>
      </c>
      <c r="D376" s="217" t="s">
        <v>819</v>
      </c>
      <c r="E376" s="221" t="s">
        <v>1029</v>
      </c>
      <c r="F376" s="196">
        <v>1003819.875</v>
      </c>
      <c r="G376" s="197">
        <v>860</v>
      </c>
      <c r="H376" s="110">
        <v>267</v>
      </c>
      <c r="I376" s="110">
        <v>327140</v>
      </c>
      <c r="J376" s="188">
        <f t="shared" si="25"/>
        <v>2.6598397446553844E-4</v>
      </c>
      <c r="K376" s="188">
        <f t="shared" si="26"/>
        <v>380.39534883720933</v>
      </c>
      <c r="L376" s="188">
        <f t="shared" si="27"/>
        <v>7.9795192339661536E-5</v>
      </c>
      <c r="M376" s="188">
        <f t="shared" si="28"/>
        <v>0.7</v>
      </c>
      <c r="N376" s="189">
        <f t="shared" si="29"/>
        <v>0.70007979519233965</v>
      </c>
      <c r="O376" s="190"/>
      <c r="P376" s="190"/>
    </row>
    <row r="377" spans="1:16" x14ac:dyDescent="0.2">
      <c r="A377" s="238">
        <v>371</v>
      </c>
      <c r="B377" s="225" t="s">
        <v>79</v>
      </c>
      <c r="C377" s="226" t="s">
        <v>1428</v>
      </c>
      <c r="D377" s="217" t="s">
        <v>817</v>
      </c>
      <c r="E377" s="221" t="s">
        <v>818</v>
      </c>
      <c r="F377" s="196">
        <v>1756587.7249999999</v>
      </c>
      <c r="G377" s="197">
        <v>1074</v>
      </c>
      <c r="H377" s="110">
        <v>335</v>
      </c>
      <c r="I377" s="110">
        <v>580310</v>
      </c>
      <c r="J377" s="188">
        <f t="shared" si="25"/>
        <v>1.9071065750502159E-4</v>
      </c>
      <c r="K377" s="188">
        <f t="shared" si="26"/>
        <v>540.32588454376162</v>
      </c>
      <c r="L377" s="188">
        <f t="shared" si="27"/>
        <v>5.7213197251506472E-5</v>
      </c>
      <c r="M377" s="188">
        <f t="shared" si="28"/>
        <v>0.7</v>
      </c>
      <c r="N377" s="189">
        <f t="shared" si="29"/>
        <v>0.70005721319725145</v>
      </c>
      <c r="O377" s="190"/>
      <c r="P377" s="190"/>
    </row>
    <row r="378" spans="1:16" x14ac:dyDescent="0.2">
      <c r="A378" s="238">
        <v>372</v>
      </c>
      <c r="B378" s="225" t="s">
        <v>79</v>
      </c>
      <c r="C378" s="226" t="s">
        <v>1428</v>
      </c>
      <c r="D378" s="217" t="s">
        <v>820</v>
      </c>
      <c r="E378" s="221" t="s">
        <v>1030</v>
      </c>
      <c r="F378" s="196">
        <v>1876193.625</v>
      </c>
      <c r="G378" s="197">
        <v>1112</v>
      </c>
      <c r="H378" s="110">
        <v>349</v>
      </c>
      <c r="I378" s="110">
        <v>522725</v>
      </c>
      <c r="J378" s="188">
        <f t="shared" si="25"/>
        <v>1.8601491623765644E-4</v>
      </c>
      <c r="K378" s="188">
        <f t="shared" si="26"/>
        <v>470.07643884892087</v>
      </c>
      <c r="L378" s="188">
        <f t="shared" si="27"/>
        <v>5.5804474871296931E-5</v>
      </c>
      <c r="M378" s="188">
        <f t="shared" si="28"/>
        <v>0.7</v>
      </c>
      <c r="N378" s="189">
        <f t="shared" si="29"/>
        <v>0.70005580447487126</v>
      </c>
      <c r="O378" s="190"/>
      <c r="P378" s="190"/>
    </row>
    <row r="379" spans="1:16" x14ac:dyDescent="0.2">
      <c r="A379" s="238">
        <v>373</v>
      </c>
      <c r="B379" s="225" t="s">
        <v>79</v>
      </c>
      <c r="C379" s="226" t="s">
        <v>1428</v>
      </c>
      <c r="D379" s="217" t="s">
        <v>821</v>
      </c>
      <c r="E379" s="220" t="s">
        <v>1188</v>
      </c>
      <c r="F379" s="196">
        <v>2761798.3499999996</v>
      </c>
      <c r="G379" s="197">
        <v>1342</v>
      </c>
      <c r="H379" s="110">
        <v>461</v>
      </c>
      <c r="I379" s="110">
        <v>835595</v>
      </c>
      <c r="J379" s="188">
        <f t="shared" si="25"/>
        <v>1.6692022428067569E-4</v>
      </c>
      <c r="K379" s="188">
        <f t="shared" si="26"/>
        <v>622.64903129657228</v>
      </c>
      <c r="L379" s="188">
        <f t="shared" si="27"/>
        <v>5.0076067284202704E-5</v>
      </c>
      <c r="M379" s="188">
        <f t="shared" si="28"/>
        <v>0.7</v>
      </c>
      <c r="N379" s="189">
        <f t="shared" si="29"/>
        <v>0.7000500760672842</v>
      </c>
      <c r="O379" s="190"/>
      <c r="P379" s="190"/>
    </row>
    <row r="380" spans="1:16" x14ac:dyDescent="0.2">
      <c r="A380" s="238">
        <v>374</v>
      </c>
      <c r="B380" s="225" t="s">
        <v>1219</v>
      </c>
      <c r="C380" s="226" t="s">
        <v>1428</v>
      </c>
      <c r="D380" s="217" t="s">
        <v>822</v>
      </c>
      <c r="E380" s="221" t="s">
        <v>1031</v>
      </c>
      <c r="F380" s="196">
        <v>3684951.125</v>
      </c>
      <c r="G380" s="197">
        <v>2134</v>
      </c>
      <c r="H380" s="110">
        <v>394</v>
      </c>
      <c r="I380" s="110">
        <v>907205</v>
      </c>
      <c r="J380" s="188">
        <f t="shared" si="25"/>
        <v>1.0692136384848253E-4</v>
      </c>
      <c r="K380" s="188">
        <f t="shared" si="26"/>
        <v>425.11949390815369</v>
      </c>
      <c r="L380" s="188">
        <f t="shared" si="27"/>
        <v>3.2076409154544754E-5</v>
      </c>
      <c r="M380" s="188">
        <f t="shared" si="28"/>
        <v>0.7</v>
      </c>
      <c r="N380" s="189">
        <f t="shared" si="29"/>
        <v>0.70003207640915455</v>
      </c>
      <c r="O380" s="190"/>
      <c r="P380" s="190"/>
    </row>
    <row r="381" spans="1:16" x14ac:dyDescent="0.2">
      <c r="A381" s="238">
        <v>375</v>
      </c>
      <c r="B381" s="225" t="s">
        <v>1219</v>
      </c>
      <c r="C381" s="226" t="s">
        <v>1428</v>
      </c>
      <c r="D381" s="217" t="s">
        <v>823</v>
      </c>
      <c r="E381" s="221" t="s">
        <v>1032</v>
      </c>
      <c r="F381" s="196">
        <v>1867470.65</v>
      </c>
      <c r="G381" s="197">
        <v>1077</v>
      </c>
      <c r="H381" s="110">
        <v>475</v>
      </c>
      <c r="I381" s="110">
        <v>1017855</v>
      </c>
      <c r="J381" s="188">
        <f t="shared" si="25"/>
        <v>2.5435473376783727E-4</v>
      </c>
      <c r="K381" s="188">
        <f t="shared" si="26"/>
        <v>945.08356545960999</v>
      </c>
      <c r="L381" s="188">
        <f t="shared" si="27"/>
        <v>7.6306420130351174E-5</v>
      </c>
      <c r="M381" s="188">
        <f t="shared" si="28"/>
        <v>0.7</v>
      </c>
      <c r="N381" s="189">
        <f t="shared" si="29"/>
        <v>0.7000763064201303</v>
      </c>
      <c r="O381" s="190"/>
      <c r="P381" s="190"/>
    </row>
    <row r="382" spans="1:16" x14ac:dyDescent="0.2">
      <c r="A382" s="238">
        <v>376</v>
      </c>
      <c r="B382" s="225" t="s">
        <v>1219</v>
      </c>
      <c r="C382" s="226" t="s">
        <v>1428</v>
      </c>
      <c r="D382" s="217" t="s">
        <v>824</v>
      </c>
      <c r="E382" s="221" t="s">
        <v>1304</v>
      </c>
      <c r="F382" s="196">
        <v>852882.97499999998</v>
      </c>
      <c r="G382" s="197">
        <v>791</v>
      </c>
      <c r="H382" s="110">
        <v>237</v>
      </c>
      <c r="I382" s="110">
        <v>259650</v>
      </c>
      <c r="J382" s="188">
        <f t="shared" si="25"/>
        <v>2.7788103051300798E-4</v>
      </c>
      <c r="K382" s="188">
        <f t="shared" si="26"/>
        <v>328.25537294563844</v>
      </c>
      <c r="L382" s="188">
        <f t="shared" si="27"/>
        <v>8.3364309153902385E-5</v>
      </c>
      <c r="M382" s="188">
        <f t="shared" si="28"/>
        <v>0.7</v>
      </c>
      <c r="N382" s="189">
        <f t="shared" si="29"/>
        <v>0.70008336430915385</v>
      </c>
      <c r="O382" s="190"/>
      <c r="P382" s="190"/>
    </row>
    <row r="383" spans="1:16" x14ac:dyDescent="0.2">
      <c r="A383" s="238">
        <v>377</v>
      </c>
      <c r="B383" s="225" t="s">
        <v>85</v>
      </c>
      <c r="C383" s="226" t="s">
        <v>1428</v>
      </c>
      <c r="D383" s="217" t="s">
        <v>842</v>
      </c>
      <c r="E383" s="221" t="s">
        <v>843</v>
      </c>
      <c r="F383" s="196">
        <v>992267.375</v>
      </c>
      <c r="G383" s="197">
        <v>680</v>
      </c>
      <c r="H383" s="110">
        <v>263</v>
      </c>
      <c r="I383" s="110">
        <v>327710</v>
      </c>
      <c r="J383" s="188">
        <f t="shared" si="25"/>
        <v>2.6504952861117702E-4</v>
      </c>
      <c r="K383" s="188">
        <f t="shared" si="26"/>
        <v>481.9264705882353</v>
      </c>
      <c r="L383" s="188">
        <f t="shared" si="27"/>
        <v>7.9514858583353107E-5</v>
      </c>
      <c r="M383" s="188">
        <f t="shared" si="28"/>
        <v>0.7</v>
      </c>
      <c r="N383" s="189">
        <f t="shared" si="29"/>
        <v>0.70007951485858333</v>
      </c>
      <c r="O383" s="190"/>
      <c r="P383" s="190"/>
    </row>
    <row r="384" spans="1:16" x14ac:dyDescent="0.2">
      <c r="A384" s="238">
        <v>378</v>
      </c>
      <c r="B384" s="225" t="s">
        <v>85</v>
      </c>
      <c r="C384" s="226" t="s">
        <v>1428</v>
      </c>
      <c r="D384" s="217" t="s">
        <v>841</v>
      </c>
      <c r="E384" s="221" t="s">
        <v>1035</v>
      </c>
      <c r="F384" s="196">
        <v>2174078.4750000001</v>
      </c>
      <c r="G384" s="197">
        <v>883</v>
      </c>
      <c r="H384" s="110">
        <v>261</v>
      </c>
      <c r="I384" s="110">
        <v>633400</v>
      </c>
      <c r="J384" s="188">
        <f t="shared" si="25"/>
        <v>1.2005086430930236E-4</v>
      </c>
      <c r="K384" s="188">
        <f t="shared" si="26"/>
        <v>717.32729331823327</v>
      </c>
      <c r="L384" s="188">
        <f t="shared" si="27"/>
        <v>3.6015259292790703E-5</v>
      </c>
      <c r="M384" s="188">
        <f t="shared" si="28"/>
        <v>0.7</v>
      </c>
      <c r="N384" s="189">
        <f t="shared" si="29"/>
        <v>0.70003601525929271</v>
      </c>
      <c r="O384" s="190"/>
      <c r="P384" s="190"/>
    </row>
    <row r="385" spans="1:16" x14ac:dyDescent="0.2">
      <c r="A385" s="238">
        <v>379</v>
      </c>
      <c r="B385" s="226" t="s">
        <v>74</v>
      </c>
      <c r="C385" s="226" t="s">
        <v>1428</v>
      </c>
      <c r="D385" s="227" t="s">
        <v>791</v>
      </c>
      <c r="E385" s="227" t="s">
        <v>1053</v>
      </c>
      <c r="F385" s="196">
        <v>449443.89999999997</v>
      </c>
      <c r="G385" s="197">
        <v>196</v>
      </c>
      <c r="H385" s="110">
        <v>159</v>
      </c>
      <c r="I385" s="110">
        <v>198140</v>
      </c>
      <c r="J385" s="188">
        <f t="shared" si="25"/>
        <v>3.5377051507429517E-4</v>
      </c>
      <c r="K385" s="188">
        <f t="shared" si="26"/>
        <v>1010.9183673469388</v>
      </c>
      <c r="L385" s="188">
        <f t="shared" si="27"/>
        <v>1.0613115452228855E-4</v>
      </c>
      <c r="M385" s="188">
        <f t="shared" si="28"/>
        <v>0.7</v>
      </c>
      <c r="N385" s="189">
        <f t="shared" si="29"/>
        <v>0.70010613115452225</v>
      </c>
      <c r="O385" s="190"/>
      <c r="P385" s="190"/>
    </row>
    <row r="386" spans="1:16" x14ac:dyDescent="0.2">
      <c r="A386" s="238">
        <v>380</v>
      </c>
      <c r="B386" s="226" t="s">
        <v>74</v>
      </c>
      <c r="C386" s="226" t="s">
        <v>1428</v>
      </c>
      <c r="D386" s="227" t="s">
        <v>790</v>
      </c>
      <c r="E386" s="227" t="s">
        <v>1214</v>
      </c>
      <c r="F386" s="196">
        <v>1203713.2749999999</v>
      </c>
      <c r="G386" s="197">
        <v>583</v>
      </c>
      <c r="H386" s="110">
        <v>311</v>
      </c>
      <c r="I386" s="110">
        <v>351780</v>
      </c>
      <c r="J386" s="188">
        <f t="shared" si="25"/>
        <v>2.5836717635269082E-4</v>
      </c>
      <c r="K386" s="188">
        <f t="shared" si="26"/>
        <v>603.39622641509436</v>
      </c>
      <c r="L386" s="188">
        <f t="shared" si="27"/>
        <v>7.7510152905807246E-5</v>
      </c>
      <c r="M386" s="188">
        <f t="shared" si="28"/>
        <v>0.7</v>
      </c>
      <c r="N386" s="189">
        <f t="shared" si="29"/>
        <v>0.70007751015290576</v>
      </c>
      <c r="O386" s="190"/>
      <c r="P386" s="190"/>
    </row>
    <row r="387" spans="1:16" x14ac:dyDescent="0.2">
      <c r="A387" s="238">
        <v>381</v>
      </c>
      <c r="B387" s="226" t="s">
        <v>74</v>
      </c>
      <c r="C387" s="226" t="s">
        <v>1428</v>
      </c>
      <c r="D387" s="227" t="s">
        <v>792</v>
      </c>
      <c r="E387" s="227" t="s">
        <v>1215</v>
      </c>
      <c r="F387" s="196">
        <v>616391.17500000005</v>
      </c>
      <c r="G387" s="197">
        <v>455</v>
      </c>
      <c r="H387" s="110">
        <v>242</v>
      </c>
      <c r="I387" s="110">
        <v>243120</v>
      </c>
      <c r="J387" s="188">
        <f t="shared" si="25"/>
        <v>3.9260782732653492E-4</v>
      </c>
      <c r="K387" s="188">
        <f t="shared" si="26"/>
        <v>534.32967032967031</v>
      </c>
      <c r="L387" s="188">
        <f t="shared" si="27"/>
        <v>1.1778234819796047E-4</v>
      </c>
      <c r="M387" s="188">
        <f t="shared" si="28"/>
        <v>0.7</v>
      </c>
      <c r="N387" s="189">
        <f t="shared" si="29"/>
        <v>0.70011778234819788</v>
      </c>
      <c r="O387" s="190"/>
      <c r="P387" s="190"/>
    </row>
    <row r="388" spans="1:16" x14ac:dyDescent="0.2">
      <c r="A388" s="238">
        <v>382</v>
      </c>
      <c r="B388" s="226" t="s">
        <v>75</v>
      </c>
      <c r="C388" s="226" t="s">
        <v>1428</v>
      </c>
      <c r="D388" s="227" t="s">
        <v>793</v>
      </c>
      <c r="E388" s="227" t="s">
        <v>1183</v>
      </c>
      <c r="F388" s="196">
        <v>3098790.8250000002</v>
      </c>
      <c r="G388" s="197">
        <v>1545</v>
      </c>
      <c r="H388" s="110">
        <v>536</v>
      </c>
      <c r="I388" s="110">
        <v>1131320</v>
      </c>
      <c r="J388" s="188">
        <f t="shared" si="25"/>
        <v>1.7297069414164151E-4</v>
      </c>
      <c r="K388" s="188">
        <f t="shared" si="26"/>
        <v>732.24595469255667</v>
      </c>
      <c r="L388" s="188">
        <f t="shared" si="27"/>
        <v>5.1891208242492452E-5</v>
      </c>
      <c r="M388" s="188">
        <f t="shared" si="28"/>
        <v>0.7</v>
      </c>
      <c r="N388" s="189">
        <f t="shared" si="29"/>
        <v>0.70005189120824241</v>
      </c>
      <c r="O388" s="190"/>
      <c r="P388" s="190"/>
    </row>
    <row r="389" spans="1:16" x14ac:dyDescent="0.2">
      <c r="A389" s="238">
        <v>383</v>
      </c>
      <c r="B389" s="226" t="s">
        <v>75</v>
      </c>
      <c r="C389" s="226" t="s">
        <v>1428</v>
      </c>
      <c r="D389" s="227" t="s">
        <v>796</v>
      </c>
      <c r="E389" s="227" t="s">
        <v>1184</v>
      </c>
      <c r="F389" s="196">
        <v>2282367.9750000001</v>
      </c>
      <c r="G389" s="197">
        <v>1204</v>
      </c>
      <c r="H389" s="110">
        <v>320</v>
      </c>
      <c r="I389" s="110">
        <v>797055</v>
      </c>
      <c r="J389" s="188">
        <f t="shared" si="25"/>
        <v>1.4020526203711739E-4</v>
      </c>
      <c r="K389" s="188">
        <f t="shared" si="26"/>
        <v>662.00581395348843</v>
      </c>
      <c r="L389" s="188">
        <f t="shared" si="27"/>
        <v>4.2061578611135217E-5</v>
      </c>
      <c r="M389" s="188">
        <f t="shared" si="28"/>
        <v>0.7</v>
      </c>
      <c r="N389" s="189">
        <f t="shared" si="29"/>
        <v>0.70004206157861104</v>
      </c>
      <c r="O389" s="190"/>
      <c r="P389" s="190"/>
    </row>
    <row r="390" spans="1:16" x14ac:dyDescent="0.2">
      <c r="A390" s="238">
        <v>384</v>
      </c>
      <c r="B390" s="226" t="s">
        <v>75</v>
      </c>
      <c r="C390" s="226" t="s">
        <v>1428</v>
      </c>
      <c r="D390" s="227" t="s">
        <v>794</v>
      </c>
      <c r="E390" s="227" t="s">
        <v>1185</v>
      </c>
      <c r="F390" s="196">
        <v>2190307.9750000001</v>
      </c>
      <c r="G390" s="197">
        <v>1172</v>
      </c>
      <c r="H390" s="110">
        <v>435</v>
      </c>
      <c r="I390" s="110">
        <v>782735</v>
      </c>
      <c r="J390" s="188">
        <f t="shared" si="25"/>
        <v>1.9860220798401649E-4</v>
      </c>
      <c r="K390" s="188">
        <f t="shared" si="26"/>
        <v>667.86262798634812</v>
      </c>
      <c r="L390" s="188">
        <f t="shared" si="27"/>
        <v>5.9580662395204946E-5</v>
      </c>
      <c r="M390" s="188">
        <f t="shared" si="28"/>
        <v>0.7</v>
      </c>
      <c r="N390" s="189">
        <f t="shared" si="29"/>
        <v>0.70005958066239515</v>
      </c>
      <c r="O390" s="190"/>
      <c r="P390" s="190"/>
    </row>
    <row r="391" spans="1:16" x14ac:dyDescent="0.2">
      <c r="A391" s="238">
        <v>385</v>
      </c>
      <c r="B391" s="226" t="s">
        <v>75</v>
      </c>
      <c r="C391" s="226" t="s">
        <v>1428</v>
      </c>
      <c r="D391" s="227" t="s">
        <v>795</v>
      </c>
      <c r="E391" s="227" t="s">
        <v>1186</v>
      </c>
      <c r="F391" s="196">
        <v>1838110.2749999999</v>
      </c>
      <c r="G391" s="197">
        <v>976</v>
      </c>
      <c r="H391" s="110">
        <v>634</v>
      </c>
      <c r="I391" s="110">
        <v>1074765</v>
      </c>
      <c r="J391" s="188">
        <f t="shared" ref="J391:J453" si="30">IFERROR(H391/F391,0)</f>
        <v>3.4491945811031391E-4</v>
      </c>
      <c r="K391" s="188">
        <f t="shared" ref="K391:K453" si="31">IFERROR(I391/G391,0)</f>
        <v>1101.1936475409836</v>
      </c>
      <c r="L391" s="188">
        <f t="shared" si="27"/>
        <v>1.0347583743309416E-4</v>
      </c>
      <c r="M391" s="188">
        <f t="shared" si="28"/>
        <v>0.7</v>
      </c>
      <c r="N391" s="189">
        <f t="shared" si="29"/>
        <v>0.70010347583743304</v>
      </c>
      <c r="O391" s="190"/>
      <c r="P391" s="190"/>
    </row>
    <row r="392" spans="1:16" x14ac:dyDescent="0.2">
      <c r="A392" s="238">
        <v>386</v>
      </c>
      <c r="B392" s="226" t="s">
        <v>76</v>
      </c>
      <c r="C392" s="226" t="s">
        <v>1428</v>
      </c>
      <c r="D392" s="227" t="s">
        <v>799</v>
      </c>
      <c r="E392" s="227" t="s">
        <v>800</v>
      </c>
      <c r="F392" s="196">
        <v>1786841.375</v>
      </c>
      <c r="G392" s="197">
        <v>1042</v>
      </c>
      <c r="H392" s="110">
        <v>545</v>
      </c>
      <c r="I392" s="110">
        <v>738985</v>
      </c>
      <c r="J392" s="188">
        <f t="shared" si="30"/>
        <v>3.050074884235317E-4</v>
      </c>
      <c r="K392" s="188">
        <f t="shared" si="31"/>
        <v>709.19865642994239</v>
      </c>
      <c r="L392" s="188">
        <f t="shared" ref="L392:L454" si="32">IF((J392*0.3)&gt;30%,30%,(J392*0.3))</f>
        <v>9.1502246527059501E-5</v>
      </c>
      <c r="M392" s="188">
        <f t="shared" ref="M392:M454" si="33">IF((K392*0.7)&gt;70%,70%,(K392*0.7))</f>
        <v>0.7</v>
      </c>
      <c r="N392" s="189">
        <f t="shared" ref="N392:N454" si="34">L392+M392</f>
        <v>0.70009150224652705</v>
      </c>
      <c r="O392" s="190"/>
      <c r="P392" s="190"/>
    </row>
    <row r="393" spans="1:16" x14ac:dyDescent="0.2">
      <c r="A393" s="238">
        <v>387</v>
      </c>
      <c r="B393" s="226" t="s">
        <v>76</v>
      </c>
      <c r="C393" s="226" t="s">
        <v>1428</v>
      </c>
      <c r="D393" s="227" t="s">
        <v>801</v>
      </c>
      <c r="E393" s="227" t="s">
        <v>1187</v>
      </c>
      <c r="F393" s="196">
        <v>2575578.7750000004</v>
      </c>
      <c r="G393" s="197">
        <v>1203</v>
      </c>
      <c r="H393" s="110">
        <v>309</v>
      </c>
      <c r="I393" s="110">
        <v>707245</v>
      </c>
      <c r="J393" s="188">
        <f t="shared" si="30"/>
        <v>1.199730340222267E-4</v>
      </c>
      <c r="K393" s="188">
        <f t="shared" si="31"/>
        <v>587.90108063175398</v>
      </c>
      <c r="L393" s="188">
        <f t="shared" si="32"/>
        <v>3.5991910206668007E-5</v>
      </c>
      <c r="M393" s="188">
        <f t="shared" si="33"/>
        <v>0.7</v>
      </c>
      <c r="N393" s="189">
        <f t="shared" si="34"/>
        <v>0.7000359919102066</v>
      </c>
      <c r="O393" s="190"/>
      <c r="P393" s="190"/>
    </row>
    <row r="394" spans="1:16" x14ac:dyDescent="0.2">
      <c r="A394" s="238">
        <v>388</v>
      </c>
      <c r="B394" s="226" t="s">
        <v>76</v>
      </c>
      <c r="C394" s="226" t="s">
        <v>1428</v>
      </c>
      <c r="D394" s="227" t="s">
        <v>1124</v>
      </c>
      <c r="E394" s="227" t="s">
        <v>802</v>
      </c>
      <c r="F394" s="196">
        <v>3315792.1500000004</v>
      </c>
      <c r="G394" s="197">
        <v>1987</v>
      </c>
      <c r="H394" s="110">
        <v>675</v>
      </c>
      <c r="I394" s="110">
        <v>1100955</v>
      </c>
      <c r="J394" s="188">
        <f t="shared" si="30"/>
        <v>2.0357126426033667E-4</v>
      </c>
      <c r="K394" s="188">
        <f t="shared" si="31"/>
        <v>554.07901358832407</v>
      </c>
      <c r="L394" s="188">
        <f t="shared" si="32"/>
        <v>6.1071379278101003E-5</v>
      </c>
      <c r="M394" s="188">
        <f t="shared" si="33"/>
        <v>0.7</v>
      </c>
      <c r="N394" s="189">
        <f t="shared" si="34"/>
        <v>0.70006107137927809</v>
      </c>
      <c r="O394" s="190"/>
      <c r="P394" s="190"/>
    </row>
    <row r="395" spans="1:16" x14ac:dyDescent="0.2">
      <c r="A395" s="238">
        <v>389</v>
      </c>
      <c r="B395" s="226" t="s">
        <v>76</v>
      </c>
      <c r="C395" s="226" t="s">
        <v>1428</v>
      </c>
      <c r="D395" s="227" t="s">
        <v>797</v>
      </c>
      <c r="E395" s="227" t="s">
        <v>798</v>
      </c>
      <c r="F395" s="196">
        <v>1648502.425</v>
      </c>
      <c r="G395" s="197">
        <v>865</v>
      </c>
      <c r="H395" s="110">
        <v>507</v>
      </c>
      <c r="I395" s="110">
        <v>896275</v>
      </c>
      <c r="J395" s="188">
        <f t="shared" si="30"/>
        <v>3.0755186787183525E-4</v>
      </c>
      <c r="K395" s="188">
        <f t="shared" si="31"/>
        <v>1036.1560693641618</v>
      </c>
      <c r="L395" s="188">
        <f t="shared" si="32"/>
        <v>9.2265560361550576E-5</v>
      </c>
      <c r="M395" s="188">
        <f t="shared" si="33"/>
        <v>0.7</v>
      </c>
      <c r="N395" s="189">
        <f t="shared" si="34"/>
        <v>0.70009226556036153</v>
      </c>
      <c r="O395" s="190"/>
      <c r="P395" s="190"/>
    </row>
    <row r="396" spans="1:16" ht="15" customHeight="1" x14ac:dyDescent="0.2">
      <c r="A396" s="238">
        <v>390</v>
      </c>
      <c r="B396" s="225" t="s">
        <v>87</v>
      </c>
      <c r="C396" s="226" t="s">
        <v>1428</v>
      </c>
      <c r="D396" s="219" t="s">
        <v>867</v>
      </c>
      <c r="E396" s="230" t="s">
        <v>868</v>
      </c>
      <c r="F396" s="196">
        <v>2555237.7000000002</v>
      </c>
      <c r="G396" s="197">
        <v>1226</v>
      </c>
      <c r="H396" s="110">
        <v>286</v>
      </c>
      <c r="I396" s="110">
        <v>893390</v>
      </c>
      <c r="J396" s="188">
        <f t="shared" si="30"/>
        <v>1.1192696475948206E-4</v>
      </c>
      <c r="K396" s="188">
        <f t="shared" si="31"/>
        <v>728.70309951060358</v>
      </c>
      <c r="L396" s="188">
        <f t="shared" si="32"/>
        <v>3.3578089427844615E-5</v>
      </c>
      <c r="M396" s="188">
        <f t="shared" si="33"/>
        <v>0.7</v>
      </c>
      <c r="N396" s="189">
        <f t="shared" si="34"/>
        <v>0.70003357808942779</v>
      </c>
      <c r="O396" s="190"/>
      <c r="P396" s="190"/>
    </row>
    <row r="397" spans="1:16" ht="14.25" customHeight="1" x14ac:dyDescent="0.2">
      <c r="A397" s="238">
        <v>391</v>
      </c>
      <c r="B397" s="225" t="s">
        <v>87</v>
      </c>
      <c r="C397" s="226" t="s">
        <v>1428</v>
      </c>
      <c r="D397" s="219" t="s">
        <v>871</v>
      </c>
      <c r="E397" s="230" t="s">
        <v>866</v>
      </c>
      <c r="F397" s="196">
        <v>2104547.1749999998</v>
      </c>
      <c r="G397" s="197">
        <v>1233</v>
      </c>
      <c r="H397" s="110">
        <v>447</v>
      </c>
      <c r="I397" s="110">
        <v>705940</v>
      </c>
      <c r="J397" s="188">
        <f t="shared" si="30"/>
        <v>2.1239723457375101E-4</v>
      </c>
      <c r="K397" s="188">
        <f t="shared" si="31"/>
        <v>572.53852392538522</v>
      </c>
      <c r="L397" s="188">
        <f t="shared" si="32"/>
        <v>6.3719170372125307E-5</v>
      </c>
      <c r="M397" s="188">
        <f t="shared" si="33"/>
        <v>0.7</v>
      </c>
      <c r="N397" s="189">
        <f t="shared" si="34"/>
        <v>0.70006371917037213</v>
      </c>
      <c r="O397" s="190"/>
      <c r="P397" s="190"/>
    </row>
    <row r="398" spans="1:16" ht="15" customHeight="1" x14ac:dyDescent="0.2">
      <c r="A398" s="238">
        <v>392</v>
      </c>
      <c r="B398" s="225" t="s">
        <v>87</v>
      </c>
      <c r="C398" s="226" t="s">
        <v>1428</v>
      </c>
      <c r="D398" s="219" t="s">
        <v>873</v>
      </c>
      <c r="E398" s="230" t="s">
        <v>872</v>
      </c>
      <c r="F398" s="196">
        <v>1827847.1</v>
      </c>
      <c r="G398" s="197">
        <v>987</v>
      </c>
      <c r="H398" s="110">
        <v>483</v>
      </c>
      <c r="I398" s="110">
        <v>837775</v>
      </c>
      <c r="J398" s="188">
        <f t="shared" si="30"/>
        <v>2.6424529710389886E-4</v>
      </c>
      <c r="K398" s="188">
        <f t="shared" si="31"/>
        <v>848.80952380952385</v>
      </c>
      <c r="L398" s="188">
        <f t="shared" si="32"/>
        <v>7.9273589131169655E-5</v>
      </c>
      <c r="M398" s="188">
        <f t="shared" si="33"/>
        <v>0.7</v>
      </c>
      <c r="N398" s="189">
        <f t="shared" si="34"/>
        <v>0.70007927358913113</v>
      </c>
      <c r="O398" s="190"/>
      <c r="P398" s="190"/>
    </row>
    <row r="399" spans="1:16" ht="14.25" customHeight="1" x14ac:dyDescent="0.2">
      <c r="A399" s="238">
        <v>393</v>
      </c>
      <c r="B399" s="225" t="s">
        <v>87</v>
      </c>
      <c r="C399" s="226" t="s">
        <v>1428</v>
      </c>
      <c r="D399" s="219" t="s">
        <v>865</v>
      </c>
      <c r="E399" s="230" t="s">
        <v>1036</v>
      </c>
      <c r="F399" s="196">
        <v>2015161.9</v>
      </c>
      <c r="G399" s="197">
        <v>1138</v>
      </c>
      <c r="H399" s="110">
        <v>409</v>
      </c>
      <c r="I399" s="110">
        <v>674830</v>
      </c>
      <c r="J399" s="188">
        <f t="shared" si="30"/>
        <v>2.0296136007732184E-4</v>
      </c>
      <c r="K399" s="188">
        <f t="shared" si="31"/>
        <v>592.99648506151141</v>
      </c>
      <c r="L399" s="188">
        <f t="shared" si="32"/>
        <v>6.0888408023196546E-5</v>
      </c>
      <c r="M399" s="188">
        <f t="shared" si="33"/>
        <v>0.7</v>
      </c>
      <c r="N399" s="189">
        <f t="shared" si="34"/>
        <v>0.70006088840802316</v>
      </c>
      <c r="O399" s="190"/>
      <c r="P399" s="190"/>
    </row>
    <row r="400" spans="1:16" ht="12" customHeight="1" x14ac:dyDescent="0.2">
      <c r="A400" s="238">
        <v>394</v>
      </c>
      <c r="B400" s="225" t="s">
        <v>87</v>
      </c>
      <c r="C400" s="226" t="s">
        <v>1428</v>
      </c>
      <c r="D400" s="219" t="s">
        <v>869</v>
      </c>
      <c r="E400" s="230" t="s">
        <v>870</v>
      </c>
      <c r="F400" s="196">
        <v>1869592.0750000002</v>
      </c>
      <c r="G400" s="197">
        <v>1155</v>
      </c>
      <c r="H400" s="110">
        <v>465</v>
      </c>
      <c r="I400" s="110">
        <v>700265</v>
      </c>
      <c r="J400" s="188">
        <f t="shared" si="30"/>
        <v>2.4871735723419771E-4</v>
      </c>
      <c r="K400" s="188">
        <f t="shared" si="31"/>
        <v>606.29004329004329</v>
      </c>
      <c r="L400" s="188">
        <f t="shared" si="32"/>
        <v>7.4615207170259304E-5</v>
      </c>
      <c r="M400" s="188">
        <f t="shared" si="33"/>
        <v>0.7</v>
      </c>
      <c r="N400" s="189">
        <f t="shared" si="34"/>
        <v>0.70007461520717018</v>
      </c>
      <c r="O400" s="190"/>
      <c r="P400" s="190"/>
    </row>
    <row r="401" spans="1:16" x14ac:dyDescent="0.2">
      <c r="A401" s="238">
        <v>395</v>
      </c>
      <c r="B401" s="225" t="s">
        <v>89</v>
      </c>
      <c r="C401" s="226" t="s">
        <v>1428</v>
      </c>
      <c r="D401" s="215" t="s">
        <v>874</v>
      </c>
      <c r="E401" s="216" t="s">
        <v>1075</v>
      </c>
      <c r="F401" s="196">
        <v>1765473.25</v>
      </c>
      <c r="G401" s="197">
        <v>1051</v>
      </c>
      <c r="H401" s="110">
        <v>580</v>
      </c>
      <c r="I401" s="110">
        <v>916785</v>
      </c>
      <c r="J401" s="188">
        <f t="shared" si="30"/>
        <v>3.2852381082522776E-4</v>
      </c>
      <c r="K401" s="188">
        <f t="shared" si="31"/>
        <v>872.29781160799234</v>
      </c>
      <c r="L401" s="188">
        <f t="shared" si="32"/>
        <v>9.855714324756832E-5</v>
      </c>
      <c r="M401" s="188">
        <f t="shared" si="33"/>
        <v>0.7</v>
      </c>
      <c r="N401" s="189">
        <f t="shared" si="34"/>
        <v>0.70009855714324754</v>
      </c>
      <c r="O401" s="190"/>
      <c r="P401" s="190"/>
    </row>
    <row r="402" spans="1:16" x14ac:dyDescent="0.2">
      <c r="A402" s="238">
        <v>396</v>
      </c>
      <c r="B402" s="225" t="s">
        <v>89</v>
      </c>
      <c r="C402" s="226" t="s">
        <v>1428</v>
      </c>
      <c r="D402" s="215" t="s">
        <v>877</v>
      </c>
      <c r="E402" s="220" t="s">
        <v>1341</v>
      </c>
      <c r="F402" s="196">
        <v>1258085.2250000001</v>
      </c>
      <c r="G402" s="197">
        <v>804</v>
      </c>
      <c r="H402" s="110">
        <v>415</v>
      </c>
      <c r="I402" s="110">
        <v>587540</v>
      </c>
      <c r="J402" s="188">
        <f t="shared" si="30"/>
        <v>3.2986636497539344E-4</v>
      </c>
      <c r="K402" s="188">
        <f t="shared" si="31"/>
        <v>730.77114427860693</v>
      </c>
      <c r="L402" s="188">
        <f t="shared" si="32"/>
        <v>9.895990949261803E-5</v>
      </c>
      <c r="M402" s="188">
        <f t="shared" si="33"/>
        <v>0.7</v>
      </c>
      <c r="N402" s="189">
        <f t="shared" si="34"/>
        <v>0.70009895990949256</v>
      </c>
      <c r="O402" s="190"/>
      <c r="P402" s="190"/>
    </row>
    <row r="403" spans="1:16" x14ac:dyDescent="0.2">
      <c r="A403" s="238">
        <v>397</v>
      </c>
      <c r="B403" s="225" t="s">
        <v>89</v>
      </c>
      <c r="C403" s="226" t="s">
        <v>1428</v>
      </c>
      <c r="D403" s="215" t="s">
        <v>876</v>
      </c>
      <c r="E403" s="216" t="s">
        <v>1322</v>
      </c>
      <c r="F403" s="196">
        <v>1719652</v>
      </c>
      <c r="G403" s="197">
        <v>909</v>
      </c>
      <c r="H403" s="110">
        <v>450</v>
      </c>
      <c r="I403" s="110">
        <v>821770</v>
      </c>
      <c r="J403" s="188">
        <f t="shared" si="30"/>
        <v>2.6168085170720588E-4</v>
      </c>
      <c r="K403" s="188">
        <f t="shared" si="31"/>
        <v>904.03740374037409</v>
      </c>
      <c r="L403" s="188">
        <f t="shared" si="32"/>
        <v>7.8504255512161755E-5</v>
      </c>
      <c r="M403" s="188">
        <f t="shared" si="33"/>
        <v>0.7</v>
      </c>
      <c r="N403" s="189">
        <f t="shared" si="34"/>
        <v>0.7000785042555121</v>
      </c>
      <c r="O403" s="190"/>
      <c r="P403" s="190"/>
    </row>
    <row r="404" spans="1:16" x14ac:dyDescent="0.2">
      <c r="A404" s="238">
        <v>398</v>
      </c>
      <c r="B404" s="225" t="s">
        <v>89</v>
      </c>
      <c r="C404" s="226" t="s">
        <v>1428</v>
      </c>
      <c r="D404" s="215" t="s">
        <v>875</v>
      </c>
      <c r="E404" s="216" t="s">
        <v>1076</v>
      </c>
      <c r="F404" s="196">
        <v>1781753.0250000001</v>
      </c>
      <c r="G404" s="197">
        <v>1031</v>
      </c>
      <c r="H404" s="110">
        <v>633</v>
      </c>
      <c r="I404" s="110">
        <v>961340</v>
      </c>
      <c r="J404" s="188">
        <f t="shared" si="30"/>
        <v>3.5526809334307145E-4</v>
      </c>
      <c r="K404" s="188">
        <f t="shared" si="31"/>
        <v>932.43452958292914</v>
      </c>
      <c r="L404" s="188">
        <f t="shared" si="32"/>
        <v>1.0658042800292143E-4</v>
      </c>
      <c r="M404" s="188">
        <f t="shared" si="33"/>
        <v>0.7</v>
      </c>
      <c r="N404" s="189">
        <f t="shared" si="34"/>
        <v>0.70010658042800289</v>
      </c>
      <c r="O404" s="190"/>
      <c r="P404" s="190"/>
    </row>
    <row r="405" spans="1:16" x14ac:dyDescent="0.2">
      <c r="A405" s="238">
        <v>399</v>
      </c>
      <c r="B405" s="226" t="s">
        <v>71</v>
      </c>
      <c r="C405" s="226" t="s">
        <v>1428</v>
      </c>
      <c r="D405" s="227" t="s">
        <v>766</v>
      </c>
      <c r="E405" s="227" t="s">
        <v>1179</v>
      </c>
      <c r="F405" s="196">
        <v>1152912.1000000001</v>
      </c>
      <c r="G405" s="197">
        <v>709</v>
      </c>
      <c r="H405" s="110">
        <v>302</v>
      </c>
      <c r="I405" s="110">
        <v>522390</v>
      </c>
      <c r="J405" s="188">
        <f t="shared" si="30"/>
        <v>2.6194538161235362E-4</v>
      </c>
      <c r="K405" s="188">
        <f t="shared" si="31"/>
        <v>736.7983074753173</v>
      </c>
      <c r="L405" s="188">
        <f t="shared" si="32"/>
        <v>7.8583614483706082E-5</v>
      </c>
      <c r="M405" s="188">
        <f t="shared" si="33"/>
        <v>0.7</v>
      </c>
      <c r="N405" s="189">
        <f t="shared" si="34"/>
        <v>0.70007858361448361</v>
      </c>
      <c r="O405" s="190"/>
      <c r="P405" s="190"/>
    </row>
    <row r="406" spans="1:16" x14ac:dyDescent="0.2">
      <c r="A406" s="238">
        <v>400</v>
      </c>
      <c r="B406" s="226" t="s">
        <v>71</v>
      </c>
      <c r="C406" s="226" t="s">
        <v>1428</v>
      </c>
      <c r="D406" s="227" t="s">
        <v>763</v>
      </c>
      <c r="E406" s="227" t="s">
        <v>1180</v>
      </c>
      <c r="F406" s="196">
        <v>1246010</v>
      </c>
      <c r="G406" s="197">
        <v>786</v>
      </c>
      <c r="H406" s="110">
        <v>154</v>
      </c>
      <c r="I406" s="110">
        <v>248030</v>
      </c>
      <c r="J406" s="188">
        <f t="shared" si="30"/>
        <v>1.2359451368769111E-4</v>
      </c>
      <c r="K406" s="188">
        <f t="shared" si="31"/>
        <v>315.55979643765903</v>
      </c>
      <c r="L406" s="188">
        <f t="shared" si="32"/>
        <v>3.7078354106307332E-5</v>
      </c>
      <c r="M406" s="188">
        <f t="shared" si="33"/>
        <v>0.7</v>
      </c>
      <c r="N406" s="189">
        <f t="shared" si="34"/>
        <v>0.70003707835410622</v>
      </c>
      <c r="O406" s="190"/>
      <c r="P406" s="190"/>
    </row>
    <row r="407" spans="1:16" x14ac:dyDescent="0.2">
      <c r="A407" s="238">
        <v>401</v>
      </c>
      <c r="B407" s="226" t="s">
        <v>71</v>
      </c>
      <c r="C407" s="226" t="s">
        <v>1428</v>
      </c>
      <c r="D407" s="227" t="s">
        <v>765</v>
      </c>
      <c r="E407" s="227" t="s">
        <v>1181</v>
      </c>
      <c r="F407" s="196">
        <v>1392199.425</v>
      </c>
      <c r="G407" s="197">
        <v>883</v>
      </c>
      <c r="H407" s="110">
        <v>257</v>
      </c>
      <c r="I407" s="110">
        <v>394515</v>
      </c>
      <c r="J407" s="188">
        <f t="shared" si="30"/>
        <v>1.8459999004812115E-4</v>
      </c>
      <c r="K407" s="188">
        <f t="shared" si="31"/>
        <v>446.7893544733862</v>
      </c>
      <c r="L407" s="188">
        <f t="shared" si="32"/>
        <v>5.5379997014436342E-5</v>
      </c>
      <c r="M407" s="188">
        <f t="shared" si="33"/>
        <v>0.7</v>
      </c>
      <c r="N407" s="189">
        <f t="shared" si="34"/>
        <v>0.70005537999701439</v>
      </c>
      <c r="O407" s="190"/>
      <c r="P407" s="190"/>
    </row>
    <row r="408" spans="1:16" x14ac:dyDescent="0.2">
      <c r="A408" s="238">
        <v>402</v>
      </c>
      <c r="B408" s="226" t="s">
        <v>71</v>
      </c>
      <c r="C408" s="226" t="s">
        <v>1428</v>
      </c>
      <c r="D408" s="227" t="s">
        <v>764</v>
      </c>
      <c r="E408" s="227" t="s">
        <v>288</v>
      </c>
      <c r="F408" s="196">
        <v>1106243.05</v>
      </c>
      <c r="G408" s="197">
        <v>668</v>
      </c>
      <c r="H408" s="110">
        <v>359</v>
      </c>
      <c r="I408" s="110">
        <v>697745</v>
      </c>
      <c r="J408" s="188">
        <f t="shared" si="30"/>
        <v>3.2452181281500479E-4</v>
      </c>
      <c r="K408" s="188">
        <f t="shared" si="31"/>
        <v>1044.5284431137725</v>
      </c>
      <c r="L408" s="188">
        <f t="shared" si="32"/>
        <v>9.7356543844501436E-5</v>
      </c>
      <c r="M408" s="188">
        <f t="shared" si="33"/>
        <v>0.7</v>
      </c>
      <c r="N408" s="189">
        <f t="shared" si="34"/>
        <v>0.70009735654384442</v>
      </c>
      <c r="O408" s="190"/>
      <c r="P408" s="190"/>
    </row>
    <row r="409" spans="1:16" x14ac:dyDescent="0.2">
      <c r="A409" s="238">
        <v>403</v>
      </c>
      <c r="B409" s="225" t="s">
        <v>86</v>
      </c>
      <c r="C409" s="226" t="s">
        <v>1428</v>
      </c>
      <c r="D409" s="221" t="s">
        <v>849</v>
      </c>
      <c r="E409" s="221" t="s">
        <v>850</v>
      </c>
      <c r="F409" s="196">
        <v>3345864.6750000003</v>
      </c>
      <c r="G409" s="197">
        <v>1771</v>
      </c>
      <c r="H409" s="110">
        <v>738</v>
      </c>
      <c r="I409" s="110">
        <v>1280690</v>
      </c>
      <c r="J409" s="188">
        <f t="shared" si="30"/>
        <v>2.2057078563704911E-4</v>
      </c>
      <c r="K409" s="188">
        <f t="shared" si="31"/>
        <v>723.14511575381141</v>
      </c>
      <c r="L409" s="188">
        <f t="shared" si="32"/>
        <v>6.6171235691114724E-5</v>
      </c>
      <c r="M409" s="188">
        <f t="shared" si="33"/>
        <v>0.7</v>
      </c>
      <c r="N409" s="189">
        <f t="shared" si="34"/>
        <v>0.70006617123569104</v>
      </c>
      <c r="O409" s="190"/>
      <c r="P409" s="190"/>
    </row>
    <row r="410" spans="1:16" x14ac:dyDescent="0.2">
      <c r="A410" s="238">
        <v>404</v>
      </c>
      <c r="B410" s="225" t="s">
        <v>86</v>
      </c>
      <c r="C410" s="226" t="s">
        <v>1428</v>
      </c>
      <c r="D410" s="221" t="s">
        <v>847</v>
      </c>
      <c r="E410" s="226" t="s">
        <v>848</v>
      </c>
      <c r="F410" s="196">
        <v>3285059.625</v>
      </c>
      <c r="G410" s="197">
        <v>1706</v>
      </c>
      <c r="H410" s="110">
        <v>853</v>
      </c>
      <c r="I410" s="110">
        <v>1220150</v>
      </c>
      <c r="J410" s="188">
        <f t="shared" si="30"/>
        <v>2.5966043158196861E-4</v>
      </c>
      <c r="K410" s="188">
        <f t="shared" si="31"/>
        <v>715.21101992965998</v>
      </c>
      <c r="L410" s="188">
        <f t="shared" si="32"/>
        <v>7.7898129474590587E-5</v>
      </c>
      <c r="M410" s="188">
        <f t="shared" si="33"/>
        <v>0.7</v>
      </c>
      <c r="N410" s="189">
        <f t="shared" si="34"/>
        <v>0.70007789812947452</v>
      </c>
      <c r="O410" s="190"/>
      <c r="P410" s="190"/>
    </row>
    <row r="411" spans="1:16" x14ac:dyDescent="0.2">
      <c r="A411" s="238">
        <v>405</v>
      </c>
      <c r="B411" s="225" t="s">
        <v>86</v>
      </c>
      <c r="C411" s="226" t="s">
        <v>1428</v>
      </c>
      <c r="D411" s="221" t="s">
        <v>851</v>
      </c>
      <c r="E411" s="226" t="s">
        <v>1074</v>
      </c>
      <c r="F411" s="196">
        <v>2986691.35</v>
      </c>
      <c r="G411" s="197">
        <v>1656</v>
      </c>
      <c r="H411" s="110">
        <v>812</v>
      </c>
      <c r="I411" s="110">
        <v>1244340</v>
      </c>
      <c r="J411" s="188">
        <f t="shared" si="30"/>
        <v>2.7187275310520454E-4</v>
      </c>
      <c r="K411" s="188">
        <f t="shared" si="31"/>
        <v>751.41304347826087</v>
      </c>
      <c r="L411" s="188">
        <f t="shared" si="32"/>
        <v>8.1561825931561357E-5</v>
      </c>
      <c r="M411" s="188">
        <f t="shared" si="33"/>
        <v>0.7</v>
      </c>
      <c r="N411" s="189">
        <f t="shared" si="34"/>
        <v>0.70008156182593151</v>
      </c>
      <c r="O411" s="190"/>
      <c r="P411" s="190"/>
    </row>
    <row r="412" spans="1:16" x14ac:dyDescent="0.2">
      <c r="A412" s="238">
        <v>406</v>
      </c>
      <c r="B412" s="225" t="s">
        <v>86</v>
      </c>
      <c r="C412" s="226" t="s">
        <v>1428</v>
      </c>
      <c r="D412" s="221" t="s">
        <v>846</v>
      </c>
      <c r="E412" s="221" t="s">
        <v>1340</v>
      </c>
      <c r="F412" s="196">
        <v>4015313.35</v>
      </c>
      <c r="G412" s="197">
        <v>1886</v>
      </c>
      <c r="H412" s="110">
        <v>506</v>
      </c>
      <c r="I412" s="110">
        <v>1081410</v>
      </c>
      <c r="J412" s="188">
        <f t="shared" si="30"/>
        <v>1.2601756224081491E-4</v>
      </c>
      <c r="K412" s="188">
        <f t="shared" si="31"/>
        <v>573.3881230116649</v>
      </c>
      <c r="L412" s="188">
        <f t="shared" si="32"/>
        <v>3.7805268672244474E-5</v>
      </c>
      <c r="M412" s="188">
        <f t="shared" si="33"/>
        <v>0.7</v>
      </c>
      <c r="N412" s="189">
        <f t="shared" si="34"/>
        <v>0.70003780526867221</v>
      </c>
      <c r="O412" s="190"/>
      <c r="P412" s="190"/>
    </row>
    <row r="413" spans="1:16" x14ac:dyDescent="0.2">
      <c r="A413" s="238">
        <v>407</v>
      </c>
      <c r="B413" s="225" t="s">
        <v>86</v>
      </c>
      <c r="C413" s="226" t="s">
        <v>1428</v>
      </c>
      <c r="D413" s="221" t="s">
        <v>844</v>
      </c>
      <c r="E413" s="221" t="s">
        <v>845</v>
      </c>
      <c r="F413" s="196">
        <v>2002021.5249999999</v>
      </c>
      <c r="G413" s="197">
        <v>1106</v>
      </c>
      <c r="H413" s="110">
        <v>371</v>
      </c>
      <c r="I413" s="110">
        <v>617660</v>
      </c>
      <c r="J413" s="188">
        <f t="shared" si="30"/>
        <v>1.8531269287926363E-4</v>
      </c>
      <c r="K413" s="188">
        <f t="shared" si="31"/>
        <v>558.46292947558766</v>
      </c>
      <c r="L413" s="188">
        <f t="shared" si="32"/>
        <v>5.5593807863779082E-5</v>
      </c>
      <c r="M413" s="188">
        <f t="shared" si="33"/>
        <v>0.7</v>
      </c>
      <c r="N413" s="189">
        <f t="shared" si="34"/>
        <v>0.70005559380786375</v>
      </c>
      <c r="O413" s="190"/>
      <c r="P413" s="190"/>
    </row>
    <row r="414" spans="1:16" x14ac:dyDescent="0.2">
      <c r="A414" s="238">
        <v>408</v>
      </c>
      <c r="B414" s="226" t="s">
        <v>69</v>
      </c>
      <c r="C414" s="226" t="s">
        <v>1428</v>
      </c>
      <c r="D414" s="227" t="s">
        <v>767</v>
      </c>
      <c r="E414" s="227" t="s">
        <v>1176</v>
      </c>
      <c r="F414" s="196">
        <v>4426036.125</v>
      </c>
      <c r="G414" s="197">
        <v>1934</v>
      </c>
      <c r="H414" s="110">
        <v>498</v>
      </c>
      <c r="I414" s="110">
        <v>1055435</v>
      </c>
      <c r="J414" s="188">
        <f t="shared" si="30"/>
        <v>1.1251602696758378E-4</v>
      </c>
      <c r="K414" s="188">
        <f t="shared" si="31"/>
        <v>545.72647362978284</v>
      </c>
      <c r="L414" s="188">
        <f t="shared" si="32"/>
        <v>3.3754808090275131E-5</v>
      </c>
      <c r="M414" s="188">
        <f t="shared" si="33"/>
        <v>0.7</v>
      </c>
      <c r="N414" s="189">
        <f t="shared" si="34"/>
        <v>0.70003375480809027</v>
      </c>
      <c r="O414" s="190"/>
      <c r="P414" s="190"/>
    </row>
    <row r="415" spans="1:16" x14ac:dyDescent="0.2">
      <c r="A415" s="238">
        <v>409</v>
      </c>
      <c r="B415" s="226" t="s">
        <v>69</v>
      </c>
      <c r="C415" s="226" t="s">
        <v>1428</v>
      </c>
      <c r="D415" s="227" t="s">
        <v>769</v>
      </c>
      <c r="E415" s="227" t="s">
        <v>770</v>
      </c>
      <c r="F415" s="196">
        <v>1151464.5</v>
      </c>
      <c r="G415" s="197">
        <v>601</v>
      </c>
      <c r="H415" s="110">
        <v>306</v>
      </c>
      <c r="I415" s="110">
        <v>463400</v>
      </c>
      <c r="J415" s="188">
        <f t="shared" si="30"/>
        <v>2.6574853154395989E-4</v>
      </c>
      <c r="K415" s="188">
        <f t="shared" si="31"/>
        <v>771.04825291181362</v>
      </c>
      <c r="L415" s="188">
        <f t="shared" si="32"/>
        <v>7.972455946318796E-5</v>
      </c>
      <c r="M415" s="188">
        <f t="shared" si="33"/>
        <v>0.7</v>
      </c>
      <c r="N415" s="189">
        <f t="shared" si="34"/>
        <v>0.7000797245594631</v>
      </c>
      <c r="O415" s="190"/>
      <c r="P415" s="190"/>
    </row>
    <row r="416" spans="1:16" x14ac:dyDescent="0.2">
      <c r="A416" s="238">
        <v>410</v>
      </c>
      <c r="B416" s="226" t="s">
        <v>69</v>
      </c>
      <c r="C416" s="226" t="s">
        <v>1428</v>
      </c>
      <c r="D416" s="227" t="s">
        <v>772</v>
      </c>
      <c r="E416" s="227" t="s">
        <v>1053</v>
      </c>
      <c r="F416" s="196">
        <v>1335912.5</v>
      </c>
      <c r="G416" s="197">
        <v>615</v>
      </c>
      <c r="H416" s="110">
        <v>260</v>
      </c>
      <c r="I416" s="110">
        <v>408750</v>
      </c>
      <c r="J416" s="188">
        <f t="shared" si="30"/>
        <v>1.9462352511859872E-4</v>
      </c>
      <c r="K416" s="188">
        <f t="shared" si="31"/>
        <v>664.63414634146341</v>
      </c>
      <c r="L416" s="188">
        <f t="shared" si="32"/>
        <v>5.8387057535579615E-5</v>
      </c>
      <c r="M416" s="188">
        <f t="shared" si="33"/>
        <v>0.7</v>
      </c>
      <c r="N416" s="189">
        <f t="shared" si="34"/>
        <v>0.70005838705753554</v>
      </c>
      <c r="O416" s="190"/>
      <c r="P416" s="190"/>
    </row>
    <row r="417" spans="1:16" x14ac:dyDescent="0.2">
      <c r="A417" s="238">
        <v>411</v>
      </c>
      <c r="B417" s="226" t="s">
        <v>69</v>
      </c>
      <c r="C417" s="226" t="s">
        <v>1428</v>
      </c>
      <c r="D417" s="227" t="s">
        <v>771</v>
      </c>
      <c r="E417" s="227" t="s">
        <v>1177</v>
      </c>
      <c r="F417" s="196">
        <v>1583071.05</v>
      </c>
      <c r="G417" s="197">
        <v>731</v>
      </c>
      <c r="H417" s="110">
        <v>278</v>
      </c>
      <c r="I417" s="110">
        <v>516360</v>
      </c>
      <c r="J417" s="188">
        <f t="shared" si="30"/>
        <v>1.7560803730192652E-4</v>
      </c>
      <c r="K417" s="188">
        <f t="shared" si="31"/>
        <v>706.37482900136797</v>
      </c>
      <c r="L417" s="188">
        <f t="shared" si="32"/>
        <v>5.2682411190577953E-5</v>
      </c>
      <c r="M417" s="188">
        <f t="shared" si="33"/>
        <v>0.7</v>
      </c>
      <c r="N417" s="189">
        <f t="shared" si="34"/>
        <v>0.70005268241119056</v>
      </c>
      <c r="O417" s="190"/>
      <c r="P417" s="190"/>
    </row>
    <row r="418" spans="1:16" x14ac:dyDescent="0.2">
      <c r="A418" s="238">
        <v>412</v>
      </c>
      <c r="B418" s="226" t="s">
        <v>69</v>
      </c>
      <c r="C418" s="226" t="s">
        <v>1428</v>
      </c>
      <c r="D418" s="227" t="s">
        <v>768</v>
      </c>
      <c r="E418" s="227" t="s">
        <v>1178</v>
      </c>
      <c r="F418" s="196">
        <v>1049601.925</v>
      </c>
      <c r="G418" s="197">
        <v>644</v>
      </c>
      <c r="H418" s="110">
        <v>252</v>
      </c>
      <c r="I418" s="110">
        <v>300655</v>
      </c>
      <c r="J418" s="188">
        <f t="shared" si="30"/>
        <v>2.4009102308001197E-4</v>
      </c>
      <c r="K418" s="188">
        <f t="shared" si="31"/>
        <v>466.85559006211179</v>
      </c>
      <c r="L418" s="188">
        <f t="shared" si="32"/>
        <v>7.2027306924003594E-5</v>
      </c>
      <c r="M418" s="188">
        <f t="shared" si="33"/>
        <v>0.7</v>
      </c>
      <c r="N418" s="189">
        <f t="shared" si="34"/>
        <v>0.70007202730692397</v>
      </c>
      <c r="O418" s="190"/>
      <c r="P418" s="190"/>
    </row>
    <row r="419" spans="1:16" x14ac:dyDescent="0.2">
      <c r="A419" s="238">
        <v>413</v>
      </c>
      <c r="B419" s="226" t="s">
        <v>1266</v>
      </c>
      <c r="C419" s="226" t="s">
        <v>1428</v>
      </c>
      <c r="D419" s="227" t="s">
        <v>757</v>
      </c>
      <c r="E419" s="227" t="s">
        <v>758</v>
      </c>
      <c r="F419" s="196">
        <v>647475.82500000007</v>
      </c>
      <c r="G419" s="197">
        <v>397</v>
      </c>
      <c r="H419" s="110">
        <v>212</v>
      </c>
      <c r="I419" s="110">
        <v>365285</v>
      </c>
      <c r="J419" s="188">
        <f t="shared" si="30"/>
        <v>3.2742535213573415E-4</v>
      </c>
      <c r="K419" s="188">
        <f t="shared" si="31"/>
        <v>920.11335012594463</v>
      </c>
      <c r="L419" s="188">
        <f t="shared" si="32"/>
        <v>9.8227605640720239E-5</v>
      </c>
      <c r="M419" s="188">
        <f t="shared" si="33"/>
        <v>0.7</v>
      </c>
      <c r="N419" s="189">
        <f t="shared" si="34"/>
        <v>0.70009822760564067</v>
      </c>
      <c r="O419" s="190"/>
      <c r="P419" s="190"/>
    </row>
    <row r="420" spans="1:16" x14ac:dyDescent="0.2">
      <c r="A420" s="238">
        <v>414</v>
      </c>
      <c r="B420" s="226" t="s">
        <v>1266</v>
      </c>
      <c r="C420" s="226" t="s">
        <v>1428</v>
      </c>
      <c r="D420" s="227" t="s">
        <v>759</v>
      </c>
      <c r="E420" s="227" t="s">
        <v>760</v>
      </c>
      <c r="F420" s="196">
        <v>922086.22500000009</v>
      </c>
      <c r="G420" s="197">
        <v>592</v>
      </c>
      <c r="H420" s="110">
        <v>308</v>
      </c>
      <c r="I420" s="110">
        <v>491995</v>
      </c>
      <c r="J420" s="188">
        <f t="shared" si="30"/>
        <v>3.3402516125864473E-4</v>
      </c>
      <c r="K420" s="188">
        <f t="shared" si="31"/>
        <v>831.0726351351351</v>
      </c>
      <c r="L420" s="188">
        <f t="shared" si="32"/>
        <v>1.0020754837759341E-4</v>
      </c>
      <c r="M420" s="188">
        <f t="shared" si="33"/>
        <v>0.7</v>
      </c>
      <c r="N420" s="189">
        <f t="shared" si="34"/>
        <v>0.70010020754837754</v>
      </c>
      <c r="O420" s="190"/>
      <c r="P420" s="190"/>
    </row>
    <row r="421" spans="1:16" x14ac:dyDescent="0.2">
      <c r="A421" s="238">
        <v>415</v>
      </c>
      <c r="B421" s="226" t="s">
        <v>1266</v>
      </c>
      <c r="C421" s="226" t="s">
        <v>1428</v>
      </c>
      <c r="D421" s="227" t="s">
        <v>761</v>
      </c>
      <c r="E421" s="227" t="s">
        <v>762</v>
      </c>
      <c r="F421" s="196">
        <v>726906.17500000005</v>
      </c>
      <c r="G421" s="197">
        <v>488</v>
      </c>
      <c r="H421" s="110">
        <v>275</v>
      </c>
      <c r="I421" s="110">
        <v>397625</v>
      </c>
      <c r="J421" s="188">
        <f t="shared" si="30"/>
        <v>3.7831567464673138E-4</v>
      </c>
      <c r="K421" s="188">
        <f t="shared" si="31"/>
        <v>814.80532786885249</v>
      </c>
      <c r="L421" s="188">
        <f t="shared" si="32"/>
        <v>1.1349470239401941E-4</v>
      </c>
      <c r="M421" s="188">
        <f t="shared" si="33"/>
        <v>0.7</v>
      </c>
      <c r="N421" s="189">
        <f t="shared" si="34"/>
        <v>0.70011349470239392</v>
      </c>
      <c r="O421" s="190"/>
      <c r="P421" s="190"/>
    </row>
    <row r="422" spans="1:16" x14ac:dyDescent="0.2">
      <c r="A422" s="238">
        <v>416</v>
      </c>
      <c r="B422" s="225" t="s">
        <v>81</v>
      </c>
      <c r="C422" s="226" t="s">
        <v>1428</v>
      </c>
      <c r="D422" s="217" t="s">
        <v>858</v>
      </c>
      <c r="E422" s="221" t="s">
        <v>859</v>
      </c>
      <c r="F422" s="196">
        <v>3367917.2</v>
      </c>
      <c r="G422" s="197">
        <v>1688</v>
      </c>
      <c r="H422" s="110">
        <v>425</v>
      </c>
      <c r="I422" s="110">
        <v>817735</v>
      </c>
      <c r="J422" s="188">
        <f t="shared" si="30"/>
        <v>1.2619075077023863E-4</v>
      </c>
      <c r="K422" s="188">
        <f t="shared" si="31"/>
        <v>484.44016587677726</v>
      </c>
      <c r="L422" s="188">
        <f t="shared" si="32"/>
        <v>3.7857225231071587E-5</v>
      </c>
      <c r="M422" s="188">
        <f t="shared" si="33"/>
        <v>0.7</v>
      </c>
      <c r="N422" s="189">
        <f t="shared" si="34"/>
        <v>0.70003785722523104</v>
      </c>
      <c r="O422" s="190"/>
      <c r="P422" s="190"/>
    </row>
    <row r="423" spans="1:16" x14ac:dyDescent="0.2">
      <c r="A423" s="238">
        <v>417</v>
      </c>
      <c r="B423" s="225" t="s">
        <v>81</v>
      </c>
      <c r="C423" s="226" t="s">
        <v>1428</v>
      </c>
      <c r="D423" s="217" t="s">
        <v>860</v>
      </c>
      <c r="E423" s="221" t="s">
        <v>861</v>
      </c>
      <c r="F423" s="196">
        <v>2231990.7250000001</v>
      </c>
      <c r="G423" s="197">
        <v>1257</v>
      </c>
      <c r="H423" s="110">
        <v>621</v>
      </c>
      <c r="I423" s="110">
        <v>1226585</v>
      </c>
      <c r="J423" s="188">
        <f t="shared" si="30"/>
        <v>2.7822696261428235E-4</v>
      </c>
      <c r="K423" s="188">
        <f t="shared" si="31"/>
        <v>975.8035003977725</v>
      </c>
      <c r="L423" s="188">
        <f t="shared" si="32"/>
        <v>8.3468088784284701E-5</v>
      </c>
      <c r="M423" s="188">
        <f t="shared" si="33"/>
        <v>0.7</v>
      </c>
      <c r="N423" s="189">
        <f t="shared" si="34"/>
        <v>0.70008346808878419</v>
      </c>
      <c r="O423" s="190"/>
      <c r="P423" s="190"/>
    </row>
    <row r="424" spans="1:16" x14ac:dyDescent="0.2">
      <c r="A424" s="238">
        <v>418</v>
      </c>
      <c r="B424" s="225" t="s">
        <v>81</v>
      </c>
      <c r="C424" s="226" t="s">
        <v>1428</v>
      </c>
      <c r="D424" s="217" t="s">
        <v>863</v>
      </c>
      <c r="E424" s="221" t="s">
        <v>864</v>
      </c>
      <c r="F424" s="196">
        <v>3195416.0750000002</v>
      </c>
      <c r="G424" s="197">
        <v>1658</v>
      </c>
      <c r="H424" s="110">
        <v>563</v>
      </c>
      <c r="I424" s="110">
        <v>1155640</v>
      </c>
      <c r="J424" s="188">
        <f t="shared" si="30"/>
        <v>1.7618988788494467E-4</v>
      </c>
      <c r="K424" s="188">
        <f t="shared" si="31"/>
        <v>697.00844390832333</v>
      </c>
      <c r="L424" s="188">
        <f t="shared" si="32"/>
        <v>5.28569663654834E-5</v>
      </c>
      <c r="M424" s="188">
        <f t="shared" si="33"/>
        <v>0.7</v>
      </c>
      <c r="N424" s="189">
        <f t="shared" si="34"/>
        <v>0.70005285696636543</v>
      </c>
      <c r="O424" s="190"/>
      <c r="P424" s="190"/>
    </row>
    <row r="425" spans="1:16" x14ac:dyDescent="0.2">
      <c r="A425" s="238">
        <v>419</v>
      </c>
      <c r="B425" s="225" t="s">
        <v>81</v>
      </c>
      <c r="C425" s="226" t="s">
        <v>1428</v>
      </c>
      <c r="D425" s="217" t="s">
        <v>862</v>
      </c>
      <c r="E425" s="221" t="s">
        <v>1033</v>
      </c>
      <c r="F425" s="196">
        <v>1954213.8</v>
      </c>
      <c r="G425" s="197">
        <v>1251</v>
      </c>
      <c r="H425" s="110">
        <v>490</v>
      </c>
      <c r="I425" s="110">
        <v>1097530</v>
      </c>
      <c r="J425" s="188">
        <f t="shared" si="30"/>
        <v>2.5074022095228268E-4</v>
      </c>
      <c r="K425" s="188">
        <f t="shared" si="31"/>
        <v>877.32214228617102</v>
      </c>
      <c r="L425" s="188">
        <f t="shared" si="32"/>
        <v>7.5222066285684806E-5</v>
      </c>
      <c r="M425" s="188">
        <f t="shared" si="33"/>
        <v>0.7</v>
      </c>
      <c r="N425" s="189">
        <f t="shared" si="34"/>
        <v>0.70007522206628559</v>
      </c>
      <c r="O425" s="190"/>
      <c r="P425" s="190"/>
    </row>
    <row r="426" spans="1:16" x14ac:dyDescent="0.2">
      <c r="A426" s="238">
        <v>420</v>
      </c>
      <c r="B426" s="231" t="s">
        <v>13</v>
      </c>
      <c r="C426" s="232" t="s">
        <v>1415</v>
      </c>
      <c r="D426" s="231" t="s">
        <v>164</v>
      </c>
      <c r="E426" s="231" t="s">
        <v>1447</v>
      </c>
      <c r="F426" s="196">
        <v>1377234.575</v>
      </c>
      <c r="G426" s="233">
        <v>844</v>
      </c>
      <c r="H426" s="110">
        <v>289</v>
      </c>
      <c r="I426" s="110">
        <v>538475</v>
      </c>
      <c r="J426" s="188">
        <f t="shared" si="30"/>
        <v>2.0984079636542671E-4</v>
      </c>
      <c r="K426" s="188">
        <f t="shared" si="31"/>
        <v>638.00355450236964</v>
      </c>
      <c r="L426" s="188">
        <f t="shared" si="32"/>
        <v>6.2952238909628005E-5</v>
      </c>
      <c r="M426" s="188">
        <f t="shared" si="33"/>
        <v>0.7</v>
      </c>
      <c r="N426" s="189">
        <f t="shared" si="34"/>
        <v>0.70006295223890957</v>
      </c>
      <c r="O426" s="190"/>
      <c r="P426" s="190"/>
    </row>
    <row r="427" spans="1:16" x14ac:dyDescent="0.2">
      <c r="A427" s="238">
        <v>421</v>
      </c>
      <c r="B427" s="231" t="s">
        <v>13</v>
      </c>
      <c r="C427" s="232" t="s">
        <v>1415</v>
      </c>
      <c r="D427" s="231" t="s">
        <v>165</v>
      </c>
      <c r="E427" s="231" t="s">
        <v>850</v>
      </c>
      <c r="F427" s="196">
        <v>372020.97500000003</v>
      </c>
      <c r="G427" s="233">
        <v>227</v>
      </c>
      <c r="H427" s="110">
        <v>124</v>
      </c>
      <c r="I427" s="110">
        <v>208050</v>
      </c>
      <c r="J427" s="188">
        <f t="shared" si="30"/>
        <v>3.3331453959014001E-4</v>
      </c>
      <c r="K427" s="188">
        <f t="shared" si="31"/>
        <v>916.5198237885462</v>
      </c>
      <c r="L427" s="188">
        <f t="shared" si="32"/>
        <v>9.9994361877041996E-5</v>
      </c>
      <c r="M427" s="188">
        <f t="shared" si="33"/>
        <v>0.7</v>
      </c>
      <c r="N427" s="189">
        <f t="shared" si="34"/>
        <v>0.70009999436187698</v>
      </c>
      <c r="O427" s="190"/>
      <c r="P427" s="190"/>
    </row>
    <row r="428" spans="1:16" x14ac:dyDescent="0.2">
      <c r="A428" s="238">
        <v>422</v>
      </c>
      <c r="B428" s="231" t="s">
        <v>13</v>
      </c>
      <c r="C428" s="232" t="s">
        <v>1415</v>
      </c>
      <c r="D428" s="231" t="s">
        <v>162</v>
      </c>
      <c r="E428" s="231" t="s">
        <v>1448</v>
      </c>
      <c r="F428" s="196">
        <v>1466272.25</v>
      </c>
      <c r="G428" s="233">
        <v>816</v>
      </c>
      <c r="H428" s="110">
        <v>508</v>
      </c>
      <c r="I428" s="110">
        <v>1022795</v>
      </c>
      <c r="J428" s="188">
        <f t="shared" si="30"/>
        <v>3.464568056853016E-4</v>
      </c>
      <c r="K428" s="188">
        <f t="shared" si="31"/>
        <v>1253.4252450980391</v>
      </c>
      <c r="L428" s="188">
        <f t="shared" si="32"/>
        <v>1.0393704170559048E-4</v>
      </c>
      <c r="M428" s="188">
        <f t="shared" si="33"/>
        <v>0.7</v>
      </c>
      <c r="N428" s="189">
        <f t="shared" si="34"/>
        <v>0.70010393704170559</v>
      </c>
      <c r="O428" s="190"/>
      <c r="P428" s="190"/>
    </row>
    <row r="429" spans="1:16" x14ac:dyDescent="0.2">
      <c r="A429" s="238">
        <v>423</v>
      </c>
      <c r="B429" s="231" t="s">
        <v>13</v>
      </c>
      <c r="C429" s="232" t="s">
        <v>1415</v>
      </c>
      <c r="D429" s="231" t="s">
        <v>166</v>
      </c>
      <c r="E429" s="231" t="s">
        <v>1378</v>
      </c>
      <c r="F429" s="196">
        <v>1376164.8250000002</v>
      </c>
      <c r="G429" s="233">
        <v>720</v>
      </c>
      <c r="H429" s="110">
        <v>410</v>
      </c>
      <c r="I429" s="110">
        <v>709245</v>
      </c>
      <c r="J429" s="188">
        <f t="shared" si="30"/>
        <v>2.9792942862058689E-4</v>
      </c>
      <c r="K429" s="188">
        <f t="shared" si="31"/>
        <v>985.0625</v>
      </c>
      <c r="L429" s="188">
        <f t="shared" si="32"/>
        <v>8.9378828586176068E-5</v>
      </c>
      <c r="M429" s="188">
        <f t="shared" si="33"/>
        <v>0.7</v>
      </c>
      <c r="N429" s="189">
        <f t="shared" si="34"/>
        <v>0.70008937882858613</v>
      </c>
      <c r="O429" s="190"/>
      <c r="P429" s="190"/>
    </row>
    <row r="430" spans="1:16" x14ac:dyDescent="0.2">
      <c r="A430" s="238">
        <v>424</v>
      </c>
      <c r="B430" s="231" t="s">
        <v>13</v>
      </c>
      <c r="C430" s="232" t="s">
        <v>1415</v>
      </c>
      <c r="D430" s="231" t="s">
        <v>160</v>
      </c>
      <c r="E430" s="231" t="s">
        <v>1449</v>
      </c>
      <c r="F430" s="196">
        <v>2973127.2</v>
      </c>
      <c r="G430" s="233">
        <v>1636</v>
      </c>
      <c r="H430" s="110">
        <v>687</v>
      </c>
      <c r="I430" s="110">
        <v>1099925</v>
      </c>
      <c r="J430" s="188">
        <f t="shared" si="30"/>
        <v>2.3106983111923364E-4</v>
      </c>
      <c r="K430" s="188">
        <f t="shared" si="31"/>
        <v>672.32579462102694</v>
      </c>
      <c r="L430" s="188">
        <f t="shared" si="32"/>
        <v>6.9320949335770091E-5</v>
      </c>
      <c r="M430" s="188">
        <f t="shared" si="33"/>
        <v>0.7</v>
      </c>
      <c r="N430" s="189">
        <f t="shared" si="34"/>
        <v>0.70006932094933572</v>
      </c>
      <c r="O430" s="190"/>
      <c r="P430" s="190"/>
    </row>
    <row r="431" spans="1:16" x14ac:dyDescent="0.2">
      <c r="A431" s="238">
        <v>425</v>
      </c>
      <c r="B431" s="231" t="s">
        <v>13</v>
      </c>
      <c r="C431" s="232" t="s">
        <v>1415</v>
      </c>
      <c r="D431" s="231" t="s">
        <v>163</v>
      </c>
      <c r="E431" s="231" t="s">
        <v>1450</v>
      </c>
      <c r="F431" s="196">
        <v>974318.27500000002</v>
      </c>
      <c r="G431" s="233">
        <v>652</v>
      </c>
      <c r="H431" s="110">
        <v>353</v>
      </c>
      <c r="I431" s="110">
        <v>471860</v>
      </c>
      <c r="J431" s="188">
        <f t="shared" si="30"/>
        <v>3.6230460729067205E-4</v>
      </c>
      <c r="K431" s="188">
        <f t="shared" si="31"/>
        <v>723.71165644171776</v>
      </c>
      <c r="L431" s="188">
        <f t="shared" si="32"/>
        <v>1.0869138218720161E-4</v>
      </c>
      <c r="M431" s="188">
        <f t="shared" si="33"/>
        <v>0.7</v>
      </c>
      <c r="N431" s="189">
        <f t="shared" si="34"/>
        <v>0.70010869138218712</v>
      </c>
      <c r="O431" s="190"/>
      <c r="P431" s="190"/>
    </row>
    <row r="432" spans="1:16" x14ac:dyDescent="0.2">
      <c r="A432" s="238">
        <v>426</v>
      </c>
      <c r="B432" s="231" t="s">
        <v>13</v>
      </c>
      <c r="C432" s="232" t="s">
        <v>1415</v>
      </c>
      <c r="D432" s="231" t="s">
        <v>161</v>
      </c>
      <c r="E432" s="231" t="s">
        <v>1379</v>
      </c>
      <c r="F432" s="196">
        <v>2331065.9500000002</v>
      </c>
      <c r="G432" s="233">
        <v>1003</v>
      </c>
      <c r="H432" s="110">
        <v>654</v>
      </c>
      <c r="I432" s="110">
        <v>1434065</v>
      </c>
      <c r="J432" s="188">
        <f t="shared" si="30"/>
        <v>2.8055834284739992E-4</v>
      </c>
      <c r="K432" s="188">
        <f t="shared" si="31"/>
        <v>1429.7756729810569</v>
      </c>
      <c r="L432" s="188">
        <f t="shared" si="32"/>
        <v>8.416750285421997E-5</v>
      </c>
      <c r="M432" s="188">
        <f t="shared" si="33"/>
        <v>0.7</v>
      </c>
      <c r="N432" s="189">
        <f t="shared" si="34"/>
        <v>0.70008416750285418</v>
      </c>
      <c r="O432" s="190"/>
      <c r="P432" s="190"/>
    </row>
    <row r="433" spans="1:16" x14ac:dyDescent="0.2">
      <c r="A433" s="238">
        <v>427</v>
      </c>
      <c r="B433" s="234" t="s">
        <v>131</v>
      </c>
      <c r="C433" s="232" t="s">
        <v>1415</v>
      </c>
      <c r="D433" s="234" t="s">
        <v>483</v>
      </c>
      <c r="E433" s="234" t="s">
        <v>1317</v>
      </c>
      <c r="F433" s="196">
        <v>1828134.25</v>
      </c>
      <c r="G433" s="233">
        <v>994</v>
      </c>
      <c r="H433" s="110">
        <v>570</v>
      </c>
      <c r="I433" s="110">
        <v>987485</v>
      </c>
      <c r="J433" s="188">
        <f t="shared" si="30"/>
        <v>3.117932941741013E-4</v>
      </c>
      <c r="K433" s="188">
        <f t="shared" si="31"/>
        <v>993.44567404426562</v>
      </c>
      <c r="L433" s="188">
        <f t="shared" si="32"/>
        <v>9.3537988252230384E-5</v>
      </c>
      <c r="M433" s="188">
        <f t="shared" si="33"/>
        <v>0.7</v>
      </c>
      <c r="N433" s="189">
        <f t="shared" si="34"/>
        <v>0.70009353798825213</v>
      </c>
      <c r="O433" s="190"/>
      <c r="P433" s="190"/>
    </row>
    <row r="434" spans="1:16" x14ac:dyDescent="0.2">
      <c r="A434" s="238">
        <v>428</v>
      </c>
      <c r="B434" s="234" t="s">
        <v>131</v>
      </c>
      <c r="C434" s="232" t="s">
        <v>1415</v>
      </c>
      <c r="D434" s="234" t="s">
        <v>486</v>
      </c>
      <c r="E434" s="234" t="s">
        <v>1318</v>
      </c>
      <c r="F434" s="196">
        <v>1046072.975</v>
      </c>
      <c r="G434" s="233">
        <v>550</v>
      </c>
      <c r="H434" s="110">
        <v>115</v>
      </c>
      <c r="I434" s="110">
        <v>176700</v>
      </c>
      <c r="J434" s="188">
        <f t="shared" si="30"/>
        <v>1.0993496892508862E-4</v>
      </c>
      <c r="K434" s="188">
        <f t="shared" si="31"/>
        <v>321.27272727272725</v>
      </c>
      <c r="L434" s="188">
        <f t="shared" si="32"/>
        <v>3.2980490677526584E-5</v>
      </c>
      <c r="M434" s="188">
        <f t="shared" si="33"/>
        <v>0.7</v>
      </c>
      <c r="N434" s="189">
        <f t="shared" si="34"/>
        <v>0.70003298049067753</v>
      </c>
      <c r="O434" s="190"/>
      <c r="P434" s="190"/>
    </row>
    <row r="435" spans="1:16" x14ac:dyDescent="0.2">
      <c r="A435" s="238">
        <v>429</v>
      </c>
      <c r="B435" s="234" t="s">
        <v>131</v>
      </c>
      <c r="C435" s="232" t="s">
        <v>1415</v>
      </c>
      <c r="D435" s="234" t="s">
        <v>485</v>
      </c>
      <c r="E435" s="234" t="s">
        <v>1206</v>
      </c>
      <c r="F435" s="196">
        <v>857286.72500000009</v>
      </c>
      <c r="G435" s="233">
        <v>485</v>
      </c>
      <c r="H435" s="110">
        <v>163</v>
      </c>
      <c r="I435" s="110">
        <v>300655</v>
      </c>
      <c r="J435" s="188">
        <f t="shared" si="30"/>
        <v>1.9013475334054658E-4</v>
      </c>
      <c r="K435" s="188">
        <f t="shared" si="31"/>
        <v>619.90721649484533</v>
      </c>
      <c r="L435" s="188">
        <f t="shared" si="32"/>
        <v>5.7040426002163974E-5</v>
      </c>
      <c r="M435" s="188">
        <f t="shared" si="33"/>
        <v>0.7</v>
      </c>
      <c r="N435" s="189">
        <f t="shared" si="34"/>
        <v>0.70005704042600214</v>
      </c>
      <c r="O435" s="190"/>
      <c r="P435" s="190"/>
    </row>
    <row r="436" spans="1:16" x14ac:dyDescent="0.2">
      <c r="A436" s="238">
        <v>430</v>
      </c>
      <c r="B436" s="231" t="s">
        <v>1225</v>
      </c>
      <c r="C436" s="232" t="s">
        <v>1415</v>
      </c>
      <c r="D436" s="231" t="s">
        <v>197</v>
      </c>
      <c r="E436" s="231" t="s">
        <v>1269</v>
      </c>
      <c r="F436" s="196">
        <v>1369272.175</v>
      </c>
      <c r="G436" s="233">
        <v>610</v>
      </c>
      <c r="H436" s="110">
        <v>286</v>
      </c>
      <c r="I436" s="110">
        <v>583225</v>
      </c>
      <c r="J436" s="188">
        <f t="shared" si="30"/>
        <v>2.0887008822771119E-4</v>
      </c>
      <c r="K436" s="188">
        <f t="shared" si="31"/>
        <v>956.10655737704917</v>
      </c>
      <c r="L436" s="188">
        <f t="shared" si="32"/>
        <v>6.2661026468313356E-5</v>
      </c>
      <c r="M436" s="188">
        <f t="shared" si="33"/>
        <v>0.7</v>
      </c>
      <c r="N436" s="189">
        <f t="shared" si="34"/>
        <v>0.7000626610264683</v>
      </c>
      <c r="O436" s="190"/>
      <c r="P436" s="190"/>
    </row>
    <row r="437" spans="1:16" x14ac:dyDescent="0.2">
      <c r="A437" s="238">
        <v>431</v>
      </c>
      <c r="B437" s="231" t="s">
        <v>1225</v>
      </c>
      <c r="C437" s="232" t="s">
        <v>1415</v>
      </c>
      <c r="D437" s="231" t="s">
        <v>199</v>
      </c>
      <c r="E437" s="231" t="s">
        <v>1451</v>
      </c>
      <c r="F437" s="196">
        <v>991293.27500000002</v>
      </c>
      <c r="G437" s="233">
        <v>650</v>
      </c>
      <c r="H437" s="110">
        <v>244</v>
      </c>
      <c r="I437" s="110">
        <v>423990</v>
      </c>
      <c r="J437" s="188">
        <f t="shared" si="30"/>
        <v>2.4614310028482742E-4</v>
      </c>
      <c r="K437" s="188">
        <f t="shared" si="31"/>
        <v>652.29230769230765</v>
      </c>
      <c r="L437" s="188">
        <f t="shared" si="32"/>
        <v>7.3842930085448222E-5</v>
      </c>
      <c r="M437" s="188">
        <f t="shared" si="33"/>
        <v>0.7</v>
      </c>
      <c r="N437" s="189">
        <f t="shared" si="34"/>
        <v>0.70007384293008545</v>
      </c>
      <c r="O437" s="190"/>
      <c r="P437" s="190"/>
    </row>
    <row r="438" spans="1:16" x14ac:dyDescent="0.2">
      <c r="A438" s="238">
        <v>432</v>
      </c>
      <c r="B438" s="231" t="s">
        <v>1225</v>
      </c>
      <c r="C438" s="232" t="s">
        <v>1415</v>
      </c>
      <c r="D438" s="231" t="s">
        <v>198</v>
      </c>
      <c r="E438" s="231" t="s">
        <v>1268</v>
      </c>
      <c r="F438" s="196">
        <v>1663582.375</v>
      </c>
      <c r="G438" s="233">
        <v>926</v>
      </c>
      <c r="H438" s="110">
        <v>337</v>
      </c>
      <c r="I438" s="110">
        <v>701860</v>
      </c>
      <c r="J438" s="188">
        <f t="shared" si="30"/>
        <v>2.0257488000857186E-4</v>
      </c>
      <c r="K438" s="188">
        <f t="shared" si="31"/>
        <v>757.94816414686829</v>
      </c>
      <c r="L438" s="188">
        <f t="shared" si="32"/>
        <v>6.0772464002571554E-5</v>
      </c>
      <c r="M438" s="188">
        <f t="shared" si="33"/>
        <v>0.7</v>
      </c>
      <c r="N438" s="189">
        <f t="shared" si="34"/>
        <v>0.70006077246400256</v>
      </c>
      <c r="O438" s="190"/>
      <c r="P438" s="190"/>
    </row>
    <row r="439" spans="1:16" x14ac:dyDescent="0.2">
      <c r="A439" s="238">
        <v>433</v>
      </c>
      <c r="B439" s="231" t="s">
        <v>3</v>
      </c>
      <c r="C439" s="232" t="s">
        <v>1415</v>
      </c>
      <c r="D439" s="231" t="s">
        <v>182</v>
      </c>
      <c r="E439" s="231" t="s">
        <v>183</v>
      </c>
      <c r="F439" s="196">
        <v>1445948.6500000001</v>
      </c>
      <c r="G439" s="233">
        <v>775</v>
      </c>
      <c r="H439" s="110">
        <v>257</v>
      </c>
      <c r="I439" s="110">
        <v>472640</v>
      </c>
      <c r="J439" s="188">
        <f t="shared" si="30"/>
        <v>1.7773798537036565E-4</v>
      </c>
      <c r="K439" s="188">
        <f t="shared" si="31"/>
        <v>609.85806451612905</v>
      </c>
      <c r="L439" s="188">
        <f t="shared" si="32"/>
        <v>5.3321395611109694E-5</v>
      </c>
      <c r="M439" s="188">
        <f t="shared" si="33"/>
        <v>0.7</v>
      </c>
      <c r="N439" s="189">
        <f t="shared" si="34"/>
        <v>0.70005332139561105</v>
      </c>
      <c r="O439" s="190"/>
      <c r="P439" s="190"/>
    </row>
    <row r="440" spans="1:16" x14ac:dyDescent="0.2">
      <c r="A440" s="238">
        <v>434</v>
      </c>
      <c r="B440" s="231" t="s">
        <v>3</v>
      </c>
      <c r="C440" s="232" t="s">
        <v>1415</v>
      </c>
      <c r="D440" s="231" t="s">
        <v>180</v>
      </c>
      <c r="E440" s="231" t="s">
        <v>181</v>
      </c>
      <c r="F440" s="196">
        <v>1458428.6500000001</v>
      </c>
      <c r="G440" s="233">
        <v>791</v>
      </c>
      <c r="H440" s="110">
        <v>325</v>
      </c>
      <c r="I440" s="110">
        <v>459550</v>
      </c>
      <c r="J440" s="188">
        <f t="shared" si="30"/>
        <v>2.228425778662535E-4</v>
      </c>
      <c r="K440" s="188">
        <f t="shared" si="31"/>
        <v>580.97345132743362</v>
      </c>
      <c r="L440" s="188">
        <f t="shared" si="32"/>
        <v>6.6852773359876046E-5</v>
      </c>
      <c r="M440" s="188">
        <f t="shared" si="33"/>
        <v>0.7</v>
      </c>
      <c r="N440" s="189">
        <f t="shared" si="34"/>
        <v>0.70006685277335978</v>
      </c>
      <c r="O440" s="190"/>
      <c r="P440" s="190"/>
    </row>
    <row r="441" spans="1:16" x14ac:dyDescent="0.2">
      <c r="A441" s="238">
        <v>435</v>
      </c>
      <c r="B441" s="231" t="s">
        <v>3</v>
      </c>
      <c r="C441" s="232" t="s">
        <v>1415</v>
      </c>
      <c r="D441" s="231" t="s">
        <v>178</v>
      </c>
      <c r="E441" s="231" t="s">
        <v>179</v>
      </c>
      <c r="F441" s="196">
        <v>2795398.85</v>
      </c>
      <c r="G441" s="233">
        <v>1514</v>
      </c>
      <c r="H441" s="110">
        <v>413</v>
      </c>
      <c r="I441" s="110">
        <v>863125</v>
      </c>
      <c r="J441" s="188">
        <f t="shared" si="30"/>
        <v>1.4774278096308153E-4</v>
      </c>
      <c r="K441" s="188">
        <f t="shared" si="31"/>
        <v>570.09577278731831</v>
      </c>
      <c r="L441" s="188">
        <f t="shared" si="32"/>
        <v>4.4322834288924458E-5</v>
      </c>
      <c r="M441" s="188">
        <f t="shared" si="33"/>
        <v>0.7</v>
      </c>
      <c r="N441" s="189">
        <f t="shared" si="34"/>
        <v>0.70004432283428886</v>
      </c>
      <c r="O441" s="190"/>
      <c r="P441" s="190"/>
    </row>
    <row r="442" spans="1:16" x14ac:dyDescent="0.2">
      <c r="A442" s="238">
        <v>436</v>
      </c>
      <c r="B442" s="231" t="s">
        <v>3</v>
      </c>
      <c r="C442" s="232" t="s">
        <v>1415</v>
      </c>
      <c r="D442" s="231" t="s">
        <v>176</v>
      </c>
      <c r="E442" s="231" t="s">
        <v>177</v>
      </c>
      <c r="F442" s="196">
        <v>1877786.2</v>
      </c>
      <c r="G442" s="233">
        <v>995</v>
      </c>
      <c r="H442" s="110">
        <v>348</v>
      </c>
      <c r="I442" s="110">
        <v>797855</v>
      </c>
      <c r="J442" s="188">
        <f t="shared" si="30"/>
        <v>1.8532461256771406E-4</v>
      </c>
      <c r="K442" s="188">
        <f t="shared" si="31"/>
        <v>801.8643216080402</v>
      </c>
      <c r="L442" s="188">
        <f t="shared" si="32"/>
        <v>5.5597383770314216E-5</v>
      </c>
      <c r="M442" s="188">
        <f t="shared" si="33"/>
        <v>0.7</v>
      </c>
      <c r="N442" s="189">
        <f t="shared" si="34"/>
        <v>0.70005559738377032</v>
      </c>
      <c r="O442" s="190"/>
      <c r="P442" s="190"/>
    </row>
    <row r="443" spans="1:16" x14ac:dyDescent="0.2">
      <c r="A443" s="238">
        <v>437</v>
      </c>
      <c r="B443" s="231" t="s">
        <v>3</v>
      </c>
      <c r="C443" s="232" t="s">
        <v>1415</v>
      </c>
      <c r="D443" s="231" t="s">
        <v>184</v>
      </c>
      <c r="E443" s="231" t="s">
        <v>185</v>
      </c>
      <c r="F443" s="196">
        <v>882443.15</v>
      </c>
      <c r="G443" s="233">
        <v>507</v>
      </c>
      <c r="H443" s="110">
        <v>71</v>
      </c>
      <c r="I443" s="110">
        <v>130350</v>
      </c>
      <c r="J443" s="188">
        <f t="shared" si="30"/>
        <v>8.0458440863867542E-5</v>
      </c>
      <c r="K443" s="188">
        <f t="shared" si="31"/>
        <v>257.10059171597635</v>
      </c>
      <c r="L443" s="188">
        <f t="shared" si="32"/>
        <v>2.4137532259160262E-5</v>
      </c>
      <c r="M443" s="188">
        <f t="shared" si="33"/>
        <v>0.7</v>
      </c>
      <c r="N443" s="189">
        <f t="shared" si="34"/>
        <v>0.70002413753225912</v>
      </c>
      <c r="O443" s="190"/>
      <c r="P443" s="190"/>
    </row>
    <row r="444" spans="1:16" x14ac:dyDescent="0.2">
      <c r="A444" s="238">
        <v>438</v>
      </c>
      <c r="B444" s="231" t="s">
        <v>3</v>
      </c>
      <c r="C444" s="232" t="s">
        <v>1415</v>
      </c>
      <c r="D444" s="231" t="s">
        <v>175</v>
      </c>
      <c r="E444" s="231" t="s">
        <v>1452</v>
      </c>
      <c r="F444" s="196">
        <v>1138047.7249999999</v>
      </c>
      <c r="G444" s="233">
        <v>622</v>
      </c>
      <c r="H444" s="110">
        <v>181</v>
      </c>
      <c r="I444" s="110">
        <v>306200</v>
      </c>
      <c r="J444" s="188">
        <f t="shared" si="30"/>
        <v>1.5904429667042304E-4</v>
      </c>
      <c r="K444" s="188">
        <f t="shared" si="31"/>
        <v>492.28295819935693</v>
      </c>
      <c r="L444" s="188">
        <f t="shared" si="32"/>
        <v>4.7713289001126912E-5</v>
      </c>
      <c r="M444" s="188">
        <f t="shared" si="33"/>
        <v>0.7</v>
      </c>
      <c r="N444" s="189">
        <f t="shared" si="34"/>
        <v>0.70004771328900106</v>
      </c>
      <c r="O444" s="190"/>
      <c r="P444" s="190"/>
    </row>
    <row r="445" spans="1:16" x14ac:dyDescent="0.2">
      <c r="A445" s="238">
        <v>439</v>
      </c>
      <c r="B445" s="232" t="s">
        <v>125</v>
      </c>
      <c r="C445" s="232" t="s">
        <v>1415</v>
      </c>
      <c r="D445" s="232" t="s">
        <v>496</v>
      </c>
      <c r="E445" s="232" t="s">
        <v>497</v>
      </c>
      <c r="F445" s="196">
        <v>2419296.3499999996</v>
      </c>
      <c r="G445" s="233">
        <v>1261</v>
      </c>
      <c r="H445" s="110">
        <v>553</v>
      </c>
      <c r="I445" s="110">
        <v>939810</v>
      </c>
      <c r="J445" s="188">
        <f t="shared" si="30"/>
        <v>2.2857885930344999E-4</v>
      </c>
      <c r="K445" s="188">
        <f t="shared" si="31"/>
        <v>745.28945281522601</v>
      </c>
      <c r="L445" s="188">
        <f t="shared" si="32"/>
        <v>6.8573657791034989E-5</v>
      </c>
      <c r="M445" s="188">
        <f t="shared" si="33"/>
        <v>0.7</v>
      </c>
      <c r="N445" s="189">
        <f t="shared" si="34"/>
        <v>0.70006857365779096</v>
      </c>
      <c r="O445" s="190"/>
      <c r="P445" s="190"/>
    </row>
    <row r="446" spans="1:16" x14ac:dyDescent="0.2">
      <c r="A446" s="238">
        <v>440</v>
      </c>
      <c r="B446" s="232" t="s">
        <v>125</v>
      </c>
      <c r="C446" s="232" t="s">
        <v>1415</v>
      </c>
      <c r="D446" s="232" t="s">
        <v>495</v>
      </c>
      <c r="E446" s="232" t="s">
        <v>1001</v>
      </c>
      <c r="F446" s="196">
        <v>2127587.4249999998</v>
      </c>
      <c r="G446" s="233">
        <v>1115</v>
      </c>
      <c r="H446" s="110">
        <v>304</v>
      </c>
      <c r="I446" s="110">
        <v>551635</v>
      </c>
      <c r="J446" s="188">
        <f t="shared" si="30"/>
        <v>1.4288484526082403E-4</v>
      </c>
      <c r="K446" s="188">
        <f t="shared" si="31"/>
        <v>494.73991031390136</v>
      </c>
      <c r="L446" s="188">
        <f t="shared" si="32"/>
        <v>4.2865453578247211E-5</v>
      </c>
      <c r="M446" s="188">
        <f t="shared" si="33"/>
        <v>0.7</v>
      </c>
      <c r="N446" s="189">
        <f t="shared" si="34"/>
        <v>0.70004286545357819</v>
      </c>
      <c r="O446" s="190"/>
      <c r="P446" s="190"/>
    </row>
    <row r="447" spans="1:16" x14ac:dyDescent="0.2">
      <c r="A447" s="238">
        <v>441</v>
      </c>
      <c r="B447" s="232" t="s">
        <v>126</v>
      </c>
      <c r="C447" s="232" t="s">
        <v>1415</v>
      </c>
      <c r="D447" s="232" t="s">
        <v>506</v>
      </c>
      <c r="E447" s="232" t="s">
        <v>507</v>
      </c>
      <c r="F447" s="196">
        <v>1837550.7</v>
      </c>
      <c r="G447" s="233">
        <v>997</v>
      </c>
      <c r="H447" s="110">
        <v>501</v>
      </c>
      <c r="I447" s="110">
        <v>716875</v>
      </c>
      <c r="J447" s="188">
        <f t="shared" si="30"/>
        <v>2.7264553843330691E-4</v>
      </c>
      <c r="K447" s="188">
        <f t="shared" si="31"/>
        <v>719.03209628886657</v>
      </c>
      <c r="L447" s="188">
        <f t="shared" si="32"/>
        <v>8.1793661529992075E-5</v>
      </c>
      <c r="M447" s="188">
        <f t="shared" si="33"/>
        <v>0.7</v>
      </c>
      <c r="N447" s="189">
        <f t="shared" si="34"/>
        <v>0.70008179366152989</v>
      </c>
      <c r="O447" s="190"/>
      <c r="P447" s="190"/>
    </row>
    <row r="448" spans="1:16" x14ac:dyDescent="0.2">
      <c r="A448" s="238">
        <v>442</v>
      </c>
      <c r="B448" s="232" t="s">
        <v>126</v>
      </c>
      <c r="C448" s="232" t="s">
        <v>1415</v>
      </c>
      <c r="D448" s="232" t="s">
        <v>512</v>
      </c>
      <c r="E448" s="232" t="s">
        <v>1111</v>
      </c>
      <c r="F448" s="196">
        <v>2691851.2749999999</v>
      </c>
      <c r="G448" s="233">
        <v>1461</v>
      </c>
      <c r="H448" s="110">
        <v>390</v>
      </c>
      <c r="I448" s="110">
        <v>666210</v>
      </c>
      <c r="J448" s="188">
        <f t="shared" si="30"/>
        <v>1.4488170413501022E-4</v>
      </c>
      <c r="K448" s="188">
        <f t="shared" si="31"/>
        <v>455.99589322381928</v>
      </c>
      <c r="L448" s="188">
        <f t="shared" si="32"/>
        <v>4.3464511240503066E-5</v>
      </c>
      <c r="M448" s="188">
        <f t="shared" si="33"/>
        <v>0.7</v>
      </c>
      <c r="N448" s="189">
        <f t="shared" si="34"/>
        <v>0.70004346451124044</v>
      </c>
      <c r="O448" s="190"/>
      <c r="P448" s="190"/>
    </row>
    <row r="449" spans="1:16" x14ac:dyDescent="0.2">
      <c r="A449" s="238">
        <v>443</v>
      </c>
      <c r="B449" s="232" t="s">
        <v>126</v>
      </c>
      <c r="C449" s="232" t="s">
        <v>1415</v>
      </c>
      <c r="D449" s="232" t="s">
        <v>513</v>
      </c>
      <c r="E449" s="232" t="s">
        <v>514</v>
      </c>
      <c r="F449" s="196">
        <v>1701110.65</v>
      </c>
      <c r="G449" s="233">
        <v>923</v>
      </c>
      <c r="H449" s="110">
        <v>126</v>
      </c>
      <c r="I449" s="110">
        <v>304350</v>
      </c>
      <c r="J449" s="188">
        <f t="shared" si="30"/>
        <v>7.4069255871156889E-5</v>
      </c>
      <c r="K449" s="188">
        <f t="shared" si="31"/>
        <v>329.73997833152765</v>
      </c>
      <c r="L449" s="188">
        <f t="shared" si="32"/>
        <v>2.2220776761347067E-5</v>
      </c>
      <c r="M449" s="188">
        <f t="shared" si="33"/>
        <v>0.7</v>
      </c>
      <c r="N449" s="189">
        <f t="shared" si="34"/>
        <v>0.70002222077676135</v>
      </c>
      <c r="O449" s="190"/>
      <c r="P449" s="190"/>
    </row>
    <row r="450" spans="1:16" x14ac:dyDescent="0.2">
      <c r="A450" s="238">
        <v>444</v>
      </c>
      <c r="B450" s="232" t="s">
        <v>126</v>
      </c>
      <c r="C450" s="232" t="s">
        <v>1415</v>
      </c>
      <c r="D450" s="232" t="s">
        <v>504</v>
      </c>
      <c r="E450" s="232" t="s">
        <v>505</v>
      </c>
      <c r="F450" s="196">
        <v>2118997.85</v>
      </c>
      <c r="G450" s="233">
        <v>1153</v>
      </c>
      <c r="H450" s="110">
        <v>418</v>
      </c>
      <c r="I450" s="110">
        <v>927190</v>
      </c>
      <c r="J450" s="188">
        <f t="shared" si="30"/>
        <v>1.9726305998847519E-4</v>
      </c>
      <c r="K450" s="188">
        <f t="shared" si="31"/>
        <v>804.15437987857763</v>
      </c>
      <c r="L450" s="188">
        <f t="shared" si="32"/>
        <v>5.9178917996542553E-5</v>
      </c>
      <c r="M450" s="188">
        <f t="shared" si="33"/>
        <v>0.7</v>
      </c>
      <c r="N450" s="189">
        <f t="shared" si="34"/>
        <v>0.70005917891799652</v>
      </c>
      <c r="O450" s="190"/>
      <c r="P450" s="190"/>
    </row>
    <row r="451" spans="1:16" x14ac:dyDescent="0.2">
      <c r="A451" s="238">
        <v>445</v>
      </c>
      <c r="B451" s="232" t="s">
        <v>126</v>
      </c>
      <c r="C451" s="232" t="s">
        <v>1415</v>
      </c>
      <c r="D451" s="232" t="s">
        <v>500</v>
      </c>
      <c r="E451" s="232" t="s">
        <v>501</v>
      </c>
      <c r="F451" s="196">
        <v>2493375.0749999997</v>
      </c>
      <c r="G451" s="233">
        <v>1346</v>
      </c>
      <c r="H451" s="110">
        <v>194</v>
      </c>
      <c r="I451" s="110">
        <v>724435</v>
      </c>
      <c r="J451" s="188">
        <f t="shared" si="30"/>
        <v>7.7806184053556406E-5</v>
      </c>
      <c r="K451" s="188">
        <f t="shared" si="31"/>
        <v>538.21322436849925</v>
      </c>
      <c r="L451" s="188">
        <f t="shared" si="32"/>
        <v>2.3341855216066922E-5</v>
      </c>
      <c r="M451" s="188">
        <f t="shared" si="33"/>
        <v>0.7</v>
      </c>
      <c r="N451" s="189">
        <f t="shared" si="34"/>
        <v>0.70002334185521597</v>
      </c>
      <c r="O451" s="190"/>
      <c r="P451" s="190"/>
    </row>
    <row r="452" spans="1:16" x14ac:dyDescent="0.2">
      <c r="A452" s="238">
        <v>446</v>
      </c>
      <c r="B452" s="232" t="s">
        <v>126</v>
      </c>
      <c r="C452" s="232" t="s">
        <v>1415</v>
      </c>
      <c r="D452" s="232" t="s">
        <v>510</v>
      </c>
      <c r="E452" s="232" t="s">
        <v>511</v>
      </c>
      <c r="F452" s="196">
        <v>5156360.6749999998</v>
      </c>
      <c r="G452" s="233">
        <v>2804</v>
      </c>
      <c r="H452" s="110">
        <v>946</v>
      </c>
      <c r="I452" s="110">
        <v>1954660</v>
      </c>
      <c r="J452" s="188">
        <f t="shared" si="30"/>
        <v>1.8346272877818037E-4</v>
      </c>
      <c r="K452" s="188">
        <f t="shared" si="31"/>
        <v>697.09700427960058</v>
      </c>
      <c r="L452" s="188">
        <f t="shared" si="32"/>
        <v>5.5038818633454106E-5</v>
      </c>
      <c r="M452" s="188">
        <f t="shared" si="33"/>
        <v>0.7</v>
      </c>
      <c r="N452" s="189">
        <f t="shared" si="34"/>
        <v>0.7000550388186334</v>
      </c>
      <c r="O452" s="190"/>
      <c r="P452" s="190"/>
    </row>
    <row r="453" spans="1:16" x14ac:dyDescent="0.2">
      <c r="A453" s="238">
        <v>447</v>
      </c>
      <c r="B453" s="232" t="s">
        <v>126</v>
      </c>
      <c r="C453" s="232" t="s">
        <v>1415</v>
      </c>
      <c r="D453" s="232" t="s">
        <v>498</v>
      </c>
      <c r="E453" s="232" t="s">
        <v>499</v>
      </c>
      <c r="F453" s="196">
        <v>1296806.9750000001</v>
      </c>
      <c r="G453" s="233">
        <v>705</v>
      </c>
      <c r="H453" s="110">
        <v>162</v>
      </c>
      <c r="I453" s="110">
        <v>354635</v>
      </c>
      <c r="J453" s="188">
        <f t="shared" si="30"/>
        <v>1.2492221519706123E-4</v>
      </c>
      <c r="K453" s="188">
        <f t="shared" si="31"/>
        <v>503.02836879432624</v>
      </c>
      <c r="L453" s="188">
        <f t="shared" si="32"/>
        <v>3.7476664559118366E-5</v>
      </c>
      <c r="M453" s="188">
        <f t="shared" si="33"/>
        <v>0.7</v>
      </c>
      <c r="N453" s="189">
        <f t="shared" si="34"/>
        <v>0.70003747666455907</v>
      </c>
      <c r="O453" s="190"/>
      <c r="P453" s="190"/>
    </row>
    <row r="454" spans="1:16" x14ac:dyDescent="0.2">
      <c r="A454" s="238">
        <v>448</v>
      </c>
      <c r="B454" s="232" t="s">
        <v>126</v>
      </c>
      <c r="C454" s="232" t="s">
        <v>1415</v>
      </c>
      <c r="D454" s="232" t="s">
        <v>508</v>
      </c>
      <c r="E454" s="232" t="s">
        <v>1135</v>
      </c>
      <c r="F454" s="196">
        <v>751299.42500000005</v>
      </c>
      <c r="G454" s="233">
        <v>413</v>
      </c>
      <c r="H454" s="110">
        <v>134</v>
      </c>
      <c r="I454" s="110">
        <v>203475</v>
      </c>
      <c r="J454" s="188">
        <f t="shared" ref="J454:J517" si="35">IFERROR(H454/F454,0)</f>
        <v>1.7835765014727648E-4</v>
      </c>
      <c r="K454" s="188">
        <f t="shared" ref="K454:K517" si="36">IFERROR(I454/G454,0)</f>
        <v>492.67554479418885</v>
      </c>
      <c r="L454" s="188">
        <f t="shared" si="32"/>
        <v>5.3507295044182941E-5</v>
      </c>
      <c r="M454" s="188">
        <f t="shared" si="33"/>
        <v>0.7</v>
      </c>
      <c r="N454" s="189">
        <f t="shared" si="34"/>
        <v>0.70005350729504412</v>
      </c>
      <c r="O454" s="190"/>
      <c r="P454" s="190"/>
    </row>
    <row r="455" spans="1:16" x14ac:dyDescent="0.2">
      <c r="A455" s="238">
        <v>449</v>
      </c>
      <c r="B455" s="232" t="s">
        <v>126</v>
      </c>
      <c r="C455" s="232" t="s">
        <v>1415</v>
      </c>
      <c r="D455" s="232" t="s">
        <v>509</v>
      </c>
      <c r="E455" s="232" t="s">
        <v>1294</v>
      </c>
      <c r="F455" s="196">
        <v>1439375.8</v>
      </c>
      <c r="G455" s="233">
        <v>780</v>
      </c>
      <c r="H455" s="110">
        <v>225</v>
      </c>
      <c r="I455" s="110">
        <v>469415</v>
      </c>
      <c r="J455" s="188">
        <f t="shared" si="35"/>
        <v>1.5631775940654275E-4</v>
      </c>
      <c r="K455" s="188">
        <f t="shared" si="36"/>
        <v>601.81410256410254</v>
      </c>
      <c r="L455" s="188">
        <f t="shared" ref="L455:L518" si="37">IF((J455*0.3)&gt;30%,30%,(J455*0.3))</f>
        <v>4.6895327821962824E-5</v>
      </c>
      <c r="M455" s="188">
        <f t="shared" ref="M455:M518" si="38">IF((K455*0.7)&gt;70%,70%,(K455*0.7))</f>
        <v>0.7</v>
      </c>
      <c r="N455" s="189">
        <f t="shared" ref="N455:N518" si="39">L455+M455</f>
        <v>0.70004689532782194</v>
      </c>
      <c r="O455" s="190"/>
      <c r="P455" s="190"/>
    </row>
    <row r="456" spans="1:16" x14ac:dyDescent="0.2">
      <c r="A456" s="238">
        <v>450</v>
      </c>
      <c r="B456" s="232" t="s">
        <v>126</v>
      </c>
      <c r="C456" s="232" t="s">
        <v>1415</v>
      </c>
      <c r="D456" s="232" t="s">
        <v>502</v>
      </c>
      <c r="E456" s="232" t="s">
        <v>1251</v>
      </c>
      <c r="F456" s="196">
        <v>2141248.7749999999</v>
      </c>
      <c r="G456" s="233">
        <v>1163</v>
      </c>
      <c r="H456" s="110">
        <v>202</v>
      </c>
      <c r="I456" s="110">
        <v>386820</v>
      </c>
      <c r="J456" s="188">
        <f t="shared" si="35"/>
        <v>9.4337473701531954E-5</v>
      </c>
      <c r="K456" s="188">
        <f t="shared" si="36"/>
        <v>332.60533104041275</v>
      </c>
      <c r="L456" s="188">
        <f t="shared" si="37"/>
        <v>2.8301242110459586E-5</v>
      </c>
      <c r="M456" s="188">
        <f t="shared" si="38"/>
        <v>0.7</v>
      </c>
      <c r="N456" s="189">
        <f t="shared" si="39"/>
        <v>0.70002830124211046</v>
      </c>
      <c r="O456" s="190"/>
      <c r="P456" s="190"/>
    </row>
    <row r="457" spans="1:16" x14ac:dyDescent="0.2">
      <c r="A457" s="238">
        <v>451</v>
      </c>
      <c r="B457" s="232" t="s">
        <v>127</v>
      </c>
      <c r="C457" s="232" t="s">
        <v>1415</v>
      </c>
      <c r="D457" s="232" t="s">
        <v>519</v>
      </c>
      <c r="E457" s="232" t="s">
        <v>520</v>
      </c>
      <c r="F457" s="196">
        <v>3257500.2</v>
      </c>
      <c r="G457" s="233">
        <v>1938</v>
      </c>
      <c r="H457" s="110">
        <v>452</v>
      </c>
      <c r="I457" s="110">
        <v>823435</v>
      </c>
      <c r="J457" s="188">
        <f t="shared" si="35"/>
        <v>1.3875670675323365E-4</v>
      </c>
      <c r="K457" s="188">
        <f t="shared" si="36"/>
        <v>424.88906088751293</v>
      </c>
      <c r="L457" s="188">
        <f t="shared" si="37"/>
        <v>4.1627012025970097E-5</v>
      </c>
      <c r="M457" s="188">
        <f t="shared" si="38"/>
        <v>0.7</v>
      </c>
      <c r="N457" s="189">
        <f t="shared" si="39"/>
        <v>0.70004162701202588</v>
      </c>
      <c r="O457" s="190"/>
      <c r="P457" s="190"/>
    </row>
    <row r="458" spans="1:16" x14ac:dyDescent="0.2">
      <c r="A458" s="238">
        <v>452</v>
      </c>
      <c r="B458" s="232" t="s">
        <v>127</v>
      </c>
      <c r="C458" s="232" t="s">
        <v>1415</v>
      </c>
      <c r="D458" s="232" t="s">
        <v>515</v>
      </c>
      <c r="E458" s="232" t="s">
        <v>516</v>
      </c>
      <c r="F458" s="196">
        <v>3139934.95</v>
      </c>
      <c r="G458" s="233">
        <v>1706</v>
      </c>
      <c r="H458" s="110">
        <v>578</v>
      </c>
      <c r="I458" s="110">
        <v>868210</v>
      </c>
      <c r="J458" s="188">
        <f t="shared" si="35"/>
        <v>1.8408024663058703E-4</v>
      </c>
      <c r="K458" s="188">
        <f t="shared" si="36"/>
        <v>508.91559202813602</v>
      </c>
      <c r="L458" s="188">
        <f t="shared" si="37"/>
        <v>5.5224073989176106E-5</v>
      </c>
      <c r="M458" s="188">
        <f t="shared" si="38"/>
        <v>0.7</v>
      </c>
      <c r="N458" s="189">
        <f t="shared" si="39"/>
        <v>0.70005522407398912</v>
      </c>
      <c r="O458" s="190"/>
      <c r="P458" s="190"/>
    </row>
    <row r="459" spans="1:16" x14ac:dyDescent="0.2">
      <c r="A459" s="238">
        <v>453</v>
      </c>
      <c r="B459" s="232" t="s">
        <v>127</v>
      </c>
      <c r="C459" s="232" t="s">
        <v>1415</v>
      </c>
      <c r="D459" s="232" t="s">
        <v>525</v>
      </c>
      <c r="E459" s="232" t="s">
        <v>1319</v>
      </c>
      <c r="F459" s="196">
        <v>3899943.7250000001</v>
      </c>
      <c r="G459" s="233">
        <v>2134</v>
      </c>
      <c r="H459" s="110">
        <v>498</v>
      </c>
      <c r="I459" s="110">
        <v>1112615</v>
      </c>
      <c r="J459" s="188">
        <f t="shared" si="35"/>
        <v>1.2769415025341166E-4</v>
      </c>
      <c r="K459" s="188">
        <f t="shared" si="36"/>
        <v>521.375351452671</v>
      </c>
      <c r="L459" s="188">
        <f t="shared" si="37"/>
        <v>3.8308245076023494E-5</v>
      </c>
      <c r="M459" s="188">
        <f t="shared" si="38"/>
        <v>0.7</v>
      </c>
      <c r="N459" s="189">
        <f t="shared" si="39"/>
        <v>0.70003830824507596</v>
      </c>
      <c r="O459" s="190"/>
      <c r="P459" s="190"/>
    </row>
    <row r="460" spans="1:16" x14ac:dyDescent="0.2">
      <c r="A460" s="238">
        <v>454</v>
      </c>
      <c r="B460" s="232" t="s">
        <v>127</v>
      </c>
      <c r="C460" s="232" t="s">
        <v>1415</v>
      </c>
      <c r="D460" s="232" t="s">
        <v>521</v>
      </c>
      <c r="E460" s="232" t="s">
        <v>1287</v>
      </c>
      <c r="F460" s="196">
        <v>1786594.65</v>
      </c>
      <c r="G460" s="233">
        <v>1170</v>
      </c>
      <c r="H460" s="110">
        <v>439</v>
      </c>
      <c r="I460" s="110">
        <v>769880</v>
      </c>
      <c r="J460" s="188">
        <f t="shared" si="35"/>
        <v>2.4571885961933223E-4</v>
      </c>
      <c r="K460" s="188">
        <f t="shared" si="36"/>
        <v>658.017094017094</v>
      </c>
      <c r="L460" s="188">
        <f t="shared" si="37"/>
        <v>7.3715657885799665E-5</v>
      </c>
      <c r="M460" s="188">
        <f t="shared" si="38"/>
        <v>0.7</v>
      </c>
      <c r="N460" s="189">
        <f t="shared" si="39"/>
        <v>0.70007371565788579</v>
      </c>
      <c r="O460" s="190"/>
      <c r="P460" s="190"/>
    </row>
    <row r="461" spans="1:16" x14ac:dyDescent="0.2">
      <c r="A461" s="238">
        <v>455</v>
      </c>
      <c r="B461" s="232" t="s">
        <v>127</v>
      </c>
      <c r="C461" s="232" t="s">
        <v>1415</v>
      </c>
      <c r="D461" s="232" t="s">
        <v>523</v>
      </c>
      <c r="E461" s="232" t="s">
        <v>524</v>
      </c>
      <c r="F461" s="196">
        <v>3968559.9250000003</v>
      </c>
      <c r="G461" s="233">
        <v>1764</v>
      </c>
      <c r="H461" s="110">
        <v>342</v>
      </c>
      <c r="I461" s="110">
        <v>860495</v>
      </c>
      <c r="J461" s="188">
        <f t="shared" si="35"/>
        <v>8.6177355631085749E-5</v>
      </c>
      <c r="K461" s="188">
        <f t="shared" si="36"/>
        <v>487.80895691609976</v>
      </c>
      <c r="L461" s="188">
        <f t="shared" si="37"/>
        <v>2.5853206689325724E-5</v>
      </c>
      <c r="M461" s="188">
        <f t="shared" si="38"/>
        <v>0.7</v>
      </c>
      <c r="N461" s="189">
        <f t="shared" si="39"/>
        <v>0.70002585320668931</v>
      </c>
      <c r="O461" s="190"/>
      <c r="P461" s="190"/>
    </row>
    <row r="462" spans="1:16" x14ac:dyDescent="0.2">
      <c r="A462" s="238">
        <v>456</v>
      </c>
      <c r="B462" s="235" t="s">
        <v>132</v>
      </c>
      <c r="C462" s="232" t="s">
        <v>1415</v>
      </c>
      <c r="D462" s="235" t="s">
        <v>550</v>
      </c>
      <c r="E462" s="236" t="s">
        <v>551</v>
      </c>
      <c r="F462" s="196">
        <v>2745837.45</v>
      </c>
      <c r="G462" s="233">
        <v>1526</v>
      </c>
      <c r="H462" s="110">
        <v>587</v>
      </c>
      <c r="I462" s="110">
        <v>1151615</v>
      </c>
      <c r="J462" s="188">
        <f t="shared" si="35"/>
        <v>2.1377813169530481E-4</v>
      </c>
      <c r="K462" s="188">
        <f t="shared" si="36"/>
        <v>754.66251638269989</v>
      </c>
      <c r="L462" s="188">
        <f t="shared" si="37"/>
        <v>6.4133439508591445E-5</v>
      </c>
      <c r="M462" s="188">
        <f t="shared" si="38"/>
        <v>0.7</v>
      </c>
      <c r="N462" s="189">
        <f t="shared" si="39"/>
        <v>0.70006413343950857</v>
      </c>
      <c r="O462" s="190"/>
      <c r="P462" s="190"/>
    </row>
    <row r="463" spans="1:16" x14ac:dyDescent="0.2">
      <c r="A463" s="238">
        <v>457</v>
      </c>
      <c r="B463" s="235" t="s">
        <v>132</v>
      </c>
      <c r="C463" s="232" t="s">
        <v>1415</v>
      </c>
      <c r="D463" s="235" t="s">
        <v>552</v>
      </c>
      <c r="E463" s="236" t="s">
        <v>553</v>
      </c>
      <c r="F463" s="196">
        <v>2559959.875</v>
      </c>
      <c r="G463" s="233">
        <v>1243</v>
      </c>
      <c r="H463" s="110">
        <v>523</v>
      </c>
      <c r="I463" s="110">
        <v>1028840</v>
      </c>
      <c r="J463" s="188">
        <f t="shared" si="35"/>
        <v>2.0430007716429539E-4</v>
      </c>
      <c r="K463" s="188">
        <f t="shared" si="36"/>
        <v>827.70716009654063</v>
      </c>
      <c r="L463" s="188">
        <f t="shared" si="37"/>
        <v>6.1290023149288616E-5</v>
      </c>
      <c r="M463" s="188">
        <f t="shared" si="38"/>
        <v>0.7</v>
      </c>
      <c r="N463" s="189">
        <f t="shared" si="39"/>
        <v>0.70006129002314921</v>
      </c>
      <c r="O463" s="190"/>
      <c r="P463" s="190"/>
    </row>
    <row r="464" spans="1:16" x14ac:dyDescent="0.2">
      <c r="A464" s="238">
        <v>458</v>
      </c>
      <c r="B464" s="235" t="s">
        <v>132</v>
      </c>
      <c r="C464" s="232" t="s">
        <v>1415</v>
      </c>
      <c r="D464" s="235" t="s">
        <v>547</v>
      </c>
      <c r="E464" s="236" t="s">
        <v>1353</v>
      </c>
      <c r="F464" s="196">
        <v>1839283.35</v>
      </c>
      <c r="G464" s="233">
        <v>1029</v>
      </c>
      <c r="H464" s="110">
        <v>350</v>
      </c>
      <c r="I464" s="110">
        <v>639505</v>
      </c>
      <c r="J464" s="188">
        <f t="shared" si="35"/>
        <v>1.9029150674364556E-4</v>
      </c>
      <c r="K464" s="188">
        <f t="shared" si="36"/>
        <v>621.48202137998055</v>
      </c>
      <c r="L464" s="188">
        <f t="shared" si="37"/>
        <v>5.7087452023093669E-5</v>
      </c>
      <c r="M464" s="188">
        <f t="shared" si="38"/>
        <v>0.7</v>
      </c>
      <c r="N464" s="189">
        <f t="shared" si="39"/>
        <v>0.700057087452023</v>
      </c>
      <c r="O464" s="190"/>
      <c r="P464" s="190"/>
    </row>
    <row r="465" spans="1:16" x14ac:dyDescent="0.2">
      <c r="A465" s="238">
        <v>459</v>
      </c>
      <c r="B465" s="235" t="s">
        <v>132</v>
      </c>
      <c r="C465" s="232" t="s">
        <v>1415</v>
      </c>
      <c r="D465" s="235" t="s">
        <v>546</v>
      </c>
      <c r="E465" s="236" t="s">
        <v>1453</v>
      </c>
      <c r="F465" s="196">
        <v>1593741.2250000001</v>
      </c>
      <c r="G465" s="233">
        <v>893</v>
      </c>
      <c r="H465" s="110">
        <v>359</v>
      </c>
      <c r="I465" s="110">
        <v>688355</v>
      </c>
      <c r="J465" s="188">
        <f t="shared" si="35"/>
        <v>2.2525614219460251E-4</v>
      </c>
      <c r="K465" s="188">
        <f t="shared" si="36"/>
        <v>770.83426651735726</v>
      </c>
      <c r="L465" s="188">
        <f t="shared" si="37"/>
        <v>6.7576842658380754E-5</v>
      </c>
      <c r="M465" s="188">
        <f t="shared" si="38"/>
        <v>0.7</v>
      </c>
      <c r="N465" s="189">
        <f t="shared" si="39"/>
        <v>0.7000675768426583</v>
      </c>
      <c r="O465" s="190"/>
      <c r="P465" s="190"/>
    </row>
    <row r="466" spans="1:16" x14ac:dyDescent="0.2">
      <c r="A466" s="238">
        <v>460</v>
      </c>
      <c r="B466" s="235" t="s">
        <v>132</v>
      </c>
      <c r="C466" s="232" t="s">
        <v>1415</v>
      </c>
      <c r="D466" s="235" t="s">
        <v>549</v>
      </c>
      <c r="E466" s="236" t="s">
        <v>1359</v>
      </c>
      <c r="F466" s="196">
        <v>1458249.2</v>
      </c>
      <c r="G466" s="233">
        <v>840</v>
      </c>
      <c r="H466" s="110">
        <v>268</v>
      </c>
      <c r="I466" s="110">
        <v>392310</v>
      </c>
      <c r="J466" s="188">
        <f t="shared" si="35"/>
        <v>1.8378203121935537E-4</v>
      </c>
      <c r="K466" s="188">
        <f t="shared" si="36"/>
        <v>467.03571428571428</v>
      </c>
      <c r="L466" s="188">
        <f t="shared" si="37"/>
        <v>5.5134609365806611E-5</v>
      </c>
      <c r="M466" s="188">
        <f t="shared" si="38"/>
        <v>0.7</v>
      </c>
      <c r="N466" s="189">
        <f t="shared" si="39"/>
        <v>0.70005513460936575</v>
      </c>
      <c r="O466" s="190"/>
      <c r="P466" s="190"/>
    </row>
    <row r="467" spans="1:16" x14ac:dyDescent="0.2">
      <c r="A467" s="238">
        <v>461</v>
      </c>
      <c r="B467" s="231" t="s">
        <v>6</v>
      </c>
      <c r="C467" s="232" t="s">
        <v>1415</v>
      </c>
      <c r="D467" s="231" t="s">
        <v>214</v>
      </c>
      <c r="E467" s="231" t="s">
        <v>1454</v>
      </c>
      <c r="F467" s="196">
        <v>2205934.5750000002</v>
      </c>
      <c r="G467" s="233">
        <v>1146</v>
      </c>
      <c r="H467" s="110">
        <v>383</v>
      </c>
      <c r="I467" s="110">
        <v>843700</v>
      </c>
      <c r="J467" s="188">
        <f t="shared" si="35"/>
        <v>1.7362255632626819E-4</v>
      </c>
      <c r="K467" s="188">
        <f t="shared" si="36"/>
        <v>736.21291448516581</v>
      </c>
      <c r="L467" s="188">
        <f t="shared" si="37"/>
        <v>5.2086766897880455E-5</v>
      </c>
      <c r="M467" s="188">
        <f t="shared" si="38"/>
        <v>0.7</v>
      </c>
      <c r="N467" s="189">
        <f t="shared" si="39"/>
        <v>0.70005208676689779</v>
      </c>
      <c r="O467" s="190"/>
      <c r="P467" s="190"/>
    </row>
    <row r="468" spans="1:16" x14ac:dyDescent="0.2">
      <c r="A468" s="238">
        <v>462</v>
      </c>
      <c r="B468" s="231" t="s">
        <v>6</v>
      </c>
      <c r="C468" s="232" t="s">
        <v>1415</v>
      </c>
      <c r="D468" s="231" t="s">
        <v>215</v>
      </c>
      <c r="E468" s="231" t="s">
        <v>1089</v>
      </c>
      <c r="F468" s="196">
        <v>1767191.15</v>
      </c>
      <c r="G468" s="233">
        <v>1013</v>
      </c>
      <c r="H468" s="110">
        <v>288</v>
      </c>
      <c r="I468" s="110">
        <v>518650</v>
      </c>
      <c r="J468" s="188">
        <f t="shared" si="35"/>
        <v>1.6297048567722854E-4</v>
      </c>
      <c r="K468" s="188">
        <f t="shared" si="36"/>
        <v>511.99407699901286</v>
      </c>
      <c r="L468" s="188">
        <f t="shared" si="37"/>
        <v>4.8891145703168562E-5</v>
      </c>
      <c r="M468" s="188">
        <f t="shared" si="38"/>
        <v>0.7</v>
      </c>
      <c r="N468" s="189">
        <f t="shared" si="39"/>
        <v>0.70004889114570312</v>
      </c>
      <c r="O468" s="190"/>
      <c r="P468" s="190"/>
    </row>
    <row r="469" spans="1:16" x14ac:dyDescent="0.2">
      <c r="A469" s="238">
        <v>463</v>
      </c>
      <c r="B469" s="231" t="s">
        <v>12</v>
      </c>
      <c r="C469" s="232" t="s">
        <v>1415</v>
      </c>
      <c r="D469" s="231" t="s">
        <v>205</v>
      </c>
      <c r="E469" s="231" t="s">
        <v>1228</v>
      </c>
      <c r="F469" s="196">
        <v>1739493.875</v>
      </c>
      <c r="G469" s="233">
        <v>952</v>
      </c>
      <c r="H469" s="110">
        <v>306</v>
      </c>
      <c r="I469" s="110">
        <v>548780</v>
      </c>
      <c r="J469" s="188">
        <f t="shared" si="35"/>
        <v>1.7591323798136398E-4</v>
      </c>
      <c r="K469" s="188">
        <f t="shared" si="36"/>
        <v>576.44957983193274</v>
      </c>
      <c r="L469" s="188">
        <f t="shared" si="37"/>
        <v>5.277397139440919E-5</v>
      </c>
      <c r="M469" s="188">
        <f t="shared" si="38"/>
        <v>0.7</v>
      </c>
      <c r="N469" s="189">
        <f t="shared" si="39"/>
        <v>0.70005277397139432</v>
      </c>
      <c r="O469" s="190"/>
      <c r="P469" s="190"/>
    </row>
    <row r="470" spans="1:16" x14ac:dyDescent="0.2">
      <c r="A470" s="238">
        <v>464</v>
      </c>
      <c r="B470" s="231" t="s">
        <v>12</v>
      </c>
      <c r="C470" s="232" t="s">
        <v>1415</v>
      </c>
      <c r="D470" s="231" t="s">
        <v>202</v>
      </c>
      <c r="E470" s="231" t="s">
        <v>203</v>
      </c>
      <c r="F470" s="196">
        <v>1106700.05</v>
      </c>
      <c r="G470" s="233">
        <v>594</v>
      </c>
      <c r="H470" s="110">
        <v>318</v>
      </c>
      <c r="I470" s="110">
        <v>446455</v>
      </c>
      <c r="J470" s="188">
        <f t="shared" si="35"/>
        <v>2.8734072976684149E-4</v>
      </c>
      <c r="K470" s="188">
        <f t="shared" si="36"/>
        <v>751.60774410774411</v>
      </c>
      <c r="L470" s="188">
        <f t="shared" si="37"/>
        <v>8.6202218930052444E-5</v>
      </c>
      <c r="M470" s="188">
        <f t="shared" si="38"/>
        <v>0.7</v>
      </c>
      <c r="N470" s="189">
        <f t="shared" si="39"/>
        <v>0.70008620221893003</v>
      </c>
      <c r="O470" s="190"/>
      <c r="P470" s="190"/>
    </row>
    <row r="471" spans="1:16" x14ac:dyDescent="0.2">
      <c r="A471" s="238">
        <v>465</v>
      </c>
      <c r="B471" s="231" t="s">
        <v>12</v>
      </c>
      <c r="C471" s="232" t="s">
        <v>1415</v>
      </c>
      <c r="D471" s="231" t="s">
        <v>204</v>
      </c>
      <c r="E471" s="231" t="s">
        <v>1455</v>
      </c>
      <c r="F471" s="196">
        <v>937146.47500000009</v>
      </c>
      <c r="G471" s="233">
        <v>517</v>
      </c>
      <c r="H471" s="110">
        <v>281</v>
      </c>
      <c r="I471" s="110">
        <v>629440</v>
      </c>
      <c r="J471" s="188">
        <f t="shared" si="35"/>
        <v>2.9984640341308434E-4</v>
      </c>
      <c r="K471" s="188">
        <f t="shared" si="36"/>
        <v>1217.4854932301741</v>
      </c>
      <c r="L471" s="188">
        <f t="shared" si="37"/>
        <v>8.9953921023925296E-5</v>
      </c>
      <c r="M471" s="188">
        <f t="shared" si="38"/>
        <v>0.7</v>
      </c>
      <c r="N471" s="189">
        <f t="shared" si="39"/>
        <v>0.70008995392102391</v>
      </c>
      <c r="O471" s="190"/>
      <c r="P471" s="190"/>
    </row>
    <row r="472" spans="1:16" x14ac:dyDescent="0.2">
      <c r="A472" s="238">
        <v>466</v>
      </c>
      <c r="B472" s="231" t="s">
        <v>12</v>
      </c>
      <c r="C472" s="232" t="s">
        <v>1415</v>
      </c>
      <c r="D472" s="231" t="s">
        <v>200</v>
      </c>
      <c r="E472" s="231" t="s">
        <v>201</v>
      </c>
      <c r="F472" s="196">
        <v>1093185.3499999999</v>
      </c>
      <c r="G472" s="233">
        <v>584</v>
      </c>
      <c r="H472" s="110">
        <v>350</v>
      </c>
      <c r="I472" s="110">
        <v>419175</v>
      </c>
      <c r="J472" s="188">
        <f t="shared" si="35"/>
        <v>3.2016528578616613E-4</v>
      </c>
      <c r="K472" s="188">
        <f t="shared" si="36"/>
        <v>717.76541095890411</v>
      </c>
      <c r="L472" s="188">
        <f t="shared" si="37"/>
        <v>9.6049585735849839E-5</v>
      </c>
      <c r="M472" s="188">
        <f t="shared" si="38"/>
        <v>0.7</v>
      </c>
      <c r="N472" s="189">
        <f t="shared" si="39"/>
        <v>0.70009604958573579</v>
      </c>
      <c r="O472" s="190"/>
      <c r="P472" s="190"/>
    </row>
    <row r="473" spans="1:16" x14ac:dyDescent="0.2">
      <c r="A473" s="238">
        <v>467</v>
      </c>
      <c r="B473" s="231" t="s">
        <v>1267</v>
      </c>
      <c r="C473" s="232" t="s">
        <v>1415</v>
      </c>
      <c r="D473" s="231" t="s">
        <v>172</v>
      </c>
      <c r="E473" s="231" t="s">
        <v>1456</v>
      </c>
      <c r="F473" s="196">
        <v>1533368.175</v>
      </c>
      <c r="G473" s="233">
        <v>831</v>
      </c>
      <c r="H473" s="110">
        <v>328</v>
      </c>
      <c r="I473" s="110">
        <v>639035</v>
      </c>
      <c r="J473" s="188">
        <f t="shared" si="35"/>
        <v>2.1390818287982271E-4</v>
      </c>
      <c r="K473" s="188">
        <f t="shared" si="36"/>
        <v>768.99518652226232</v>
      </c>
      <c r="L473" s="188">
        <f t="shared" si="37"/>
        <v>6.417245486394681E-5</v>
      </c>
      <c r="M473" s="188">
        <f t="shared" si="38"/>
        <v>0.7</v>
      </c>
      <c r="N473" s="189">
        <f t="shared" si="39"/>
        <v>0.70006417245486385</v>
      </c>
      <c r="O473" s="190"/>
      <c r="P473" s="190"/>
    </row>
    <row r="474" spans="1:16" x14ac:dyDescent="0.2">
      <c r="A474" s="238">
        <v>468</v>
      </c>
      <c r="B474" s="231" t="s">
        <v>1267</v>
      </c>
      <c r="C474" s="232" t="s">
        <v>1415</v>
      </c>
      <c r="D474" s="231" t="s">
        <v>173</v>
      </c>
      <c r="E474" s="231" t="s">
        <v>174</v>
      </c>
      <c r="F474" s="196">
        <v>1024794.975</v>
      </c>
      <c r="G474" s="233">
        <v>558</v>
      </c>
      <c r="H474" s="110">
        <v>223</v>
      </c>
      <c r="I474" s="110">
        <v>441290</v>
      </c>
      <c r="J474" s="188">
        <f t="shared" si="35"/>
        <v>2.1760450181754649E-4</v>
      </c>
      <c r="K474" s="188">
        <f t="shared" si="36"/>
        <v>790.84229390681003</v>
      </c>
      <c r="L474" s="188">
        <f t="shared" si="37"/>
        <v>6.5281350545263946E-5</v>
      </c>
      <c r="M474" s="188">
        <f t="shared" si="38"/>
        <v>0.7</v>
      </c>
      <c r="N474" s="189">
        <f t="shared" si="39"/>
        <v>0.70006528135054524</v>
      </c>
      <c r="O474" s="190"/>
      <c r="P474" s="190"/>
    </row>
    <row r="475" spans="1:16" x14ac:dyDescent="0.2">
      <c r="A475" s="238">
        <v>469</v>
      </c>
      <c r="B475" s="231" t="s">
        <v>5</v>
      </c>
      <c r="C475" s="232" t="s">
        <v>1415</v>
      </c>
      <c r="D475" s="231" t="s">
        <v>212</v>
      </c>
      <c r="E475" s="231" t="s">
        <v>213</v>
      </c>
      <c r="F475" s="196">
        <v>1268642.8499999999</v>
      </c>
      <c r="G475" s="233">
        <v>712</v>
      </c>
      <c r="H475" s="110">
        <v>316</v>
      </c>
      <c r="I475" s="110">
        <v>522225</v>
      </c>
      <c r="J475" s="188">
        <f t="shared" si="35"/>
        <v>2.4908507544105105E-4</v>
      </c>
      <c r="K475" s="188">
        <f t="shared" si="36"/>
        <v>733.46207865168537</v>
      </c>
      <c r="L475" s="188">
        <f t="shared" si="37"/>
        <v>7.4725522632315314E-5</v>
      </c>
      <c r="M475" s="188">
        <f t="shared" si="38"/>
        <v>0.7</v>
      </c>
      <c r="N475" s="189">
        <f t="shared" si="39"/>
        <v>0.70007472552263228</v>
      </c>
      <c r="O475" s="190"/>
      <c r="P475" s="190"/>
    </row>
    <row r="476" spans="1:16" x14ac:dyDescent="0.2">
      <c r="A476" s="238">
        <v>470</v>
      </c>
      <c r="B476" s="231" t="s">
        <v>5</v>
      </c>
      <c r="C476" s="232" t="s">
        <v>1415</v>
      </c>
      <c r="D476" s="231" t="s">
        <v>208</v>
      </c>
      <c r="E476" s="231" t="s">
        <v>209</v>
      </c>
      <c r="F476" s="196">
        <v>1688121.5</v>
      </c>
      <c r="G476" s="233">
        <v>912</v>
      </c>
      <c r="H476" s="110">
        <v>399</v>
      </c>
      <c r="I476" s="110">
        <v>645620</v>
      </c>
      <c r="J476" s="188">
        <f t="shared" si="35"/>
        <v>2.3635739489130374E-4</v>
      </c>
      <c r="K476" s="188">
        <f t="shared" si="36"/>
        <v>707.91666666666663</v>
      </c>
      <c r="L476" s="188">
        <f t="shared" si="37"/>
        <v>7.0907218467391114E-5</v>
      </c>
      <c r="M476" s="188">
        <f t="shared" si="38"/>
        <v>0.7</v>
      </c>
      <c r="N476" s="189">
        <f t="shared" si="39"/>
        <v>0.70007090721846732</v>
      </c>
      <c r="O476" s="190"/>
      <c r="P476" s="190"/>
    </row>
    <row r="477" spans="1:16" x14ac:dyDescent="0.2">
      <c r="A477" s="238">
        <v>471</v>
      </c>
      <c r="B477" s="231" t="s">
        <v>5</v>
      </c>
      <c r="C477" s="232" t="s">
        <v>1415</v>
      </c>
      <c r="D477" s="231" t="s">
        <v>206</v>
      </c>
      <c r="E477" s="231" t="s">
        <v>207</v>
      </c>
      <c r="F477" s="196">
        <v>1138709.0249999999</v>
      </c>
      <c r="G477" s="233">
        <v>634</v>
      </c>
      <c r="H477" s="110">
        <v>355</v>
      </c>
      <c r="I477" s="110">
        <v>475200</v>
      </c>
      <c r="J477" s="188">
        <f t="shared" si="35"/>
        <v>3.1175655255740158E-4</v>
      </c>
      <c r="K477" s="188">
        <f t="shared" si="36"/>
        <v>749.52681388012616</v>
      </c>
      <c r="L477" s="188">
        <f t="shared" si="37"/>
        <v>9.3526965767220467E-5</v>
      </c>
      <c r="M477" s="188">
        <f t="shared" si="38"/>
        <v>0.7</v>
      </c>
      <c r="N477" s="189">
        <f t="shared" si="39"/>
        <v>0.70009352696576721</v>
      </c>
      <c r="O477" s="190"/>
      <c r="P477" s="190"/>
    </row>
    <row r="478" spans="1:16" x14ac:dyDescent="0.2">
      <c r="A478" s="238">
        <v>472</v>
      </c>
      <c r="B478" s="231" t="s">
        <v>5</v>
      </c>
      <c r="C478" s="232" t="s">
        <v>1415</v>
      </c>
      <c r="D478" s="231" t="s">
        <v>210</v>
      </c>
      <c r="E478" s="231" t="s">
        <v>1357</v>
      </c>
      <c r="F478" s="196">
        <v>3196189.4</v>
      </c>
      <c r="G478" s="233">
        <v>1695</v>
      </c>
      <c r="H478" s="110">
        <v>657</v>
      </c>
      <c r="I478" s="110">
        <v>1034640</v>
      </c>
      <c r="J478" s="188">
        <f t="shared" si="35"/>
        <v>2.0555728017870281E-4</v>
      </c>
      <c r="K478" s="188">
        <f t="shared" si="36"/>
        <v>610.40707964601768</v>
      </c>
      <c r="L478" s="188">
        <f t="shared" si="37"/>
        <v>6.1667184053610844E-5</v>
      </c>
      <c r="M478" s="188">
        <f t="shared" si="38"/>
        <v>0.7</v>
      </c>
      <c r="N478" s="189">
        <f t="shared" si="39"/>
        <v>0.7000616671840536</v>
      </c>
      <c r="O478" s="190"/>
      <c r="P478" s="190"/>
    </row>
    <row r="479" spans="1:16" x14ac:dyDescent="0.2">
      <c r="A479" s="238">
        <v>473</v>
      </c>
      <c r="B479" s="234" t="s">
        <v>134</v>
      </c>
      <c r="C479" s="232" t="s">
        <v>1415</v>
      </c>
      <c r="D479" s="234" t="s">
        <v>557</v>
      </c>
      <c r="E479" s="234" t="s">
        <v>558</v>
      </c>
      <c r="F479" s="196">
        <v>1803283.4249999998</v>
      </c>
      <c r="G479" s="233">
        <v>990</v>
      </c>
      <c r="H479" s="110">
        <v>411</v>
      </c>
      <c r="I479" s="110">
        <v>788415</v>
      </c>
      <c r="J479" s="188">
        <f t="shared" si="35"/>
        <v>2.2791758317192986E-4</v>
      </c>
      <c r="K479" s="188">
        <f t="shared" si="36"/>
        <v>796.37878787878788</v>
      </c>
      <c r="L479" s="188">
        <f t="shared" si="37"/>
        <v>6.8375274951578956E-5</v>
      </c>
      <c r="M479" s="188">
        <f t="shared" si="38"/>
        <v>0.7</v>
      </c>
      <c r="N479" s="189">
        <f t="shared" si="39"/>
        <v>0.70006837527495158</v>
      </c>
      <c r="O479" s="190"/>
      <c r="P479" s="190"/>
    </row>
    <row r="480" spans="1:16" x14ac:dyDescent="0.2">
      <c r="A480" s="238">
        <v>474</v>
      </c>
      <c r="B480" s="234" t="s">
        <v>134</v>
      </c>
      <c r="C480" s="232" t="s">
        <v>1415</v>
      </c>
      <c r="D480" s="234" t="s">
        <v>561</v>
      </c>
      <c r="E480" s="234" t="s">
        <v>1168</v>
      </c>
      <c r="F480" s="196">
        <v>1577190.9</v>
      </c>
      <c r="G480" s="233">
        <v>841</v>
      </c>
      <c r="H480" s="110">
        <v>297</v>
      </c>
      <c r="I480" s="110">
        <v>590050</v>
      </c>
      <c r="J480" s="188">
        <f t="shared" si="35"/>
        <v>1.8830948111607797E-4</v>
      </c>
      <c r="K480" s="188">
        <f t="shared" si="36"/>
        <v>701.60523186682519</v>
      </c>
      <c r="L480" s="188">
        <f t="shared" si="37"/>
        <v>5.6492844334823385E-5</v>
      </c>
      <c r="M480" s="188">
        <f t="shared" si="38"/>
        <v>0.7</v>
      </c>
      <c r="N480" s="189">
        <f t="shared" si="39"/>
        <v>0.7000564928443348</v>
      </c>
      <c r="O480" s="190"/>
      <c r="P480" s="190"/>
    </row>
    <row r="481" spans="1:16" x14ac:dyDescent="0.2">
      <c r="A481" s="238">
        <v>475</v>
      </c>
      <c r="B481" s="234" t="s">
        <v>134</v>
      </c>
      <c r="C481" s="232" t="s">
        <v>1415</v>
      </c>
      <c r="D481" s="234" t="s">
        <v>555</v>
      </c>
      <c r="E481" s="234" t="s">
        <v>556</v>
      </c>
      <c r="F481" s="196">
        <v>1958613.375</v>
      </c>
      <c r="G481" s="233">
        <v>1045</v>
      </c>
      <c r="H481" s="110">
        <v>434</v>
      </c>
      <c r="I481" s="110">
        <v>1074180</v>
      </c>
      <c r="J481" s="188">
        <f t="shared" si="35"/>
        <v>2.2158533457375171E-4</v>
      </c>
      <c r="K481" s="188">
        <f t="shared" si="36"/>
        <v>1027.9234449760766</v>
      </c>
      <c r="L481" s="188">
        <f t="shared" si="37"/>
        <v>6.6475600372125512E-5</v>
      </c>
      <c r="M481" s="188">
        <f t="shared" si="38"/>
        <v>0.7</v>
      </c>
      <c r="N481" s="189">
        <f t="shared" si="39"/>
        <v>0.70006647560037205</v>
      </c>
      <c r="O481" s="190"/>
      <c r="P481" s="190"/>
    </row>
    <row r="482" spans="1:16" x14ac:dyDescent="0.2">
      <c r="A482" s="238">
        <v>476</v>
      </c>
      <c r="B482" s="234" t="s">
        <v>134</v>
      </c>
      <c r="C482" s="232" t="s">
        <v>1415</v>
      </c>
      <c r="D482" s="234" t="s">
        <v>559</v>
      </c>
      <c r="E482" s="234" t="s">
        <v>560</v>
      </c>
      <c r="F482" s="196">
        <v>1393975.75</v>
      </c>
      <c r="G482" s="233">
        <v>792</v>
      </c>
      <c r="H482" s="110">
        <v>255</v>
      </c>
      <c r="I482" s="110">
        <v>493560</v>
      </c>
      <c r="J482" s="188">
        <f t="shared" si="35"/>
        <v>1.8293001151562356E-4</v>
      </c>
      <c r="K482" s="188">
        <f t="shared" si="36"/>
        <v>623.18181818181813</v>
      </c>
      <c r="L482" s="188">
        <f t="shared" si="37"/>
        <v>5.4879003454687065E-5</v>
      </c>
      <c r="M482" s="188">
        <f t="shared" si="38"/>
        <v>0.7</v>
      </c>
      <c r="N482" s="189">
        <f t="shared" si="39"/>
        <v>0.70005487900345464</v>
      </c>
      <c r="O482" s="190"/>
      <c r="P482" s="190"/>
    </row>
    <row r="483" spans="1:16" x14ac:dyDescent="0.2">
      <c r="A483" s="238">
        <v>477</v>
      </c>
      <c r="B483" s="234" t="s">
        <v>134</v>
      </c>
      <c r="C483" s="232" t="s">
        <v>1415</v>
      </c>
      <c r="D483" s="234" t="s">
        <v>554</v>
      </c>
      <c r="E483" s="234" t="s">
        <v>337</v>
      </c>
      <c r="F483" s="196">
        <v>992047.45</v>
      </c>
      <c r="G483" s="233">
        <v>525</v>
      </c>
      <c r="H483" s="110">
        <v>236</v>
      </c>
      <c r="I483" s="110">
        <v>389865</v>
      </c>
      <c r="J483" s="188">
        <f t="shared" si="35"/>
        <v>2.3789184680631962E-4</v>
      </c>
      <c r="K483" s="188">
        <f t="shared" si="36"/>
        <v>742.6</v>
      </c>
      <c r="L483" s="188">
        <f t="shared" si="37"/>
        <v>7.1367554041895881E-5</v>
      </c>
      <c r="M483" s="188">
        <f t="shared" si="38"/>
        <v>0.7</v>
      </c>
      <c r="N483" s="189">
        <f t="shared" si="39"/>
        <v>0.70007136755404187</v>
      </c>
      <c r="O483" s="190"/>
      <c r="P483" s="190"/>
    </row>
    <row r="484" spans="1:16" x14ac:dyDescent="0.2">
      <c r="A484" s="238">
        <v>478</v>
      </c>
      <c r="B484" s="234" t="s">
        <v>11</v>
      </c>
      <c r="C484" s="232" t="s">
        <v>1415</v>
      </c>
      <c r="D484" s="234" t="s">
        <v>188</v>
      </c>
      <c r="E484" s="234" t="s">
        <v>1327</v>
      </c>
      <c r="F484" s="196">
        <v>1316801.05</v>
      </c>
      <c r="G484" s="233">
        <v>705</v>
      </c>
      <c r="H484" s="110">
        <v>427</v>
      </c>
      <c r="I484" s="110">
        <v>601865</v>
      </c>
      <c r="J484" s="188">
        <f t="shared" si="35"/>
        <v>3.2427070133335628E-4</v>
      </c>
      <c r="K484" s="188">
        <f t="shared" si="36"/>
        <v>853.70921985815608</v>
      </c>
      <c r="L484" s="188">
        <f t="shared" si="37"/>
        <v>9.7281210400006885E-5</v>
      </c>
      <c r="M484" s="188">
        <f t="shared" si="38"/>
        <v>0.7</v>
      </c>
      <c r="N484" s="189">
        <f t="shared" si="39"/>
        <v>0.70009728121039994</v>
      </c>
      <c r="O484" s="190"/>
      <c r="P484" s="190"/>
    </row>
    <row r="485" spans="1:16" x14ac:dyDescent="0.2">
      <c r="A485" s="238">
        <v>479</v>
      </c>
      <c r="B485" s="234" t="s">
        <v>11</v>
      </c>
      <c r="C485" s="232" t="s">
        <v>1415</v>
      </c>
      <c r="D485" s="234" t="s">
        <v>186</v>
      </c>
      <c r="E485" s="234" t="s">
        <v>187</v>
      </c>
      <c r="F485" s="196">
        <v>1294464.8250000002</v>
      </c>
      <c r="G485" s="233">
        <v>702</v>
      </c>
      <c r="H485" s="110">
        <v>334</v>
      </c>
      <c r="I485" s="110">
        <v>430685</v>
      </c>
      <c r="J485" s="188">
        <f t="shared" si="35"/>
        <v>2.5802168861560219E-4</v>
      </c>
      <c r="K485" s="188">
        <f t="shared" si="36"/>
        <v>613.51139601139596</v>
      </c>
      <c r="L485" s="188">
        <f t="shared" si="37"/>
        <v>7.7406506584680655E-5</v>
      </c>
      <c r="M485" s="188">
        <f t="shared" si="38"/>
        <v>0.7</v>
      </c>
      <c r="N485" s="189">
        <f t="shared" si="39"/>
        <v>0.70007740650658468</v>
      </c>
      <c r="O485" s="190"/>
      <c r="P485" s="190"/>
    </row>
    <row r="486" spans="1:16" x14ac:dyDescent="0.2">
      <c r="A486" s="238">
        <v>480</v>
      </c>
      <c r="B486" s="234" t="s">
        <v>11</v>
      </c>
      <c r="C486" s="232" t="s">
        <v>1415</v>
      </c>
      <c r="D486" s="234" t="s">
        <v>190</v>
      </c>
      <c r="E486" s="234" t="s">
        <v>191</v>
      </c>
      <c r="F486" s="196">
        <v>1522433.175</v>
      </c>
      <c r="G486" s="233">
        <v>832</v>
      </c>
      <c r="H486" s="110">
        <v>478</v>
      </c>
      <c r="I486" s="110">
        <v>822240</v>
      </c>
      <c r="J486" s="188">
        <f t="shared" si="35"/>
        <v>3.1397108776219358E-4</v>
      </c>
      <c r="K486" s="188">
        <f t="shared" si="36"/>
        <v>988.26923076923072</v>
      </c>
      <c r="L486" s="188">
        <f t="shared" si="37"/>
        <v>9.4191326328658072E-5</v>
      </c>
      <c r="M486" s="188">
        <f t="shared" si="38"/>
        <v>0.7</v>
      </c>
      <c r="N486" s="189">
        <f t="shared" si="39"/>
        <v>0.70009419132632866</v>
      </c>
      <c r="O486" s="190"/>
      <c r="P486" s="190"/>
    </row>
    <row r="487" spans="1:16" x14ac:dyDescent="0.2">
      <c r="A487" s="238">
        <v>481</v>
      </c>
      <c r="B487" s="234" t="s">
        <v>11</v>
      </c>
      <c r="C487" s="232" t="s">
        <v>1415</v>
      </c>
      <c r="D487" s="234" t="s">
        <v>192</v>
      </c>
      <c r="E487" s="234" t="s">
        <v>193</v>
      </c>
      <c r="F487" s="196">
        <v>1766094.375</v>
      </c>
      <c r="G487" s="233">
        <v>961</v>
      </c>
      <c r="H487" s="110">
        <v>518</v>
      </c>
      <c r="I487" s="110">
        <v>1136340</v>
      </c>
      <c r="J487" s="188">
        <f t="shared" si="35"/>
        <v>2.9330255921346222E-4</v>
      </c>
      <c r="K487" s="188">
        <f t="shared" si="36"/>
        <v>1182.4557752341311</v>
      </c>
      <c r="L487" s="188">
        <f t="shared" si="37"/>
        <v>8.7990767764038668E-5</v>
      </c>
      <c r="M487" s="188">
        <f t="shared" si="38"/>
        <v>0.7</v>
      </c>
      <c r="N487" s="189">
        <f t="shared" si="39"/>
        <v>0.70008799076776396</v>
      </c>
      <c r="O487" s="190"/>
      <c r="P487" s="190"/>
    </row>
    <row r="488" spans="1:16" x14ac:dyDescent="0.2">
      <c r="A488" s="238">
        <v>482</v>
      </c>
      <c r="B488" s="232" t="s">
        <v>1008</v>
      </c>
      <c r="C488" s="232" t="s">
        <v>1415</v>
      </c>
      <c r="D488" s="232" t="s">
        <v>536</v>
      </c>
      <c r="E488" s="237" t="s">
        <v>1205</v>
      </c>
      <c r="F488" s="196">
        <v>2129357.7250000001</v>
      </c>
      <c r="G488" s="233">
        <v>1173</v>
      </c>
      <c r="H488" s="110">
        <v>273</v>
      </c>
      <c r="I488" s="110">
        <v>993330</v>
      </c>
      <c r="J488" s="188">
        <f t="shared" si="35"/>
        <v>1.2820767351338301E-4</v>
      </c>
      <c r="K488" s="188">
        <f t="shared" si="36"/>
        <v>846.82864450127875</v>
      </c>
      <c r="L488" s="188">
        <f t="shared" si="37"/>
        <v>3.8462302054014903E-5</v>
      </c>
      <c r="M488" s="188">
        <f t="shared" si="38"/>
        <v>0.7</v>
      </c>
      <c r="N488" s="189">
        <f t="shared" si="39"/>
        <v>0.70003846230205402</v>
      </c>
      <c r="O488" s="190"/>
      <c r="P488" s="190"/>
    </row>
    <row r="489" spans="1:16" x14ac:dyDescent="0.2">
      <c r="A489" s="238">
        <v>483</v>
      </c>
      <c r="B489" s="232" t="s">
        <v>1008</v>
      </c>
      <c r="C489" s="232" t="s">
        <v>1415</v>
      </c>
      <c r="D489" s="232" t="s">
        <v>535</v>
      </c>
      <c r="E489" s="232" t="s">
        <v>1333</v>
      </c>
      <c r="F489" s="196">
        <v>1877010.5499999998</v>
      </c>
      <c r="G489" s="233">
        <v>877</v>
      </c>
      <c r="H489" s="110">
        <v>152</v>
      </c>
      <c r="I489" s="110">
        <v>457935</v>
      </c>
      <c r="J489" s="188">
        <f t="shared" si="35"/>
        <v>8.0979832532108043E-5</v>
      </c>
      <c r="K489" s="188">
        <f t="shared" si="36"/>
        <v>522.16077537058152</v>
      </c>
      <c r="L489" s="188">
        <f t="shared" si="37"/>
        <v>2.4293949759632414E-5</v>
      </c>
      <c r="M489" s="188">
        <f t="shared" si="38"/>
        <v>0.7</v>
      </c>
      <c r="N489" s="189">
        <f t="shared" si="39"/>
        <v>0.70002429394975962</v>
      </c>
      <c r="O489" s="190"/>
      <c r="P489" s="190"/>
    </row>
    <row r="490" spans="1:16" x14ac:dyDescent="0.2">
      <c r="A490" s="238">
        <v>484</v>
      </c>
      <c r="B490" s="232" t="s">
        <v>1008</v>
      </c>
      <c r="C490" s="232" t="s">
        <v>1415</v>
      </c>
      <c r="D490" s="232" t="s">
        <v>543</v>
      </c>
      <c r="E490" s="232" t="s">
        <v>1055</v>
      </c>
      <c r="F490" s="196">
        <v>3293748.05</v>
      </c>
      <c r="G490" s="233">
        <v>1862</v>
      </c>
      <c r="H490" s="110">
        <v>455</v>
      </c>
      <c r="I490" s="110">
        <v>882435</v>
      </c>
      <c r="J490" s="188">
        <f t="shared" si="35"/>
        <v>1.3814049924067509E-4</v>
      </c>
      <c r="K490" s="188">
        <f t="shared" si="36"/>
        <v>473.91783029001073</v>
      </c>
      <c r="L490" s="188">
        <f t="shared" si="37"/>
        <v>4.1442149772202528E-5</v>
      </c>
      <c r="M490" s="188">
        <f t="shared" si="38"/>
        <v>0.7</v>
      </c>
      <c r="N490" s="189">
        <f t="shared" si="39"/>
        <v>0.70004144214977215</v>
      </c>
      <c r="O490" s="190"/>
      <c r="P490" s="190"/>
    </row>
    <row r="491" spans="1:16" x14ac:dyDescent="0.2">
      <c r="A491" s="238">
        <v>485</v>
      </c>
      <c r="B491" s="232" t="s">
        <v>1008</v>
      </c>
      <c r="C491" s="232" t="s">
        <v>1415</v>
      </c>
      <c r="D491" s="232" t="s">
        <v>544</v>
      </c>
      <c r="E491" s="232" t="s">
        <v>1348</v>
      </c>
      <c r="F491" s="196">
        <v>1972340.9749999999</v>
      </c>
      <c r="G491" s="233">
        <v>1048</v>
      </c>
      <c r="H491" s="110">
        <v>202</v>
      </c>
      <c r="I491" s="110">
        <v>335735</v>
      </c>
      <c r="J491" s="188">
        <f t="shared" si="35"/>
        <v>1.0241636844765141E-4</v>
      </c>
      <c r="K491" s="188">
        <f t="shared" si="36"/>
        <v>320.35782442748092</v>
      </c>
      <c r="L491" s="188">
        <f t="shared" si="37"/>
        <v>3.0724910534295422E-5</v>
      </c>
      <c r="M491" s="188">
        <f t="shared" si="38"/>
        <v>0.7</v>
      </c>
      <c r="N491" s="189">
        <f t="shared" si="39"/>
        <v>0.7000307249105342</v>
      </c>
      <c r="O491" s="190"/>
      <c r="P491" s="190"/>
    </row>
    <row r="492" spans="1:16" x14ac:dyDescent="0.2">
      <c r="A492" s="238">
        <v>486</v>
      </c>
      <c r="B492" s="232" t="s">
        <v>1008</v>
      </c>
      <c r="C492" s="232" t="s">
        <v>1415</v>
      </c>
      <c r="D492" s="232" t="s">
        <v>539</v>
      </c>
      <c r="E492" s="232" t="s">
        <v>540</v>
      </c>
      <c r="F492" s="196">
        <v>3945161.2249999996</v>
      </c>
      <c r="G492" s="233">
        <v>2166</v>
      </c>
      <c r="H492" s="110">
        <v>526</v>
      </c>
      <c r="I492" s="110">
        <v>978145</v>
      </c>
      <c r="J492" s="188">
        <f t="shared" si="35"/>
        <v>1.3332788446434151E-4</v>
      </c>
      <c r="K492" s="188">
        <f t="shared" si="36"/>
        <v>451.59048938134811</v>
      </c>
      <c r="L492" s="188">
        <f t="shared" si="37"/>
        <v>3.999836533930245E-5</v>
      </c>
      <c r="M492" s="188">
        <f t="shared" si="38"/>
        <v>0.7</v>
      </c>
      <c r="N492" s="189">
        <f t="shared" si="39"/>
        <v>0.70003999836533926</v>
      </c>
      <c r="O492" s="190"/>
      <c r="P492" s="190"/>
    </row>
    <row r="493" spans="1:16" x14ac:dyDescent="0.2">
      <c r="A493" s="238">
        <v>487</v>
      </c>
      <c r="B493" s="232" t="s">
        <v>1008</v>
      </c>
      <c r="C493" s="232" t="s">
        <v>1415</v>
      </c>
      <c r="D493" s="232" t="s">
        <v>545</v>
      </c>
      <c r="E493" s="232" t="s">
        <v>1115</v>
      </c>
      <c r="F493" s="196">
        <v>2180247.2749999999</v>
      </c>
      <c r="G493" s="233">
        <v>1220</v>
      </c>
      <c r="H493" s="110">
        <v>202</v>
      </c>
      <c r="I493" s="110">
        <v>394005</v>
      </c>
      <c r="J493" s="188">
        <f t="shared" si="35"/>
        <v>9.2650041266534788E-5</v>
      </c>
      <c r="K493" s="188">
        <f t="shared" si="36"/>
        <v>322.95491803278691</v>
      </c>
      <c r="L493" s="188">
        <f t="shared" si="37"/>
        <v>2.7795012379960434E-5</v>
      </c>
      <c r="M493" s="188">
        <f t="shared" si="38"/>
        <v>0.7</v>
      </c>
      <c r="N493" s="189">
        <f t="shared" si="39"/>
        <v>0.70002779501237988</v>
      </c>
      <c r="O493" s="190"/>
      <c r="P493" s="190"/>
    </row>
    <row r="494" spans="1:16" x14ac:dyDescent="0.2">
      <c r="A494" s="238">
        <v>488</v>
      </c>
      <c r="B494" s="232" t="s">
        <v>1008</v>
      </c>
      <c r="C494" s="232" t="s">
        <v>1415</v>
      </c>
      <c r="D494" s="232" t="s">
        <v>541</v>
      </c>
      <c r="E494" s="232" t="s">
        <v>1349</v>
      </c>
      <c r="F494" s="196">
        <v>1557738.7</v>
      </c>
      <c r="G494" s="233">
        <v>821</v>
      </c>
      <c r="H494" s="110">
        <v>375</v>
      </c>
      <c r="I494" s="110">
        <v>523070</v>
      </c>
      <c r="J494" s="188">
        <f t="shared" si="35"/>
        <v>2.4073357104115086E-4</v>
      </c>
      <c r="K494" s="188">
        <f t="shared" si="36"/>
        <v>637.11327649208283</v>
      </c>
      <c r="L494" s="188">
        <f t="shared" si="37"/>
        <v>7.2220071312345253E-5</v>
      </c>
      <c r="M494" s="188">
        <f t="shared" si="38"/>
        <v>0.7</v>
      </c>
      <c r="N494" s="189">
        <f t="shared" si="39"/>
        <v>0.70007222007131231</v>
      </c>
      <c r="O494" s="190"/>
      <c r="P494" s="190"/>
    </row>
    <row r="495" spans="1:16" x14ac:dyDescent="0.2">
      <c r="A495" s="238">
        <v>489</v>
      </c>
      <c r="B495" s="232" t="s">
        <v>1008</v>
      </c>
      <c r="C495" s="232" t="s">
        <v>1415</v>
      </c>
      <c r="D495" s="232" t="s">
        <v>537</v>
      </c>
      <c r="E495" s="232" t="s">
        <v>538</v>
      </c>
      <c r="F495" s="196">
        <v>2457509.3249999997</v>
      </c>
      <c r="G495" s="233">
        <v>1322</v>
      </c>
      <c r="H495" s="110">
        <v>275</v>
      </c>
      <c r="I495" s="110">
        <v>630730</v>
      </c>
      <c r="J495" s="188">
        <f t="shared" si="35"/>
        <v>1.1190191516363831E-4</v>
      </c>
      <c r="K495" s="188">
        <f t="shared" si="36"/>
        <v>477.10287443267777</v>
      </c>
      <c r="L495" s="188">
        <f t="shared" si="37"/>
        <v>3.3570574549091489E-5</v>
      </c>
      <c r="M495" s="188">
        <f t="shared" si="38"/>
        <v>0.7</v>
      </c>
      <c r="N495" s="189">
        <f t="shared" si="39"/>
        <v>0.70003357057454907</v>
      </c>
      <c r="O495" s="190"/>
      <c r="P495" s="190"/>
    </row>
    <row r="496" spans="1:16" x14ac:dyDescent="0.2">
      <c r="A496" s="238">
        <v>490</v>
      </c>
      <c r="B496" s="232" t="s">
        <v>130</v>
      </c>
      <c r="C496" s="232" t="s">
        <v>1415</v>
      </c>
      <c r="D496" s="232" t="s">
        <v>577</v>
      </c>
      <c r="E496" s="232" t="s">
        <v>1457</v>
      </c>
      <c r="F496" s="196">
        <v>3022482.2</v>
      </c>
      <c r="G496" s="233">
        <v>1639</v>
      </c>
      <c r="H496" s="110">
        <v>659</v>
      </c>
      <c r="I496" s="110">
        <v>1507730</v>
      </c>
      <c r="J496" s="188">
        <f t="shared" si="35"/>
        <v>2.1803271496520309E-4</v>
      </c>
      <c r="K496" s="188">
        <f t="shared" si="36"/>
        <v>919.90848078096406</v>
      </c>
      <c r="L496" s="188">
        <f t="shared" si="37"/>
        <v>6.540981448956093E-5</v>
      </c>
      <c r="M496" s="188">
        <f t="shared" si="38"/>
        <v>0.7</v>
      </c>
      <c r="N496" s="189">
        <f t="shared" si="39"/>
        <v>0.7000654098144895</v>
      </c>
      <c r="O496" s="190"/>
      <c r="P496" s="190"/>
    </row>
    <row r="497" spans="1:16" x14ac:dyDescent="0.2">
      <c r="A497" s="238">
        <v>491</v>
      </c>
      <c r="B497" s="232" t="s">
        <v>130</v>
      </c>
      <c r="C497" s="232" t="s">
        <v>1415</v>
      </c>
      <c r="D497" s="232" t="s">
        <v>581</v>
      </c>
      <c r="E497" s="232" t="s">
        <v>582</v>
      </c>
      <c r="F497" s="196">
        <v>1447442.5750000002</v>
      </c>
      <c r="G497" s="233">
        <v>778</v>
      </c>
      <c r="H497" s="110">
        <v>210</v>
      </c>
      <c r="I497" s="110">
        <v>402920</v>
      </c>
      <c r="J497" s="188">
        <f t="shared" si="35"/>
        <v>1.4508347593686054E-4</v>
      </c>
      <c r="K497" s="188">
        <f t="shared" si="36"/>
        <v>517.892030848329</v>
      </c>
      <c r="L497" s="188">
        <f t="shared" si="37"/>
        <v>4.3525042781058163E-5</v>
      </c>
      <c r="M497" s="188">
        <f t="shared" si="38"/>
        <v>0.7</v>
      </c>
      <c r="N497" s="189">
        <f t="shared" si="39"/>
        <v>0.700043525042781</v>
      </c>
      <c r="O497" s="190"/>
      <c r="P497" s="190"/>
    </row>
    <row r="498" spans="1:16" x14ac:dyDescent="0.2">
      <c r="A498" s="238">
        <v>492</v>
      </c>
      <c r="B498" s="232" t="s">
        <v>130</v>
      </c>
      <c r="C498" s="232" t="s">
        <v>1415</v>
      </c>
      <c r="D498" s="232" t="s">
        <v>579</v>
      </c>
      <c r="E498" s="232" t="s">
        <v>580</v>
      </c>
      <c r="F498" s="196">
        <v>1916352.7</v>
      </c>
      <c r="G498" s="233">
        <v>1040</v>
      </c>
      <c r="H498" s="110">
        <v>407</v>
      </c>
      <c r="I498" s="110">
        <v>810425</v>
      </c>
      <c r="J498" s="188">
        <f t="shared" si="35"/>
        <v>2.1238261620629647E-4</v>
      </c>
      <c r="K498" s="188">
        <f t="shared" si="36"/>
        <v>779.25480769230774</v>
      </c>
      <c r="L498" s="188">
        <f t="shared" si="37"/>
        <v>6.3714784861888934E-5</v>
      </c>
      <c r="M498" s="188">
        <f t="shared" si="38"/>
        <v>0.7</v>
      </c>
      <c r="N498" s="189">
        <f t="shared" si="39"/>
        <v>0.70006371478486185</v>
      </c>
      <c r="O498" s="190"/>
      <c r="P498" s="190"/>
    </row>
    <row r="499" spans="1:16" x14ac:dyDescent="0.2">
      <c r="A499" s="238">
        <v>493</v>
      </c>
      <c r="B499" s="232" t="s">
        <v>130</v>
      </c>
      <c r="C499" s="232" t="s">
        <v>1415</v>
      </c>
      <c r="D499" s="232" t="s">
        <v>575</v>
      </c>
      <c r="E499" s="232" t="s">
        <v>576</v>
      </c>
      <c r="F499" s="196">
        <v>1670681.5</v>
      </c>
      <c r="G499" s="233">
        <v>907</v>
      </c>
      <c r="H499" s="110">
        <v>234</v>
      </c>
      <c r="I499" s="110">
        <v>473065</v>
      </c>
      <c r="J499" s="188">
        <f t="shared" si="35"/>
        <v>1.4006260319516316E-4</v>
      </c>
      <c r="K499" s="188">
        <f t="shared" si="36"/>
        <v>521.57111356119071</v>
      </c>
      <c r="L499" s="188">
        <f t="shared" si="37"/>
        <v>4.2018780958548945E-5</v>
      </c>
      <c r="M499" s="188">
        <f t="shared" si="38"/>
        <v>0.7</v>
      </c>
      <c r="N499" s="189">
        <f t="shared" si="39"/>
        <v>0.70004201878095851</v>
      </c>
      <c r="O499" s="190"/>
      <c r="P499" s="190"/>
    </row>
    <row r="500" spans="1:16" x14ac:dyDescent="0.2">
      <c r="A500" s="238">
        <v>494</v>
      </c>
      <c r="B500" s="232" t="s">
        <v>130</v>
      </c>
      <c r="C500" s="232" t="s">
        <v>1415</v>
      </c>
      <c r="D500" s="232" t="s">
        <v>573</v>
      </c>
      <c r="E500" s="232" t="s">
        <v>1010</v>
      </c>
      <c r="F500" s="196">
        <v>2958794.8250000002</v>
      </c>
      <c r="G500" s="233">
        <v>1598</v>
      </c>
      <c r="H500" s="110">
        <v>350</v>
      </c>
      <c r="I500" s="110">
        <v>898065</v>
      </c>
      <c r="J500" s="188">
        <f t="shared" si="35"/>
        <v>1.1829140602880431E-4</v>
      </c>
      <c r="K500" s="188">
        <f t="shared" si="36"/>
        <v>561.99311639549433</v>
      </c>
      <c r="L500" s="188">
        <f t="shared" si="37"/>
        <v>3.5487421808641293E-5</v>
      </c>
      <c r="M500" s="188">
        <f t="shared" si="38"/>
        <v>0.7</v>
      </c>
      <c r="N500" s="189">
        <f t="shared" si="39"/>
        <v>0.70003548742180854</v>
      </c>
      <c r="O500" s="190"/>
      <c r="P500" s="190"/>
    </row>
    <row r="501" spans="1:16" x14ac:dyDescent="0.2">
      <c r="A501" s="238">
        <v>495</v>
      </c>
      <c r="B501" s="232" t="s">
        <v>130</v>
      </c>
      <c r="C501" s="232" t="s">
        <v>1415</v>
      </c>
      <c r="D501" s="232" t="s">
        <v>1011</v>
      </c>
      <c r="E501" s="232" t="s">
        <v>1116</v>
      </c>
      <c r="F501" s="196">
        <v>1447442.5750000002</v>
      </c>
      <c r="G501" s="233">
        <v>778</v>
      </c>
      <c r="H501" s="110">
        <v>263</v>
      </c>
      <c r="I501" s="110">
        <v>445530</v>
      </c>
      <c r="J501" s="188">
        <f t="shared" si="35"/>
        <v>1.8169978176854441E-4</v>
      </c>
      <c r="K501" s="188">
        <f t="shared" si="36"/>
        <v>572.66066838046277</v>
      </c>
      <c r="L501" s="188">
        <f t="shared" si="37"/>
        <v>5.4509934530563323E-5</v>
      </c>
      <c r="M501" s="188">
        <f t="shared" si="38"/>
        <v>0.7</v>
      </c>
      <c r="N501" s="189">
        <f t="shared" si="39"/>
        <v>0.70005450993453056</v>
      </c>
      <c r="O501" s="190"/>
      <c r="P501" s="190"/>
    </row>
    <row r="502" spans="1:16" x14ac:dyDescent="0.2">
      <c r="A502" s="238">
        <v>496</v>
      </c>
      <c r="B502" s="232" t="s">
        <v>130</v>
      </c>
      <c r="C502" s="232" t="s">
        <v>1415</v>
      </c>
      <c r="D502" s="232" t="s">
        <v>574</v>
      </c>
      <c r="E502" s="232" t="s">
        <v>1207</v>
      </c>
      <c r="F502" s="196">
        <v>1366113.9750000001</v>
      </c>
      <c r="G502" s="233">
        <v>735</v>
      </c>
      <c r="H502" s="110">
        <v>212</v>
      </c>
      <c r="I502" s="110">
        <v>329915</v>
      </c>
      <c r="J502" s="188">
        <f t="shared" si="35"/>
        <v>1.5518470924067663E-4</v>
      </c>
      <c r="K502" s="188">
        <f t="shared" si="36"/>
        <v>448.86394557823127</v>
      </c>
      <c r="L502" s="188">
        <f t="shared" si="37"/>
        <v>4.6555412772202985E-5</v>
      </c>
      <c r="M502" s="188">
        <f t="shared" si="38"/>
        <v>0.7</v>
      </c>
      <c r="N502" s="189">
        <f t="shared" si="39"/>
        <v>0.70004655541277216</v>
      </c>
      <c r="O502" s="190"/>
      <c r="P502" s="190"/>
    </row>
    <row r="503" spans="1:16" x14ac:dyDescent="0.2">
      <c r="A503" s="238">
        <v>497</v>
      </c>
      <c r="B503" s="232" t="s">
        <v>130</v>
      </c>
      <c r="C503" s="232" t="s">
        <v>1415</v>
      </c>
      <c r="D503" s="232" t="s">
        <v>583</v>
      </c>
      <c r="E503" s="232" t="s">
        <v>1070</v>
      </c>
      <c r="F503" s="196">
        <v>2139816.625</v>
      </c>
      <c r="G503" s="233">
        <v>1165</v>
      </c>
      <c r="H503" s="110">
        <v>187</v>
      </c>
      <c r="I503" s="110">
        <v>501875</v>
      </c>
      <c r="J503" s="188">
        <f t="shared" si="35"/>
        <v>8.7390666010925123E-5</v>
      </c>
      <c r="K503" s="188">
        <f t="shared" si="36"/>
        <v>430.79399141630904</v>
      </c>
      <c r="L503" s="188">
        <f t="shared" si="37"/>
        <v>2.6217199803277537E-5</v>
      </c>
      <c r="M503" s="188">
        <f t="shared" si="38"/>
        <v>0.7</v>
      </c>
      <c r="N503" s="189">
        <f t="shared" si="39"/>
        <v>0.70002621719980318</v>
      </c>
      <c r="O503" s="190"/>
      <c r="P503" s="190"/>
    </row>
    <row r="504" spans="1:16" x14ac:dyDescent="0.2">
      <c r="A504" s="238">
        <v>498</v>
      </c>
      <c r="B504" s="234" t="s">
        <v>133</v>
      </c>
      <c r="C504" s="232" t="s">
        <v>1415</v>
      </c>
      <c r="D504" s="234" t="s">
        <v>489</v>
      </c>
      <c r="E504" s="234" t="s">
        <v>1354</v>
      </c>
      <c r="F504" s="196">
        <v>2056008.15</v>
      </c>
      <c r="G504" s="233">
        <v>1065</v>
      </c>
      <c r="H504" s="110">
        <v>361</v>
      </c>
      <c r="I504" s="110">
        <v>572835</v>
      </c>
      <c r="J504" s="188">
        <f t="shared" si="35"/>
        <v>1.7558296157532257E-4</v>
      </c>
      <c r="K504" s="188">
        <f t="shared" si="36"/>
        <v>537.87323943661977</v>
      </c>
      <c r="L504" s="188">
        <f t="shared" si="37"/>
        <v>5.2674888472596768E-5</v>
      </c>
      <c r="M504" s="188">
        <f t="shared" si="38"/>
        <v>0.7</v>
      </c>
      <c r="N504" s="189">
        <f t="shared" si="39"/>
        <v>0.70005267488847256</v>
      </c>
      <c r="O504" s="190"/>
      <c r="P504" s="190"/>
    </row>
    <row r="505" spans="1:16" x14ac:dyDescent="0.2">
      <c r="A505" s="238">
        <v>499</v>
      </c>
      <c r="B505" s="234" t="s">
        <v>133</v>
      </c>
      <c r="C505" s="232" t="s">
        <v>1415</v>
      </c>
      <c r="D505" s="234" t="s">
        <v>492</v>
      </c>
      <c r="E505" s="234" t="s">
        <v>493</v>
      </c>
      <c r="F505" s="196">
        <v>1793452.65</v>
      </c>
      <c r="G505" s="233">
        <v>965</v>
      </c>
      <c r="H505" s="110">
        <v>200</v>
      </c>
      <c r="I505" s="110">
        <v>345365</v>
      </c>
      <c r="J505" s="188">
        <f t="shared" si="35"/>
        <v>1.1151674397425547E-4</v>
      </c>
      <c r="K505" s="188">
        <f t="shared" si="36"/>
        <v>357.89119170984458</v>
      </c>
      <c r="L505" s="188">
        <f t="shared" si="37"/>
        <v>3.3455023192276642E-5</v>
      </c>
      <c r="M505" s="188">
        <f t="shared" si="38"/>
        <v>0.7</v>
      </c>
      <c r="N505" s="189">
        <f t="shared" si="39"/>
        <v>0.70003345502319225</v>
      </c>
      <c r="O505" s="190"/>
      <c r="P505" s="190"/>
    </row>
    <row r="506" spans="1:16" x14ac:dyDescent="0.2">
      <c r="A506" s="238">
        <v>500</v>
      </c>
      <c r="B506" s="234" t="s">
        <v>133</v>
      </c>
      <c r="C506" s="232" t="s">
        <v>1415</v>
      </c>
      <c r="D506" s="234" t="s">
        <v>494</v>
      </c>
      <c r="E506" s="234" t="s">
        <v>432</v>
      </c>
      <c r="F506" s="196">
        <v>2310238.5</v>
      </c>
      <c r="G506" s="233">
        <v>1288</v>
      </c>
      <c r="H506" s="110">
        <v>254</v>
      </c>
      <c r="I506" s="110">
        <v>543555</v>
      </c>
      <c r="J506" s="188">
        <f t="shared" si="35"/>
        <v>1.0994535845541488E-4</v>
      </c>
      <c r="K506" s="188">
        <f t="shared" si="36"/>
        <v>422.01475155279502</v>
      </c>
      <c r="L506" s="188">
        <f t="shared" si="37"/>
        <v>3.2983607536624462E-5</v>
      </c>
      <c r="M506" s="188">
        <f t="shared" si="38"/>
        <v>0.7</v>
      </c>
      <c r="N506" s="189">
        <f t="shared" si="39"/>
        <v>0.70003298360753663</v>
      </c>
      <c r="O506" s="190"/>
      <c r="P506" s="190"/>
    </row>
    <row r="507" spans="1:16" x14ac:dyDescent="0.2">
      <c r="A507" s="238">
        <v>501</v>
      </c>
      <c r="B507" s="234" t="s">
        <v>133</v>
      </c>
      <c r="C507" s="232" t="s">
        <v>1415</v>
      </c>
      <c r="D507" s="234" t="s">
        <v>491</v>
      </c>
      <c r="E507" s="234" t="s">
        <v>1112</v>
      </c>
      <c r="F507" s="196">
        <v>2876356.55</v>
      </c>
      <c r="G507" s="233">
        <v>1569</v>
      </c>
      <c r="H507" s="110">
        <v>452</v>
      </c>
      <c r="I507" s="110">
        <v>889705</v>
      </c>
      <c r="J507" s="188">
        <f t="shared" si="35"/>
        <v>1.5714324428937713E-4</v>
      </c>
      <c r="K507" s="188">
        <f t="shared" si="36"/>
        <v>567.05226258763548</v>
      </c>
      <c r="L507" s="188">
        <f t="shared" si="37"/>
        <v>4.714297328681314E-5</v>
      </c>
      <c r="M507" s="188">
        <f t="shared" si="38"/>
        <v>0.7</v>
      </c>
      <c r="N507" s="189">
        <f t="shared" si="39"/>
        <v>0.70004714297328674</v>
      </c>
      <c r="O507" s="190"/>
      <c r="P507" s="190"/>
    </row>
    <row r="508" spans="1:16" x14ac:dyDescent="0.2">
      <c r="A508" s="238">
        <v>502</v>
      </c>
      <c r="B508" s="234" t="s">
        <v>133</v>
      </c>
      <c r="C508" s="232" t="s">
        <v>1415</v>
      </c>
      <c r="D508" s="234" t="s">
        <v>488</v>
      </c>
      <c r="E508" s="234" t="s">
        <v>1383</v>
      </c>
      <c r="F508" s="196">
        <v>1441749.55</v>
      </c>
      <c r="G508" s="233">
        <v>802</v>
      </c>
      <c r="H508" s="110">
        <v>121</v>
      </c>
      <c r="I508" s="110">
        <v>244685</v>
      </c>
      <c r="J508" s="188">
        <f t="shared" si="35"/>
        <v>8.3925810831707908E-5</v>
      </c>
      <c r="K508" s="188">
        <f t="shared" si="36"/>
        <v>305.09351620947632</v>
      </c>
      <c r="L508" s="188">
        <f t="shared" si="37"/>
        <v>2.5177743249512371E-5</v>
      </c>
      <c r="M508" s="188">
        <f t="shared" si="38"/>
        <v>0.7</v>
      </c>
      <c r="N508" s="189">
        <f t="shared" si="39"/>
        <v>0.70002517774324946</v>
      </c>
      <c r="O508" s="190"/>
      <c r="P508" s="190"/>
    </row>
    <row r="509" spans="1:16" x14ac:dyDescent="0.2">
      <c r="A509" s="238">
        <v>503</v>
      </c>
      <c r="B509" s="231" t="s">
        <v>7</v>
      </c>
      <c r="C509" s="232" t="s">
        <v>1415</v>
      </c>
      <c r="D509" s="231" t="s">
        <v>216</v>
      </c>
      <c r="E509" s="231" t="s">
        <v>217</v>
      </c>
      <c r="F509" s="196">
        <v>1459560.8</v>
      </c>
      <c r="G509" s="233">
        <v>785</v>
      </c>
      <c r="H509" s="110">
        <v>279</v>
      </c>
      <c r="I509" s="110">
        <v>420475</v>
      </c>
      <c r="J509" s="188">
        <f t="shared" si="35"/>
        <v>1.9115339354139956E-4</v>
      </c>
      <c r="K509" s="188">
        <f t="shared" si="36"/>
        <v>535.63694267515928</v>
      </c>
      <c r="L509" s="188">
        <f t="shared" si="37"/>
        <v>5.7346018062419862E-5</v>
      </c>
      <c r="M509" s="188">
        <f t="shared" si="38"/>
        <v>0.7</v>
      </c>
      <c r="N509" s="189">
        <f t="shared" si="39"/>
        <v>0.70005734601806235</v>
      </c>
      <c r="O509" s="190"/>
      <c r="P509" s="190"/>
    </row>
    <row r="510" spans="1:16" x14ac:dyDescent="0.2">
      <c r="A510" s="238">
        <v>504</v>
      </c>
      <c r="B510" s="231" t="s">
        <v>7</v>
      </c>
      <c r="C510" s="232" t="s">
        <v>1415</v>
      </c>
      <c r="D510" s="231" t="s">
        <v>219</v>
      </c>
      <c r="E510" s="231" t="s">
        <v>1271</v>
      </c>
      <c r="F510" s="196">
        <v>3369698.5</v>
      </c>
      <c r="G510" s="233">
        <v>1832</v>
      </c>
      <c r="H510" s="110">
        <v>457</v>
      </c>
      <c r="I510" s="110">
        <v>813305</v>
      </c>
      <c r="J510" s="188">
        <f t="shared" si="35"/>
        <v>1.3562044200690358E-4</v>
      </c>
      <c r="K510" s="188">
        <f t="shared" si="36"/>
        <v>443.94377729257644</v>
      </c>
      <c r="L510" s="188">
        <f t="shared" si="37"/>
        <v>4.0686132602071071E-5</v>
      </c>
      <c r="M510" s="188">
        <f t="shared" si="38"/>
        <v>0.7</v>
      </c>
      <c r="N510" s="189">
        <f t="shared" si="39"/>
        <v>0.70004068613260206</v>
      </c>
      <c r="O510" s="190"/>
      <c r="P510" s="190"/>
    </row>
    <row r="511" spans="1:16" x14ac:dyDescent="0.2">
      <c r="A511" s="238">
        <v>505</v>
      </c>
      <c r="B511" s="231" t="s">
        <v>1</v>
      </c>
      <c r="C511" s="232" t="s">
        <v>1415</v>
      </c>
      <c r="D511" s="231" t="s">
        <v>167</v>
      </c>
      <c r="E511" s="231" t="s">
        <v>1458</v>
      </c>
      <c r="F511" s="196">
        <v>3245588.3</v>
      </c>
      <c r="G511" s="233">
        <v>1975</v>
      </c>
      <c r="H511" s="110">
        <v>1517</v>
      </c>
      <c r="I511" s="110">
        <v>2073810</v>
      </c>
      <c r="J511" s="188">
        <f t="shared" si="35"/>
        <v>4.6740370613241369E-4</v>
      </c>
      <c r="K511" s="188">
        <f t="shared" si="36"/>
        <v>1050.0303797468355</v>
      </c>
      <c r="L511" s="188">
        <f t="shared" si="37"/>
        <v>1.4022111183972411E-4</v>
      </c>
      <c r="M511" s="188">
        <f t="shared" si="38"/>
        <v>0.7</v>
      </c>
      <c r="N511" s="189">
        <f t="shared" si="39"/>
        <v>0.70014022111183971</v>
      </c>
      <c r="O511" s="190"/>
      <c r="P511" s="190"/>
    </row>
    <row r="512" spans="1:16" x14ac:dyDescent="0.2">
      <c r="A512" s="238">
        <v>506</v>
      </c>
      <c r="B512" s="231" t="s">
        <v>1</v>
      </c>
      <c r="C512" s="232" t="s">
        <v>1415</v>
      </c>
      <c r="D512" s="231" t="s">
        <v>170</v>
      </c>
      <c r="E512" s="231" t="s">
        <v>1459</v>
      </c>
      <c r="F512" s="196">
        <v>1938438.7250000001</v>
      </c>
      <c r="G512" s="233">
        <v>1008</v>
      </c>
      <c r="H512" s="110">
        <v>699</v>
      </c>
      <c r="I512" s="110">
        <v>1200085</v>
      </c>
      <c r="J512" s="188">
        <f t="shared" si="35"/>
        <v>3.6059948193616488E-4</v>
      </c>
      <c r="K512" s="188">
        <f t="shared" si="36"/>
        <v>1190.5605158730159</v>
      </c>
      <c r="L512" s="188">
        <f t="shared" si="37"/>
        <v>1.0817984458084947E-4</v>
      </c>
      <c r="M512" s="188">
        <f t="shared" si="38"/>
        <v>0.7</v>
      </c>
      <c r="N512" s="189">
        <f t="shared" si="39"/>
        <v>0.70010817984458085</v>
      </c>
      <c r="O512" s="190"/>
      <c r="P512" s="190"/>
    </row>
    <row r="513" spans="1:16" x14ac:dyDescent="0.2">
      <c r="A513" s="238">
        <v>507</v>
      </c>
      <c r="B513" s="231" t="s">
        <v>1</v>
      </c>
      <c r="C513" s="232" t="s">
        <v>1415</v>
      </c>
      <c r="D513" s="231" t="s">
        <v>168</v>
      </c>
      <c r="E513" s="231" t="s">
        <v>1460</v>
      </c>
      <c r="F513" s="196">
        <v>2361184.1749999998</v>
      </c>
      <c r="G513" s="233">
        <v>1221</v>
      </c>
      <c r="H513" s="110">
        <v>1406</v>
      </c>
      <c r="I513" s="110">
        <v>2178100</v>
      </c>
      <c r="J513" s="188">
        <f t="shared" si="35"/>
        <v>5.9546392648510789E-4</v>
      </c>
      <c r="K513" s="188">
        <f t="shared" si="36"/>
        <v>1783.8656838656839</v>
      </c>
      <c r="L513" s="188">
        <f t="shared" si="37"/>
        <v>1.7863917794553235E-4</v>
      </c>
      <c r="M513" s="188">
        <f t="shared" si="38"/>
        <v>0.7</v>
      </c>
      <c r="N513" s="189">
        <f t="shared" si="39"/>
        <v>0.70017863917794554</v>
      </c>
      <c r="O513" s="190"/>
      <c r="P513" s="190"/>
    </row>
    <row r="514" spans="1:16" x14ac:dyDescent="0.2">
      <c r="A514" s="238">
        <v>508</v>
      </c>
      <c r="B514" s="231" t="s">
        <v>1</v>
      </c>
      <c r="C514" s="232" t="s">
        <v>1415</v>
      </c>
      <c r="D514" s="231" t="s">
        <v>171</v>
      </c>
      <c r="E514" s="231" t="s">
        <v>1380</v>
      </c>
      <c r="F514" s="196">
        <v>1794539.05</v>
      </c>
      <c r="G514" s="233">
        <v>946</v>
      </c>
      <c r="H514" s="110">
        <v>953</v>
      </c>
      <c r="I514" s="110">
        <v>1504575</v>
      </c>
      <c r="J514" s="188">
        <f t="shared" si="35"/>
        <v>5.3105559335696816E-4</v>
      </c>
      <c r="K514" s="188">
        <f t="shared" si="36"/>
        <v>1590.4598308668076</v>
      </c>
      <c r="L514" s="188">
        <f t="shared" si="37"/>
        <v>1.5931667800709044E-4</v>
      </c>
      <c r="M514" s="188">
        <f t="shared" si="38"/>
        <v>0.7</v>
      </c>
      <c r="N514" s="189">
        <f t="shared" si="39"/>
        <v>0.70015931667800702</v>
      </c>
      <c r="O514" s="190"/>
      <c r="P514" s="190"/>
    </row>
    <row r="515" spans="1:16" x14ac:dyDescent="0.2">
      <c r="A515" s="238">
        <v>509</v>
      </c>
      <c r="B515" s="231" t="s">
        <v>9</v>
      </c>
      <c r="C515" s="232" t="s">
        <v>1415</v>
      </c>
      <c r="D515" s="231" t="s">
        <v>223</v>
      </c>
      <c r="E515" s="231" t="s">
        <v>1063</v>
      </c>
      <c r="F515" s="196">
        <v>1549853.7750000001</v>
      </c>
      <c r="G515" s="233">
        <v>882</v>
      </c>
      <c r="H515" s="110">
        <v>441</v>
      </c>
      <c r="I515" s="110">
        <v>769560</v>
      </c>
      <c r="J515" s="188">
        <f t="shared" si="35"/>
        <v>2.8454297244912669E-4</v>
      </c>
      <c r="K515" s="188">
        <f t="shared" si="36"/>
        <v>872.51700680272108</v>
      </c>
      <c r="L515" s="188">
        <f t="shared" si="37"/>
        <v>8.5362891734737999E-5</v>
      </c>
      <c r="M515" s="188">
        <f t="shared" si="38"/>
        <v>0.7</v>
      </c>
      <c r="N515" s="189">
        <f t="shared" si="39"/>
        <v>0.70008536289173473</v>
      </c>
      <c r="O515" s="190"/>
      <c r="P515" s="190"/>
    </row>
    <row r="516" spans="1:16" x14ac:dyDescent="0.2">
      <c r="A516" s="238">
        <v>510</v>
      </c>
      <c r="B516" s="231" t="s">
        <v>9</v>
      </c>
      <c r="C516" s="232" t="s">
        <v>1415</v>
      </c>
      <c r="D516" s="231" t="s">
        <v>224</v>
      </c>
      <c r="E516" s="231" t="s">
        <v>1461</v>
      </c>
      <c r="F516" s="196">
        <v>1694901</v>
      </c>
      <c r="G516" s="233">
        <v>1097</v>
      </c>
      <c r="H516" s="110">
        <v>560</v>
      </c>
      <c r="I516" s="110">
        <v>916850</v>
      </c>
      <c r="J516" s="188">
        <f t="shared" si="35"/>
        <v>3.3040277868736875E-4</v>
      </c>
      <c r="K516" s="188">
        <f t="shared" si="36"/>
        <v>835.77939835916141</v>
      </c>
      <c r="L516" s="188">
        <f t="shared" si="37"/>
        <v>9.9120833606210616E-5</v>
      </c>
      <c r="M516" s="188">
        <f t="shared" si="38"/>
        <v>0.7</v>
      </c>
      <c r="N516" s="189">
        <f t="shared" si="39"/>
        <v>0.70009912083360615</v>
      </c>
      <c r="O516" s="190"/>
      <c r="P516" s="190"/>
    </row>
    <row r="517" spans="1:16" x14ac:dyDescent="0.2">
      <c r="A517" s="238">
        <v>511</v>
      </c>
      <c r="B517" s="231" t="s">
        <v>9</v>
      </c>
      <c r="C517" s="232" t="s">
        <v>1415</v>
      </c>
      <c r="D517" s="231" t="s">
        <v>222</v>
      </c>
      <c r="E517" s="231" t="s">
        <v>1462</v>
      </c>
      <c r="F517" s="196">
        <v>3643660.8249999997</v>
      </c>
      <c r="G517" s="233">
        <v>1660</v>
      </c>
      <c r="H517" s="110">
        <v>656</v>
      </c>
      <c r="I517" s="110">
        <v>1305530</v>
      </c>
      <c r="J517" s="188">
        <f t="shared" si="35"/>
        <v>1.8003871147913446E-4</v>
      </c>
      <c r="K517" s="188">
        <f t="shared" si="36"/>
        <v>786.46385542168673</v>
      </c>
      <c r="L517" s="188">
        <f t="shared" si="37"/>
        <v>5.4011613443740339E-5</v>
      </c>
      <c r="M517" s="188">
        <f t="shared" si="38"/>
        <v>0.7</v>
      </c>
      <c r="N517" s="189">
        <f t="shared" si="39"/>
        <v>0.70005401161344372</v>
      </c>
      <c r="O517" s="190"/>
      <c r="P517" s="190"/>
    </row>
    <row r="518" spans="1:16" x14ac:dyDescent="0.2">
      <c r="A518" s="238">
        <v>512</v>
      </c>
      <c r="B518" s="231" t="s">
        <v>9</v>
      </c>
      <c r="C518" s="232" t="s">
        <v>1415</v>
      </c>
      <c r="D518" s="231" t="s">
        <v>225</v>
      </c>
      <c r="E518" s="231" t="s">
        <v>1463</v>
      </c>
      <c r="F518" s="196">
        <v>2202047.8249999997</v>
      </c>
      <c r="G518" s="233">
        <v>1263</v>
      </c>
      <c r="H518" s="110">
        <v>586</v>
      </c>
      <c r="I518" s="110">
        <v>1109160</v>
      </c>
      <c r="J518" s="188">
        <f t="shared" ref="J518:J536" si="40">IFERROR(H518/F518,0)</f>
        <v>2.6611592779552827E-4</v>
      </c>
      <c r="K518" s="188">
        <f t="shared" ref="K518:K536" si="41">IFERROR(I518/G518,0)</f>
        <v>878.19477434679334</v>
      </c>
      <c r="L518" s="188">
        <f t="shared" si="37"/>
        <v>7.983477833865848E-5</v>
      </c>
      <c r="M518" s="188">
        <f t="shared" si="38"/>
        <v>0.7</v>
      </c>
      <c r="N518" s="189">
        <f t="shared" si="39"/>
        <v>0.70007983477833857</v>
      </c>
      <c r="O518" s="190"/>
      <c r="P518" s="190"/>
    </row>
    <row r="519" spans="1:16" x14ac:dyDescent="0.2">
      <c r="A519" s="238">
        <v>513</v>
      </c>
      <c r="B519" s="231" t="s">
        <v>9</v>
      </c>
      <c r="C519" s="232" t="s">
        <v>1415</v>
      </c>
      <c r="D519" s="231" t="s">
        <v>1094</v>
      </c>
      <c r="E519" s="231" t="s">
        <v>1095</v>
      </c>
      <c r="F519" s="196">
        <v>870243.57500000007</v>
      </c>
      <c r="G519" s="233">
        <v>455</v>
      </c>
      <c r="H519" s="110">
        <v>192</v>
      </c>
      <c r="I519" s="110">
        <v>340880</v>
      </c>
      <c r="J519" s="188">
        <f t="shared" si="40"/>
        <v>2.2062788570429836E-4</v>
      </c>
      <c r="K519" s="188">
        <f t="shared" si="41"/>
        <v>749.1868131868132</v>
      </c>
      <c r="L519" s="188">
        <f t="shared" ref="L519:L536" si="42">IF((J519*0.3)&gt;30%,30%,(J519*0.3))</f>
        <v>6.6188365711289509E-5</v>
      </c>
      <c r="M519" s="188">
        <f t="shared" ref="M519:M536" si="43">IF((K519*0.7)&gt;70%,70%,(K519*0.7))</f>
        <v>0.7</v>
      </c>
      <c r="N519" s="189">
        <f t="shared" ref="N519:N536" si="44">L519+M519</f>
        <v>0.70006618836571122</v>
      </c>
      <c r="O519" s="190"/>
      <c r="P519" s="190"/>
    </row>
    <row r="520" spans="1:16" x14ac:dyDescent="0.2">
      <c r="A520" s="238">
        <v>514</v>
      </c>
      <c r="B520" s="231" t="s">
        <v>9</v>
      </c>
      <c r="C520" s="232" t="s">
        <v>1415</v>
      </c>
      <c r="D520" s="231" t="s">
        <v>1272</v>
      </c>
      <c r="E520" s="231" t="s">
        <v>1273</v>
      </c>
      <c r="F520" s="196">
        <v>391578.35000000003</v>
      </c>
      <c r="G520" s="233">
        <v>261</v>
      </c>
      <c r="H520" s="110">
        <v>55</v>
      </c>
      <c r="I520" s="110">
        <v>91340</v>
      </c>
      <c r="J520" s="188">
        <f t="shared" si="40"/>
        <v>1.4045720352006181E-4</v>
      </c>
      <c r="K520" s="188">
        <f t="shared" si="41"/>
        <v>349.96168582375481</v>
      </c>
      <c r="L520" s="188">
        <f t="shared" si="42"/>
        <v>4.2137161056018538E-5</v>
      </c>
      <c r="M520" s="188">
        <f t="shared" si="43"/>
        <v>0.7</v>
      </c>
      <c r="N520" s="189">
        <f t="shared" si="44"/>
        <v>0.70004213716105601</v>
      </c>
      <c r="O520" s="190"/>
      <c r="P520" s="190"/>
    </row>
    <row r="521" spans="1:16" x14ac:dyDescent="0.2">
      <c r="A521" s="238">
        <v>515</v>
      </c>
      <c r="B521" s="232" t="s">
        <v>1204</v>
      </c>
      <c r="C521" s="232" t="s">
        <v>1415</v>
      </c>
      <c r="D521" s="232" t="s">
        <v>529</v>
      </c>
      <c r="E521" s="232" t="s">
        <v>530</v>
      </c>
      <c r="F521" s="196">
        <v>1469347.9</v>
      </c>
      <c r="G521" s="233">
        <v>802</v>
      </c>
      <c r="H521" s="110">
        <v>319</v>
      </c>
      <c r="I521" s="110">
        <v>618930</v>
      </c>
      <c r="J521" s="188">
        <f t="shared" si="40"/>
        <v>2.1710311084257173E-4</v>
      </c>
      <c r="K521" s="188">
        <f t="shared" si="41"/>
        <v>771.73316708229424</v>
      </c>
      <c r="L521" s="188">
        <f t="shared" si="42"/>
        <v>6.5130933252771512E-5</v>
      </c>
      <c r="M521" s="188">
        <f t="shared" si="43"/>
        <v>0.7</v>
      </c>
      <c r="N521" s="189">
        <f t="shared" si="44"/>
        <v>0.70006513093325273</v>
      </c>
      <c r="O521" s="190"/>
      <c r="P521" s="190"/>
    </row>
    <row r="522" spans="1:16" x14ac:dyDescent="0.2">
      <c r="A522" s="238">
        <v>516</v>
      </c>
      <c r="B522" s="232" t="s">
        <v>1204</v>
      </c>
      <c r="C522" s="232" t="s">
        <v>1415</v>
      </c>
      <c r="D522" s="232" t="s">
        <v>533</v>
      </c>
      <c r="E522" s="232" t="s">
        <v>1286</v>
      </c>
      <c r="F522" s="196">
        <v>1459070.1749999998</v>
      </c>
      <c r="G522" s="233">
        <v>870</v>
      </c>
      <c r="H522" s="110">
        <v>329</v>
      </c>
      <c r="I522" s="110">
        <v>577840</v>
      </c>
      <c r="J522" s="188">
        <f t="shared" si="40"/>
        <v>2.2548607026389258E-4</v>
      </c>
      <c r="K522" s="188">
        <f t="shared" si="41"/>
        <v>664.18390804597698</v>
      </c>
      <c r="L522" s="188">
        <f t="shared" si="42"/>
        <v>6.7645821079167771E-5</v>
      </c>
      <c r="M522" s="188">
        <f t="shared" si="43"/>
        <v>0.7</v>
      </c>
      <c r="N522" s="189">
        <f t="shared" si="44"/>
        <v>0.70006764582107917</v>
      </c>
      <c r="O522" s="190"/>
      <c r="P522" s="190"/>
    </row>
    <row r="523" spans="1:16" x14ac:dyDescent="0.2">
      <c r="A523" s="238">
        <v>517</v>
      </c>
      <c r="B523" s="232" t="s">
        <v>1204</v>
      </c>
      <c r="C523" s="232" t="s">
        <v>1415</v>
      </c>
      <c r="D523" s="232" t="s">
        <v>531</v>
      </c>
      <c r="E523" s="232" t="s">
        <v>532</v>
      </c>
      <c r="F523" s="196">
        <v>1550101.95</v>
      </c>
      <c r="G523" s="233">
        <v>969</v>
      </c>
      <c r="H523" s="110">
        <v>312</v>
      </c>
      <c r="I523" s="110">
        <v>473595</v>
      </c>
      <c r="J523" s="188">
        <f t="shared" si="40"/>
        <v>2.0127708374278222E-4</v>
      </c>
      <c r="K523" s="188">
        <f t="shared" si="41"/>
        <v>488.74613003095976</v>
      </c>
      <c r="L523" s="188">
        <f t="shared" si="42"/>
        <v>6.0383125122834661E-5</v>
      </c>
      <c r="M523" s="188">
        <f t="shared" si="43"/>
        <v>0.7</v>
      </c>
      <c r="N523" s="189">
        <f t="shared" si="44"/>
        <v>0.70006038312512275</v>
      </c>
      <c r="O523" s="190"/>
      <c r="P523" s="190"/>
    </row>
    <row r="524" spans="1:16" x14ac:dyDescent="0.2">
      <c r="A524" s="238">
        <v>518</v>
      </c>
      <c r="B524" s="232" t="s">
        <v>1204</v>
      </c>
      <c r="C524" s="232" t="s">
        <v>1415</v>
      </c>
      <c r="D524" s="232" t="s">
        <v>527</v>
      </c>
      <c r="E524" s="232" t="s">
        <v>528</v>
      </c>
      <c r="F524" s="196">
        <v>3386814.7</v>
      </c>
      <c r="G524" s="233">
        <v>1631</v>
      </c>
      <c r="H524" s="110">
        <v>942</v>
      </c>
      <c r="I524" s="110">
        <v>1717995</v>
      </c>
      <c r="J524" s="188">
        <f t="shared" si="40"/>
        <v>2.7813744873612364E-4</v>
      </c>
      <c r="K524" s="188">
        <f t="shared" si="41"/>
        <v>1053.3384426732066</v>
      </c>
      <c r="L524" s="188">
        <f t="shared" si="42"/>
        <v>8.3441234620837084E-5</v>
      </c>
      <c r="M524" s="188">
        <f t="shared" si="43"/>
        <v>0.7</v>
      </c>
      <c r="N524" s="189">
        <f t="shared" si="44"/>
        <v>0.70008344123462074</v>
      </c>
      <c r="O524" s="190"/>
      <c r="P524" s="190"/>
    </row>
    <row r="525" spans="1:16" x14ac:dyDescent="0.2">
      <c r="A525" s="238">
        <v>519</v>
      </c>
      <c r="B525" s="234" t="s">
        <v>135</v>
      </c>
      <c r="C525" s="232" t="s">
        <v>1415</v>
      </c>
      <c r="D525" s="234" t="s">
        <v>568</v>
      </c>
      <c r="E525" s="234" t="s">
        <v>569</v>
      </c>
      <c r="F525" s="196">
        <v>1528471.825</v>
      </c>
      <c r="G525" s="233">
        <v>847</v>
      </c>
      <c r="H525" s="110">
        <v>314</v>
      </c>
      <c r="I525" s="110">
        <v>439150</v>
      </c>
      <c r="J525" s="188">
        <f t="shared" si="40"/>
        <v>2.054339470732475E-4</v>
      </c>
      <c r="K525" s="188">
        <f t="shared" si="41"/>
        <v>518.47697756788671</v>
      </c>
      <c r="L525" s="188">
        <f t="shared" si="42"/>
        <v>6.163018412197425E-5</v>
      </c>
      <c r="M525" s="188">
        <f t="shared" si="43"/>
        <v>0.7</v>
      </c>
      <c r="N525" s="189">
        <f t="shared" si="44"/>
        <v>0.70006163018412193</v>
      </c>
      <c r="O525" s="190"/>
      <c r="P525" s="190"/>
    </row>
    <row r="526" spans="1:16" x14ac:dyDescent="0.2">
      <c r="A526" s="238">
        <v>520</v>
      </c>
      <c r="B526" s="232" t="s">
        <v>135</v>
      </c>
      <c r="C526" s="232" t="s">
        <v>1415</v>
      </c>
      <c r="D526" s="232" t="s">
        <v>566</v>
      </c>
      <c r="E526" s="232" t="s">
        <v>1350</v>
      </c>
      <c r="F526" s="196">
        <v>1282662.8250000002</v>
      </c>
      <c r="G526" s="233">
        <v>688</v>
      </c>
      <c r="H526" s="110">
        <v>61</v>
      </c>
      <c r="I526" s="110">
        <v>109595</v>
      </c>
      <c r="J526" s="188">
        <f t="shared" si="40"/>
        <v>4.7557314994297111E-5</v>
      </c>
      <c r="K526" s="188">
        <f t="shared" si="41"/>
        <v>159.29505813953489</v>
      </c>
      <c r="L526" s="188">
        <f t="shared" si="42"/>
        <v>1.4267194498289132E-5</v>
      </c>
      <c r="M526" s="188">
        <f t="shared" si="43"/>
        <v>0.7</v>
      </c>
      <c r="N526" s="189">
        <f t="shared" si="44"/>
        <v>0.70001426719449822</v>
      </c>
      <c r="O526" s="190"/>
      <c r="P526" s="190"/>
    </row>
    <row r="527" spans="1:16" x14ac:dyDescent="0.2">
      <c r="A527" s="238">
        <v>521</v>
      </c>
      <c r="B527" s="232" t="s">
        <v>135</v>
      </c>
      <c r="C527" s="232" t="s">
        <v>1415</v>
      </c>
      <c r="D527" s="232" t="s">
        <v>564</v>
      </c>
      <c r="E527" s="232" t="s">
        <v>565</v>
      </c>
      <c r="F527" s="196">
        <v>1396907.075</v>
      </c>
      <c r="G527" s="233">
        <v>769</v>
      </c>
      <c r="H527" s="110">
        <v>153</v>
      </c>
      <c r="I527" s="110">
        <v>332120</v>
      </c>
      <c r="J527" s="188">
        <f t="shared" si="40"/>
        <v>1.0952768637097783E-4</v>
      </c>
      <c r="K527" s="188">
        <f t="shared" si="41"/>
        <v>431.8855656697009</v>
      </c>
      <c r="L527" s="188">
        <f t="shared" si="42"/>
        <v>3.285830591129335E-5</v>
      </c>
      <c r="M527" s="188">
        <f t="shared" si="43"/>
        <v>0.7</v>
      </c>
      <c r="N527" s="189">
        <f t="shared" si="44"/>
        <v>0.70003285830591122</v>
      </c>
      <c r="O527" s="190"/>
      <c r="P527" s="190"/>
    </row>
    <row r="528" spans="1:16" x14ac:dyDescent="0.2">
      <c r="A528" s="238">
        <v>522</v>
      </c>
      <c r="B528" s="232" t="s">
        <v>135</v>
      </c>
      <c r="C528" s="232" t="s">
        <v>1415</v>
      </c>
      <c r="D528" s="232" t="s">
        <v>570</v>
      </c>
      <c r="E528" s="232" t="s">
        <v>1351</v>
      </c>
      <c r="F528" s="196">
        <v>710067.60000000009</v>
      </c>
      <c r="G528" s="233">
        <v>373</v>
      </c>
      <c r="H528" s="110">
        <v>88</v>
      </c>
      <c r="I528" s="110">
        <v>149190</v>
      </c>
      <c r="J528" s="188">
        <f t="shared" si="40"/>
        <v>1.2393186226212827E-4</v>
      </c>
      <c r="K528" s="188">
        <f t="shared" si="41"/>
        <v>399.97319034852546</v>
      </c>
      <c r="L528" s="188">
        <f t="shared" si="42"/>
        <v>3.7179558678638478E-5</v>
      </c>
      <c r="M528" s="188">
        <f t="shared" si="43"/>
        <v>0.7</v>
      </c>
      <c r="N528" s="189">
        <f t="shared" si="44"/>
        <v>0.70003717955867861</v>
      </c>
      <c r="O528" s="190"/>
      <c r="P528" s="190"/>
    </row>
    <row r="529" spans="1:16" x14ac:dyDescent="0.2">
      <c r="A529" s="238">
        <v>523</v>
      </c>
      <c r="B529" s="232" t="s">
        <v>135</v>
      </c>
      <c r="C529" s="232" t="s">
        <v>1415</v>
      </c>
      <c r="D529" s="232" t="s">
        <v>572</v>
      </c>
      <c r="E529" s="232" t="s">
        <v>1169</v>
      </c>
      <c r="F529" s="196">
        <v>1970215.65</v>
      </c>
      <c r="G529" s="233">
        <v>1070</v>
      </c>
      <c r="H529" s="110">
        <v>268</v>
      </c>
      <c r="I529" s="110">
        <v>578510</v>
      </c>
      <c r="J529" s="188">
        <f t="shared" si="40"/>
        <v>1.3602571880900449E-4</v>
      </c>
      <c r="K529" s="188">
        <f t="shared" si="41"/>
        <v>540.6635514018692</v>
      </c>
      <c r="L529" s="188">
        <f t="shared" si="42"/>
        <v>4.0807715642701346E-5</v>
      </c>
      <c r="M529" s="188">
        <f t="shared" si="43"/>
        <v>0.7</v>
      </c>
      <c r="N529" s="189">
        <f t="shared" si="44"/>
        <v>0.7000408077156427</v>
      </c>
      <c r="O529" s="190"/>
      <c r="P529" s="190"/>
    </row>
    <row r="530" spans="1:16" x14ac:dyDescent="0.2">
      <c r="A530" s="238">
        <v>524</v>
      </c>
      <c r="B530" s="232" t="s">
        <v>135</v>
      </c>
      <c r="C530" s="232" t="s">
        <v>1415</v>
      </c>
      <c r="D530" s="232" t="s">
        <v>562</v>
      </c>
      <c r="E530" s="232" t="s">
        <v>1352</v>
      </c>
      <c r="F530" s="196">
        <v>1351420.2000000002</v>
      </c>
      <c r="G530" s="233">
        <v>729</v>
      </c>
      <c r="H530" s="110">
        <v>51</v>
      </c>
      <c r="I530" s="110">
        <v>79060</v>
      </c>
      <c r="J530" s="188">
        <f t="shared" si="40"/>
        <v>3.7738077320436671E-5</v>
      </c>
      <c r="K530" s="188">
        <f t="shared" si="41"/>
        <v>108.44993141289437</v>
      </c>
      <c r="L530" s="188">
        <f t="shared" si="42"/>
        <v>1.1321423196131002E-5</v>
      </c>
      <c r="M530" s="188">
        <f t="shared" si="43"/>
        <v>0.7</v>
      </c>
      <c r="N530" s="189">
        <f t="shared" si="44"/>
        <v>0.70001132142319611</v>
      </c>
      <c r="O530" s="190"/>
      <c r="P530" s="190"/>
    </row>
    <row r="531" spans="1:16" x14ac:dyDescent="0.2">
      <c r="A531" s="238">
        <v>525</v>
      </c>
      <c r="B531" s="231" t="s">
        <v>4</v>
      </c>
      <c r="C531" s="232" t="s">
        <v>1415</v>
      </c>
      <c r="D531" s="231" t="s">
        <v>196</v>
      </c>
      <c r="E531" s="231" t="s">
        <v>1170</v>
      </c>
      <c r="F531" s="196">
        <v>1529880.45</v>
      </c>
      <c r="G531" s="233">
        <v>892</v>
      </c>
      <c r="H531" s="110">
        <v>289</v>
      </c>
      <c r="I531" s="110">
        <v>416150</v>
      </c>
      <c r="J531" s="188">
        <f t="shared" si="40"/>
        <v>1.8890364930148628E-4</v>
      </c>
      <c r="K531" s="188">
        <f t="shared" si="41"/>
        <v>466.53587443946191</v>
      </c>
      <c r="L531" s="188">
        <f t="shared" si="42"/>
        <v>5.6671094790445878E-5</v>
      </c>
      <c r="M531" s="188">
        <f t="shared" si="43"/>
        <v>0.7</v>
      </c>
      <c r="N531" s="189">
        <f t="shared" si="44"/>
        <v>0.70005667109479042</v>
      </c>
      <c r="O531" s="190"/>
      <c r="P531" s="190"/>
    </row>
    <row r="532" spans="1:16" x14ac:dyDescent="0.2">
      <c r="A532" s="238">
        <v>526</v>
      </c>
      <c r="B532" s="231" t="s">
        <v>4</v>
      </c>
      <c r="C532" s="232" t="s">
        <v>1415</v>
      </c>
      <c r="D532" s="231" t="s">
        <v>194</v>
      </c>
      <c r="E532" s="231" t="s">
        <v>1358</v>
      </c>
      <c r="F532" s="196">
        <v>1721026.2250000001</v>
      </c>
      <c r="G532" s="233">
        <v>875</v>
      </c>
      <c r="H532" s="110">
        <v>324</v>
      </c>
      <c r="I532" s="110">
        <v>608190</v>
      </c>
      <c r="J532" s="188">
        <f t="shared" si="40"/>
        <v>1.8825976925482352E-4</v>
      </c>
      <c r="K532" s="188">
        <f t="shared" si="41"/>
        <v>695.07428571428568</v>
      </c>
      <c r="L532" s="188">
        <f t="shared" si="42"/>
        <v>5.6477930776447055E-5</v>
      </c>
      <c r="M532" s="188">
        <f t="shared" si="43"/>
        <v>0.7</v>
      </c>
      <c r="N532" s="189">
        <f t="shared" si="44"/>
        <v>0.70005647793077641</v>
      </c>
      <c r="O532" s="190"/>
      <c r="P532" s="190"/>
    </row>
    <row r="533" spans="1:16" x14ac:dyDescent="0.2">
      <c r="A533" s="238">
        <v>527</v>
      </c>
      <c r="B533" s="231" t="s">
        <v>8</v>
      </c>
      <c r="C533" s="232" t="s">
        <v>1415</v>
      </c>
      <c r="D533" s="231" t="s">
        <v>220</v>
      </c>
      <c r="E533" s="231" t="s">
        <v>1097</v>
      </c>
      <c r="F533" s="196">
        <v>2203713.9</v>
      </c>
      <c r="G533" s="233">
        <v>1236</v>
      </c>
      <c r="H533" s="110">
        <v>621</v>
      </c>
      <c r="I533" s="110">
        <v>732145</v>
      </c>
      <c r="J533" s="188">
        <f t="shared" si="40"/>
        <v>2.8179701548372501E-4</v>
      </c>
      <c r="K533" s="188">
        <f t="shared" si="41"/>
        <v>592.35032362459549</v>
      </c>
      <c r="L533" s="188">
        <f t="shared" si="42"/>
        <v>8.4539104645117494E-5</v>
      </c>
      <c r="M533" s="188">
        <f t="shared" si="43"/>
        <v>0.7</v>
      </c>
      <c r="N533" s="189">
        <f t="shared" si="44"/>
        <v>0.70008453910464508</v>
      </c>
      <c r="O533" s="190"/>
      <c r="P533" s="190"/>
    </row>
    <row r="534" spans="1:16" x14ac:dyDescent="0.2">
      <c r="A534" s="238">
        <v>528</v>
      </c>
      <c r="B534" s="231" t="s">
        <v>8</v>
      </c>
      <c r="C534" s="232" t="s">
        <v>1415</v>
      </c>
      <c r="D534" s="231" t="s">
        <v>221</v>
      </c>
      <c r="E534" s="231" t="s">
        <v>1464</v>
      </c>
      <c r="F534" s="196">
        <v>3549959.5749999997</v>
      </c>
      <c r="G534" s="233">
        <v>1886</v>
      </c>
      <c r="H534" s="110">
        <v>703</v>
      </c>
      <c r="I534" s="110">
        <v>1430825</v>
      </c>
      <c r="J534" s="188">
        <f t="shared" si="40"/>
        <v>1.9803042405067389E-4</v>
      </c>
      <c r="K534" s="188">
        <f t="shared" si="41"/>
        <v>758.65588547189816</v>
      </c>
      <c r="L534" s="188">
        <f t="shared" si="42"/>
        <v>5.9409127215202165E-5</v>
      </c>
      <c r="M534" s="188">
        <f t="shared" si="43"/>
        <v>0.7</v>
      </c>
      <c r="N534" s="189">
        <f t="shared" si="44"/>
        <v>0.7000594091272152</v>
      </c>
      <c r="O534" s="190"/>
      <c r="P534" s="190"/>
    </row>
    <row r="535" spans="1:16" x14ac:dyDescent="0.2">
      <c r="A535" s="238">
        <v>529</v>
      </c>
      <c r="B535" s="231" t="s">
        <v>10</v>
      </c>
      <c r="C535" s="232" t="s">
        <v>1415</v>
      </c>
      <c r="D535" s="231" t="s">
        <v>226</v>
      </c>
      <c r="E535" s="231" t="s">
        <v>1064</v>
      </c>
      <c r="F535" s="196">
        <v>2120417.2749999999</v>
      </c>
      <c r="G535" s="233">
        <v>1254</v>
      </c>
      <c r="H535" s="110">
        <v>522</v>
      </c>
      <c r="I535" s="110">
        <v>838170</v>
      </c>
      <c r="J535" s="188">
        <f t="shared" si="40"/>
        <v>2.4617796042054977E-4</v>
      </c>
      <c r="K535" s="188">
        <f t="shared" si="41"/>
        <v>668.39712918660291</v>
      </c>
      <c r="L535" s="188">
        <f t="shared" si="42"/>
        <v>7.3853388126164928E-5</v>
      </c>
      <c r="M535" s="188">
        <f t="shared" si="43"/>
        <v>0.7</v>
      </c>
      <c r="N535" s="189">
        <f t="shared" si="44"/>
        <v>0.70007385338812611</v>
      </c>
      <c r="P535" s="190"/>
    </row>
    <row r="536" spans="1:16" x14ac:dyDescent="0.2">
      <c r="A536" s="238">
        <v>530</v>
      </c>
      <c r="B536" s="231" t="s">
        <v>10</v>
      </c>
      <c r="C536" s="232" t="s">
        <v>1415</v>
      </c>
      <c r="D536" s="231" t="s">
        <v>228</v>
      </c>
      <c r="E536" s="231" t="s">
        <v>1465</v>
      </c>
      <c r="F536" s="196">
        <v>1862761.375</v>
      </c>
      <c r="G536" s="233">
        <v>944</v>
      </c>
      <c r="H536" s="110">
        <v>178</v>
      </c>
      <c r="I536" s="110">
        <v>380490</v>
      </c>
      <c r="J536" s="188">
        <f t="shared" si="40"/>
        <v>9.555705974416611E-5</v>
      </c>
      <c r="K536" s="188">
        <f t="shared" si="41"/>
        <v>403.06144067796612</v>
      </c>
      <c r="L536" s="188">
        <f t="shared" si="42"/>
        <v>2.8667117923249831E-5</v>
      </c>
      <c r="M536" s="188">
        <f t="shared" si="43"/>
        <v>0.7</v>
      </c>
      <c r="N536" s="189">
        <f t="shared" si="44"/>
        <v>0.70002866711792322</v>
      </c>
    </row>
    <row r="537" spans="1:16" x14ac:dyDescent="0.2">
      <c r="A537" s="238">
        <v>531</v>
      </c>
      <c r="B537" s="231" t="s">
        <v>10</v>
      </c>
      <c r="C537" s="232" t="s">
        <v>1415</v>
      </c>
      <c r="D537" s="231" t="s">
        <v>227</v>
      </c>
      <c r="E537" s="231" t="s">
        <v>1466</v>
      </c>
      <c r="F537" s="196">
        <v>1251315.0249999999</v>
      </c>
      <c r="G537" s="233">
        <v>722</v>
      </c>
      <c r="H537" s="110">
        <v>128</v>
      </c>
      <c r="I537" s="110">
        <v>233975</v>
      </c>
      <c r="J537" s="188">
        <f t="shared" ref="J537" si="45">IFERROR(H537/F537,0)</f>
        <v>1.0229238636369767E-4</v>
      </c>
      <c r="K537" s="188">
        <f t="shared" ref="K537" si="46">IFERROR(I537/G537,0)</f>
        <v>324.06509695290856</v>
      </c>
      <c r="L537" s="188">
        <f t="shared" ref="L537" si="47">IF((J537*0.3)&gt;30%,30%,(J537*0.3))</f>
        <v>3.0687715909109297E-5</v>
      </c>
      <c r="M537" s="188">
        <f t="shared" ref="M537" si="48">IF((K537*0.7)&gt;70%,70%,(K537*0.7))</f>
        <v>0.7</v>
      </c>
      <c r="N537" s="189">
        <f t="shared" ref="N537" si="49">L537+M537</f>
        <v>0.70003068771590904</v>
      </c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7">
    <cfRule type="expression" dxfId="64" priority="284">
      <formula>$N7&lt;10%</formula>
    </cfRule>
  </conditionalFormatting>
  <conditionalFormatting sqref="N7:N537">
    <cfRule type="expression" dxfId="63" priority="283">
      <formula>$N7&gt;79.5%</formula>
    </cfRule>
  </conditionalFormatting>
  <conditionalFormatting sqref="D21:D27">
    <cfRule type="duplicateValues" dxfId="62" priority="38"/>
  </conditionalFormatting>
  <conditionalFormatting sqref="D35:D37">
    <cfRule type="duplicateValues" dxfId="61" priority="36"/>
  </conditionalFormatting>
  <conditionalFormatting sqref="D35:D37">
    <cfRule type="duplicateValues" dxfId="60" priority="37"/>
  </conditionalFormatting>
  <conditionalFormatting sqref="E35:E37">
    <cfRule type="duplicateValues" dxfId="59" priority="35"/>
  </conditionalFormatting>
  <conditionalFormatting sqref="D49:D54">
    <cfRule type="duplicateValues" dxfId="58" priority="33"/>
  </conditionalFormatting>
  <conditionalFormatting sqref="D49:D54">
    <cfRule type="duplicateValues" dxfId="57" priority="34"/>
  </conditionalFormatting>
  <conditionalFormatting sqref="E49:E54">
    <cfRule type="duplicateValues" dxfId="56" priority="32"/>
  </conditionalFormatting>
  <conditionalFormatting sqref="D55">
    <cfRule type="duplicateValues" dxfId="55" priority="30"/>
  </conditionalFormatting>
  <conditionalFormatting sqref="D55">
    <cfRule type="duplicateValues" dxfId="54" priority="31"/>
  </conditionalFormatting>
  <conditionalFormatting sqref="E55">
    <cfRule type="duplicateValues" dxfId="53" priority="29"/>
  </conditionalFormatting>
  <conditionalFormatting sqref="D474:D475">
    <cfRule type="duplicateValues" dxfId="52" priority="21"/>
    <cfRule type="duplicateValues" dxfId="51" priority="22"/>
  </conditionalFormatting>
  <conditionalFormatting sqref="D471:D473">
    <cfRule type="duplicateValues" dxfId="50" priority="23"/>
    <cfRule type="duplicateValues" dxfId="49" priority="24"/>
  </conditionalFormatting>
  <conditionalFormatting sqref="D476:D490">
    <cfRule type="duplicateValues" dxfId="48" priority="25"/>
    <cfRule type="duplicateValues" dxfId="47" priority="26"/>
  </conditionalFormatting>
  <conditionalFormatting sqref="D434:D437">
    <cfRule type="duplicateValues" dxfId="46" priority="17"/>
    <cfRule type="duplicateValues" dxfId="45" priority="18"/>
  </conditionalFormatting>
  <conditionalFormatting sqref="D438:D442">
    <cfRule type="duplicateValues" dxfId="44" priority="19"/>
    <cfRule type="duplicateValues" dxfId="43" priority="20"/>
  </conditionalFormatting>
  <conditionalFormatting sqref="D426:D433">
    <cfRule type="duplicateValues" dxfId="42" priority="13"/>
    <cfRule type="duplicateValues" dxfId="41" priority="14"/>
  </conditionalFormatting>
  <conditionalFormatting sqref="D426:D433">
    <cfRule type="duplicateValues" dxfId="40" priority="15"/>
  </conditionalFormatting>
  <conditionalFormatting sqref="E426:E433">
    <cfRule type="duplicateValues" dxfId="39" priority="16"/>
  </conditionalFormatting>
  <conditionalFormatting sqref="D460:D464">
    <cfRule type="duplicateValues" dxfId="38" priority="11"/>
    <cfRule type="duplicateValues" dxfId="37" priority="12"/>
  </conditionalFormatting>
  <conditionalFormatting sqref="D466:D469">
    <cfRule type="duplicateValues" dxfId="36" priority="5"/>
    <cfRule type="duplicateValues" dxfId="35" priority="6"/>
  </conditionalFormatting>
  <conditionalFormatting sqref="D465">
    <cfRule type="duplicateValues" dxfId="34" priority="7"/>
    <cfRule type="duplicateValues" dxfId="33" priority="8"/>
  </conditionalFormatting>
  <conditionalFormatting sqref="D470">
    <cfRule type="duplicateValues" dxfId="32" priority="9"/>
    <cfRule type="duplicateValues" dxfId="31" priority="10"/>
  </conditionalFormatting>
  <conditionalFormatting sqref="D450:D454">
    <cfRule type="duplicateValues" dxfId="30" priority="3"/>
    <cfRule type="duplicateValues" dxfId="29" priority="4"/>
  </conditionalFormatting>
  <conditionalFormatting sqref="D455:D459">
    <cfRule type="duplicateValues" dxfId="28" priority="1"/>
    <cfRule type="duplicateValues" dxfId="27" priority="2"/>
  </conditionalFormatting>
  <conditionalFormatting sqref="D443:D449">
    <cfRule type="duplicateValues" dxfId="26" priority="27"/>
    <cfRule type="duplicateValues" dxfId="25" priority="28"/>
  </conditionalFormatting>
  <conditionalFormatting sqref="D474:E475">
    <cfRule type="duplicateValues" dxfId="24" priority="39"/>
  </conditionalFormatting>
  <conditionalFormatting sqref="D491:E493 D471:E473 D503:E537 D498:E499">
    <cfRule type="duplicateValues" dxfId="23" priority="40"/>
  </conditionalFormatting>
  <conditionalFormatting sqref="D434:E442">
    <cfRule type="duplicateValues" dxfId="22" priority="41"/>
  </conditionalFormatting>
  <conditionalFormatting sqref="D500:E502">
    <cfRule type="duplicateValues" dxfId="21" priority="42"/>
  </conditionalFormatting>
  <conditionalFormatting sqref="D494:E497">
    <cfRule type="duplicateValues" dxfId="20" priority="43"/>
  </conditionalFormatting>
  <conditionalFormatting sqref="D460:E464">
    <cfRule type="duplicateValues" dxfId="19" priority="44"/>
  </conditionalFormatting>
  <conditionalFormatting sqref="D465:E470">
    <cfRule type="duplicateValues" dxfId="18" priority="45"/>
  </conditionalFormatting>
  <conditionalFormatting sqref="D450:E454">
    <cfRule type="duplicateValues" dxfId="17" priority="46"/>
  </conditionalFormatting>
  <conditionalFormatting sqref="D455:E459">
    <cfRule type="duplicateValues" dxfId="16" priority="47"/>
  </conditionalFormatting>
  <conditionalFormatting sqref="D443:E449">
    <cfRule type="duplicateValues" dxfId="15" priority="48"/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28" t="s">
        <v>1227</v>
      </c>
      <c r="B1" s="28" t="s">
        <v>0</v>
      </c>
      <c r="C1" s="28" t="s">
        <v>151</v>
      </c>
      <c r="D1" s="28" t="s">
        <v>152</v>
      </c>
    </row>
    <row r="2" spans="1:4" x14ac:dyDescent="0.25">
      <c r="A2" s="29" t="s">
        <v>13</v>
      </c>
      <c r="B2" s="10" t="s">
        <v>2</v>
      </c>
      <c r="C2" s="10" t="s">
        <v>166</v>
      </c>
      <c r="D2" s="29" t="s">
        <v>393</v>
      </c>
    </row>
    <row r="3" spans="1:4" x14ac:dyDescent="0.25">
      <c r="A3" s="29" t="s">
        <v>13</v>
      </c>
      <c r="B3" s="10" t="s">
        <v>2</v>
      </c>
      <c r="C3" s="10" t="s">
        <v>162</v>
      </c>
      <c r="D3" s="29" t="s">
        <v>956</v>
      </c>
    </row>
    <row r="4" spans="1:4" x14ac:dyDescent="0.25">
      <c r="A4" s="29" t="s">
        <v>13</v>
      </c>
      <c r="B4" s="10" t="s">
        <v>2</v>
      </c>
      <c r="C4" s="10" t="s">
        <v>160</v>
      </c>
      <c r="D4" s="29" t="s">
        <v>957</v>
      </c>
    </row>
    <row r="5" spans="1:4" x14ac:dyDescent="0.25">
      <c r="A5" s="29" t="s">
        <v>13</v>
      </c>
      <c r="B5" s="10" t="s">
        <v>2</v>
      </c>
      <c r="C5" s="10" t="s">
        <v>163</v>
      </c>
      <c r="D5" s="29" t="s">
        <v>1084</v>
      </c>
    </row>
    <row r="6" spans="1:4" x14ac:dyDescent="0.25">
      <c r="A6" s="29" t="s">
        <v>13</v>
      </c>
      <c r="B6" s="10" t="s">
        <v>2</v>
      </c>
      <c r="C6" s="10" t="s">
        <v>165</v>
      </c>
      <c r="D6" s="29" t="s">
        <v>1085</v>
      </c>
    </row>
    <row r="7" spans="1:4" x14ac:dyDescent="0.25">
      <c r="A7" s="29" t="s">
        <v>13</v>
      </c>
      <c r="B7" s="10" t="s">
        <v>2</v>
      </c>
      <c r="C7" s="10" t="s">
        <v>161</v>
      </c>
      <c r="D7" s="29" t="s">
        <v>958</v>
      </c>
    </row>
    <row r="8" spans="1:4" x14ac:dyDescent="0.25">
      <c r="A8" s="29" t="s">
        <v>13</v>
      </c>
      <c r="B8" s="10" t="s">
        <v>2</v>
      </c>
      <c r="C8" s="10" t="s">
        <v>164</v>
      </c>
      <c r="D8" s="29" t="s">
        <v>1086</v>
      </c>
    </row>
    <row r="9" spans="1:4" x14ac:dyDescent="0.25">
      <c r="A9" s="29" t="s">
        <v>1</v>
      </c>
      <c r="B9" s="10" t="s">
        <v>2</v>
      </c>
      <c r="C9" s="10" t="s">
        <v>168</v>
      </c>
      <c r="D9" s="29" t="s">
        <v>169</v>
      </c>
    </row>
    <row r="10" spans="1:4" x14ac:dyDescent="0.25">
      <c r="A10" s="29" t="s">
        <v>1</v>
      </c>
      <c r="B10" s="10" t="s">
        <v>2</v>
      </c>
      <c r="C10" s="10" t="s">
        <v>167</v>
      </c>
      <c r="D10" s="29" t="s">
        <v>959</v>
      </c>
    </row>
    <row r="11" spans="1:4" x14ac:dyDescent="0.25">
      <c r="A11" s="29" t="s">
        <v>1</v>
      </c>
      <c r="B11" s="10" t="s">
        <v>2</v>
      </c>
      <c r="C11" s="10" t="s">
        <v>170</v>
      </c>
      <c r="D11" s="29" t="s">
        <v>1092</v>
      </c>
    </row>
    <row r="12" spans="1:4" x14ac:dyDescent="0.25">
      <c r="A12" s="29" t="s">
        <v>1</v>
      </c>
      <c r="B12" s="10" t="s">
        <v>2</v>
      </c>
      <c r="C12" s="10" t="s">
        <v>171</v>
      </c>
      <c r="D12" s="29" t="s">
        <v>1093</v>
      </c>
    </row>
    <row r="13" spans="1:4" x14ac:dyDescent="0.25">
      <c r="A13" s="29" t="s">
        <v>14</v>
      </c>
      <c r="B13" s="10" t="s">
        <v>2</v>
      </c>
      <c r="C13" s="10" t="s">
        <v>172</v>
      </c>
      <c r="D13" s="29" t="s">
        <v>960</v>
      </c>
    </row>
    <row r="14" spans="1:4" x14ac:dyDescent="0.25">
      <c r="A14" s="29" t="s">
        <v>14</v>
      </c>
      <c r="B14" s="10" t="s">
        <v>2</v>
      </c>
      <c r="C14" s="10" t="s">
        <v>173</v>
      </c>
      <c r="D14" s="29" t="s">
        <v>174</v>
      </c>
    </row>
    <row r="15" spans="1:4" x14ac:dyDescent="0.25">
      <c r="A15" s="29" t="s">
        <v>3</v>
      </c>
      <c r="B15" s="10" t="s">
        <v>2</v>
      </c>
      <c r="C15" s="10" t="s">
        <v>176</v>
      </c>
      <c r="D15" s="29" t="s">
        <v>177</v>
      </c>
    </row>
    <row r="16" spans="1:4" x14ac:dyDescent="0.25">
      <c r="A16" s="29" t="s">
        <v>3</v>
      </c>
      <c r="B16" s="10" t="s">
        <v>2</v>
      </c>
      <c r="C16" s="10" t="s">
        <v>182</v>
      </c>
      <c r="D16" s="29" t="s">
        <v>183</v>
      </c>
    </row>
    <row r="17" spans="1:4" x14ac:dyDescent="0.25">
      <c r="A17" s="29" t="s">
        <v>3</v>
      </c>
      <c r="B17" s="10" t="s">
        <v>2</v>
      </c>
      <c r="C17" s="10" t="s">
        <v>180</v>
      </c>
      <c r="D17" s="30" t="s">
        <v>181</v>
      </c>
    </row>
    <row r="18" spans="1:4" x14ac:dyDescent="0.25">
      <c r="A18" s="29" t="s">
        <v>3</v>
      </c>
      <c r="B18" s="10" t="s">
        <v>2</v>
      </c>
      <c r="C18" s="10" t="s">
        <v>178</v>
      </c>
      <c r="D18" s="29" t="s">
        <v>179</v>
      </c>
    </row>
    <row r="19" spans="1:4" x14ac:dyDescent="0.25">
      <c r="A19" s="29" t="s">
        <v>3</v>
      </c>
      <c r="B19" s="10" t="s">
        <v>2</v>
      </c>
      <c r="C19" s="10" t="s">
        <v>175</v>
      </c>
      <c r="D19" s="29" t="s">
        <v>961</v>
      </c>
    </row>
    <row r="20" spans="1:4" x14ac:dyDescent="0.25">
      <c r="A20" s="29" t="s">
        <v>3</v>
      </c>
      <c r="B20" s="10" t="s">
        <v>2</v>
      </c>
      <c r="C20" s="10" t="s">
        <v>184</v>
      </c>
      <c r="D20" s="29" t="s">
        <v>185</v>
      </c>
    </row>
    <row r="21" spans="1:4" x14ac:dyDescent="0.25">
      <c r="A21" s="29" t="s">
        <v>1197</v>
      </c>
      <c r="B21" s="10" t="s">
        <v>2</v>
      </c>
      <c r="C21" s="10" t="s">
        <v>188</v>
      </c>
      <c r="D21" s="29" t="s">
        <v>189</v>
      </c>
    </row>
    <row r="22" spans="1:4" x14ac:dyDescent="0.25">
      <c r="A22" s="29" t="s">
        <v>1197</v>
      </c>
      <c r="B22" s="10" t="s">
        <v>2</v>
      </c>
      <c r="C22" s="10" t="s">
        <v>186</v>
      </c>
      <c r="D22" s="29" t="s">
        <v>187</v>
      </c>
    </row>
    <row r="23" spans="1:4" x14ac:dyDescent="0.25">
      <c r="A23" s="29" t="s">
        <v>1197</v>
      </c>
      <c r="B23" s="10" t="s">
        <v>2</v>
      </c>
      <c r="C23" s="10" t="s">
        <v>190</v>
      </c>
      <c r="D23" s="29" t="s">
        <v>191</v>
      </c>
    </row>
    <row r="24" spans="1:4" x14ac:dyDescent="0.25">
      <c r="A24" s="29" t="s">
        <v>1197</v>
      </c>
      <c r="B24" s="10" t="s">
        <v>2</v>
      </c>
      <c r="C24" s="10" t="s">
        <v>192</v>
      </c>
      <c r="D24" s="29" t="s">
        <v>193</v>
      </c>
    </row>
    <row r="25" spans="1:4" x14ac:dyDescent="0.25">
      <c r="A25" s="29" t="s">
        <v>4</v>
      </c>
      <c r="B25" s="10" t="s">
        <v>2</v>
      </c>
      <c r="C25" s="10" t="s">
        <v>194</v>
      </c>
      <c r="D25" s="29" t="s">
        <v>195</v>
      </c>
    </row>
    <row r="26" spans="1:4" x14ac:dyDescent="0.25">
      <c r="A26" s="29" t="s">
        <v>4</v>
      </c>
      <c r="B26" s="10" t="s">
        <v>2</v>
      </c>
      <c r="C26" s="10" t="s">
        <v>196</v>
      </c>
      <c r="D26" s="29" t="s">
        <v>962</v>
      </c>
    </row>
    <row r="27" spans="1:4" x14ac:dyDescent="0.25">
      <c r="A27" s="29" t="s">
        <v>1225</v>
      </c>
      <c r="B27" s="10" t="s">
        <v>2</v>
      </c>
      <c r="C27" s="6" t="s">
        <v>197</v>
      </c>
      <c r="D27" s="31" t="s">
        <v>963</v>
      </c>
    </row>
    <row r="28" spans="1:4" x14ac:dyDescent="0.25">
      <c r="A28" s="29" t="s">
        <v>1225</v>
      </c>
      <c r="B28" s="10" t="s">
        <v>2</v>
      </c>
      <c r="C28" s="6" t="s">
        <v>198</v>
      </c>
      <c r="D28" s="31" t="s">
        <v>964</v>
      </c>
    </row>
    <row r="29" spans="1:4" x14ac:dyDescent="0.25">
      <c r="A29" s="29" t="s">
        <v>1225</v>
      </c>
      <c r="B29" s="10" t="s">
        <v>2</v>
      </c>
      <c r="C29" s="6" t="s">
        <v>199</v>
      </c>
      <c r="D29" s="31" t="s">
        <v>1087</v>
      </c>
    </row>
    <row r="30" spans="1:4" x14ac:dyDescent="0.25">
      <c r="A30" s="29" t="s">
        <v>12</v>
      </c>
      <c r="B30" s="10" t="s">
        <v>2</v>
      </c>
      <c r="C30" s="6" t="s">
        <v>204</v>
      </c>
      <c r="D30" s="31" t="s">
        <v>1090</v>
      </c>
    </row>
    <row r="31" spans="1:4" x14ac:dyDescent="0.25">
      <c r="A31" s="29" t="s">
        <v>12</v>
      </c>
      <c r="B31" s="10" t="s">
        <v>2</v>
      </c>
      <c r="C31" s="6" t="s">
        <v>202</v>
      </c>
      <c r="D31" s="31" t="s">
        <v>203</v>
      </c>
    </row>
    <row r="32" spans="1:4" x14ac:dyDescent="0.25">
      <c r="A32" s="29" t="s">
        <v>12</v>
      </c>
      <c r="B32" s="10" t="s">
        <v>2</v>
      </c>
      <c r="C32" s="6" t="s">
        <v>200</v>
      </c>
      <c r="D32" s="31" t="s">
        <v>201</v>
      </c>
    </row>
    <row r="33" spans="1:4" x14ac:dyDescent="0.25">
      <c r="A33" s="29" t="s">
        <v>12</v>
      </c>
      <c r="B33" s="10" t="s">
        <v>2</v>
      </c>
      <c r="C33" s="6" t="s">
        <v>205</v>
      </c>
      <c r="D33" s="32" t="s">
        <v>1228</v>
      </c>
    </row>
    <row r="34" spans="1:4" x14ac:dyDescent="0.25">
      <c r="A34" s="29" t="s">
        <v>5</v>
      </c>
      <c r="B34" s="10" t="s">
        <v>2</v>
      </c>
      <c r="C34" s="6" t="s">
        <v>212</v>
      </c>
      <c r="D34" s="31" t="s">
        <v>213</v>
      </c>
    </row>
    <row r="35" spans="1:4" x14ac:dyDescent="0.25">
      <c r="A35" s="29" t="s">
        <v>5</v>
      </c>
      <c r="B35" s="10" t="s">
        <v>2</v>
      </c>
      <c r="C35" s="6" t="s">
        <v>210</v>
      </c>
      <c r="D35" s="31" t="s">
        <v>211</v>
      </c>
    </row>
    <row r="36" spans="1:4" x14ac:dyDescent="0.25">
      <c r="A36" s="29" t="s">
        <v>5</v>
      </c>
      <c r="B36" s="10" t="s">
        <v>2</v>
      </c>
      <c r="C36" s="6" t="s">
        <v>208</v>
      </c>
      <c r="D36" s="31" t="s">
        <v>209</v>
      </c>
    </row>
    <row r="37" spans="1:4" x14ac:dyDescent="0.25">
      <c r="A37" s="29" t="s">
        <v>5</v>
      </c>
      <c r="B37" s="10" t="s">
        <v>2</v>
      </c>
      <c r="C37" s="6" t="s">
        <v>206</v>
      </c>
      <c r="D37" s="31" t="s">
        <v>207</v>
      </c>
    </row>
    <row r="38" spans="1:4" x14ac:dyDescent="0.25">
      <c r="A38" s="29" t="s">
        <v>6</v>
      </c>
      <c r="B38" s="10" t="s">
        <v>2</v>
      </c>
      <c r="C38" s="10" t="s">
        <v>214</v>
      </c>
      <c r="D38" s="2" t="s">
        <v>1088</v>
      </c>
    </row>
    <row r="39" spans="1:4" x14ac:dyDescent="0.25">
      <c r="A39" s="29" t="s">
        <v>6</v>
      </c>
      <c r="B39" s="10" t="s">
        <v>2</v>
      </c>
      <c r="C39" s="10" t="s">
        <v>215</v>
      </c>
      <c r="D39" s="2" t="s">
        <v>1089</v>
      </c>
    </row>
    <row r="40" spans="1:4" x14ac:dyDescent="0.25">
      <c r="A40" s="29" t="s">
        <v>7</v>
      </c>
      <c r="B40" s="10" t="s">
        <v>2</v>
      </c>
      <c r="C40" s="10" t="s">
        <v>216</v>
      </c>
      <c r="D40" s="2" t="s">
        <v>217</v>
      </c>
    </row>
    <row r="41" spans="1:4" x14ac:dyDescent="0.25">
      <c r="A41" s="29" t="s">
        <v>7</v>
      </c>
      <c r="B41" s="10" t="s">
        <v>2</v>
      </c>
      <c r="C41" s="10" t="s">
        <v>219</v>
      </c>
      <c r="D41" s="2" t="s">
        <v>1091</v>
      </c>
    </row>
    <row r="42" spans="1:4" x14ac:dyDescent="0.25">
      <c r="A42" s="29" t="s">
        <v>7</v>
      </c>
      <c r="B42" s="10" t="s">
        <v>2</v>
      </c>
      <c r="C42" s="10" t="s">
        <v>218</v>
      </c>
      <c r="D42" s="2" t="s">
        <v>1229</v>
      </c>
    </row>
    <row r="43" spans="1:4" x14ac:dyDescent="0.25">
      <c r="A43" s="29" t="s">
        <v>1096</v>
      </c>
      <c r="B43" s="10" t="s">
        <v>2</v>
      </c>
      <c r="C43" s="10" t="s">
        <v>220</v>
      </c>
      <c r="D43" s="2" t="s">
        <v>1097</v>
      </c>
    </row>
    <row r="44" spans="1:4" x14ac:dyDescent="0.25">
      <c r="A44" s="29" t="s">
        <v>1096</v>
      </c>
      <c r="B44" s="10" t="s">
        <v>2</v>
      </c>
      <c r="C44" s="10" t="s">
        <v>221</v>
      </c>
      <c r="D44" s="2" t="s">
        <v>1230</v>
      </c>
    </row>
    <row r="45" spans="1:4" x14ac:dyDescent="0.25">
      <c r="A45" s="29" t="s">
        <v>9</v>
      </c>
      <c r="B45" s="10" t="s">
        <v>2</v>
      </c>
      <c r="C45" s="10" t="s">
        <v>222</v>
      </c>
      <c r="D45" s="29" t="s">
        <v>965</v>
      </c>
    </row>
    <row r="46" spans="1:4" x14ac:dyDescent="0.25">
      <c r="A46" s="29" t="s">
        <v>9</v>
      </c>
      <c r="B46" s="10" t="s">
        <v>2</v>
      </c>
      <c r="C46" s="10" t="s">
        <v>223</v>
      </c>
      <c r="D46" s="29" t="s">
        <v>1063</v>
      </c>
    </row>
    <row r="47" spans="1:4" x14ac:dyDescent="0.25">
      <c r="A47" s="29" t="s">
        <v>9</v>
      </c>
      <c r="B47" s="10" t="s">
        <v>2</v>
      </c>
      <c r="C47" s="10" t="s">
        <v>224</v>
      </c>
      <c r="D47" s="29" t="s">
        <v>966</v>
      </c>
    </row>
    <row r="48" spans="1:4" x14ac:dyDescent="0.25">
      <c r="A48" s="29" t="s">
        <v>9</v>
      </c>
      <c r="B48" s="10" t="s">
        <v>2</v>
      </c>
      <c r="C48" s="10" t="s">
        <v>225</v>
      </c>
      <c r="D48" s="29" t="s">
        <v>967</v>
      </c>
    </row>
    <row r="49" spans="1:4" x14ac:dyDescent="0.25">
      <c r="A49" s="29" t="s">
        <v>9</v>
      </c>
      <c r="B49" s="10" t="s">
        <v>2</v>
      </c>
      <c r="C49" s="10" t="s">
        <v>1094</v>
      </c>
      <c r="D49" s="29" t="s">
        <v>1095</v>
      </c>
    </row>
    <row r="50" spans="1:4" x14ac:dyDescent="0.25">
      <c r="A50" s="29" t="s">
        <v>10</v>
      </c>
      <c r="B50" s="10" t="s">
        <v>2</v>
      </c>
      <c r="C50" s="10" t="s">
        <v>226</v>
      </c>
      <c r="D50" s="29" t="s">
        <v>1064</v>
      </c>
    </row>
    <row r="51" spans="1:4" x14ac:dyDescent="0.25">
      <c r="A51" s="29" t="s">
        <v>10</v>
      </c>
      <c r="B51" s="10" t="s">
        <v>2</v>
      </c>
      <c r="C51" s="10" t="s">
        <v>227</v>
      </c>
      <c r="D51" s="29" t="s">
        <v>968</v>
      </c>
    </row>
    <row r="52" spans="1:4" x14ac:dyDescent="0.25">
      <c r="A52" s="29" t="s">
        <v>10</v>
      </c>
      <c r="B52" s="10" t="s">
        <v>2</v>
      </c>
      <c r="C52" s="10" t="s">
        <v>229</v>
      </c>
      <c r="D52" s="29" t="s">
        <v>230</v>
      </c>
    </row>
    <row r="53" spans="1:4" x14ac:dyDescent="0.25">
      <c r="A53" s="29" t="s">
        <v>10</v>
      </c>
      <c r="B53" s="10" t="s">
        <v>2</v>
      </c>
      <c r="C53" s="10" t="s">
        <v>228</v>
      </c>
      <c r="D53" s="29" t="s">
        <v>969</v>
      </c>
    </row>
    <row r="54" spans="1:4" x14ac:dyDescent="0.25">
      <c r="A54" s="33" t="s">
        <v>117</v>
      </c>
      <c r="B54" s="33" t="s">
        <v>138</v>
      </c>
      <c r="C54" s="33" t="s">
        <v>314</v>
      </c>
      <c r="D54" s="33" t="s">
        <v>315</v>
      </c>
    </row>
    <row r="55" spans="1:4" x14ac:dyDescent="0.25">
      <c r="A55" s="34" t="s">
        <v>117</v>
      </c>
      <c r="B55" s="34" t="s">
        <v>138</v>
      </c>
      <c r="C55" s="34" t="s">
        <v>318</v>
      </c>
      <c r="D55" s="34" t="s">
        <v>1127</v>
      </c>
    </row>
    <row r="56" spans="1:4" x14ac:dyDescent="0.25">
      <c r="A56" s="34" t="s">
        <v>117</v>
      </c>
      <c r="B56" s="34" t="s">
        <v>138</v>
      </c>
      <c r="C56" s="34" t="s">
        <v>316</v>
      </c>
      <c r="D56" s="34" t="s">
        <v>317</v>
      </c>
    </row>
    <row r="57" spans="1:4" x14ac:dyDescent="0.25">
      <c r="A57" s="34" t="s">
        <v>118</v>
      </c>
      <c r="B57" s="34" t="s">
        <v>138</v>
      </c>
      <c r="C57" s="34" t="s">
        <v>319</v>
      </c>
      <c r="D57" s="34" t="s">
        <v>320</v>
      </c>
    </row>
    <row r="58" spans="1:4" x14ac:dyDescent="0.25">
      <c r="A58" s="34" t="s">
        <v>118</v>
      </c>
      <c r="B58" s="34" t="s">
        <v>138</v>
      </c>
      <c r="C58" s="34" t="s">
        <v>321</v>
      </c>
      <c r="D58" s="34" t="s">
        <v>322</v>
      </c>
    </row>
    <row r="59" spans="1:4" x14ac:dyDescent="0.25">
      <c r="A59" s="34" t="s">
        <v>118</v>
      </c>
      <c r="B59" s="34" t="s">
        <v>138</v>
      </c>
      <c r="C59" s="34" t="s">
        <v>323</v>
      </c>
      <c r="D59" s="34" t="s">
        <v>324</v>
      </c>
    </row>
    <row r="60" spans="1:4" x14ac:dyDescent="0.25">
      <c r="A60" s="34" t="s">
        <v>119</v>
      </c>
      <c r="B60" s="34" t="s">
        <v>138</v>
      </c>
      <c r="C60" s="34" t="s">
        <v>325</v>
      </c>
      <c r="D60" s="34" t="s">
        <v>1231</v>
      </c>
    </row>
    <row r="61" spans="1:4" x14ac:dyDescent="0.25">
      <c r="A61" s="34" t="s">
        <v>119</v>
      </c>
      <c r="B61" s="34" t="s">
        <v>138</v>
      </c>
      <c r="C61" s="34" t="s">
        <v>327</v>
      </c>
      <c r="D61" s="34" t="s">
        <v>329</v>
      </c>
    </row>
    <row r="62" spans="1:4" x14ac:dyDescent="0.25">
      <c r="A62" s="34" t="s">
        <v>119</v>
      </c>
      <c r="B62" s="34" t="s">
        <v>138</v>
      </c>
      <c r="C62" s="34" t="s">
        <v>328</v>
      </c>
      <c r="D62" s="34" t="s">
        <v>1232</v>
      </c>
    </row>
    <row r="63" spans="1:4" x14ac:dyDescent="0.25">
      <c r="A63" s="34" t="s">
        <v>107</v>
      </c>
      <c r="B63" s="34" t="s">
        <v>138</v>
      </c>
      <c r="C63" s="35" t="s">
        <v>264</v>
      </c>
      <c r="D63" s="36" t="s">
        <v>265</v>
      </c>
    </row>
    <row r="64" spans="1:4" x14ac:dyDescent="0.25">
      <c r="A64" s="34" t="s">
        <v>107</v>
      </c>
      <c r="B64" s="34" t="s">
        <v>138</v>
      </c>
      <c r="C64" s="35" t="s">
        <v>266</v>
      </c>
      <c r="D64" s="36" t="s">
        <v>267</v>
      </c>
    </row>
    <row r="65" spans="1:4" x14ac:dyDescent="0.25">
      <c r="A65" s="34" t="s">
        <v>107</v>
      </c>
      <c r="B65" s="34" t="s">
        <v>138</v>
      </c>
      <c r="C65" s="35" t="s">
        <v>268</v>
      </c>
      <c r="D65" s="36" t="s">
        <v>269</v>
      </c>
    </row>
    <row r="66" spans="1:4" x14ac:dyDescent="0.25">
      <c r="A66" s="34" t="s">
        <v>107</v>
      </c>
      <c r="B66" s="34" t="s">
        <v>138</v>
      </c>
      <c r="C66" s="35" t="s">
        <v>262</v>
      </c>
      <c r="D66" s="36" t="s">
        <v>263</v>
      </c>
    </row>
    <row r="67" spans="1:4" x14ac:dyDescent="0.25">
      <c r="A67" s="34" t="s">
        <v>108</v>
      </c>
      <c r="B67" s="34" t="s">
        <v>138</v>
      </c>
      <c r="C67" s="35" t="s">
        <v>274</v>
      </c>
      <c r="D67" s="36" t="s">
        <v>275</v>
      </c>
    </row>
    <row r="68" spans="1:4" x14ac:dyDescent="0.25">
      <c r="A68" s="34" t="s">
        <v>108</v>
      </c>
      <c r="B68" s="34" t="s">
        <v>138</v>
      </c>
      <c r="C68" s="35" t="s">
        <v>276</v>
      </c>
      <c r="D68" s="36" t="s">
        <v>277</v>
      </c>
    </row>
    <row r="69" spans="1:4" x14ac:dyDescent="0.25">
      <c r="A69" s="34" t="s">
        <v>108</v>
      </c>
      <c r="B69" s="34" t="s">
        <v>138</v>
      </c>
      <c r="C69" s="35" t="s">
        <v>270</v>
      </c>
      <c r="D69" s="36" t="s">
        <v>970</v>
      </c>
    </row>
    <row r="70" spans="1:4" x14ac:dyDescent="0.25">
      <c r="A70" s="34" t="s">
        <v>108</v>
      </c>
      <c r="B70" s="34" t="s">
        <v>138</v>
      </c>
      <c r="C70" s="35" t="s">
        <v>272</v>
      </c>
      <c r="D70" s="36" t="s">
        <v>273</v>
      </c>
    </row>
    <row r="71" spans="1:4" x14ac:dyDescent="0.25">
      <c r="A71" s="34" t="s">
        <v>108</v>
      </c>
      <c r="B71" s="34" t="s">
        <v>138</v>
      </c>
      <c r="C71" s="35" t="s">
        <v>271</v>
      </c>
      <c r="D71" t="s">
        <v>1128</v>
      </c>
    </row>
    <row r="72" spans="1:4" x14ac:dyDescent="0.25">
      <c r="A72" s="34" t="s">
        <v>120</v>
      </c>
      <c r="B72" s="34" t="s">
        <v>138</v>
      </c>
      <c r="C72" s="35" t="s">
        <v>278</v>
      </c>
      <c r="D72" s="36" t="s">
        <v>279</v>
      </c>
    </row>
    <row r="73" spans="1:4" x14ac:dyDescent="0.25">
      <c r="A73" s="34" t="s">
        <v>120</v>
      </c>
      <c r="B73" s="34" t="s">
        <v>138</v>
      </c>
      <c r="C73" s="35" t="s">
        <v>282</v>
      </c>
      <c r="D73" s="36" t="s">
        <v>283</v>
      </c>
    </row>
    <row r="74" spans="1:4" x14ac:dyDescent="0.25">
      <c r="A74" s="34" t="s">
        <v>120</v>
      </c>
      <c r="B74" s="34" t="s">
        <v>138</v>
      </c>
      <c r="C74" s="35" t="s">
        <v>280</v>
      </c>
      <c r="D74" s="34" t="s">
        <v>281</v>
      </c>
    </row>
    <row r="75" spans="1:4" x14ac:dyDescent="0.25">
      <c r="A75" s="37" t="s">
        <v>121</v>
      </c>
      <c r="B75" s="37" t="s">
        <v>138</v>
      </c>
      <c r="C75" s="37" t="s">
        <v>235</v>
      </c>
      <c r="D75" s="37" t="s">
        <v>236</v>
      </c>
    </row>
    <row r="76" spans="1:4" x14ac:dyDescent="0.25">
      <c r="A76" s="37" t="s">
        <v>121</v>
      </c>
      <c r="B76" s="37" t="s">
        <v>138</v>
      </c>
      <c r="C76" s="37" t="s">
        <v>238</v>
      </c>
      <c r="D76" s="37" t="s">
        <v>239</v>
      </c>
    </row>
    <row r="77" spans="1:4" x14ac:dyDescent="0.25">
      <c r="A77" s="37" t="s">
        <v>121</v>
      </c>
      <c r="B77" s="37" t="s">
        <v>138</v>
      </c>
      <c r="C77" s="37" t="s">
        <v>240</v>
      </c>
      <c r="D77" s="37" t="s">
        <v>981</v>
      </c>
    </row>
    <row r="78" spans="1:4" x14ac:dyDescent="0.25">
      <c r="A78" s="37" t="s">
        <v>121</v>
      </c>
      <c r="B78" s="37" t="s">
        <v>138</v>
      </c>
      <c r="C78" s="37" t="s">
        <v>237</v>
      </c>
      <c r="D78" s="37" t="s">
        <v>982</v>
      </c>
    </row>
    <row r="79" spans="1:4" x14ac:dyDescent="0.25">
      <c r="A79" s="37" t="s">
        <v>1198</v>
      </c>
      <c r="B79" s="37" t="s">
        <v>138</v>
      </c>
      <c r="C79" s="38" t="s">
        <v>242</v>
      </c>
      <c r="D79" s="38" t="s">
        <v>978</v>
      </c>
    </row>
    <row r="80" spans="1:4" x14ac:dyDescent="0.25">
      <c r="A80" s="37" t="s">
        <v>1198</v>
      </c>
      <c r="B80" s="37" t="s">
        <v>138</v>
      </c>
      <c r="C80" s="37" t="s">
        <v>243</v>
      </c>
      <c r="D80" s="37" t="s">
        <v>979</v>
      </c>
    </row>
    <row r="81" spans="1:4" x14ac:dyDescent="0.25">
      <c r="A81" s="37" t="s">
        <v>1198</v>
      </c>
      <c r="B81" s="37" t="s">
        <v>138</v>
      </c>
      <c r="C81" s="37" t="s">
        <v>241</v>
      </c>
      <c r="D81" s="37" t="s">
        <v>980</v>
      </c>
    </row>
    <row r="82" spans="1:4" x14ac:dyDescent="0.25">
      <c r="A82" s="37" t="s">
        <v>123</v>
      </c>
      <c r="B82" s="2" t="s">
        <v>138</v>
      </c>
      <c r="C82" s="39" t="s">
        <v>252</v>
      </c>
      <c r="D82" s="39" t="s">
        <v>1129</v>
      </c>
    </row>
    <row r="83" spans="1:4" x14ac:dyDescent="0.25">
      <c r="A83" s="37" t="s">
        <v>123</v>
      </c>
      <c r="B83" s="2" t="s">
        <v>138</v>
      </c>
      <c r="C83" s="39" t="s">
        <v>253</v>
      </c>
      <c r="D83" s="39" t="s">
        <v>254</v>
      </c>
    </row>
    <row r="84" spans="1:4" x14ac:dyDescent="0.25">
      <c r="A84" s="37" t="s">
        <v>123</v>
      </c>
      <c r="B84" s="2" t="s">
        <v>138</v>
      </c>
      <c r="C84" s="39" t="s">
        <v>255</v>
      </c>
      <c r="D84" s="39" t="s">
        <v>256</v>
      </c>
    </row>
    <row r="85" spans="1:4" x14ac:dyDescent="0.25">
      <c r="A85" s="37" t="s">
        <v>122</v>
      </c>
      <c r="B85" s="2" t="s">
        <v>138</v>
      </c>
      <c r="C85" s="39" t="s">
        <v>259</v>
      </c>
      <c r="D85" s="39" t="s">
        <v>1130</v>
      </c>
    </row>
    <row r="86" spans="1:4" x14ac:dyDescent="0.25">
      <c r="A86" s="37" t="s">
        <v>122</v>
      </c>
      <c r="B86" s="2" t="s">
        <v>138</v>
      </c>
      <c r="C86" s="39" t="s">
        <v>257</v>
      </c>
      <c r="D86" s="39" t="s">
        <v>258</v>
      </c>
    </row>
    <row r="87" spans="1:4" x14ac:dyDescent="0.25">
      <c r="A87" s="37" t="s">
        <v>122</v>
      </c>
      <c r="B87" s="2" t="s">
        <v>138</v>
      </c>
      <c r="C87" s="39" t="s">
        <v>260</v>
      </c>
      <c r="D87" s="39" t="s">
        <v>261</v>
      </c>
    </row>
    <row r="88" spans="1:4" x14ac:dyDescent="0.25">
      <c r="A88" s="2" t="s">
        <v>111</v>
      </c>
      <c r="B88" s="2" t="s">
        <v>138</v>
      </c>
      <c r="C88" s="2" t="s">
        <v>298</v>
      </c>
      <c r="D88" s="2" t="s">
        <v>983</v>
      </c>
    </row>
    <row r="89" spans="1:4" x14ac:dyDescent="0.25">
      <c r="A89" s="2" t="s">
        <v>111</v>
      </c>
      <c r="B89" s="2" t="s">
        <v>138</v>
      </c>
      <c r="C89" s="2" t="s">
        <v>299</v>
      </c>
      <c r="D89" s="2" t="s">
        <v>300</v>
      </c>
    </row>
    <row r="90" spans="1:4" x14ac:dyDescent="0.25">
      <c r="A90" s="2" t="s">
        <v>112</v>
      </c>
      <c r="B90" s="2" t="s">
        <v>138</v>
      </c>
      <c r="C90" s="2" t="s">
        <v>303</v>
      </c>
      <c r="D90" s="2" t="s">
        <v>304</v>
      </c>
    </row>
    <row r="91" spans="1:4" x14ac:dyDescent="0.25">
      <c r="A91" s="2" t="s">
        <v>112</v>
      </c>
      <c r="B91" s="2" t="s">
        <v>138</v>
      </c>
      <c r="C91" s="2" t="s">
        <v>305</v>
      </c>
      <c r="D91" s="2" t="s">
        <v>306</v>
      </c>
    </row>
    <row r="92" spans="1:4" x14ac:dyDescent="0.25">
      <c r="A92" s="2" t="s">
        <v>112</v>
      </c>
      <c r="B92" s="2" t="s">
        <v>138</v>
      </c>
      <c r="C92" s="2" t="s">
        <v>301</v>
      </c>
      <c r="D92" s="2" t="s">
        <v>302</v>
      </c>
    </row>
    <row r="93" spans="1:4" x14ac:dyDescent="0.25">
      <c r="A93" s="2" t="s">
        <v>113</v>
      </c>
      <c r="B93" s="2" t="s">
        <v>138</v>
      </c>
      <c r="C93" s="2" t="s">
        <v>307</v>
      </c>
      <c r="D93" s="2" t="s">
        <v>308</v>
      </c>
    </row>
    <row r="94" spans="1:4" x14ac:dyDescent="0.25">
      <c r="A94" s="2" t="s">
        <v>113</v>
      </c>
      <c r="B94" s="2" t="s">
        <v>138</v>
      </c>
      <c r="C94" s="2" t="s">
        <v>309</v>
      </c>
      <c r="D94" s="2" t="s">
        <v>984</v>
      </c>
    </row>
    <row r="95" spans="1:4" x14ac:dyDescent="0.25">
      <c r="A95" s="2" t="s">
        <v>113</v>
      </c>
      <c r="B95" s="2" t="s">
        <v>138</v>
      </c>
      <c r="C95" s="2" t="s">
        <v>310</v>
      </c>
      <c r="D95" s="2" t="s">
        <v>311</v>
      </c>
    </row>
    <row r="96" spans="1:4" x14ac:dyDescent="0.25">
      <c r="A96" s="40" t="s">
        <v>124</v>
      </c>
      <c r="B96" s="39" t="s">
        <v>138</v>
      </c>
      <c r="C96" s="35" t="s">
        <v>250</v>
      </c>
      <c r="D96" s="35" t="s">
        <v>251</v>
      </c>
    </row>
    <row r="97" spans="1:4" x14ac:dyDescent="0.25">
      <c r="A97" s="40" t="s">
        <v>124</v>
      </c>
      <c r="B97" s="39" t="s">
        <v>138</v>
      </c>
      <c r="C97" s="35" t="s">
        <v>248</v>
      </c>
      <c r="D97" s="35" t="s">
        <v>249</v>
      </c>
    </row>
    <row r="98" spans="1:4" x14ac:dyDescent="0.25">
      <c r="A98" s="40" t="s">
        <v>124</v>
      </c>
      <c r="B98" s="39" t="s">
        <v>138</v>
      </c>
      <c r="C98" s="35" t="s">
        <v>246</v>
      </c>
      <c r="D98" s="35" t="s">
        <v>247</v>
      </c>
    </row>
    <row r="99" spans="1:4" x14ac:dyDescent="0.25">
      <c r="A99" s="40" t="s">
        <v>124</v>
      </c>
      <c r="B99" s="39" t="s">
        <v>138</v>
      </c>
      <c r="C99" s="41" t="s">
        <v>972</v>
      </c>
      <c r="D99" s="41" t="s">
        <v>973</v>
      </c>
    </row>
    <row r="100" spans="1:4" x14ac:dyDescent="0.25">
      <c r="A100" s="40" t="s">
        <v>124</v>
      </c>
      <c r="B100" s="39" t="s">
        <v>138</v>
      </c>
      <c r="C100" s="41" t="s">
        <v>245</v>
      </c>
      <c r="D100" s="41" t="s">
        <v>1098</v>
      </c>
    </row>
    <row r="101" spans="1:4" x14ac:dyDescent="0.25">
      <c r="A101" s="40" t="s">
        <v>124</v>
      </c>
      <c r="B101" s="39" t="s">
        <v>138</v>
      </c>
      <c r="C101" s="41" t="s">
        <v>244</v>
      </c>
      <c r="D101" s="41" t="s">
        <v>1099</v>
      </c>
    </row>
    <row r="102" spans="1:4" x14ac:dyDescent="0.25">
      <c r="A102" s="42" t="s">
        <v>110</v>
      </c>
      <c r="B102" s="39" t="s">
        <v>138</v>
      </c>
      <c r="C102" s="42" t="s">
        <v>287</v>
      </c>
      <c r="D102" s="42" t="s">
        <v>288</v>
      </c>
    </row>
    <row r="103" spans="1:4" x14ac:dyDescent="0.25">
      <c r="A103" s="42" t="s">
        <v>110</v>
      </c>
      <c r="B103" s="39" t="s">
        <v>138</v>
      </c>
      <c r="C103" s="42" t="s">
        <v>293</v>
      </c>
      <c r="D103" s="42" t="s">
        <v>294</v>
      </c>
    </row>
    <row r="104" spans="1:4" x14ac:dyDescent="0.25">
      <c r="A104" s="42" t="s">
        <v>110</v>
      </c>
      <c r="B104" s="39" t="s">
        <v>138</v>
      </c>
      <c r="C104" s="42" t="s">
        <v>297</v>
      </c>
      <c r="D104" s="42" t="s">
        <v>1131</v>
      </c>
    </row>
    <row r="105" spans="1:4" x14ac:dyDescent="0.25">
      <c r="A105" s="42" t="s">
        <v>110</v>
      </c>
      <c r="B105" s="39" t="s">
        <v>138</v>
      </c>
      <c r="C105" s="42" t="s">
        <v>295</v>
      </c>
      <c r="D105" s="42" t="s">
        <v>296</v>
      </c>
    </row>
    <row r="106" spans="1:4" x14ac:dyDescent="0.25">
      <c r="A106" s="42" t="s">
        <v>110</v>
      </c>
      <c r="B106" s="39" t="s">
        <v>138</v>
      </c>
      <c r="C106" s="42" t="s">
        <v>289</v>
      </c>
      <c r="D106" s="42" t="s">
        <v>290</v>
      </c>
    </row>
    <row r="107" spans="1:4" x14ac:dyDescent="0.25">
      <c r="A107" s="42" t="s">
        <v>110</v>
      </c>
      <c r="B107" s="39" t="s">
        <v>138</v>
      </c>
      <c r="C107" s="42" t="s">
        <v>291</v>
      </c>
      <c r="D107" s="42" t="s">
        <v>292</v>
      </c>
    </row>
    <row r="108" spans="1:4" x14ac:dyDescent="0.25">
      <c r="A108" s="42" t="s">
        <v>109</v>
      </c>
      <c r="B108" s="39" t="s">
        <v>138</v>
      </c>
      <c r="C108" s="42" t="s">
        <v>285</v>
      </c>
      <c r="D108" s="42" t="s">
        <v>286</v>
      </c>
    </row>
    <row r="109" spans="1:4" x14ac:dyDescent="0.25">
      <c r="A109" s="42" t="s">
        <v>109</v>
      </c>
      <c r="B109" s="39" t="s">
        <v>138</v>
      </c>
      <c r="C109" s="42" t="s">
        <v>284</v>
      </c>
      <c r="D109" s="42" t="s">
        <v>971</v>
      </c>
    </row>
    <row r="110" spans="1:4" x14ac:dyDescent="0.25">
      <c r="A110" s="37" t="s">
        <v>114</v>
      </c>
      <c r="B110" s="2" t="s">
        <v>138</v>
      </c>
      <c r="C110" s="37" t="s">
        <v>1043</v>
      </c>
      <c r="D110" s="37" t="s">
        <v>313</v>
      </c>
    </row>
    <row r="111" spans="1:4" x14ac:dyDescent="0.25">
      <c r="A111" s="37" t="s">
        <v>114</v>
      </c>
      <c r="B111" s="2" t="s">
        <v>138</v>
      </c>
      <c r="C111" s="37" t="s">
        <v>1044</v>
      </c>
      <c r="D111" s="37" t="s">
        <v>986</v>
      </c>
    </row>
    <row r="112" spans="1:4" x14ac:dyDescent="0.25">
      <c r="A112" s="37" t="s">
        <v>1046</v>
      </c>
      <c r="B112" s="2" t="s">
        <v>138</v>
      </c>
      <c r="C112" s="42" t="s">
        <v>1233</v>
      </c>
      <c r="D112" s="41" t="s">
        <v>1234</v>
      </c>
    </row>
    <row r="113" spans="1:4" x14ac:dyDescent="0.25">
      <c r="A113" s="37" t="s">
        <v>1046</v>
      </c>
      <c r="B113" s="2" t="s">
        <v>138</v>
      </c>
      <c r="C113" s="42" t="s">
        <v>1235</v>
      </c>
      <c r="D113" s="41" t="s">
        <v>1236</v>
      </c>
    </row>
    <row r="114" spans="1:4" x14ac:dyDescent="0.25">
      <c r="A114" s="43" t="s">
        <v>115</v>
      </c>
      <c r="B114" s="4" t="s">
        <v>138</v>
      </c>
      <c r="C114" s="44" t="s">
        <v>1237</v>
      </c>
      <c r="D114" s="45" t="s">
        <v>1238</v>
      </c>
    </row>
    <row r="115" spans="1:4" x14ac:dyDescent="0.25">
      <c r="A115" s="43" t="s">
        <v>115</v>
      </c>
      <c r="B115" s="4" t="s">
        <v>138</v>
      </c>
      <c r="C115" s="44" t="s">
        <v>1239</v>
      </c>
      <c r="D115" s="45" t="s">
        <v>1132</v>
      </c>
    </row>
    <row r="116" spans="1:4" x14ac:dyDescent="0.25">
      <c r="A116" s="43" t="s">
        <v>115</v>
      </c>
      <c r="B116" s="4" t="s">
        <v>138</v>
      </c>
      <c r="C116" s="44" t="s">
        <v>1240</v>
      </c>
      <c r="D116" s="44" t="s">
        <v>985</v>
      </c>
    </row>
    <row r="117" spans="1:4" x14ac:dyDescent="0.25">
      <c r="A117" s="37" t="s">
        <v>116</v>
      </c>
      <c r="B117" s="2" t="s">
        <v>138</v>
      </c>
      <c r="C117" s="46" t="s">
        <v>1241</v>
      </c>
      <c r="D117" s="47" t="s">
        <v>987</v>
      </c>
    </row>
    <row r="118" spans="1:4" x14ac:dyDescent="0.25">
      <c r="A118" s="37" t="s">
        <v>116</v>
      </c>
      <c r="B118" s="2" t="s">
        <v>138</v>
      </c>
      <c r="C118" s="46" t="s">
        <v>1242</v>
      </c>
      <c r="D118" s="46" t="s">
        <v>988</v>
      </c>
    </row>
    <row r="119" spans="1:4" x14ac:dyDescent="0.25">
      <c r="A119" s="37" t="s">
        <v>116</v>
      </c>
      <c r="B119" s="2" t="s">
        <v>138</v>
      </c>
      <c r="C119" s="46" t="s">
        <v>1243</v>
      </c>
      <c r="D119" s="46" t="s">
        <v>989</v>
      </c>
    </row>
    <row r="120" spans="1:4" x14ac:dyDescent="0.25">
      <c r="A120" s="1" t="s">
        <v>1100</v>
      </c>
      <c r="B120" s="1" t="s">
        <v>16</v>
      </c>
      <c r="C120" s="1" t="s">
        <v>343</v>
      </c>
      <c r="D120" s="1" t="s">
        <v>344</v>
      </c>
    </row>
    <row r="121" spans="1:4" x14ac:dyDescent="0.25">
      <c r="A121" s="1" t="s">
        <v>1100</v>
      </c>
      <c r="B121" s="1" t="s">
        <v>16</v>
      </c>
      <c r="C121" s="1" t="s">
        <v>1164</v>
      </c>
      <c r="D121" s="1" t="s">
        <v>1065</v>
      </c>
    </row>
    <row r="122" spans="1:4" x14ac:dyDescent="0.25">
      <c r="A122" s="1" t="s">
        <v>1100</v>
      </c>
      <c r="B122" s="1" t="s">
        <v>16</v>
      </c>
      <c r="C122" s="1" t="s">
        <v>342</v>
      </c>
      <c r="D122" s="1" t="s">
        <v>1244</v>
      </c>
    </row>
    <row r="123" spans="1:4" x14ac:dyDescent="0.25">
      <c r="A123" s="1" t="s">
        <v>1100</v>
      </c>
      <c r="B123" s="1" t="s">
        <v>16</v>
      </c>
      <c r="C123" s="1" t="s">
        <v>345</v>
      </c>
      <c r="D123" s="1" t="s">
        <v>1245</v>
      </c>
    </row>
    <row r="124" spans="1:4" x14ac:dyDescent="0.25">
      <c r="A124" s="1" t="s">
        <v>1066</v>
      </c>
      <c r="B124" s="1" t="s">
        <v>16</v>
      </c>
      <c r="C124" s="1" t="s">
        <v>346</v>
      </c>
      <c r="D124" s="1" t="s">
        <v>347</v>
      </c>
    </row>
    <row r="125" spans="1:4" x14ac:dyDescent="0.25">
      <c r="A125" s="1" t="s">
        <v>1066</v>
      </c>
      <c r="B125" s="1" t="s">
        <v>16</v>
      </c>
      <c r="C125" s="1" t="s">
        <v>351</v>
      </c>
      <c r="D125" s="1" t="s">
        <v>352</v>
      </c>
    </row>
    <row r="126" spans="1:4" x14ac:dyDescent="0.25">
      <c r="A126" s="1" t="s">
        <v>1066</v>
      </c>
      <c r="B126" s="1" t="s">
        <v>16</v>
      </c>
      <c r="C126" s="1" t="s">
        <v>353</v>
      </c>
      <c r="D126" s="1" t="s">
        <v>477</v>
      </c>
    </row>
    <row r="127" spans="1:4" x14ac:dyDescent="0.25">
      <c r="A127" s="1" t="s">
        <v>1066</v>
      </c>
      <c r="B127" s="1" t="s">
        <v>16</v>
      </c>
      <c r="C127" s="1" t="s">
        <v>350</v>
      </c>
      <c r="D127" s="1" t="s">
        <v>990</v>
      </c>
    </row>
    <row r="128" spans="1:4" x14ac:dyDescent="0.25">
      <c r="A128" s="1" t="s">
        <v>1066</v>
      </c>
      <c r="B128" s="1" t="s">
        <v>16</v>
      </c>
      <c r="C128" s="1" t="s">
        <v>348</v>
      </c>
      <c r="D128" s="1" t="s">
        <v>349</v>
      </c>
    </row>
    <row r="129" spans="1:4" x14ac:dyDescent="0.25">
      <c r="A129" s="1" t="s">
        <v>20</v>
      </c>
      <c r="B129" s="1" t="s">
        <v>16</v>
      </c>
      <c r="C129" s="1" t="s">
        <v>372</v>
      </c>
      <c r="D129" s="1" t="s">
        <v>1047</v>
      </c>
    </row>
    <row r="130" spans="1:4" x14ac:dyDescent="0.25">
      <c r="A130" s="1" t="s">
        <v>20</v>
      </c>
      <c r="B130" s="1" t="s">
        <v>16</v>
      </c>
      <c r="C130" s="1" t="s">
        <v>370</v>
      </c>
      <c r="D130" s="1" t="s">
        <v>1049</v>
      </c>
    </row>
    <row r="131" spans="1:4" x14ac:dyDescent="0.25">
      <c r="A131" s="1" t="s">
        <v>20</v>
      </c>
      <c r="B131" s="1" t="s">
        <v>16</v>
      </c>
      <c r="C131" s="1" t="s">
        <v>374</v>
      </c>
      <c r="D131" s="1" t="s">
        <v>1048</v>
      </c>
    </row>
    <row r="132" spans="1:4" x14ac:dyDescent="0.25">
      <c r="A132" s="1" t="s">
        <v>20</v>
      </c>
      <c r="B132" s="1" t="s">
        <v>16</v>
      </c>
      <c r="C132" s="1" t="s">
        <v>368</v>
      </c>
      <c r="D132" s="1" t="s">
        <v>369</v>
      </c>
    </row>
    <row r="133" spans="1:4" x14ac:dyDescent="0.25">
      <c r="A133" s="1" t="s">
        <v>20</v>
      </c>
      <c r="B133" s="1" t="s">
        <v>16</v>
      </c>
      <c r="C133" s="1" t="s">
        <v>373</v>
      </c>
      <c r="D133" s="1" t="s">
        <v>1246</v>
      </c>
    </row>
    <row r="134" spans="1:4" x14ac:dyDescent="0.25">
      <c r="A134" s="1" t="s">
        <v>20</v>
      </c>
      <c r="B134" s="1" t="s">
        <v>16</v>
      </c>
      <c r="C134" s="1" t="s">
        <v>367</v>
      </c>
      <c r="D134" s="1" t="s">
        <v>1067</v>
      </c>
    </row>
    <row r="135" spans="1:4" x14ac:dyDescent="0.25">
      <c r="A135" s="1" t="s">
        <v>20</v>
      </c>
      <c r="B135" s="1" t="s">
        <v>16</v>
      </c>
      <c r="C135" s="1" t="s">
        <v>377</v>
      </c>
      <c r="D135" s="1" t="s">
        <v>1068</v>
      </c>
    </row>
    <row r="136" spans="1:4" x14ac:dyDescent="0.25">
      <c r="A136" s="1" t="s">
        <v>20</v>
      </c>
      <c r="B136" s="1" t="s">
        <v>16</v>
      </c>
      <c r="C136" s="1" t="s">
        <v>376</v>
      </c>
      <c r="D136" s="1" t="s">
        <v>1247</v>
      </c>
    </row>
    <row r="137" spans="1:4" x14ac:dyDescent="0.25">
      <c r="A137" s="1" t="s">
        <v>20</v>
      </c>
      <c r="B137" s="1" t="s">
        <v>16</v>
      </c>
      <c r="C137" s="1" t="s">
        <v>375</v>
      </c>
      <c r="D137" s="1" t="s">
        <v>1050</v>
      </c>
    </row>
    <row r="138" spans="1:4" x14ac:dyDescent="0.25">
      <c r="A138" s="1" t="s">
        <v>20</v>
      </c>
      <c r="B138" s="1" t="s">
        <v>16</v>
      </c>
      <c r="C138" s="1" t="s">
        <v>371</v>
      </c>
      <c r="D138" s="1" t="s">
        <v>1051</v>
      </c>
    </row>
    <row r="139" spans="1:4" x14ac:dyDescent="0.25">
      <c r="A139" s="1" t="s">
        <v>15</v>
      </c>
      <c r="B139" s="1" t="s">
        <v>16</v>
      </c>
      <c r="C139" s="1" t="s">
        <v>331</v>
      </c>
      <c r="D139" s="1" t="s">
        <v>992</v>
      </c>
    </row>
    <row r="140" spans="1:4" x14ac:dyDescent="0.25">
      <c r="A140" s="1" t="s">
        <v>15</v>
      </c>
      <c r="B140" s="1" t="s">
        <v>16</v>
      </c>
      <c r="C140" s="1" t="s">
        <v>330</v>
      </c>
      <c r="D140" s="1" t="s">
        <v>1102</v>
      </c>
    </row>
    <row r="141" spans="1:4" x14ac:dyDescent="0.25">
      <c r="A141" s="1" t="s">
        <v>15</v>
      </c>
      <c r="B141" s="1" t="s">
        <v>16</v>
      </c>
      <c r="C141" s="1" t="s">
        <v>332</v>
      </c>
      <c r="D141" s="1" t="s">
        <v>1103</v>
      </c>
    </row>
    <row r="142" spans="1:4" x14ac:dyDescent="0.25">
      <c r="A142" s="1" t="s">
        <v>15</v>
      </c>
      <c r="B142" s="1" t="s">
        <v>16</v>
      </c>
      <c r="C142" s="1" t="s">
        <v>333</v>
      </c>
      <c r="D142" s="1" t="s">
        <v>1104</v>
      </c>
    </row>
    <row r="143" spans="1:4" x14ac:dyDescent="0.25">
      <c r="A143" s="1" t="s">
        <v>1167</v>
      </c>
      <c r="B143" s="1" t="s">
        <v>16</v>
      </c>
      <c r="C143" s="1" t="s">
        <v>396</v>
      </c>
      <c r="D143" s="1" t="s">
        <v>1248</v>
      </c>
    </row>
    <row r="144" spans="1:4" x14ac:dyDescent="0.25">
      <c r="A144" s="1" t="s">
        <v>1167</v>
      </c>
      <c r="B144" s="1" t="s">
        <v>16</v>
      </c>
      <c r="C144" s="1" t="s">
        <v>402</v>
      </c>
      <c r="D144" s="1" t="s">
        <v>403</v>
      </c>
    </row>
    <row r="145" spans="1:4" x14ac:dyDescent="0.25">
      <c r="A145" s="1" t="s">
        <v>1167</v>
      </c>
      <c r="B145" s="1" t="s">
        <v>16</v>
      </c>
      <c r="C145" s="1" t="s">
        <v>406</v>
      </c>
      <c r="D145" s="1" t="s">
        <v>1101</v>
      </c>
    </row>
    <row r="146" spans="1:4" x14ac:dyDescent="0.25">
      <c r="A146" s="1" t="s">
        <v>1167</v>
      </c>
      <c r="B146" s="1" t="s">
        <v>16</v>
      </c>
      <c r="C146" s="1" t="s">
        <v>397</v>
      </c>
      <c r="D146" s="1" t="s">
        <v>991</v>
      </c>
    </row>
    <row r="147" spans="1:4" x14ac:dyDescent="0.25">
      <c r="A147" s="1" t="s">
        <v>1167</v>
      </c>
      <c r="B147" s="1" t="s">
        <v>16</v>
      </c>
      <c r="C147" s="1" t="s">
        <v>400</v>
      </c>
      <c r="D147" s="1" t="s">
        <v>401</v>
      </c>
    </row>
    <row r="148" spans="1:4" x14ac:dyDescent="0.25">
      <c r="A148" s="1" t="s">
        <v>1167</v>
      </c>
      <c r="B148" s="1" t="s">
        <v>16</v>
      </c>
      <c r="C148" s="1" t="s">
        <v>404</v>
      </c>
      <c r="D148" s="1" t="s">
        <v>405</v>
      </c>
    </row>
    <row r="149" spans="1:4" x14ac:dyDescent="0.25">
      <c r="A149" s="1" t="s">
        <v>1167</v>
      </c>
      <c r="B149" s="1" t="s">
        <v>16</v>
      </c>
      <c r="C149" s="1" t="s">
        <v>398</v>
      </c>
      <c r="D149" s="1" t="s">
        <v>399</v>
      </c>
    </row>
    <row r="150" spans="1:4" x14ac:dyDescent="0.25">
      <c r="A150" s="1" t="s">
        <v>25</v>
      </c>
      <c r="B150" s="1" t="s">
        <v>16</v>
      </c>
      <c r="C150" s="1" t="s">
        <v>338</v>
      </c>
      <c r="D150" s="1" t="s">
        <v>339</v>
      </c>
    </row>
    <row r="151" spans="1:4" x14ac:dyDescent="0.25">
      <c r="A151" s="1" t="s">
        <v>25</v>
      </c>
      <c r="B151" s="1" t="s">
        <v>16</v>
      </c>
      <c r="C151" s="1" t="s">
        <v>334</v>
      </c>
      <c r="D151" s="1" t="s">
        <v>335</v>
      </c>
    </row>
    <row r="152" spans="1:4" x14ac:dyDescent="0.25">
      <c r="A152" s="1" t="s">
        <v>25</v>
      </c>
      <c r="B152" s="1" t="s">
        <v>16</v>
      </c>
      <c r="C152" s="1" t="s">
        <v>340</v>
      </c>
      <c r="D152" s="1" t="s">
        <v>341</v>
      </c>
    </row>
    <row r="153" spans="1:4" x14ac:dyDescent="0.25">
      <c r="A153" s="1" t="s">
        <v>25</v>
      </c>
      <c r="B153" s="1" t="s">
        <v>16</v>
      </c>
      <c r="C153" s="1" t="s">
        <v>336</v>
      </c>
      <c r="D153" s="1" t="s">
        <v>337</v>
      </c>
    </row>
    <row r="154" spans="1:4" x14ac:dyDescent="0.25">
      <c r="A154" s="1" t="s">
        <v>19</v>
      </c>
      <c r="B154" s="1" t="s">
        <v>16</v>
      </c>
      <c r="C154" s="1" t="s">
        <v>359</v>
      </c>
      <c r="D154" s="1" t="s">
        <v>312</v>
      </c>
    </row>
    <row r="155" spans="1:4" x14ac:dyDescent="0.25">
      <c r="A155" s="1" t="s">
        <v>19</v>
      </c>
      <c r="B155" s="1" t="s">
        <v>16</v>
      </c>
      <c r="C155" s="1" t="s">
        <v>360</v>
      </c>
      <c r="D155" s="1" t="s">
        <v>361</v>
      </c>
    </row>
    <row r="156" spans="1:4" x14ac:dyDescent="0.25">
      <c r="A156" s="1" t="s">
        <v>19</v>
      </c>
      <c r="B156" s="1" t="s">
        <v>16</v>
      </c>
      <c r="C156" s="1" t="s">
        <v>363</v>
      </c>
      <c r="D156" s="1" t="s">
        <v>364</v>
      </c>
    </row>
    <row r="157" spans="1:4" x14ac:dyDescent="0.25">
      <c r="A157" s="1" t="s">
        <v>19</v>
      </c>
      <c r="B157" s="1" t="s">
        <v>16</v>
      </c>
      <c r="C157" s="1" t="s">
        <v>362</v>
      </c>
      <c r="D157" s="1" t="s">
        <v>326</v>
      </c>
    </row>
    <row r="158" spans="1:4" x14ac:dyDescent="0.25">
      <c r="A158" s="1" t="s">
        <v>19</v>
      </c>
      <c r="B158" s="1" t="s">
        <v>16</v>
      </c>
      <c r="C158" s="1" t="s">
        <v>354</v>
      </c>
      <c r="D158" s="1" t="s">
        <v>355</v>
      </c>
    </row>
    <row r="159" spans="1:4" x14ac:dyDescent="0.25">
      <c r="A159" s="1" t="s">
        <v>19</v>
      </c>
      <c r="B159" s="1" t="s">
        <v>16</v>
      </c>
      <c r="C159" s="1" t="s">
        <v>358</v>
      </c>
      <c r="D159" s="1" t="s">
        <v>1199</v>
      </c>
    </row>
    <row r="160" spans="1:4" x14ac:dyDescent="0.25">
      <c r="A160" s="1" t="s">
        <v>19</v>
      </c>
      <c r="B160" s="1" t="s">
        <v>16</v>
      </c>
      <c r="C160" s="1" t="s">
        <v>365</v>
      </c>
      <c r="D160" s="1" t="s">
        <v>366</v>
      </c>
    </row>
    <row r="161" spans="1:4" x14ac:dyDescent="0.25">
      <c r="A161" s="1" t="s">
        <v>19</v>
      </c>
      <c r="B161" s="1" t="s">
        <v>16</v>
      </c>
      <c r="C161" s="1" t="s">
        <v>356</v>
      </c>
      <c r="D161" s="1" t="s">
        <v>357</v>
      </c>
    </row>
    <row r="162" spans="1:4" x14ac:dyDescent="0.25">
      <c r="A162" s="1" t="s">
        <v>21</v>
      </c>
      <c r="B162" s="1" t="s">
        <v>16</v>
      </c>
      <c r="C162" s="1" t="s">
        <v>386</v>
      </c>
      <c r="D162" s="1" t="s">
        <v>387</v>
      </c>
    </row>
    <row r="163" spans="1:4" x14ac:dyDescent="0.25">
      <c r="A163" s="1" t="s">
        <v>21</v>
      </c>
      <c r="B163" s="1" t="s">
        <v>16</v>
      </c>
      <c r="C163" s="1" t="s">
        <v>388</v>
      </c>
      <c r="D163" s="1" t="s">
        <v>389</v>
      </c>
    </row>
    <row r="164" spans="1:4" x14ac:dyDescent="0.25">
      <c r="A164" s="1" t="s">
        <v>21</v>
      </c>
      <c r="B164" s="1" t="s">
        <v>16</v>
      </c>
      <c r="C164" s="1" t="s">
        <v>394</v>
      </c>
      <c r="D164" s="1" t="s">
        <v>395</v>
      </c>
    </row>
    <row r="165" spans="1:4" x14ac:dyDescent="0.25">
      <c r="A165" s="1" t="s">
        <v>21</v>
      </c>
      <c r="B165" s="1" t="s">
        <v>16</v>
      </c>
      <c r="C165" s="1" t="s">
        <v>384</v>
      </c>
      <c r="D165" s="1" t="s">
        <v>385</v>
      </c>
    </row>
    <row r="166" spans="1:4" x14ac:dyDescent="0.25">
      <c r="A166" s="1" t="s">
        <v>21</v>
      </c>
      <c r="B166" s="1" t="s">
        <v>16</v>
      </c>
      <c r="C166" s="1" t="s">
        <v>392</v>
      </c>
      <c r="D166" s="1" t="s">
        <v>393</v>
      </c>
    </row>
    <row r="167" spans="1:4" x14ac:dyDescent="0.25">
      <c r="A167" s="1" t="s">
        <v>21</v>
      </c>
      <c r="B167" s="1" t="s">
        <v>16</v>
      </c>
      <c r="C167" s="1" t="s">
        <v>390</v>
      </c>
      <c r="D167" s="1" t="s">
        <v>391</v>
      </c>
    </row>
    <row r="168" spans="1:4" x14ac:dyDescent="0.25">
      <c r="A168" s="1" t="s">
        <v>24</v>
      </c>
      <c r="B168" s="1" t="s">
        <v>16</v>
      </c>
      <c r="C168" s="1" t="s">
        <v>382</v>
      </c>
      <c r="D168" s="1" t="s">
        <v>383</v>
      </c>
    </row>
    <row r="169" spans="1:4" x14ac:dyDescent="0.25">
      <c r="A169" s="1" t="s">
        <v>24</v>
      </c>
      <c r="B169" s="1" t="s">
        <v>16</v>
      </c>
      <c r="C169" s="1" t="s">
        <v>380</v>
      </c>
      <c r="D169" s="1" t="s">
        <v>381</v>
      </c>
    </row>
    <row r="170" spans="1:4" x14ac:dyDescent="0.25">
      <c r="A170" s="1" t="s">
        <v>24</v>
      </c>
      <c r="B170" s="1" t="s">
        <v>16</v>
      </c>
      <c r="C170" s="1" t="s">
        <v>378</v>
      </c>
      <c r="D170" s="1" t="s">
        <v>379</v>
      </c>
    </row>
    <row r="171" spans="1:4" x14ac:dyDescent="0.25">
      <c r="A171" s="48" t="s">
        <v>1200</v>
      </c>
      <c r="B171" s="48" t="s">
        <v>27</v>
      </c>
      <c r="C171" s="48" t="s">
        <v>480</v>
      </c>
      <c r="D171" s="48" t="s">
        <v>481</v>
      </c>
    </row>
    <row r="172" spans="1:4" x14ac:dyDescent="0.25">
      <c r="A172" s="48" t="s">
        <v>1200</v>
      </c>
      <c r="B172" s="48" t="s">
        <v>27</v>
      </c>
      <c r="C172" s="48" t="s">
        <v>479</v>
      </c>
      <c r="D172" s="48" t="s">
        <v>1003</v>
      </c>
    </row>
    <row r="173" spans="1:4" x14ac:dyDescent="0.25">
      <c r="A173" s="48" t="s">
        <v>1200</v>
      </c>
      <c r="B173" s="48" t="s">
        <v>27</v>
      </c>
      <c r="C173" s="48" t="s">
        <v>476</v>
      </c>
      <c r="D173" s="48" t="s">
        <v>322</v>
      </c>
    </row>
    <row r="174" spans="1:4" x14ac:dyDescent="0.25">
      <c r="A174" s="48" t="s">
        <v>1200</v>
      </c>
      <c r="B174" s="48" t="s">
        <v>27</v>
      </c>
      <c r="C174" s="48" t="s">
        <v>478</v>
      </c>
      <c r="D174" s="48" t="s">
        <v>312</v>
      </c>
    </row>
    <row r="175" spans="1:4" x14ac:dyDescent="0.25">
      <c r="A175" s="48" t="s">
        <v>1200</v>
      </c>
      <c r="B175" s="48" t="s">
        <v>27</v>
      </c>
      <c r="C175" s="48" t="s">
        <v>482</v>
      </c>
      <c r="D175" s="48" t="s">
        <v>1004</v>
      </c>
    </row>
    <row r="176" spans="1:4" x14ac:dyDescent="0.25">
      <c r="A176" s="48" t="s">
        <v>38</v>
      </c>
      <c r="B176" s="48" t="s">
        <v>27</v>
      </c>
      <c r="C176" s="48" t="s">
        <v>466</v>
      </c>
      <c r="D176" s="48" t="s">
        <v>467</v>
      </c>
    </row>
    <row r="177" spans="1:4" x14ac:dyDescent="0.25">
      <c r="A177" s="48" t="s">
        <v>38</v>
      </c>
      <c r="B177" s="48" t="s">
        <v>27</v>
      </c>
      <c r="C177" s="48" t="s">
        <v>468</v>
      </c>
      <c r="D177" s="48" t="s">
        <v>469</v>
      </c>
    </row>
    <row r="178" spans="1:4" x14ac:dyDescent="0.25">
      <c r="A178" s="48" t="s">
        <v>38</v>
      </c>
      <c r="B178" s="48" t="s">
        <v>27</v>
      </c>
      <c r="C178" s="48" t="s">
        <v>462</v>
      </c>
      <c r="D178" s="48" t="s">
        <v>463</v>
      </c>
    </row>
    <row r="179" spans="1:4" x14ac:dyDescent="0.25">
      <c r="A179" s="48" t="s">
        <v>38</v>
      </c>
      <c r="B179" s="48" t="s">
        <v>27</v>
      </c>
      <c r="C179" s="48" t="s">
        <v>464</v>
      </c>
      <c r="D179" s="48" t="s">
        <v>465</v>
      </c>
    </row>
    <row r="180" spans="1:4" x14ac:dyDescent="0.25">
      <c r="A180" s="48" t="s">
        <v>38</v>
      </c>
      <c r="B180" s="48" t="s">
        <v>27</v>
      </c>
      <c r="C180" s="48" t="s">
        <v>472</v>
      </c>
      <c r="D180" s="48" t="s">
        <v>473</v>
      </c>
    </row>
    <row r="181" spans="1:4" x14ac:dyDescent="0.25">
      <c r="A181" s="48" t="s">
        <v>38</v>
      </c>
      <c r="B181" s="48" t="s">
        <v>27</v>
      </c>
      <c r="C181" s="48" t="s">
        <v>470</v>
      </c>
      <c r="D181" s="48" t="s">
        <v>471</v>
      </c>
    </row>
    <row r="182" spans="1:4" x14ac:dyDescent="0.25">
      <c r="A182" s="48" t="s">
        <v>41</v>
      </c>
      <c r="B182" s="48" t="s">
        <v>27</v>
      </c>
      <c r="C182" s="48" t="s">
        <v>407</v>
      </c>
      <c r="D182" s="48" t="s">
        <v>1105</v>
      </c>
    </row>
    <row r="183" spans="1:4" x14ac:dyDescent="0.25">
      <c r="A183" s="48" t="s">
        <v>41</v>
      </c>
      <c r="B183" s="48" t="s">
        <v>27</v>
      </c>
      <c r="C183" s="48" t="s">
        <v>410</v>
      </c>
      <c r="D183" s="48" t="s">
        <v>1106</v>
      </c>
    </row>
    <row r="184" spans="1:4" x14ac:dyDescent="0.25">
      <c r="A184" s="48" t="s">
        <v>41</v>
      </c>
      <c r="B184" s="48" t="s">
        <v>27</v>
      </c>
      <c r="C184" s="48" t="s">
        <v>409</v>
      </c>
      <c r="D184" s="48" t="s">
        <v>1107</v>
      </c>
    </row>
    <row r="185" spans="1:4" x14ac:dyDescent="0.25">
      <c r="A185" s="48" t="s">
        <v>41</v>
      </c>
      <c r="B185" s="48" t="s">
        <v>27</v>
      </c>
      <c r="C185" s="48" t="s">
        <v>408</v>
      </c>
      <c r="D185" s="48" t="s">
        <v>1108</v>
      </c>
    </row>
    <row r="186" spans="1:4" x14ac:dyDescent="0.25">
      <c r="A186" s="48" t="s">
        <v>26</v>
      </c>
      <c r="B186" s="48" t="s">
        <v>27</v>
      </c>
      <c r="C186" s="48" t="s">
        <v>415</v>
      </c>
      <c r="D186" s="48" t="s">
        <v>1109</v>
      </c>
    </row>
    <row r="187" spans="1:4" x14ac:dyDescent="0.25">
      <c r="A187" s="48" t="s">
        <v>26</v>
      </c>
      <c r="B187" s="48" t="s">
        <v>27</v>
      </c>
      <c r="C187" s="48" t="s">
        <v>419</v>
      </c>
      <c r="D187" s="48" t="s">
        <v>993</v>
      </c>
    </row>
    <row r="188" spans="1:4" x14ac:dyDescent="0.25">
      <c r="A188" s="48" t="s">
        <v>26</v>
      </c>
      <c r="B188" s="48" t="s">
        <v>27</v>
      </c>
      <c r="C188" s="48" t="s">
        <v>416</v>
      </c>
      <c r="D188" s="48" t="s">
        <v>417</v>
      </c>
    </row>
    <row r="189" spans="1:4" x14ac:dyDescent="0.25">
      <c r="A189" s="48" t="s">
        <v>26</v>
      </c>
      <c r="B189" s="48" t="s">
        <v>27</v>
      </c>
      <c r="C189" s="48" t="s">
        <v>418</v>
      </c>
      <c r="D189" s="48" t="s">
        <v>994</v>
      </c>
    </row>
    <row r="190" spans="1:4" x14ac:dyDescent="0.25">
      <c r="A190" s="48" t="s">
        <v>26</v>
      </c>
      <c r="B190" s="48" t="s">
        <v>27</v>
      </c>
      <c r="C190" s="48" t="s">
        <v>413</v>
      </c>
      <c r="D190" s="48" t="s">
        <v>995</v>
      </c>
    </row>
    <row r="191" spans="1:4" x14ac:dyDescent="0.25">
      <c r="A191" s="48" t="s">
        <v>26</v>
      </c>
      <c r="B191" s="48" t="s">
        <v>27</v>
      </c>
      <c r="C191" s="48" t="s">
        <v>414</v>
      </c>
      <c r="D191" s="48" t="s">
        <v>1110</v>
      </c>
    </row>
    <row r="192" spans="1:4" x14ac:dyDescent="0.25">
      <c r="A192" s="48" t="s">
        <v>26</v>
      </c>
      <c r="B192" s="48" t="s">
        <v>27</v>
      </c>
      <c r="C192" s="48" t="s">
        <v>411</v>
      </c>
      <c r="D192" s="48" t="s">
        <v>412</v>
      </c>
    </row>
    <row r="193" spans="1:4" x14ac:dyDescent="0.25">
      <c r="A193" s="48" t="s">
        <v>28</v>
      </c>
      <c r="B193" s="48" t="s">
        <v>27</v>
      </c>
      <c r="C193" s="48" t="s">
        <v>424</v>
      </c>
      <c r="D193" s="48" t="s">
        <v>1069</v>
      </c>
    </row>
    <row r="194" spans="1:4" x14ac:dyDescent="0.25">
      <c r="A194" s="48" t="s">
        <v>28</v>
      </c>
      <c r="B194" s="48" t="s">
        <v>27</v>
      </c>
      <c r="C194" s="48" t="s">
        <v>420</v>
      </c>
      <c r="D194" s="48" t="s">
        <v>421</v>
      </c>
    </row>
    <row r="195" spans="1:4" x14ac:dyDescent="0.25">
      <c r="A195" s="48" t="s">
        <v>28</v>
      </c>
      <c r="B195" s="48" t="s">
        <v>27</v>
      </c>
      <c r="C195" s="48" t="s">
        <v>422</v>
      </c>
      <c r="D195" s="48" t="s">
        <v>423</v>
      </c>
    </row>
    <row r="196" spans="1:4" x14ac:dyDescent="0.25">
      <c r="A196" s="48" t="s">
        <v>39</v>
      </c>
      <c r="B196" s="48" t="s">
        <v>27</v>
      </c>
      <c r="C196" s="48" t="s">
        <v>475</v>
      </c>
      <c r="D196" s="48" t="s">
        <v>1249</v>
      </c>
    </row>
    <row r="197" spans="1:4" x14ac:dyDescent="0.25">
      <c r="A197" s="48" t="s">
        <v>39</v>
      </c>
      <c r="B197" s="48" t="s">
        <v>27</v>
      </c>
      <c r="C197" s="48" t="s">
        <v>474</v>
      </c>
      <c r="D197" s="48" t="s">
        <v>1005</v>
      </c>
    </row>
    <row r="198" spans="1:4" x14ac:dyDescent="0.25">
      <c r="A198" s="48" t="s">
        <v>36</v>
      </c>
      <c r="B198" s="48" t="s">
        <v>27</v>
      </c>
      <c r="C198" s="48" t="s">
        <v>456</v>
      </c>
      <c r="D198" s="48" t="s">
        <v>457</v>
      </c>
    </row>
    <row r="199" spans="1:4" x14ac:dyDescent="0.25">
      <c r="A199" s="48" t="s">
        <v>36</v>
      </c>
      <c r="B199" s="48" t="s">
        <v>27</v>
      </c>
      <c r="C199" s="48" t="s">
        <v>455</v>
      </c>
      <c r="D199" s="48" t="s">
        <v>998</v>
      </c>
    </row>
    <row r="200" spans="1:4" x14ac:dyDescent="0.25">
      <c r="A200" s="48" t="s">
        <v>36</v>
      </c>
      <c r="B200" s="48" t="s">
        <v>27</v>
      </c>
      <c r="C200" s="48" t="s">
        <v>453</v>
      </c>
      <c r="D200" s="48" t="s">
        <v>999</v>
      </c>
    </row>
    <row r="201" spans="1:4" x14ac:dyDescent="0.25">
      <c r="A201" s="48" t="s">
        <v>36</v>
      </c>
      <c r="B201" s="48" t="s">
        <v>27</v>
      </c>
      <c r="C201" s="48" t="s">
        <v>454</v>
      </c>
      <c r="D201" s="48" t="s">
        <v>1000</v>
      </c>
    </row>
    <row r="202" spans="1:4" x14ac:dyDescent="0.25">
      <c r="A202" s="48" t="s">
        <v>143</v>
      </c>
      <c r="B202" s="48" t="s">
        <v>27</v>
      </c>
      <c r="C202" s="48" t="s">
        <v>459</v>
      </c>
      <c r="D202" s="48" t="s">
        <v>1001</v>
      </c>
    </row>
    <row r="203" spans="1:4" x14ac:dyDescent="0.25">
      <c r="A203" s="48" t="s">
        <v>143</v>
      </c>
      <c r="B203" s="48" t="s">
        <v>27</v>
      </c>
      <c r="C203" s="48" t="s">
        <v>458</v>
      </c>
      <c r="D203" s="48" t="s">
        <v>1203</v>
      </c>
    </row>
    <row r="204" spans="1:4" x14ac:dyDescent="0.25">
      <c r="A204" s="48" t="s">
        <v>143</v>
      </c>
      <c r="B204" s="48" t="s">
        <v>27</v>
      </c>
      <c r="C204" s="48" t="s">
        <v>460</v>
      </c>
      <c r="D204" s="48" t="s">
        <v>1002</v>
      </c>
    </row>
    <row r="205" spans="1:4" x14ac:dyDescent="0.25">
      <c r="A205" s="48" t="s">
        <v>143</v>
      </c>
      <c r="B205" s="48" t="s">
        <v>27</v>
      </c>
      <c r="C205" s="48" t="s">
        <v>461</v>
      </c>
      <c r="D205" s="48" t="s">
        <v>1055</v>
      </c>
    </row>
    <row r="206" spans="1:4" x14ac:dyDescent="0.25">
      <c r="A206" s="48" t="s">
        <v>34</v>
      </c>
      <c r="B206" s="48" t="s">
        <v>27</v>
      </c>
      <c r="C206" s="48" t="s">
        <v>439</v>
      </c>
      <c r="D206" s="48" t="s">
        <v>1134</v>
      </c>
    </row>
    <row r="207" spans="1:4" x14ac:dyDescent="0.25">
      <c r="A207" s="48" t="s">
        <v>34</v>
      </c>
      <c r="B207" s="48" t="s">
        <v>27</v>
      </c>
      <c r="C207" s="48" t="s">
        <v>441</v>
      </c>
      <c r="D207" s="48" t="s">
        <v>1133</v>
      </c>
    </row>
    <row r="208" spans="1:4" x14ac:dyDescent="0.25">
      <c r="A208" s="48" t="s">
        <v>34</v>
      </c>
      <c r="B208" s="48" t="s">
        <v>27</v>
      </c>
      <c r="C208" s="48" t="s">
        <v>438</v>
      </c>
      <c r="D208" s="48" t="s">
        <v>442</v>
      </c>
    </row>
    <row r="209" spans="1:4" x14ac:dyDescent="0.25">
      <c r="A209" s="48" t="s">
        <v>34</v>
      </c>
      <c r="B209" s="48" t="s">
        <v>27</v>
      </c>
      <c r="C209" s="48" t="s">
        <v>1165</v>
      </c>
      <c r="D209" s="48" t="s">
        <v>440</v>
      </c>
    </row>
    <row r="210" spans="1:4" x14ac:dyDescent="0.25">
      <c r="A210" s="48" t="s">
        <v>34</v>
      </c>
      <c r="B210" s="48" t="s">
        <v>27</v>
      </c>
      <c r="C210" s="48" t="s">
        <v>1166</v>
      </c>
      <c r="D210" s="48" t="s">
        <v>1250</v>
      </c>
    </row>
    <row r="211" spans="1:4" x14ac:dyDescent="0.25">
      <c r="A211" s="48" t="s">
        <v>30</v>
      </c>
      <c r="B211" s="48" t="s">
        <v>27</v>
      </c>
      <c r="C211" s="48" t="s">
        <v>428</v>
      </c>
      <c r="D211" s="48" t="s">
        <v>429</v>
      </c>
    </row>
    <row r="212" spans="1:4" x14ac:dyDescent="0.25">
      <c r="A212" s="48" t="s">
        <v>30</v>
      </c>
      <c r="B212" s="48" t="s">
        <v>27</v>
      </c>
      <c r="C212" s="48" t="s">
        <v>427</v>
      </c>
      <c r="D212" s="48" t="s">
        <v>1201</v>
      </c>
    </row>
    <row r="213" spans="1:4" x14ac:dyDescent="0.25">
      <c r="A213" s="48" t="s">
        <v>30</v>
      </c>
      <c r="B213" s="48" t="s">
        <v>27</v>
      </c>
      <c r="C213" s="48" t="s">
        <v>425</v>
      </c>
      <c r="D213" s="48" t="s">
        <v>426</v>
      </c>
    </row>
    <row r="214" spans="1:4" x14ac:dyDescent="0.25">
      <c r="A214" s="48" t="s">
        <v>1202</v>
      </c>
      <c r="B214" s="48" t="s">
        <v>27</v>
      </c>
      <c r="C214" s="48" t="s">
        <v>434</v>
      </c>
      <c r="D214" s="48" t="s">
        <v>435</v>
      </c>
    </row>
    <row r="215" spans="1:4" x14ac:dyDescent="0.25">
      <c r="A215" s="48" t="s">
        <v>1202</v>
      </c>
      <c r="B215" s="48" t="s">
        <v>27</v>
      </c>
      <c r="C215" s="48" t="s">
        <v>430</v>
      </c>
      <c r="D215" s="48" t="s">
        <v>996</v>
      </c>
    </row>
    <row r="216" spans="1:4" x14ac:dyDescent="0.25">
      <c r="A216" s="48" t="s">
        <v>1202</v>
      </c>
      <c r="B216" s="48" t="s">
        <v>27</v>
      </c>
      <c r="C216" s="48" t="s">
        <v>433</v>
      </c>
      <c r="D216" s="48" t="s">
        <v>997</v>
      </c>
    </row>
    <row r="217" spans="1:4" x14ac:dyDescent="0.25">
      <c r="A217" s="48" t="s">
        <v>1202</v>
      </c>
      <c r="B217" s="48" t="s">
        <v>27</v>
      </c>
      <c r="C217" s="48" t="s">
        <v>431</v>
      </c>
      <c r="D217" s="48" t="s">
        <v>432</v>
      </c>
    </row>
    <row r="218" spans="1:4" x14ac:dyDescent="0.25">
      <c r="A218" s="48" t="s">
        <v>1202</v>
      </c>
      <c r="B218" s="48" t="s">
        <v>27</v>
      </c>
      <c r="C218" s="48" t="s">
        <v>436</v>
      </c>
      <c r="D218" s="48" t="s">
        <v>437</v>
      </c>
    </row>
    <row r="219" spans="1:4" x14ac:dyDescent="0.25">
      <c r="A219" s="48" t="s">
        <v>33</v>
      </c>
      <c r="B219" s="48" t="s">
        <v>27</v>
      </c>
      <c r="C219" s="48" t="s">
        <v>443</v>
      </c>
      <c r="D219" s="48" t="s">
        <v>444</v>
      </c>
    </row>
    <row r="220" spans="1:4" x14ac:dyDescent="0.25">
      <c r="A220" s="48" t="s">
        <v>33</v>
      </c>
      <c r="B220" s="48" t="s">
        <v>27</v>
      </c>
      <c r="C220" s="48" t="s">
        <v>445</v>
      </c>
      <c r="D220" s="48" t="s">
        <v>760</v>
      </c>
    </row>
    <row r="221" spans="1:4" x14ac:dyDescent="0.25">
      <c r="A221" s="48" t="s">
        <v>35</v>
      </c>
      <c r="B221" s="48" t="s">
        <v>27</v>
      </c>
      <c r="C221" s="48" t="s">
        <v>449</v>
      </c>
      <c r="D221" s="48" t="s">
        <v>322</v>
      </c>
    </row>
    <row r="222" spans="1:4" x14ac:dyDescent="0.25">
      <c r="A222" s="48" t="s">
        <v>35</v>
      </c>
      <c r="B222" s="48" t="s">
        <v>27</v>
      </c>
      <c r="C222" s="48" t="s">
        <v>447</v>
      </c>
      <c r="D222" s="48" t="s">
        <v>448</v>
      </c>
    </row>
    <row r="223" spans="1:4" x14ac:dyDescent="0.25">
      <c r="A223" s="48" t="s">
        <v>35</v>
      </c>
      <c r="B223" s="48" t="s">
        <v>27</v>
      </c>
      <c r="C223" s="48" t="s">
        <v>450</v>
      </c>
      <c r="D223" s="48" t="s">
        <v>1006</v>
      </c>
    </row>
    <row r="224" spans="1:4" x14ac:dyDescent="0.25">
      <c r="A224" s="48" t="s">
        <v>35</v>
      </c>
      <c r="B224" s="48" t="s">
        <v>27</v>
      </c>
      <c r="C224" s="48" t="s">
        <v>451</v>
      </c>
      <c r="D224" s="48" t="s">
        <v>452</v>
      </c>
    </row>
    <row r="225" spans="1:4" x14ac:dyDescent="0.25">
      <c r="A225" s="48" t="s">
        <v>35</v>
      </c>
      <c r="B225" s="48" t="s">
        <v>27</v>
      </c>
      <c r="C225" s="48" t="s">
        <v>446</v>
      </c>
      <c r="D225" s="48" t="s">
        <v>1007</v>
      </c>
    </row>
    <row r="226" spans="1:4" x14ac:dyDescent="0.25">
      <c r="A226" s="6" t="s">
        <v>1008</v>
      </c>
      <c r="B226" s="6" t="s">
        <v>137</v>
      </c>
      <c r="C226" s="6" t="s">
        <v>536</v>
      </c>
      <c r="D226" s="49" t="s">
        <v>1205</v>
      </c>
    </row>
    <row r="227" spans="1:4" x14ac:dyDescent="0.25">
      <c r="A227" s="6" t="s">
        <v>1008</v>
      </c>
      <c r="B227" s="6" t="s">
        <v>137</v>
      </c>
      <c r="C227" s="6" t="s">
        <v>535</v>
      </c>
      <c r="D227" s="50" t="s">
        <v>1009</v>
      </c>
    </row>
    <row r="228" spans="1:4" x14ac:dyDescent="0.25">
      <c r="A228" s="6" t="s">
        <v>1008</v>
      </c>
      <c r="B228" s="6" t="s">
        <v>137</v>
      </c>
      <c r="C228" s="6" t="s">
        <v>543</v>
      </c>
      <c r="D228" s="50" t="s">
        <v>1055</v>
      </c>
    </row>
    <row r="229" spans="1:4" x14ac:dyDescent="0.25">
      <c r="A229" s="6" t="s">
        <v>1008</v>
      </c>
      <c r="B229" s="6" t="s">
        <v>137</v>
      </c>
      <c r="C229" s="6" t="s">
        <v>544</v>
      </c>
      <c r="D229" s="50" t="s">
        <v>1114</v>
      </c>
    </row>
    <row r="230" spans="1:4" x14ac:dyDescent="0.25">
      <c r="A230" s="6" t="s">
        <v>1008</v>
      </c>
      <c r="B230" s="6" t="s">
        <v>137</v>
      </c>
      <c r="C230" s="6" t="s">
        <v>539</v>
      </c>
      <c r="D230" s="50" t="s">
        <v>540</v>
      </c>
    </row>
    <row r="231" spans="1:4" x14ac:dyDescent="0.25">
      <c r="A231" s="6" t="s">
        <v>1008</v>
      </c>
      <c r="B231" s="6" t="s">
        <v>137</v>
      </c>
      <c r="C231" s="6" t="s">
        <v>545</v>
      </c>
      <c r="D231" s="50" t="s">
        <v>1115</v>
      </c>
    </row>
    <row r="232" spans="1:4" x14ac:dyDescent="0.25">
      <c r="A232" s="6" t="s">
        <v>1008</v>
      </c>
      <c r="B232" s="6" t="s">
        <v>137</v>
      </c>
      <c r="C232" s="6" t="s">
        <v>541</v>
      </c>
      <c r="D232" s="50" t="s">
        <v>542</v>
      </c>
    </row>
    <row r="233" spans="1:4" x14ac:dyDescent="0.25">
      <c r="A233" s="6" t="s">
        <v>1008</v>
      </c>
      <c r="B233" s="6" t="s">
        <v>137</v>
      </c>
      <c r="C233" s="6" t="s">
        <v>537</v>
      </c>
      <c r="D233" s="50" t="s">
        <v>538</v>
      </c>
    </row>
    <row r="234" spans="1:4" x14ac:dyDescent="0.25">
      <c r="A234" s="6" t="s">
        <v>134</v>
      </c>
      <c r="B234" s="6" t="s">
        <v>137</v>
      </c>
      <c r="C234" s="6" t="s">
        <v>557</v>
      </c>
      <c r="D234" s="50" t="s">
        <v>558</v>
      </c>
    </row>
    <row r="235" spans="1:4" x14ac:dyDescent="0.25">
      <c r="A235" s="6" t="s">
        <v>134</v>
      </c>
      <c r="B235" s="6" t="s">
        <v>137</v>
      </c>
      <c r="C235" s="6" t="s">
        <v>561</v>
      </c>
      <c r="D235" s="50" t="s">
        <v>1168</v>
      </c>
    </row>
    <row r="236" spans="1:4" x14ac:dyDescent="0.25">
      <c r="A236" s="6" t="s">
        <v>134</v>
      </c>
      <c r="B236" s="6" t="s">
        <v>137</v>
      </c>
      <c r="C236" s="6" t="s">
        <v>555</v>
      </c>
      <c r="D236" s="50" t="s">
        <v>556</v>
      </c>
    </row>
    <row r="237" spans="1:4" x14ac:dyDescent="0.25">
      <c r="A237" s="6" t="s">
        <v>134</v>
      </c>
      <c r="B237" s="6" t="s">
        <v>137</v>
      </c>
      <c r="C237" s="6" t="s">
        <v>559</v>
      </c>
      <c r="D237" s="50" t="s">
        <v>560</v>
      </c>
    </row>
    <row r="238" spans="1:4" x14ac:dyDescent="0.25">
      <c r="A238" s="6" t="s">
        <v>134</v>
      </c>
      <c r="B238" s="6" t="s">
        <v>137</v>
      </c>
      <c r="C238" s="6" t="s">
        <v>554</v>
      </c>
      <c r="D238" s="50" t="s">
        <v>337</v>
      </c>
    </row>
    <row r="239" spans="1:4" x14ac:dyDescent="0.25">
      <c r="A239" s="6" t="s">
        <v>135</v>
      </c>
      <c r="B239" s="6" t="s">
        <v>137</v>
      </c>
      <c r="C239" s="6" t="s">
        <v>568</v>
      </c>
      <c r="D239" s="50" t="s">
        <v>569</v>
      </c>
    </row>
    <row r="240" spans="1:4" x14ac:dyDescent="0.25">
      <c r="A240" s="6" t="s">
        <v>135</v>
      </c>
      <c r="B240" s="6" t="s">
        <v>137</v>
      </c>
      <c r="C240" s="6" t="s">
        <v>566</v>
      </c>
      <c r="D240" s="50" t="s">
        <v>567</v>
      </c>
    </row>
    <row r="241" spans="1:4" x14ac:dyDescent="0.25">
      <c r="A241" s="6" t="s">
        <v>135</v>
      </c>
      <c r="B241" s="6" t="s">
        <v>137</v>
      </c>
      <c r="C241" s="6" t="s">
        <v>564</v>
      </c>
      <c r="D241" s="50" t="s">
        <v>565</v>
      </c>
    </row>
    <row r="242" spans="1:4" x14ac:dyDescent="0.25">
      <c r="A242" s="6" t="s">
        <v>135</v>
      </c>
      <c r="B242" s="6" t="s">
        <v>137</v>
      </c>
      <c r="C242" s="6" t="s">
        <v>570</v>
      </c>
      <c r="D242" s="50" t="s">
        <v>571</v>
      </c>
    </row>
    <row r="243" spans="1:4" x14ac:dyDescent="0.25">
      <c r="A243" s="6" t="s">
        <v>135</v>
      </c>
      <c r="B243" s="6" t="s">
        <v>137</v>
      </c>
      <c r="C243" s="6" t="s">
        <v>572</v>
      </c>
      <c r="D243" s="50" t="s">
        <v>1169</v>
      </c>
    </row>
    <row r="244" spans="1:4" x14ac:dyDescent="0.25">
      <c r="A244" s="6" t="s">
        <v>135</v>
      </c>
      <c r="B244" s="6" t="s">
        <v>137</v>
      </c>
      <c r="C244" s="6" t="s">
        <v>562</v>
      </c>
      <c r="D244" s="50" t="s">
        <v>563</v>
      </c>
    </row>
    <row r="245" spans="1:4" x14ac:dyDescent="0.25">
      <c r="A245" s="52" t="s">
        <v>131</v>
      </c>
      <c r="B245" s="52" t="s">
        <v>137</v>
      </c>
      <c r="C245" s="52" t="s">
        <v>483</v>
      </c>
      <c r="D245" s="53" t="s">
        <v>484</v>
      </c>
    </row>
    <row r="246" spans="1:4" x14ac:dyDescent="0.25">
      <c r="A246" s="52" t="s">
        <v>131</v>
      </c>
      <c r="B246" s="52" t="s">
        <v>137</v>
      </c>
      <c r="C246" s="52" t="s">
        <v>486</v>
      </c>
      <c r="D246" s="53" t="s">
        <v>487</v>
      </c>
    </row>
    <row r="247" spans="1:4" x14ac:dyDescent="0.25">
      <c r="A247" s="52" t="s">
        <v>131</v>
      </c>
      <c r="B247" s="52" t="s">
        <v>137</v>
      </c>
      <c r="C247" s="52" t="s">
        <v>485</v>
      </c>
      <c r="D247" s="53" t="s">
        <v>1206</v>
      </c>
    </row>
    <row r="248" spans="1:4" x14ac:dyDescent="0.25">
      <c r="A248" s="52" t="s">
        <v>133</v>
      </c>
      <c r="B248" s="52" t="s">
        <v>137</v>
      </c>
      <c r="C248" s="52" t="s">
        <v>489</v>
      </c>
      <c r="D248" s="53" t="s">
        <v>490</v>
      </c>
    </row>
    <row r="249" spans="1:4" x14ac:dyDescent="0.25">
      <c r="A249" s="51" t="s">
        <v>133</v>
      </c>
      <c r="B249" s="52" t="s">
        <v>137</v>
      </c>
      <c r="C249" s="52" t="s">
        <v>492</v>
      </c>
      <c r="D249" s="53" t="s">
        <v>493</v>
      </c>
    </row>
    <row r="250" spans="1:4" x14ac:dyDescent="0.25">
      <c r="A250" s="51" t="s">
        <v>133</v>
      </c>
      <c r="B250" s="52" t="s">
        <v>137</v>
      </c>
      <c r="C250" s="52" t="s">
        <v>494</v>
      </c>
      <c r="D250" s="53" t="s">
        <v>432</v>
      </c>
    </row>
    <row r="251" spans="1:4" x14ac:dyDescent="0.25">
      <c r="A251" s="51" t="s">
        <v>133</v>
      </c>
      <c r="B251" s="52" t="s">
        <v>137</v>
      </c>
      <c r="C251" s="52" t="s">
        <v>491</v>
      </c>
      <c r="D251" s="53" t="s">
        <v>1112</v>
      </c>
    </row>
    <row r="252" spans="1:4" x14ac:dyDescent="0.25">
      <c r="A252" s="51" t="s">
        <v>133</v>
      </c>
      <c r="B252" s="52" t="s">
        <v>137</v>
      </c>
      <c r="C252" s="52" t="s">
        <v>488</v>
      </c>
      <c r="D252" s="53" t="s">
        <v>1113</v>
      </c>
    </row>
    <row r="253" spans="1:4" x14ac:dyDescent="0.25">
      <c r="A253" s="74" t="s">
        <v>132</v>
      </c>
      <c r="B253" s="6" t="s">
        <v>137</v>
      </c>
      <c r="C253" s="3" t="s">
        <v>550</v>
      </c>
      <c r="D253" s="5" t="s">
        <v>551</v>
      </c>
    </row>
    <row r="254" spans="1:4" x14ac:dyDescent="0.25">
      <c r="A254" s="74" t="s">
        <v>132</v>
      </c>
      <c r="B254" s="6" t="s">
        <v>137</v>
      </c>
      <c r="C254" s="3" t="s">
        <v>552</v>
      </c>
      <c r="D254" s="5" t="s">
        <v>553</v>
      </c>
    </row>
    <row r="255" spans="1:4" x14ac:dyDescent="0.25">
      <c r="A255" s="74" t="s">
        <v>132</v>
      </c>
      <c r="B255" s="6" t="s">
        <v>137</v>
      </c>
      <c r="C255" s="3" t="s">
        <v>547</v>
      </c>
      <c r="D255" s="5" t="s">
        <v>548</v>
      </c>
    </row>
    <row r="256" spans="1:4" x14ac:dyDescent="0.25">
      <c r="A256" s="74" t="s">
        <v>132</v>
      </c>
      <c r="B256" s="3" t="s">
        <v>137</v>
      </c>
      <c r="C256" s="3" t="s">
        <v>546</v>
      </c>
      <c r="D256" s="5" t="s">
        <v>1136</v>
      </c>
    </row>
    <row r="257" spans="1:4" x14ac:dyDescent="0.25">
      <c r="A257" s="3" t="s">
        <v>132</v>
      </c>
      <c r="B257" s="3" t="s">
        <v>137</v>
      </c>
      <c r="C257" s="3" t="s">
        <v>549</v>
      </c>
      <c r="D257" s="5" t="s">
        <v>1137</v>
      </c>
    </row>
    <row r="258" spans="1:4" x14ac:dyDescent="0.25">
      <c r="A258" s="52" t="s">
        <v>130</v>
      </c>
      <c r="B258" s="52" t="s">
        <v>137</v>
      </c>
      <c r="C258" s="52" t="s">
        <v>577</v>
      </c>
      <c r="D258" s="53" t="s">
        <v>578</v>
      </c>
    </row>
    <row r="259" spans="1:4" x14ac:dyDescent="0.25">
      <c r="A259" s="52" t="s">
        <v>130</v>
      </c>
      <c r="B259" s="52" t="s">
        <v>137</v>
      </c>
      <c r="C259" s="52" t="s">
        <v>581</v>
      </c>
      <c r="D259" s="53" t="s">
        <v>582</v>
      </c>
    </row>
    <row r="260" spans="1:4" x14ac:dyDescent="0.25">
      <c r="A260" s="52" t="s">
        <v>130</v>
      </c>
      <c r="B260" s="52" t="s">
        <v>137</v>
      </c>
      <c r="C260" s="52" t="s">
        <v>579</v>
      </c>
      <c r="D260" s="53" t="s">
        <v>580</v>
      </c>
    </row>
    <row r="261" spans="1:4" x14ac:dyDescent="0.25">
      <c r="A261" s="52" t="s">
        <v>130</v>
      </c>
      <c r="B261" s="52" t="s">
        <v>137</v>
      </c>
      <c r="C261" s="52" t="s">
        <v>575</v>
      </c>
      <c r="D261" s="53" t="s">
        <v>576</v>
      </c>
    </row>
    <row r="262" spans="1:4" x14ac:dyDescent="0.25">
      <c r="A262" s="52" t="s">
        <v>130</v>
      </c>
      <c r="B262" s="52" t="s">
        <v>137</v>
      </c>
      <c r="C262" s="52" t="s">
        <v>573</v>
      </c>
      <c r="D262" s="53" t="s">
        <v>1010</v>
      </c>
    </row>
    <row r="263" spans="1:4" x14ac:dyDescent="0.25">
      <c r="A263" s="52" t="s">
        <v>130</v>
      </c>
      <c r="B263" s="52" t="s">
        <v>137</v>
      </c>
      <c r="C263" s="52" t="s">
        <v>1011</v>
      </c>
      <c r="D263" s="53" t="s">
        <v>1116</v>
      </c>
    </row>
    <row r="264" spans="1:4" x14ac:dyDescent="0.25">
      <c r="A264" s="52" t="s">
        <v>130</v>
      </c>
      <c r="B264" s="52" t="s">
        <v>137</v>
      </c>
      <c r="C264" s="52" t="s">
        <v>574</v>
      </c>
      <c r="D264" s="53" t="s">
        <v>1207</v>
      </c>
    </row>
    <row r="265" spans="1:4" x14ac:dyDescent="0.25">
      <c r="A265" s="52" t="s">
        <v>130</v>
      </c>
      <c r="B265" s="52" t="s">
        <v>137</v>
      </c>
      <c r="C265" s="52" t="s">
        <v>583</v>
      </c>
      <c r="D265" s="53" t="s">
        <v>1070</v>
      </c>
    </row>
    <row r="266" spans="1:4" x14ac:dyDescent="0.25">
      <c r="A266" s="6" t="s">
        <v>1204</v>
      </c>
      <c r="B266" s="6" t="s">
        <v>137</v>
      </c>
      <c r="C266" s="6" t="s">
        <v>529</v>
      </c>
      <c r="D266" s="50" t="s">
        <v>530</v>
      </c>
    </row>
    <row r="267" spans="1:4" x14ac:dyDescent="0.25">
      <c r="A267" s="6" t="s">
        <v>1204</v>
      </c>
      <c r="B267" s="6" t="s">
        <v>137</v>
      </c>
      <c r="C267" s="6" t="s">
        <v>533</v>
      </c>
      <c r="D267" s="50" t="s">
        <v>534</v>
      </c>
    </row>
    <row r="268" spans="1:4" x14ac:dyDescent="0.25">
      <c r="A268" s="6" t="s">
        <v>1204</v>
      </c>
      <c r="B268" s="6" t="s">
        <v>137</v>
      </c>
      <c r="C268" s="6" t="s">
        <v>531</v>
      </c>
      <c r="D268" s="50" t="s">
        <v>532</v>
      </c>
    </row>
    <row r="269" spans="1:4" x14ac:dyDescent="0.25">
      <c r="A269" s="6" t="s">
        <v>1204</v>
      </c>
      <c r="B269" s="6" t="s">
        <v>137</v>
      </c>
      <c r="C269" s="6" t="s">
        <v>527</v>
      </c>
      <c r="D269" s="50" t="s">
        <v>528</v>
      </c>
    </row>
    <row r="270" spans="1:4" x14ac:dyDescent="0.25">
      <c r="A270" s="6" t="s">
        <v>127</v>
      </c>
      <c r="B270" s="6" t="s">
        <v>137</v>
      </c>
      <c r="C270" s="6" t="s">
        <v>519</v>
      </c>
      <c r="D270" s="50" t="s">
        <v>520</v>
      </c>
    </row>
    <row r="271" spans="1:4" x14ac:dyDescent="0.25">
      <c r="A271" s="6" t="s">
        <v>127</v>
      </c>
      <c r="B271" s="6" t="s">
        <v>137</v>
      </c>
      <c r="C271" s="6" t="s">
        <v>517</v>
      </c>
      <c r="D271" s="50" t="s">
        <v>518</v>
      </c>
    </row>
    <row r="272" spans="1:4" x14ac:dyDescent="0.25">
      <c r="A272" s="6" t="s">
        <v>127</v>
      </c>
      <c r="B272" s="6" t="s">
        <v>137</v>
      </c>
      <c r="C272" s="6" t="s">
        <v>515</v>
      </c>
      <c r="D272" s="50" t="s">
        <v>516</v>
      </c>
    </row>
    <row r="273" spans="1:4" x14ac:dyDescent="0.25">
      <c r="A273" s="6" t="s">
        <v>127</v>
      </c>
      <c r="B273" s="6" t="s">
        <v>137</v>
      </c>
      <c r="C273" s="6" t="s">
        <v>525</v>
      </c>
      <c r="D273" s="50" t="s">
        <v>526</v>
      </c>
    </row>
    <row r="274" spans="1:4" x14ac:dyDescent="0.25">
      <c r="A274" s="6" t="s">
        <v>127</v>
      </c>
      <c r="B274" s="6" t="s">
        <v>137</v>
      </c>
      <c r="C274" s="6" t="s">
        <v>521</v>
      </c>
      <c r="D274" s="50" t="s">
        <v>522</v>
      </c>
    </row>
    <row r="275" spans="1:4" x14ac:dyDescent="0.25">
      <c r="A275" s="6" t="s">
        <v>127</v>
      </c>
      <c r="B275" s="6" t="s">
        <v>137</v>
      </c>
      <c r="C275" s="6" t="s">
        <v>523</v>
      </c>
      <c r="D275" s="50" t="s">
        <v>524</v>
      </c>
    </row>
    <row r="276" spans="1:4" x14ac:dyDescent="0.25">
      <c r="A276" s="6" t="s">
        <v>125</v>
      </c>
      <c r="B276" s="6" t="s">
        <v>137</v>
      </c>
      <c r="C276" s="6" t="s">
        <v>496</v>
      </c>
      <c r="D276" s="50" t="s">
        <v>497</v>
      </c>
    </row>
    <row r="277" spans="1:4" x14ac:dyDescent="0.25">
      <c r="A277" s="6" t="s">
        <v>125</v>
      </c>
      <c r="B277" s="6" t="s">
        <v>137</v>
      </c>
      <c r="C277" s="6" t="s">
        <v>495</v>
      </c>
      <c r="D277" s="50" t="s">
        <v>1001</v>
      </c>
    </row>
    <row r="278" spans="1:4" x14ac:dyDescent="0.25">
      <c r="A278" s="6" t="s">
        <v>126</v>
      </c>
      <c r="B278" s="6" t="s">
        <v>137</v>
      </c>
      <c r="C278" s="6" t="s">
        <v>506</v>
      </c>
      <c r="D278" s="50" t="s">
        <v>507</v>
      </c>
    </row>
    <row r="279" spans="1:4" x14ac:dyDescent="0.25">
      <c r="A279" s="6" t="s">
        <v>126</v>
      </c>
      <c r="B279" s="6" t="s">
        <v>137</v>
      </c>
      <c r="C279" s="6" t="s">
        <v>512</v>
      </c>
      <c r="D279" s="50" t="s">
        <v>1111</v>
      </c>
    </row>
    <row r="280" spans="1:4" x14ac:dyDescent="0.25">
      <c r="A280" s="6" t="s">
        <v>126</v>
      </c>
      <c r="B280" s="6" t="s">
        <v>137</v>
      </c>
      <c r="C280" s="6" t="s">
        <v>513</v>
      </c>
      <c r="D280" s="50" t="s">
        <v>514</v>
      </c>
    </row>
    <row r="281" spans="1:4" x14ac:dyDescent="0.25">
      <c r="A281" s="6" t="s">
        <v>126</v>
      </c>
      <c r="B281" s="6" t="s">
        <v>137</v>
      </c>
      <c r="C281" s="6" t="s">
        <v>504</v>
      </c>
      <c r="D281" s="50" t="s">
        <v>505</v>
      </c>
    </row>
    <row r="282" spans="1:4" x14ac:dyDescent="0.25">
      <c r="A282" s="6" t="s">
        <v>126</v>
      </c>
      <c r="B282" s="6" t="s">
        <v>137</v>
      </c>
      <c r="C282" s="6" t="s">
        <v>500</v>
      </c>
      <c r="D282" s="50" t="s">
        <v>501</v>
      </c>
    </row>
    <row r="283" spans="1:4" x14ac:dyDescent="0.25">
      <c r="A283" s="6" t="s">
        <v>126</v>
      </c>
      <c r="B283" s="6" t="s">
        <v>137</v>
      </c>
      <c r="C283" s="6" t="s">
        <v>510</v>
      </c>
      <c r="D283" s="50" t="s">
        <v>511</v>
      </c>
    </row>
    <row r="284" spans="1:4" x14ac:dyDescent="0.25">
      <c r="A284" s="6" t="s">
        <v>126</v>
      </c>
      <c r="B284" s="6" t="s">
        <v>137</v>
      </c>
      <c r="C284" s="6" t="s">
        <v>498</v>
      </c>
      <c r="D284" s="50" t="s">
        <v>499</v>
      </c>
    </row>
    <row r="285" spans="1:4" x14ac:dyDescent="0.25">
      <c r="A285" s="6" t="s">
        <v>126</v>
      </c>
      <c r="B285" s="6" t="s">
        <v>137</v>
      </c>
      <c r="C285" s="6" t="s">
        <v>508</v>
      </c>
      <c r="D285" s="50" t="s">
        <v>1251</v>
      </c>
    </row>
    <row r="286" spans="1:4" x14ac:dyDescent="0.25">
      <c r="A286" s="6" t="s">
        <v>126</v>
      </c>
      <c r="B286" s="6" t="s">
        <v>137</v>
      </c>
      <c r="C286" s="6" t="s">
        <v>509</v>
      </c>
      <c r="D286" s="50" t="s">
        <v>1135</v>
      </c>
    </row>
    <row r="287" spans="1:4" x14ac:dyDescent="0.25">
      <c r="A287" s="3" t="s">
        <v>126</v>
      </c>
      <c r="B287" s="3" t="s">
        <v>137</v>
      </c>
      <c r="C287" s="3" t="s">
        <v>502</v>
      </c>
      <c r="D287" s="54" t="s">
        <v>503</v>
      </c>
    </row>
    <row r="288" spans="1:4" x14ac:dyDescent="0.25">
      <c r="A288" s="12" t="s">
        <v>597</v>
      </c>
      <c r="B288" s="12" t="s">
        <v>43</v>
      </c>
      <c r="C288" s="11" t="s">
        <v>599</v>
      </c>
      <c r="D288" s="11" t="s">
        <v>600</v>
      </c>
    </row>
    <row r="289" spans="1:4" x14ac:dyDescent="0.25">
      <c r="A289" s="12" t="s">
        <v>597</v>
      </c>
      <c r="B289" s="12" t="s">
        <v>43</v>
      </c>
      <c r="C289" s="11" t="s">
        <v>598</v>
      </c>
      <c r="D289" s="11" t="s">
        <v>1252</v>
      </c>
    </row>
    <row r="290" spans="1:4" x14ac:dyDescent="0.25">
      <c r="A290" s="11" t="s">
        <v>48</v>
      </c>
      <c r="B290" s="13" t="s">
        <v>43</v>
      </c>
      <c r="C290" s="13" t="s">
        <v>618</v>
      </c>
      <c r="D290" s="13" t="s">
        <v>1253</v>
      </c>
    </row>
    <row r="291" spans="1:4" ht="15.75" x14ac:dyDescent="0.25">
      <c r="A291" s="11" t="s">
        <v>48</v>
      </c>
      <c r="B291" s="13" t="s">
        <v>43</v>
      </c>
      <c r="C291" s="14" t="s">
        <v>615</v>
      </c>
      <c r="D291" s="15" t="s">
        <v>616</v>
      </c>
    </row>
    <row r="292" spans="1:4" x14ac:dyDescent="0.25">
      <c r="A292" s="11" t="s">
        <v>48</v>
      </c>
      <c r="B292" s="13" t="s">
        <v>43</v>
      </c>
      <c r="C292" s="13" t="s">
        <v>605</v>
      </c>
      <c r="D292" s="9" t="s">
        <v>1138</v>
      </c>
    </row>
    <row r="293" spans="1:4" x14ac:dyDescent="0.25">
      <c r="A293" s="11" t="s">
        <v>48</v>
      </c>
      <c r="B293" s="13" t="s">
        <v>43</v>
      </c>
      <c r="C293" s="13" t="s">
        <v>622</v>
      </c>
      <c r="D293" s="13" t="s">
        <v>623</v>
      </c>
    </row>
    <row r="294" spans="1:4" x14ac:dyDescent="0.25">
      <c r="A294" s="11" t="s">
        <v>48</v>
      </c>
      <c r="B294" s="13" t="s">
        <v>43</v>
      </c>
      <c r="C294" s="13" t="s">
        <v>612</v>
      </c>
      <c r="D294" s="13" t="s">
        <v>613</v>
      </c>
    </row>
    <row r="295" spans="1:4" x14ac:dyDescent="0.25">
      <c r="A295" s="11" t="s">
        <v>48</v>
      </c>
      <c r="B295" s="13" t="s">
        <v>43</v>
      </c>
      <c r="C295" s="13" t="s">
        <v>620</v>
      </c>
      <c r="D295" s="13" t="s">
        <v>621</v>
      </c>
    </row>
    <row r="296" spans="1:4" x14ac:dyDescent="0.25">
      <c r="A296" s="11" t="s">
        <v>48</v>
      </c>
      <c r="B296" s="13" t="s">
        <v>43</v>
      </c>
      <c r="C296" s="13" t="s">
        <v>603</v>
      </c>
      <c r="D296" s="13" t="s">
        <v>604</v>
      </c>
    </row>
    <row r="297" spans="1:4" x14ac:dyDescent="0.25">
      <c r="A297" s="11" t="s">
        <v>48</v>
      </c>
      <c r="B297" s="13" t="s">
        <v>43</v>
      </c>
      <c r="C297" s="13" t="s">
        <v>619</v>
      </c>
      <c r="D297" s="13" t="s">
        <v>1254</v>
      </c>
    </row>
    <row r="298" spans="1:4" x14ac:dyDescent="0.25">
      <c r="A298" s="11" t="s">
        <v>48</v>
      </c>
      <c r="B298" s="13" t="s">
        <v>43</v>
      </c>
      <c r="C298" s="13" t="s">
        <v>617</v>
      </c>
      <c r="D298" s="13" t="s">
        <v>1255</v>
      </c>
    </row>
    <row r="299" spans="1:4" x14ac:dyDescent="0.25">
      <c r="A299" s="11" t="s">
        <v>48</v>
      </c>
      <c r="B299" s="13" t="s">
        <v>43</v>
      </c>
      <c r="C299" s="13" t="s">
        <v>606</v>
      </c>
      <c r="D299" s="13" t="s">
        <v>607</v>
      </c>
    </row>
    <row r="300" spans="1:4" x14ac:dyDescent="0.25">
      <c r="A300" s="11" t="s">
        <v>48</v>
      </c>
      <c r="B300" s="13" t="s">
        <v>43</v>
      </c>
      <c r="C300" s="13" t="s">
        <v>614</v>
      </c>
      <c r="D300" s="13" t="s">
        <v>1256</v>
      </c>
    </row>
    <row r="301" spans="1:4" x14ac:dyDescent="0.25">
      <c r="A301" s="11" t="s">
        <v>48</v>
      </c>
      <c r="B301" s="13" t="s">
        <v>43</v>
      </c>
      <c r="C301" s="13" t="s">
        <v>610</v>
      </c>
      <c r="D301" s="13" t="s">
        <v>611</v>
      </c>
    </row>
    <row r="302" spans="1:4" x14ac:dyDescent="0.25">
      <c r="A302" s="11" t="s">
        <v>48</v>
      </c>
      <c r="B302" s="13" t="s">
        <v>43</v>
      </c>
      <c r="C302" s="11" t="s">
        <v>601</v>
      </c>
      <c r="D302" s="11" t="s">
        <v>602</v>
      </c>
    </row>
    <row r="303" spans="1:4" x14ac:dyDescent="0.25">
      <c r="A303" s="11" t="s">
        <v>48</v>
      </c>
      <c r="B303" s="11" t="s">
        <v>43</v>
      </c>
      <c r="C303" s="11" t="s">
        <v>608</v>
      </c>
      <c r="D303" s="11" t="s">
        <v>609</v>
      </c>
    </row>
    <row r="304" spans="1:4" x14ac:dyDescent="0.25">
      <c r="A304" s="31" t="s">
        <v>45</v>
      </c>
      <c r="B304" s="29" t="s">
        <v>43</v>
      </c>
      <c r="C304" s="6" t="s">
        <v>596</v>
      </c>
      <c r="D304" s="6" t="s">
        <v>1117</v>
      </c>
    </row>
    <row r="305" spans="1:4" x14ac:dyDescent="0.25">
      <c r="A305" s="31" t="s">
        <v>45</v>
      </c>
      <c r="B305" s="29" t="s">
        <v>43</v>
      </c>
      <c r="C305" s="6" t="s">
        <v>594</v>
      </c>
      <c r="D305" s="6" t="s">
        <v>595</v>
      </c>
    </row>
    <row r="306" spans="1:4" x14ac:dyDescent="0.25">
      <c r="A306" s="53" t="s">
        <v>42</v>
      </c>
      <c r="B306" s="29" t="s">
        <v>43</v>
      </c>
      <c r="C306" s="6" t="s">
        <v>584</v>
      </c>
      <c r="D306" s="6" t="s">
        <v>1012</v>
      </c>
    </row>
    <row r="307" spans="1:4" x14ac:dyDescent="0.25">
      <c r="A307" s="53" t="s">
        <v>42</v>
      </c>
      <c r="B307" s="29" t="s">
        <v>43</v>
      </c>
      <c r="C307" s="6" t="s">
        <v>586</v>
      </c>
      <c r="D307" s="6" t="s">
        <v>1013</v>
      </c>
    </row>
    <row r="308" spans="1:4" x14ac:dyDescent="0.25">
      <c r="A308" s="53" t="s">
        <v>42</v>
      </c>
      <c r="B308" s="29" t="s">
        <v>43</v>
      </c>
      <c r="C308" s="6" t="s">
        <v>587</v>
      </c>
      <c r="D308" s="6" t="s">
        <v>1014</v>
      </c>
    </row>
    <row r="309" spans="1:4" x14ac:dyDescent="0.25">
      <c r="A309" s="31" t="s">
        <v>49</v>
      </c>
      <c r="B309" s="29" t="s">
        <v>43</v>
      </c>
      <c r="C309" s="6" t="s">
        <v>591</v>
      </c>
      <c r="D309" s="6" t="s">
        <v>1118</v>
      </c>
    </row>
    <row r="310" spans="1:4" x14ac:dyDescent="0.25">
      <c r="A310" s="31" t="s">
        <v>49</v>
      </c>
      <c r="B310" s="29" t="s">
        <v>43</v>
      </c>
      <c r="C310" s="6" t="s">
        <v>592</v>
      </c>
      <c r="D310" s="6" t="s">
        <v>593</v>
      </c>
    </row>
    <row r="311" spans="1:4" x14ac:dyDescent="0.25">
      <c r="A311" s="31" t="s">
        <v>49</v>
      </c>
      <c r="B311" s="29" t="s">
        <v>43</v>
      </c>
      <c r="C311" s="6" t="s">
        <v>588</v>
      </c>
      <c r="D311" s="6" t="s">
        <v>589</v>
      </c>
    </row>
    <row r="312" spans="1:4" x14ac:dyDescent="0.25">
      <c r="A312" s="31" t="s">
        <v>49</v>
      </c>
      <c r="B312" s="29" t="s">
        <v>43</v>
      </c>
      <c r="C312" s="6" t="s">
        <v>590</v>
      </c>
      <c r="D312" s="6" t="s">
        <v>1015</v>
      </c>
    </row>
    <row r="313" spans="1:4" x14ac:dyDescent="0.25">
      <c r="A313" s="2" t="s">
        <v>50</v>
      </c>
      <c r="B313" s="2" t="s">
        <v>43</v>
      </c>
      <c r="C313" s="2" t="s">
        <v>643</v>
      </c>
      <c r="D313" s="2" t="s">
        <v>644</v>
      </c>
    </row>
    <row r="314" spans="1:4" x14ac:dyDescent="0.25">
      <c r="A314" s="2" t="s">
        <v>50</v>
      </c>
      <c r="B314" s="2" t="s">
        <v>43</v>
      </c>
      <c r="C314" s="2" t="s">
        <v>632</v>
      </c>
      <c r="D314" s="2" t="s">
        <v>633</v>
      </c>
    </row>
    <row r="315" spans="1:4" x14ac:dyDescent="0.25">
      <c r="A315" s="2" t="s">
        <v>50</v>
      </c>
      <c r="B315" s="2" t="s">
        <v>43</v>
      </c>
      <c r="C315" s="2" t="s">
        <v>636</v>
      </c>
      <c r="D315" s="2" t="s">
        <v>637</v>
      </c>
    </row>
    <row r="316" spans="1:4" x14ac:dyDescent="0.25">
      <c r="A316" s="2" t="s">
        <v>50</v>
      </c>
      <c r="B316" s="2" t="s">
        <v>43</v>
      </c>
      <c r="C316" s="2" t="s">
        <v>641</v>
      </c>
      <c r="D316" s="2" t="s">
        <v>341</v>
      </c>
    </row>
    <row r="317" spans="1:4" x14ac:dyDescent="0.25">
      <c r="A317" s="2" t="s">
        <v>50</v>
      </c>
      <c r="B317" s="2" t="s">
        <v>43</v>
      </c>
      <c r="C317" s="2" t="s">
        <v>642</v>
      </c>
      <c r="D317" s="2" t="s">
        <v>1257</v>
      </c>
    </row>
    <row r="318" spans="1:4" x14ac:dyDescent="0.25">
      <c r="A318" s="2" t="s">
        <v>50</v>
      </c>
      <c r="B318" s="2" t="s">
        <v>43</v>
      </c>
      <c r="C318" s="2" t="s">
        <v>634</v>
      </c>
      <c r="D318" s="2" t="s">
        <v>635</v>
      </c>
    </row>
    <row r="319" spans="1:4" x14ac:dyDescent="0.25">
      <c r="A319" s="2" t="s">
        <v>50</v>
      </c>
      <c r="B319" s="2" t="s">
        <v>43</v>
      </c>
      <c r="C319" s="2" t="s">
        <v>639</v>
      </c>
      <c r="D319" s="2" t="s">
        <v>640</v>
      </c>
    </row>
    <row r="320" spans="1:4" x14ac:dyDescent="0.25">
      <c r="A320" s="2" t="s">
        <v>50</v>
      </c>
      <c r="B320" s="2" t="s">
        <v>43</v>
      </c>
      <c r="C320" s="2" t="s">
        <v>638</v>
      </c>
      <c r="D320" s="2" t="s">
        <v>1052</v>
      </c>
    </row>
    <row r="321" spans="1:4" x14ac:dyDescent="0.25">
      <c r="A321" s="2" t="s">
        <v>52</v>
      </c>
      <c r="B321" s="2" t="s">
        <v>43</v>
      </c>
      <c r="C321" s="2" t="s">
        <v>647</v>
      </c>
      <c r="D321" s="2" t="s">
        <v>1258</v>
      </c>
    </row>
    <row r="322" spans="1:4" x14ac:dyDescent="0.25">
      <c r="A322" s="2" t="s">
        <v>52</v>
      </c>
      <c r="B322" s="2" t="s">
        <v>43</v>
      </c>
      <c r="C322" s="2" t="s">
        <v>645</v>
      </c>
      <c r="D322" s="2" t="s">
        <v>646</v>
      </c>
    </row>
    <row r="323" spans="1:4" x14ac:dyDescent="0.25">
      <c r="A323" s="2" t="s">
        <v>52</v>
      </c>
      <c r="B323" s="2" t="s">
        <v>43</v>
      </c>
      <c r="C323" s="2" t="s">
        <v>1071</v>
      </c>
      <c r="D323" s="2" t="s">
        <v>1072</v>
      </c>
    </row>
    <row r="324" spans="1:4" x14ac:dyDescent="0.25">
      <c r="A324" s="2" t="s">
        <v>55</v>
      </c>
      <c r="B324" s="2" t="s">
        <v>43</v>
      </c>
      <c r="C324" s="2" t="s">
        <v>628</v>
      </c>
      <c r="D324" s="2" t="s">
        <v>629</v>
      </c>
    </row>
    <row r="325" spans="1:4" x14ac:dyDescent="0.25">
      <c r="A325" s="2" t="s">
        <v>55</v>
      </c>
      <c r="B325" s="2" t="s">
        <v>43</v>
      </c>
      <c r="C325" s="2" t="s">
        <v>627</v>
      </c>
      <c r="D325" s="2" t="s">
        <v>631</v>
      </c>
    </row>
    <row r="326" spans="1:4" x14ac:dyDescent="0.25">
      <c r="A326" s="2" t="s">
        <v>55</v>
      </c>
      <c r="B326" s="2" t="s">
        <v>43</v>
      </c>
      <c r="C326" s="2" t="s">
        <v>624</v>
      </c>
      <c r="D326" s="2" t="s">
        <v>1016</v>
      </c>
    </row>
    <row r="327" spans="1:4" x14ac:dyDescent="0.25">
      <c r="A327" s="2" t="s">
        <v>55</v>
      </c>
      <c r="B327" s="2" t="s">
        <v>43</v>
      </c>
      <c r="C327" s="2" t="s">
        <v>625</v>
      </c>
      <c r="D327" s="2" t="s">
        <v>626</v>
      </c>
    </row>
    <row r="328" spans="1:4" x14ac:dyDescent="0.25">
      <c r="A328" s="2" t="s">
        <v>55</v>
      </c>
      <c r="B328" s="2" t="s">
        <v>43</v>
      </c>
      <c r="C328" s="2" t="s">
        <v>630</v>
      </c>
      <c r="D328" s="2" t="s">
        <v>631</v>
      </c>
    </row>
    <row r="329" spans="1:4" x14ac:dyDescent="0.25">
      <c r="A329" s="57" t="s">
        <v>61</v>
      </c>
      <c r="B329" s="58" t="s">
        <v>43</v>
      </c>
      <c r="C329" s="57" t="s">
        <v>675</v>
      </c>
      <c r="D329" s="57" t="s">
        <v>676</v>
      </c>
    </row>
    <row r="330" spans="1:4" x14ac:dyDescent="0.25">
      <c r="A330" s="57" t="s">
        <v>61</v>
      </c>
      <c r="B330" s="58" t="s">
        <v>43</v>
      </c>
      <c r="C330" s="57" t="s">
        <v>679</v>
      </c>
      <c r="D330" s="57" t="s">
        <v>1073</v>
      </c>
    </row>
    <row r="331" spans="1:4" x14ac:dyDescent="0.25">
      <c r="A331" s="57" t="s">
        <v>61</v>
      </c>
      <c r="B331" s="58" t="s">
        <v>43</v>
      </c>
      <c r="C331" s="57" t="s">
        <v>678</v>
      </c>
      <c r="D331" s="57" t="s">
        <v>1055</v>
      </c>
    </row>
    <row r="332" spans="1:4" x14ac:dyDescent="0.25">
      <c r="A332" s="57" t="s">
        <v>61</v>
      </c>
      <c r="B332" s="58" t="s">
        <v>43</v>
      </c>
      <c r="C332" s="57" t="s">
        <v>677</v>
      </c>
      <c r="D332" s="57" t="s">
        <v>1054</v>
      </c>
    </row>
    <row r="333" spans="1:4" x14ac:dyDescent="0.25">
      <c r="A333" s="55" t="s">
        <v>61</v>
      </c>
      <c r="B333" s="56" t="s">
        <v>43</v>
      </c>
      <c r="C333" s="55" t="s">
        <v>680</v>
      </c>
      <c r="D333" s="55" t="s">
        <v>1056</v>
      </c>
    </row>
    <row r="334" spans="1:4" x14ac:dyDescent="0.25">
      <c r="A334" s="57" t="s">
        <v>56</v>
      </c>
      <c r="B334" s="58" t="s">
        <v>43</v>
      </c>
      <c r="C334" s="57" t="s">
        <v>681</v>
      </c>
      <c r="D334" s="57" t="s">
        <v>1053</v>
      </c>
    </row>
    <row r="335" spans="1:4" x14ac:dyDescent="0.25">
      <c r="A335" s="57" t="s">
        <v>56</v>
      </c>
      <c r="B335" s="58" t="s">
        <v>43</v>
      </c>
      <c r="C335" s="57" t="s">
        <v>682</v>
      </c>
      <c r="D335" s="57" t="s">
        <v>683</v>
      </c>
    </row>
    <row r="336" spans="1:4" x14ac:dyDescent="0.25">
      <c r="A336" s="57" t="s">
        <v>56</v>
      </c>
      <c r="B336" s="58" t="s">
        <v>43</v>
      </c>
      <c r="C336" s="57" t="s">
        <v>684</v>
      </c>
      <c r="D336" s="57" t="s">
        <v>685</v>
      </c>
    </row>
    <row r="337" spans="1:4" x14ac:dyDescent="0.25">
      <c r="A337" s="57" t="s">
        <v>56</v>
      </c>
      <c r="B337" s="58" t="s">
        <v>43</v>
      </c>
      <c r="C337" s="57" t="s">
        <v>686</v>
      </c>
      <c r="D337" s="57" t="s">
        <v>687</v>
      </c>
    </row>
    <row r="338" spans="1:4" x14ac:dyDescent="0.25">
      <c r="A338" s="57" t="s">
        <v>60</v>
      </c>
      <c r="B338" s="58" t="s">
        <v>43</v>
      </c>
      <c r="C338" s="57" t="s">
        <v>667</v>
      </c>
      <c r="D338" s="57" t="s">
        <v>668</v>
      </c>
    </row>
    <row r="339" spans="1:4" x14ac:dyDescent="0.25">
      <c r="A339" s="57" t="s">
        <v>60</v>
      </c>
      <c r="B339" s="58" t="s">
        <v>43</v>
      </c>
      <c r="C339" s="57" t="s">
        <v>669</v>
      </c>
      <c r="D339" s="57" t="s">
        <v>670</v>
      </c>
    </row>
    <row r="340" spans="1:4" x14ac:dyDescent="0.25">
      <c r="A340" s="57" t="s">
        <v>60</v>
      </c>
      <c r="B340" s="58" t="s">
        <v>43</v>
      </c>
      <c r="C340" s="57" t="s">
        <v>671</v>
      </c>
      <c r="D340" s="57" t="s">
        <v>1139</v>
      </c>
    </row>
    <row r="341" spans="1:4" x14ac:dyDescent="0.25">
      <c r="A341" s="59" t="s">
        <v>60</v>
      </c>
      <c r="B341" s="60" t="s">
        <v>43</v>
      </c>
      <c r="C341" s="59" t="s">
        <v>665</v>
      </c>
      <c r="D341" s="59" t="s">
        <v>1018</v>
      </c>
    </row>
    <row r="342" spans="1:4" x14ac:dyDescent="0.25">
      <c r="A342" s="55" t="s">
        <v>60</v>
      </c>
      <c r="B342" s="56" t="s">
        <v>43</v>
      </c>
      <c r="C342" s="55" t="s">
        <v>666</v>
      </c>
      <c r="D342" s="55" t="s">
        <v>1019</v>
      </c>
    </row>
    <row r="343" spans="1:4" x14ac:dyDescent="0.25">
      <c r="A343" s="57" t="s">
        <v>60</v>
      </c>
      <c r="B343" s="58" t="s">
        <v>43</v>
      </c>
      <c r="C343" s="57" t="s">
        <v>672</v>
      </c>
      <c r="D343" s="57" t="s">
        <v>1020</v>
      </c>
    </row>
    <row r="344" spans="1:4" x14ac:dyDescent="0.25">
      <c r="A344" s="57" t="s">
        <v>44</v>
      </c>
      <c r="B344" s="58" t="s">
        <v>43</v>
      </c>
      <c r="C344" s="57" t="s">
        <v>674</v>
      </c>
      <c r="D344" s="57" t="s">
        <v>1140</v>
      </c>
    </row>
    <row r="345" spans="1:4" x14ac:dyDescent="0.25">
      <c r="A345" s="57" t="s">
        <v>44</v>
      </c>
      <c r="B345" s="58" t="s">
        <v>43</v>
      </c>
      <c r="C345" s="57" t="s">
        <v>673</v>
      </c>
      <c r="D345" s="57" t="s">
        <v>1017</v>
      </c>
    </row>
    <row r="346" spans="1:4" x14ac:dyDescent="0.25">
      <c r="A346" s="64" t="s">
        <v>59</v>
      </c>
      <c r="B346" s="64" t="s">
        <v>43</v>
      </c>
      <c r="C346" s="64" t="s">
        <v>694</v>
      </c>
      <c r="D346" s="64" t="s">
        <v>440</v>
      </c>
    </row>
    <row r="347" spans="1:4" x14ac:dyDescent="0.25">
      <c r="A347" s="64" t="s">
        <v>59</v>
      </c>
      <c r="B347" s="64" t="s">
        <v>43</v>
      </c>
      <c r="C347" s="64" t="s">
        <v>691</v>
      </c>
      <c r="D347" s="64" t="s">
        <v>1021</v>
      </c>
    </row>
    <row r="348" spans="1:4" x14ac:dyDescent="0.25">
      <c r="A348" s="64" t="s">
        <v>59</v>
      </c>
      <c r="B348" s="64" t="s">
        <v>43</v>
      </c>
      <c r="C348" s="64" t="s">
        <v>692</v>
      </c>
      <c r="D348" s="64" t="s">
        <v>693</v>
      </c>
    </row>
    <row r="349" spans="1:4" x14ac:dyDescent="0.25">
      <c r="A349" s="64" t="s">
        <v>59</v>
      </c>
      <c r="B349" s="64" t="s">
        <v>43</v>
      </c>
      <c r="C349" s="64" t="s">
        <v>690</v>
      </c>
      <c r="D349" s="64" t="s">
        <v>1170</v>
      </c>
    </row>
    <row r="350" spans="1:4" x14ac:dyDescent="0.25">
      <c r="A350" s="61" t="s">
        <v>1208</v>
      </c>
      <c r="B350" s="62" t="s">
        <v>43</v>
      </c>
      <c r="C350" s="62" t="s">
        <v>689</v>
      </c>
      <c r="D350" s="62" t="s">
        <v>1171</v>
      </c>
    </row>
    <row r="351" spans="1:4" x14ac:dyDescent="0.25">
      <c r="A351" s="63" t="s">
        <v>1208</v>
      </c>
      <c r="B351" s="64" t="s">
        <v>43</v>
      </c>
      <c r="C351" s="64" t="s">
        <v>688</v>
      </c>
      <c r="D351" s="64" t="s">
        <v>912</v>
      </c>
    </row>
    <row r="352" spans="1:4" x14ac:dyDescent="0.25">
      <c r="A352" s="76" t="s">
        <v>63</v>
      </c>
      <c r="B352" s="7" t="s">
        <v>43</v>
      </c>
      <c r="C352" s="16" t="s">
        <v>711</v>
      </c>
      <c r="D352" s="84" t="s">
        <v>1141</v>
      </c>
    </row>
    <row r="353" spans="1:4" x14ac:dyDescent="0.25">
      <c r="A353" s="77" t="s">
        <v>63</v>
      </c>
      <c r="B353" s="7" t="s">
        <v>43</v>
      </c>
      <c r="C353" s="16" t="s">
        <v>1142</v>
      </c>
      <c r="D353" s="16" t="s">
        <v>1143</v>
      </c>
    </row>
    <row r="354" spans="1:4" x14ac:dyDescent="0.25">
      <c r="A354" s="76" t="s">
        <v>63</v>
      </c>
      <c r="B354" s="7" t="s">
        <v>43</v>
      </c>
      <c r="C354" s="16" t="s">
        <v>698</v>
      </c>
      <c r="D354" s="16" t="s">
        <v>1144</v>
      </c>
    </row>
    <row r="355" spans="1:4" x14ac:dyDescent="0.25">
      <c r="A355" s="75" t="s">
        <v>63</v>
      </c>
      <c r="B355" s="80" t="s">
        <v>43</v>
      </c>
      <c r="C355" s="79" t="s">
        <v>712</v>
      </c>
      <c r="D355" s="79" t="s">
        <v>1145</v>
      </c>
    </row>
    <row r="356" spans="1:4" x14ac:dyDescent="0.25">
      <c r="A356" s="8" t="s">
        <v>63</v>
      </c>
      <c r="B356" s="7" t="s">
        <v>43</v>
      </c>
      <c r="C356" s="16" t="s">
        <v>707</v>
      </c>
      <c r="D356" s="16" t="s">
        <v>708</v>
      </c>
    </row>
    <row r="357" spans="1:4" x14ac:dyDescent="0.25">
      <c r="A357" s="8" t="s">
        <v>63</v>
      </c>
      <c r="B357" s="7" t="s">
        <v>43</v>
      </c>
      <c r="C357" s="16" t="s">
        <v>699</v>
      </c>
      <c r="D357" s="16" t="s">
        <v>700</v>
      </c>
    </row>
    <row r="358" spans="1:4" x14ac:dyDescent="0.25">
      <c r="A358" s="8" t="s">
        <v>63</v>
      </c>
      <c r="B358" s="7" t="s">
        <v>43</v>
      </c>
      <c r="C358" s="16" t="s">
        <v>710</v>
      </c>
      <c r="D358" s="16" t="s">
        <v>1146</v>
      </c>
    </row>
    <row r="359" spans="1:4" x14ac:dyDescent="0.25">
      <c r="A359" s="8" t="s">
        <v>63</v>
      </c>
      <c r="B359" s="7" t="s">
        <v>43</v>
      </c>
      <c r="C359" s="16" t="s">
        <v>701</v>
      </c>
      <c r="D359" s="16" t="s">
        <v>702</v>
      </c>
    </row>
    <row r="360" spans="1:4" x14ac:dyDescent="0.25">
      <c r="A360" s="8" t="s">
        <v>63</v>
      </c>
      <c r="B360" s="7" t="s">
        <v>43</v>
      </c>
      <c r="C360" s="16" t="s">
        <v>709</v>
      </c>
      <c r="D360" s="16" t="s">
        <v>1147</v>
      </c>
    </row>
    <row r="361" spans="1:4" x14ac:dyDescent="0.25">
      <c r="A361" s="7" t="s">
        <v>63</v>
      </c>
      <c r="B361" s="7" t="s">
        <v>43</v>
      </c>
      <c r="C361" s="10" t="s">
        <v>704</v>
      </c>
      <c r="D361" s="10" t="s">
        <v>1148</v>
      </c>
    </row>
    <row r="362" spans="1:4" x14ac:dyDescent="0.25">
      <c r="A362" s="8" t="s">
        <v>63</v>
      </c>
      <c r="B362" s="7" t="s">
        <v>43</v>
      </c>
      <c r="C362" s="16" t="s">
        <v>706</v>
      </c>
      <c r="D362" s="16" t="s">
        <v>1149</v>
      </c>
    </row>
    <row r="363" spans="1:4" x14ac:dyDescent="0.25">
      <c r="A363" s="8" t="s">
        <v>63</v>
      </c>
      <c r="B363" s="7" t="s">
        <v>43</v>
      </c>
      <c r="C363" s="16" t="s">
        <v>1150</v>
      </c>
      <c r="D363" s="16" t="s">
        <v>1151</v>
      </c>
    </row>
    <row r="364" spans="1:4" x14ac:dyDescent="0.25">
      <c r="A364" s="8" t="s">
        <v>63</v>
      </c>
      <c r="B364" s="7" t="s">
        <v>43</v>
      </c>
      <c r="C364" s="16" t="s">
        <v>703</v>
      </c>
      <c r="D364" s="16" t="s">
        <v>1209</v>
      </c>
    </row>
    <row r="365" spans="1:4" x14ac:dyDescent="0.25">
      <c r="A365" s="8" t="s">
        <v>63</v>
      </c>
      <c r="B365" s="7" t="s">
        <v>43</v>
      </c>
      <c r="C365" s="16" t="s">
        <v>705</v>
      </c>
      <c r="D365" s="16" t="s">
        <v>1152</v>
      </c>
    </row>
    <row r="366" spans="1:4" x14ac:dyDescent="0.25">
      <c r="A366" s="8" t="s">
        <v>62</v>
      </c>
      <c r="B366" s="7" t="s">
        <v>43</v>
      </c>
      <c r="C366" s="16" t="s">
        <v>697</v>
      </c>
      <c r="D366" s="16" t="s">
        <v>1153</v>
      </c>
    </row>
    <row r="367" spans="1:4" x14ac:dyDescent="0.25">
      <c r="A367" s="8" t="s">
        <v>62</v>
      </c>
      <c r="B367" s="7" t="s">
        <v>43</v>
      </c>
      <c r="C367" s="16" t="s">
        <v>695</v>
      </c>
      <c r="D367" s="16" t="s">
        <v>696</v>
      </c>
    </row>
    <row r="368" spans="1:4" x14ac:dyDescent="0.25">
      <c r="A368" s="16" t="s">
        <v>54</v>
      </c>
      <c r="B368" s="16" t="s">
        <v>43</v>
      </c>
      <c r="C368" s="16" t="s">
        <v>660</v>
      </c>
      <c r="D368" s="16" t="s">
        <v>661</v>
      </c>
    </row>
    <row r="369" spans="1:4" x14ac:dyDescent="0.25">
      <c r="A369" s="16" t="s">
        <v>54</v>
      </c>
      <c r="B369" s="16" t="s">
        <v>43</v>
      </c>
      <c r="C369" s="16" t="s">
        <v>658</v>
      </c>
      <c r="D369" s="16" t="s">
        <v>659</v>
      </c>
    </row>
    <row r="370" spans="1:4" x14ac:dyDescent="0.25">
      <c r="A370" s="16" t="s">
        <v>54</v>
      </c>
      <c r="B370" s="16" t="s">
        <v>43</v>
      </c>
      <c r="C370" s="16" t="s">
        <v>654</v>
      </c>
      <c r="D370" s="16" t="s">
        <v>655</v>
      </c>
    </row>
    <row r="371" spans="1:4" x14ac:dyDescent="0.25">
      <c r="A371" s="16" t="s">
        <v>54</v>
      </c>
      <c r="B371" s="16" t="s">
        <v>43</v>
      </c>
      <c r="C371" s="16" t="s">
        <v>652</v>
      </c>
      <c r="D371" s="16" t="s">
        <v>653</v>
      </c>
    </row>
    <row r="372" spans="1:4" x14ac:dyDescent="0.25">
      <c r="A372" s="16" t="s">
        <v>54</v>
      </c>
      <c r="B372" s="16" t="s">
        <v>43</v>
      </c>
      <c r="C372" s="16" t="s">
        <v>656</v>
      </c>
      <c r="D372" s="16" t="s">
        <v>657</v>
      </c>
    </row>
    <row r="373" spans="1:4" x14ac:dyDescent="0.25">
      <c r="A373" s="16" t="s">
        <v>54</v>
      </c>
      <c r="B373" s="16" t="s">
        <v>43</v>
      </c>
      <c r="C373" s="16" t="s">
        <v>662</v>
      </c>
      <c r="D373" s="16" t="s">
        <v>663</v>
      </c>
    </row>
    <row r="374" spans="1:4" x14ac:dyDescent="0.25">
      <c r="A374" s="16" t="s">
        <v>54</v>
      </c>
      <c r="B374" s="16" t="s">
        <v>43</v>
      </c>
      <c r="C374" s="16" t="s">
        <v>664</v>
      </c>
      <c r="D374" s="16" t="s">
        <v>217</v>
      </c>
    </row>
    <row r="375" spans="1:4" x14ac:dyDescent="0.25">
      <c r="A375" s="65" t="s">
        <v>64</v>
      </c>
      <c r="B375" s="65" t="s">
        <v>65</v>
      </c>
      <c r="C375" s="66" t="s">
        <v>740</v>
      </c>
      <c r="D375" s="66" t="s">
        <v>1259</v>
      </c>
    </row>
    <row r="376" spans="1:4" x14ac:dyDescent="0.25">
      <c r="A376" s="65" t="s">
        <v>64</v>
      </c>
      <c r="B376" s="65" t="s">
        <v>65</v>
      </c>
      <c r="C376" s="66" t="s">
        <v>734</v>
      </c>
      <c r="D376" s="66" t="s">
        <v>1022</v>
      </c>
    </row>
    <row r="377" spans="1:4" x14ac:dyDescent="0.25">
      <c r="A377" s="65" t="s">
        <v>64</v>
      </c>
      <c r="B377" s="65" t="s">
        <v>65</v>
      </c>
      <c r="C377" s="66" t="s">
        <v>742</v>
      </c>
      <c r="D377" s="66" t="s">
        <v>743</v>
      </c>
    </row>
    <row r="378" spans="1:4" x14ac:dyDescent="0.25">
      <c r="A378" s="65" t="s">
        <v>64</v>
      </c>
      <c r="B378" s="65" t="s">
        <v>65</v>
      </c>
      <c r="C378" s="66" t="s">
        <v>738</v>
      </c>
      <c r="D378" s="66" t="s">
        <v>739</v>
      </c>
    </row>
    <row r="379" spans="1:4" x14ac:dyDescent="0.25">
      <c r="A379" s="65" t="s">
        <v>64</v>
      </c>
      <c r="B379" s="65" t="s">
        <v>65</v>
      </c>
      <c r="C379" s="66" t="s">
        <v>735</v>
      </c>
      <c r="D379" s="66" t="s">
        <v>736</v>
      </c>
    </row>
    <row r="380" spans="1:4" x14ac:dyDescent="0.25">
      <c r="A380" s="65" t="s">
        <v>64</v>
      </c>
      <c r="B380" s="65" t="s">
        <v>65</v>
      </c>
      <c r="C380" s="66" t="s">
        <v>744</v>
      </c>
      <c r="D380" s="66" t="s">
        <v>1172</v>
      </c>
    </row>
    <row r="381" spans="1:4" x14ac:dyDescent="0.25">
      <c r="A381" s="65" t="s">
        <v>64</v>
      </c>
      <c r="B381" s="65" t="s">
        <v>65</v>
      </c>
      <c r="C381" s="66" t="s">
        <v>741</v>
      </c>
      <c r="D381" s="66" t="s">
        <v>1260</v>
      </c>
    </row>
    <row r="382" spans="1:4" x14ac:dyDescent="0.25">
      <c r="A382" s="65" t="s">
        <v>64</v>
      </c>
      <c r="B382" s="65" t="s">
        <v>65</v>
      </c>
      <c r="C382" s="66" t="s">
        <v>737</v>
      </c>
      <c r="D382" s="66" t="s">
        <v>501</v>
      </c>
    </row>
    <row r="383" spans="1:4" x14ac:dyDescent="0.25">
      <c r="A383" s="65" t="s">
        <v>66</v>
      </c>
      <c r="B383" s="65" t="s">
        <v>65</v>
      </c>
      <c r="C383" s="66" t="s">
        <v>745</v>
      </c>
      <c r="D383" s="66" t="s">
        <v>746</v>
      </c>
    </row>
    <row r="384" spans="1:4" x14ac:dyDescent="0.25">
      <c r="A384" s="65" t="s">
        <v>66</v>
      </c>
      <c r="B384" s="65" t="s">
        <v>65</v>
      </c>
      <c r="C384" s="66" t="s">
        <v>747</v>
      </c>
      <c r="D384" s="66" t="s">
        <v>317</v>
      </c>
    </row>
    <row r="385" spans="1:4" x14ac:dyDescent="0.25">
      <c r="A385" s="65" t="s">
        <v>66</v>
      </c>
      <c r="B385" s="65" t="s">
        <v>65</v>
      </c>
      <c r="C385" s="66" t="s">
        <v>750</v>
      </c>
      <c r="D385" s="66" t="s">
        <v>751</v>
      </c>
    </row>
    <row r="386" spans="1:4" x14ac:dyDescent="0.25">
      <c r="A386" s="65" t="s">
        <v>66</v>
      </c>
      <c r="B386" s="65" t="s">
        <v>65</v>
      </c>
      <c r="C386" s="66" t="s">
        <v>748</v>
      </c>
      <c r="D386" s="66" t="s">
        <v>749</v>
      </c>
    </row>
    <row r="387" spans="1:4" x14ac:dyDescent="0.25">
      <c r="A387" s="65" t="s">
        <v>67</v>
      </c>
      <c r="B387" s="65" t="s">
        <v>65</v>
      </c>
      <c r="C387" s="66" t="s">
        <v>752</v>
      </c>
      <c r="D387" s="66" t="s">
        <v>753</v>
      </c>
    </row>
    <row r="388" spans="1:4" x14ac:dyDescent="0.25">
      <c r="A388" s="65" t="s">
        <v>67</v>
      </c>
      <c r="B388" s="65" t="s">
        <v>65</v>
      </c>
      <c r="C388" s="66" t="s">
        <v>754</v>
      </c>
      <c r="D388" s="66" t="s">
        <v>1173</v>
      </c>
    </row>
    <row r="389" spans="1:4" x14ac:dyDescent="0.25">
      <c r="A389" s="65" t="s">
        <v>67</v>
      </c>
      <c r="B389" s="65" t="s">
        <v>65</v>
      </c>
      <c r="C389" s="66" t="s">
        <v>756</v>
      </c>
      <c r="D389" s="66" t="s">
        <v>1174</v>
      </c>
    </row>
    <row r="390" spans="1:4" x14ac:dyDescent="0.25">
      <c r="A390" s="65" t="s">
        <v>67</v>
      </c>
      <c r="B390" s="65" t="s">
        <v>65</v>
      </c>
      <c r="C390" s="66" t="s">
        <v>755</v>
      </c>
      <c r="D390" s="66" t="s">
        <v>1175</v>
      </c>
    </row>
    <row r="391" spans="1:4" x14ac:dyDescent="0.25">
      <c r="A391" s="65" t="s">
        <v>68</v>
      </c>
      <c r="B391" s="65" t="s">
        <v>65</v>
      </c>
      <c r="C391" s="66" t="s">
        <v>757</v>
      </c>
      <c r="D391" s="66" t="s">
        <v>758</v>
      </c>
    </row>
    <row r="392" spans="1:4" x14ac:dyDescent="0.25">
      <c r="A392" s="65" t="s">
        <v>68</v>
      </c>
      <c r="B392" s="65" t="s">
        <v>65</v>
      </c>
      <c r="C392" s="66" t="s">
        <v>759</v>
      </c>
      <c r="D392" s="66" t="s">
        <v>760</v>
      </c>
    </row>
    <row r="393" spans="1:4" x14ac:dyDescent="0.25">
      <c r="A393" s="65" t="s">
        <v>68</v>
      </c>
      <c r="B393" s="65" t="s">
        <v>65</v>
      </c>
      <c r="C393" s="66" t="s">
        <v>761</v>
      </c>
      <c r="D393" s="66" t="s">
        <v>762</v>
      </c>
    </row>
    <row r="394" spans="1:4" x14ac:dyDescent="0.25">
      <c r="A394" s="66" t="s">
        <v>69</v>
      </c>
      <c r="B394" s="66" t="s">
        <v>65</v>
      </c>
      <c r="C394" s="66" t="s">
        <v>767</v>
      </c>
      <c r="D394" s="66" t="s">
        <v>1176</v>
      </c>
    </row>
    <row r="395" spans="1:4" x14ac:dyDescent="0.25">
      <c r="A395" s="66" t="s">
        <v>69</v>
      </c>
      <c r="B395" s="66" t="s">
        <v>65</v>
      </c>
      <c r="C395" s="66" t="s">
        <v>769</v>
      </c>
      <c r="D395" s="66" t="s">
        <v>770</v>
      </c>
    </row>
    <row r="396" spans="1:4" x14ac:dyDescent="0.25">
      <c r="A396" s="66" t="s">
        <v>69</v>
      </c>
      <c r="B396" s="66" t="s">
        <v>65</v>
      </c>
      <c r="C396" s="66" t="s">
        <v>772</v>
      </c>
      <c r="D396" s="66" t="s">
        <v>1053</v>
      </c>
    </row>
    <row r="397" spans="1:4" x14ac:dyDescent="0.25">
      <c r="A397" s="66" t="s">
        <v>69</v>
      </c>
      <c r="B397" s="66" t="s">
        <v>65</v>
      </c>
      <c r="C397" s="66" t="s">
        <v>771</v>
      </c>
      <c r="D397" s="66" t="s">
        <v>1177</v>
      </c>
    </row>
    <row r="398" spans="1:4" x14ac:dyDescent="0.25">
      <c r="A398" s="66" t="s">
        <v>69</v>
      </c>
      <c r="B398" s="66" t="s">
        <v>65</v>
      </c>
      <c r="C398" s="66" t="s">
        <v>768</v>
      </c>
      <c r="D398" s="66" t="s">
        <v>1178</v>
      </c>
    </row>
    <row r="399" spans="1:4" x14ac:dyDescent="0.25">
      <c r="A399" s="66" t="s">
        <v>71</v>
      </c>
      <c r="B399" s="66" t="s">
        <v>65</v>
      </c>
      <c r="C399" s="66" t="s">
        <v>766</v>
      </c>
      <c r="D399" s="66" t="s">
        <v>1179</v>
      </c>
    </row>
    <row r="400" spans="1:4" x14ac:dyDescent="0.25">
      <c r="A400" s="66" t="s">
        <v>71</v>
      </c>
      <c r="B400" s="66" t="s">
        <v>65</v>
      </c>
      <c r="C400" s="66" t="s">
        <v>763</v>
      </c>
      <c r="D400" s="66" t="s">
        <v>1180</v>
      </c>
    </row>
    <row r="401" spans="1:4" x14ac:dyDescent="0.25">
      <c r="A401" s="66" t="s">
        <v>71</v>
      </c>
      <c r="B401" s="66" t="s">
        <v>65</v>
      </c>
      <c r="C401" s="66" t="s">
        <v>765</v>
      </c>
      <c r="D401" s="66" t="s">
        <v>1181</v>
      </c>
    </row>
    <row r="402" spans="1:4" x14ac:dyDescent="0.25">
      <c r="A402" s="66" t="s">
        <v>71</v>
      </c>
      <c r="B402" s="66" t="s">
        <v>65</v>
      </c>
      <c r="C402" s="66" t="s">
        <v>764</v>
      </c>
      <c r="D402" s="66" t="s">
        <v>288</v>
      </c>
    </row>
    <row r="403" spans="1:4" x14ac:dyDescent="0.25">
      <c r="A403" s="65" t="s">
        <v>72</v>
      </c>
      <c r="B403" s="65" t="s">
        <v>65</v>
      </c>
      <c r="C403" s="66" t="s">
        <v>773</v>
      </c>
      <c r="D403" s="66" t="s">
        <v>1210</v>
      </c>
    </row>
    <row r="404" spans="1:4" x14ac:dyDescent="0.25">
      <c r="A404" s="65" t="s">
        <v>72</v>
      </c>
      <c r="B404" s="65" t="s">
        <v>65</v>
      </c>
      <c r="C404" s="66" t="s">
        <v>780</v>
      </c>
      <c r="D404" s="66" t="s">
        <v>1211</v>
      </c>
    </row>
    <row r="405" spans="1:4" x14ac:dyDescent="0.25">
      <c r="A405" s="65" t="s">
        <v>72</v>
      </c>
      <c r="B405" s="65" t="s">
        <v>65</v>
      </c>
      <c r="C405" s="66" t="s">
        <v>778</v>
      </c>
      <c r="D405" s="66" t="s">
        <v>779</v>
      </c>
    </row>
    <row r="406" spans="1:4" x14ac:dyDescent="0.25">
      <c r="A406" s="65" t="s">
        <v>72</v>
      </c>
      <c r="B406" s="65" t="s">
        <v>65</v>
      </c>
      <c r="C406" s="66" t="s">
        <v>776</v>
      </c>
      <c r="D406" s="66" t="s">
        <v>1212</v>
      </c>
    </row>
    <row r="407" spans="1:4" x14ac:dyDescent="0.25">
      <c r="A407" s="65" t="s">
        <v>72</v>
      </c>
      <c r="B407" s="65" t="s">
        <v>65</v>
      </c>
      <c r="C407" s="66" t="s">
        <v>777</v>
      </c>
      <c r="D407" s="66" t="s">
        <v>1213</v>
      </c>
    </row>
    <row r="408" spans="1:4" x14ac:dyDescent="0.25">
      <c r="A408" s="65" t="s">
        <v>72</v>
      </c>
      <c r="B408" s="65" t="s">
        <v>65</v>
      </c>
      <c r="C408" s="66" t="s">
        <v>774</v>
      </c>
      <c r="D408" s="66" t="s">
        <v>775</v>
      </c>
    </row>
    <row r="409" spans="1:4" x14ac:dyDescent="0.25">
      <c r="A409" s="65" t="s">
        <v>73</v>
      </c>
      <c r="B409" s="65" t="s">
        <v>65</v>
      </c>
      <c r="C409" s="66" t="s">
        <v>785</v>
      </c>
      <c r="D409" s="66" t="s">
        <v>290</v>
      </c>
    </row>
    <row r="410" spans="1:4" x14ac:dyDescent="0.25">
      <c r="A410" s="65" t="s">
        <v>73</v>
      </c>
      <c r="B410" s="65" t="s">
        <v>65</v>
      </c>
      <c r="C410" s="66" t="s">
        <v>786</v>
      </c>
      <c r="D410" s="66" t="s">
        <v>1182</v>
      </c>
    </row>
    <row r="411" spans="1:4" x14ac:dyDescent="0.25">
      <c r="A411" s="65" t="s">
        <v>73</v>
      </c>
      <c r="B411" s="65" t="s">
        <v>65</v>
      </c>
      <c r="C411" s="66" t="s">
        <v>781</v>
      </c>
      <c r="D411" s="66" t="s">
        <v>782</v>
      </c>
    </row>
    <row r="412" spans="1:4" x14ac:dyDescent="0.25">
      <c r="A412" s="65" t="s">
        <v>73</v>
      </c>
      <c r="B412" s="65" t="s">
        <v>65</v>
      </c>
      <c r="C412" s="66" t="s">
        <v>788</v>
      </c>
      <c r="D412" s="66" t="s">
        <v>789</v>
      </c>
    </row>
    <row r="413" spans="1:4" x14ac:dyDescent="0.25">
      <c r="A413" s="65" t="s">
        <v>73</v>
      </c>
      <c r="B413" s="65" t="s">
        <v>65</v>
      </c>
      <c r="C413" s="66" t="s">
        <v>783</v>
      </c>
      <c r="D413" s="66" t="s">
        <v>784</v>
      </c>
    </row>
    <row r="414" spans="1:4" x14ac:dyDescent="0.25">
      <c r="A414" s="65" t="s">
        <v>73</v>
      </c>
      <c r="B414" s="65" t="s">
        <v>65</v>
      </c>
      <c r="C414" s="66" t="s">
        <v>787</v>
      </c>
      <c r="D414" s="66" t="s">
        <v>501</v>
      </c>
    </row>
    <row r="415" spans="1:4" x14ac:dyDescent="0.25">
      <c r="A415" s="65" t="s">
        <v>74</v>
      </c>
      <c r="B415" s="65" t="s">
        <v>65</v>
      </c>
      <c r="C415" s="66" t="s">
        <v>791</v>
      </c>
      <c r="D415" s="66" t="s">
        <v>1053</v>
      </c>
    </row>
    <row r="416" spans="1:4" x14ac:dyDescent="0.25">
      <c r="A416" s="65" t="s">
        <v>74</v>
      </c>
      <c r="B416" s="65" t="s">
        <v>65</v>
      </c>
      <c r="C416" s="66" t="s">
        <v>790</v>
      </c>
      <c r="D416" s="66" t="s">
        <v>1214</v>
      </c>
    </row>
    <row r="417" spans="1:4" x14ac:dyDescent="0.25">
      <c r="A417" s="65" t="s">
        <v>74</v>
      </c>
      <c r="B417" s="65" t="s">
        <v>65</v>
      </c>
      <c r="C417" s="66" t="s">
        <v>792</v>
      </c>
      <c r="D417" s="66" t="s">
        <v>1215</v>
      </c>
    </row>
    <row r="418" spans="1:4" x14ac:dyDescent="0.25">
      <c r="A418" s="65" t="s">
        <v>75</v>
      </c>
      <c r="B418" s="65" t="s">
        <v>65</v>
      </c>
      <c r="C418" s="66" t="s">
        <v>793</v>
      </c>
      <c r="D418" s="66" t="s">
        <v>1183</v>
      </c>
    </row>
    <row r="419" spans="1:4" x14ac:dyDescent="0.25">
      <c r="A419" s="65" t="s">
        <v>75</v>
      </c>
      <c r="B419" s="65" t="s">
        <v>65</v>
      </c>
      <c r="C419" s="66" t="s">
        <v>796</v>
      </c>
      <c r="D419" s="66" t="s">
        <v>1184</v>
      </c>
    </row>
    <row r="420" spans="1:4" x14ac:dyDescent="0.25">
      <c r="A420" s="65" t="s">
        <v>75</v>
      </c>
      <c r="B420" s="65" t="s">
        <v>65</v>
      </c>
      <c r="C420" s="66" t="s">
        <v>794</v>
      </c>
      <c r="D420" s="66" t="s">
        <v>1185</v>
      </c>
    </row>
    <row r="421" spans="1:4" x14ac:dyDescent="0.25">
      <c r="A421" s="65" t="s">
        <v>75</v>
      </c>
      <c r="B421" s="65" t="s">
        <v>65</v>
      </c>
      <c r="C421" s="66" t="s">
        <v>795</v>
      </c>
      <c r="D421" s="66" t="s">
        <v>1186</v>
      </c>
    </row>
    <row r="422" spans="1:4" x14ac:dyDescent="0.25">
      <c r="A422" s="65" t="s">
        <v>76</v>
      </c>
      <c r="B422" s="65" t="s">
        <v>65</v>
      </c>
      <c r="C422" s="66" t="s">
        <v>799</v>
      </c>
      <c r="D422" s="66" t="s">
        <v>800</v>
      </c>
    </row>
    <row r="423" spans="1:4" x14ac:dyDescent="0.25">
      <c r="A423" s="65" t="s">
        <v>76</v>
      </c>
      <c r="B423" s="65" t="s">
        <v>65</v>
      </c>
      <c r="C423" s="66" t="s">
        <v>801</v>
      </c>
      <c r="D423" s="66" t="s">
        <v>1187</v>
      </c>
    </row>
    <row r="424" spans="1:4" x14ac:dyDescent="0.25">
      <c r="A424" s="65" t="s">
        <v>76</v>
      </c>
      <c r="B424" s="65" t="s">
        <v>65</v>
      </c>
      <c r="C424" s="66" t="s">
        <v>1124</v>
      </c>
      <c r="D424" s="66" t="s">
        <v>802</v>
      </c>
    </row>
    <row r="425" spans="1:4" x14ac:dyDescent="0.25">
      <c r="A425" s="65" t="s">
        <v>76</v>
      </c>
      <c r="B425" s="65" t="s">
        <v>65</v>
      </c>
      <c r="C425" s="66" t="s">
        <v>797</v>
      </c>
      <c r="D425" s="66" t="s">
        <v>798</v>
      </c>
    </row>
    <row r="426" spans="1:4" x14ac:dyDescent="0.25">
      <c r="A426" s="19" t="s">
        <v>77</v>
      </c>
      <c r="B426" s="19" t="s">
        <v>65</v>
      </c>
      <c r="C426" s="17" t="s">
        <v>720</v>
      </c>
      <c r="D426" s="17" t="s">
        <v>721</v>
      </c>
    </row>
    <row r="427" spans="1:4" x14ac:dyDescent="0.25">
      <c r="A427" s="19" t="s">
        <v>77</v>
      </c>
      <c r="B427" s="19" t="s">
        <v>65</v>
      </c>
      <c r="C427" s="17" t="s">
        <v>722</v>
      </c>
      <c r="D427" s="17" t="s">
        <v>723</v>
      </c>
    </row>
    <row r="428" spans="1:4" x14ac:dyDescent="0.25">
      <c r="A428" s="17" t="s">
        <v>77</v>
      </c>
      <c r="B428" s="17" t="s">
        <v>65</v>
      </c>
      <c r="C428" s="17" t="s">
        <v>725</v>
      </c>
      <c r="D428" s="17" t="s">
        <v>726</v>
      </c>
    </row>
    <row r="429" spans="1:4" x14ac:dyDescent="0.25">
      <c r="A429" s="17" t="s">
        <v>77</v>
      </c>
      <c r="B429" s="17" t="s">
        <v>65</v>
      </c>
      <c r="C429" s="17" t="s">
        <v>727</v>
      </c>
      <c r="D429" s="17" t="s">
        <v>728</v>
      </c>
    </row>
    <row r="430" spans="1:4" x14ac:dyDescent="0.25">
      <c r="A430" s="17" t="s">
        <v>77</v>
      </c>
      <c r="B430" s="17" t="s">
        <v>65</v>
      </c>
      <c r="C430" s="17" t="s">
        <v>724</v>
      </c>
      <c r="D430" s="17" t="s">
        <v>1216</v>
      </c>
    </row>
    <row r="431" spans="1:4" x14ac:dyDescent="0.25">
      <c r="A431" s="17" t="s">
        <v>78</v>
      </c>
      <c r="B431" s="17" t="s">
        <v>65</v>
      </c>
      <c r="C431" s="17" t="s">
        <v>733</v>
      </c>
      <c r="D431" s="17" t="s">
        <v>730</v>
      </c>
    </row>
    <row r="432" spans="1:4" x14ac:dyDescent="0.25">
      <c r="A432" s="17" t="s">
        <v>78</v>
      </c>
      <c r="B432" s="17" t="s">
        <v>65</v>
      </c>
      <c r="C432" s="17" t="s">
        <v>731</v>
      </c>
      <c r="D432" s="17" t="s">
        <v>732</v>
      </c>
    </row>
    <row r="433" spans="1:4" x14ac:dyDescent="0.25">
      <c r="A433" s="19" t="s">
        <v>78</v>
      </c>
      <c r="B433" s="19" t="s">
        <v>65</v>
      </c>
      <c r="C433" s="17" t="s">
        <v>729</v>
      </c>
      <c r="D433" s="17" t="s">
        <v>1119</v>
      </c>
    </row>
    <row r="434" spans="1:4" x14ac:dyDescent="0.25">
      <c r="A434" s="19" t="s">
        <v>1023</v>
      </c>
      <c r="B434" s="19" t="s">
        <v>65</v>
      </c>
      <c r="C434" s="17" t="s">
        <v>713</v>
      </c>
      <c r="D434" s="17" t="s">
        <v>714</v>
      </c>
    </row>
    <row r="435" spans="1:4" x14ac:dyDescent="0.25">
      <c r="A435" s="19" t="s">
        <v>1023</v>
      </c>
      <c r="B435" s="19" t="s">
        <v>65</v>
      </c>
      <c r="C435" s="17" t="s">
        <v>717</v>
      </c>
      <c r="D435" s="17" t="s">
        <v>1217</v>
      </c>
    </row>
    <row r="436" spans="1:4" x14ac:dyDescent="0.25">
      <c r="A436" s="19" t="s">
        <v>1023</v>
      </c>
      <c r="B436" s="19" t="s">
        <v>65</v>
      </c>
      <c r="C436" s="17" t="s">
        <v>718</v>
      </c>
      <c r="D436" s="17" t="s">
        <v>719</v>
      </c>
    </row>
    <row r="437" spans="1:4" x14ac:dyDescent="0.25">
      <c r="A437" s="19" t="s">
        <v>1023</v>
      </c>
      <c r="B437" s="19" t="s">
        <v>65</v>
      </c>
      <c r="C437" s="17" t="s">
        <v>715</v>
      </c>
      <c r="D437" s="18" t="s">
        <v>716</v>
      </c>
    </row>
    <row r="438" spans="1:4" x14ac:dyDescent="0.25">
      <c r="A438" s="67" t="s">
        <v>1218</v>
      </c>
      <c r="B438" s="68" t="s">
        <v>80</v>
      </c>
      <c r="C438" s="21" t="s">
        <v>805</v>
      </c>
      <c r="D438" s="22" t="s">
        <v>1120</v>
      </c>
    </row>
    <row r="439" spans="1:4" x14ac:dyDescent="0.25">
      <c r="A439" s="78" t="s">
        <v>1218</v>
      </c>
      <c r="B439" s="72" t="s">
        <v>80</v>
      </c>
      <c r="C439" s="82" t="s">
        <v>807</v>
      </c>
      <c r="D439" s="85" t="s">
        <v>1261</v>
      </c>
    </row>
    <row r="440" spans="1:4" x14ac:dyDescent="0.25">
      <c r="A440" s="69" t="s">
        <v>1218</v>
      </c>
      <c r="B440" s="68" t="s">
        <v>80</v>
      </c>
      <c r="C440" s="22" t="s">
        <v>804</v>
      </c>
      <c r="D440" s="22" t="s">
        <v>1024</v>
      </c>
    </row>
    <row r="441" spans="1:4" x14ac:dyDescent="0.25">
      <c r="A441" s="69" t="s">
        <v>1218</v>
      </c>
      <c r="B441" s="68" t="s">
        <v>80</v>
      </c>
      <c r="C441" s="21" t="s">
        <v>803</v>
      </c>
      <c r="D441" s="21" t="s">
        <v>1025</v>
      </c>
    </row>
    <row r="442" spans="1:4" x14ac:dyDescent="0.25">
      <c r="A442" s="69" t="s">
        <v>92</v>
      </c>
      <c r="B442" s="68" t="s">
        <v>80</v>
      </c>
      <c r="C442" s="20" t="s">
        <v>816</v>
      </c>
      <c r="D442" s="20" t="s">
        <v>1026</v>
      </c>
    </row>
    <row r="443" spans="1:4" x14ac:dyDescent="0.25">
      <c r="A443" s="69" t="s">
        <v>92</v>
      </c>
      <c r="B443" s="68" t="s">
        <v>80</v>
      </c>
      <c r="C443" s="21" t="s">
        <v>812</v>
      </c>
      <c r="D443" s="23" t="s">
        <v>1121</v>
      </c>
    </row>
    <row r="444" spans="1:4" x14ac:dyDescent="0.25">
      <c r="A444" s="69" t="s">
        <v>92</v>
      </c>
      <c r="B444" s="68" t="s">
        <v>80</v>
      </c>
      <c r="C444" s="21" t="s">
        <v>813</v>
      </c>
      <c r="D444" s="21" t="s">
        <v>814</v>
      </c>
    </row>
    <row r="445" spans="1:4" x14ac:dyDescent="0.25">
      <c r="A445" s="69" t="s">
        <v>92</v>
      </c>
      <c r="B445" s="68" t="s">
        <v>80</v>
      </c>
      <c r="C445" s="20" t="s">
        <v>815</v>
      </c>
      <c r="D445" s="20" t="s">
        <v>1027</v>
      </c>
    </row>
    <row r="446" spans="1:4" x14ac:dyDescent="0.25">
      <c r="A446" s="69" t="s">
        <v>92</v>
      </c>
      <c r="B446" s="68" t="s">
        <v>80</v>
      </c>
      <c r="C446" s="21" t="s">
        <v>810</v>
      </c>
      <c r="D446" s="23" t="s">
        <v>585</v>
      </c>
    </row>
    <row r="447" spans="1:4" x14ac:dyDescent="0.25">
      <c r="A447" s="69" t="s">
        <v>92</v>
      </c>
      <c r="B447" s="68" t="s">
        <v>80</v>
      </c>
      <c r="C447" s="21" t="s">
        <v>808</v>
      </c>
      <c r="D447" s="23" t="s">
        <v>809</v>
      </c>
    </row>
    <row r="448" spans="1:4" x14ac:dyDescent="0.25">
      <c r="A448" s="69" t="s">
        <v>92</v>
      </c>
      <c r="B448" s="68" t="s">
        <v>80</v>
      </c>
      <c r="C448" s="20" t="s">
        <v>811</v>
      </c>
      <c r="D448" s="20" t="s">
        <v>1028</v>
      </c>
    </row>
    <row r="449" spans="1:4" x14ac:dyDescent="0.25">
      <c r="A449" s="68" t="s">
        <v>79</v>
      </c>
      <c r="B449" s="68" t="s">
        <v>80</v>
      </c>
      <c r="C449" s="24" t="s">
        <v>819</v>
      </c>
      <c r="D449" s="24" t="s">
        <v>1029</v>
      </c>
    </row>
    <row r="450" spans="1:4" x14ac:dyDescent="0.25">
      <c r="A450" s="68" t="s">
        <v>79</v>
      </c>
      <c r="B450" s="68" t="s">
        <v>80</v>
      </c>
      <c r="C450" s="24" t="s">
        <v>817</v>
      </c>
      <c r="D450" s="24" t="s">
        <v>818</v>
      </c>
    </row>
    <row r="451" spans="1:4" x14ac:dyDescent="0.25">
      <c r="A451" s="68" t="s">
        <v>79</v>
      </c>
      <c r="B451" s="68" t="s">
        <v>80</v>
      </c>
      <c r="C451" s="24" t="s">
        <v>820</v>
      </c>
      <c r="D451" s="24" t="s">
        <v>1030</v>
      </c>
    </row>
    <row r="452" spans="1:4" x14ac:dyDescent="0.25">
      <c r="A452" s="68" t="s">
        <v>79</v>
      </c>
      <c r="B452" s="68" t="s">
        <v>80</v>
      </c>
      <c r="C452" s="24" t="s">
        <v>821</v>
      </c>
      <c r="D452" s="23" t="s">
        <v>1188</v>
      </c>
    </row>
    <row r="453" spans="1:4" x14ac:dyDescent="0.25">
      <c r="A453" s="68" t="s">
        <v>1219</v>
      </c>
      <c r="B453" s="68" t="s">
        <v>80</v>
      </c>
      <c r="C453" s="24" t="s">
        <v>822</v>
      </c>
      <c r="D453" s="24" t="s">
        <v>1031</v>
      </c>
    </row>
    <row r="454" spans="1:4" x14ac:dyDescent="0.25">
      <c r="A454" s="68" t="s">
        <v>1219</v>
      </c>
      <c r="B454" s="68" t="s">
        <v>80</v>
      </c>
      <c r="C454" s="24" t="s">
        <v>823</v>
      </c>
      <c r="D454" s="24" t="s">
        <v>1032</v>
      </c>
    </row>
    <row r="455" spans="1:4" x14ac:dyDescent="0.25">
      <c r="A455" s="68" t="s">
        <v>1219</v>
      </c>
      <c r="B455" s="68" t="s">
        <v>80</v>
      </c>
      <c r="C455" s="24" t="s">
        <v>824</v>
      </c>
      <c r="D455" s="24" t="s">
        <v>1189</v>
      </c>
    </row>
    <row r="456" spans="1:4" x14ac:dyDescent="0.25">
      <c r="A456" s="68" t="s">
        <v>81</v>
      </c>
      <c r="B456" s="68" t="s">
        <v>80</v>
      </c>
      <c r="C456" s="24" t="s">
        <v>858</v>
      </c>
      <c r="D456" s="24" t="s">
        <v>859</v>
      </c>
    </row>
    <row r="457" spans="1:4" x14ac:dyDescent="0.25">
      <c r="A457" s="68" t="s">
        <v>81</v>
      </c>
      <c r="B457" s="68" t="s">
        <v>80</v>
      </c>
      <c r="C457" s="24" t="s">
        <v>860</v>
      </c>
      <c r="D457" s="24" t="s">
        <v>861</v>
      </c>
    </row>
    <row r="458" spans="1:4" x14ac:dyDescent="0.25">
      <c r="A458" s="68" t="s">
        <v>81</v>
      </c>
      <c r="B458" s="68" t="s">
        <v>80</v>
      </c>
      <c r="C458" s="24" t="s">
        <v>863</v>
      </c>
      <c r="D458" s="24" t="s">
        <v>864</v>
      </c>
    </row>
    <row r="459" spans="1:4" x14ac:dyDescent="0.25">
      <c r="A459" s="68" t="s">
        <v>81</v>
      </c>
      <c r="B459" s="68" t="s">
        <v>80</v>
      </c>
      <c r="C459" s="24" t="s">
        <v>862</v>
      </c>
      <c r="D459" s="24" t="s">
        <v>1033</v>
      </c>
    </row>
    <row r="460" spans="1:4" x14ac:dyDescent="0.25">
      <c r="A460" s="68" t="s">
        <v>82</v>
      </c>
      <c r="B460" s="68" t="s">
        <v>80</v>
      </c>
      <c r="C460" s="24" t="s">
        <v>831</v>
      </c>
      <c r="D460" s="24" t="s">
        <v>832</v>
      </c>
    </row>
    <row r="461" spans="1:4" x14ac:dyDescent="0.25">
      <c r="A461" s="68" t="s">
        <v>82</v>
      </c>
      <c r="B461" s="68" t="s">
        <v>80</v>
      </c>
      <c r="C461" s="24" t="s">
        <v>825</v>
      </c>
      <c r="D461" s="24" t="s">
        <v>826</v>
      </c>
    </row>
    <row r="462" spans="1:4" x14ac:dyDescent="0.25">
      <c r="A462" s="68" t="s">
        <v>82</v>
      </c>
      <c r="B462" s="68" t="s">
        <v>80</v>
      </c>
      <c r="C462" s="24" t="s">
        <v>829</v>
      </c>
      <c r="D462" s="24" t="s">
        <v>830</v>
      </c>
    </row>
    <row r="463" spans="1:4" x14ac:dyDescent="0.25">
      <c r="A463" s="68" t="s">
        <v>82</v>
      </c>
      <c r="B463" s="68" t="s">
        <v>80</v>
      </c>
      <c r="C463" s="24" t="s">
        <v>827</v>
      </c>
      <c r="D463" s="24" t="s">
        <v>828</v>
      </c>
    </row>
    <row r="464" spans="1:4" x14ac:dyDescent="0.25">
      <c r="A464" s="68" t="s">
        <v>82</v>
      </c>
      <c r="B464" s="68" t="s">
        <v>80</v>
      </c>
      <c r="C464" s="24" t="s">
        <v>833</v>
      </c>
      <c r="D464" s="24" t="s">
        <v>834</v>
      </c>
    </row>
    <row r="465" spans="1:4" x14ac:dyDescent="0.25">
      <c r="A465" s="68" t="s">
        <v>83</v>
      </c>
      <c r="B465" s="68" t="s">
        <v>80</v>
      </c>
      <c r="C465" s="24" t="s">
        <v>836</v>
      </c>
      <c r="D465" s="23" t="s">
        <v>837</v>
      </c>
    </row>
    <row r="466" spans="1:4" x14ac:dyDescent="0.25">
      <c r="A466" s="68" t="s">
        <v>83</v>
      </c>
      <c r="B466" s="68" t="s">
        <v>80</v>
      </c>
      <c r="C466" s="24" t="s">
        <v>835</v>
      </c>
      <c r="D466" s="24" t="s">
        <v>1154</v>
      </c>
    </row>
    <row r="467" spans="1:4" x14ac:dyDescent="0.25">
      <c r="A467" s="68" t="s">
        <v>83</v>
      </c>
      <c r="B467" s="68" t="s">
        <v>80</v>
      </c>
      <c r="C467" s="24" t="s">
        <v>838</v>
      </c>
      <c r="D467" s="24" t="s">
        <v>839</v>
      </c>
    </row>
    <row r="468" spans="1:4" x14ac:dyDescent="0.25">
      <c r="A468" s="68" t="s">
        <v>83</v>
      </c>
      <c r="B468" s="68" t="s">
        <v>80</v>
      </c>
      <c r="C468" s="24" t="s">
        <v>840</v>
      </c>
      <c r="D468" s="24" t="s">
        <v>1155</v>
      </c>
    </row>
    <row r="469" spans="1:4" x14ac:dyDescent="0.25">
      <c r="A469" s="68" t="s">
        <v>852</v>
      </c>
      <c r="B469" s="68" t="s">
        <v>80</v>
      </c>
      <c r="C469" s="24" t="s">
        <v>853</v>
      </c>
      <c r="D469" s="24" t="s">
        <v>854</v>
      </c>
    </row>
    <row r="470" spans="1:4" x14ac:dyDescent="0.25">
      <c r="A470" s="68" t="s">
        <v>852</v>
      </c>
      <c r="B470" s="68" t="s">
        <v>80</v>
      </c>
      <c r="C470" s="24" t="s">
        <v>855</v>
      </c>
      <c r="D470" s="24" t="s">
        <v>1034</v>
      </c>
    </row>
    <row r="471" spans="1:4" x14ac:dyDescent="0.25">
      <c r="A471" s="68" t="s">
        <v>852</v>
      </c>
      <c r="B471" s="68" t="s">
        <v>80</v>
      </c>
      <c r="C471" s="24" t="s">
        <v>856</v>
      </c>
      <c r="D471" s="24" t="s">
        <v>857</v>
      </c>
    </row>
    <row r="472" spans="1:4" x14ac:dyDescent="0.25">
      <c r="A472" s="68" t="s">
        <v>85</v>
      </c>
      <c r="B472" s="68" t="s">
        <v>80</v>
      </c>
      <c r="C472" s="24" t="s">
        <v>842</v>
      </c>
      <c r="D472" s="24" t="s">
        <v>843</v>
      </c>
    </row>
    <row r="473" spans="1:4" x14ac:dyDescent="0.25">
      <c r="A473" s="68" t="s">
        <v>85</v>
      </c>
      <c r="B473" s="68" t="s">
        <v>80</v>
      </c>
      <c r="C473" s="24" t="s">
        <v>841</v>
      </c>
      <c r="D473" s="24" t="s">
        <v>1035</v>
      </c>
    </row>
    <row r="474" spans="1:4" x14ac:dyDescent="0.25">
      <c r="A474" s="68" t="s">
        <v>86</v>
      </c>
      <c r="B474" s="68" t="s">
        <v>80</v>
      </c>
      <c r="C474" s="24" t="s">
        <v>849</v>
      </c>
      <c r="D474" s="24" t="s">
        <v>850</v>
      </c>
    </row>
    <row r="475" spans="1:4" x14ac:dyDescent="0.25">
      <c r="A475" s="68" t="s">
        <v>86</v>
      </c>
      <c r="B475" s="68" t="s">
        <v>80</v>
      </c>
      <c r="C475" s="24" t="s">
        <v>847</v>
      </c>
      <c r="D475" s="25" t="s">
        <v>848</v>
      </c>
    </row>
    <row r="476" spans="1:4" x14ac:dyDescent="0.25">
      <c r="A476" s="68" t="s">
        <v>86</v>
      </c>
      <c r="B476" s="68" t="s">
        <v>80</v>
      </c>
      <c r="C476" s="24" t="s">
        <v>851</v>
      </c>
      <c r="D476" s="25" t="s">
        <v>1074</v>
      </c>
    </row>
    <row r="477" spans="1:4" x14ac:dyDescent="0.25">
      <c r="A477" s="68" t="s">
        <v>86</v>
      </c>
      <c r="B477" s="68" t="s">
        <v>80</v>
      </c>
      <c r="C477" s="24" t="s">
        <v>846</v>
      </c>
      <c r="D477" s="24" t="s">
        <v>629</v>
      </c>
    </row>
    <row r="478" spans="1:4" x14ac:dyDescent="0.25">
      <c r="A478" s="68" t="s">
        <v>86</v>
      </c>
      <c r="B478" s="68" t="s">
        <v>80</v>
      </c>
      <c r="C478" s="24" t="s">
        <v>844</v>
      </c>
      <c r="D478" s="24" t="s">
        <v>845</v>
      </c>
    </row>
    <row r="479" spans="1:4" x14ac:dyDescent="0.25">
      <c r="A479" s="69" t="s">
        <v>89</v>
      </c>
      <c r="B479" s="68" t="s">
        <v>80</v>
      </c>
      <c r="C479" s="70" t="s">
        <v>874</v>
      </c>
      <c r="D479" s="22" t="s">
        <v>1075</v>
      </c>
    </row>
    <row r="480" spans="1:4" x14ac:dyDescent="0.25">
      <c r="A480" s="69" t="s">
        <v>89</v>
      </c>
      <c r="B480" s="68" t="s">
        <v>80</v>
      </c>
      <c r="C480" s="70" t="s">
        <v>877</v>
      </c>
      <c r="D480" s="22" t="s">
        <v>1190</v>
      </c>
    </row>
    <row r="481" spans="1:4" x14ac:dyDescent="0.25">
      <c r="A481" s="69" t="s">
        <v>89</v>
      </c>
      <c r="B481" s="68" t="s">
        <v>80</v>
      </c>
      <c r="C481" s="70" t="s">
        <v>876</v>
      </c>
      <c r="D481" s="22" t="s">
        <v>1122</v>
      </c>
    </row>
    <row r="482" spans="1:4" x14ac:dyDescent="0.25">
      <c r="A482" s="69" t="s">
        <v>89</v>
      </c>
      <c r="B482" s="68" t="s">
        <v>80</v>
      </c>
      <c r="C482" s="70" t="s">
        <v>875</v>
      </c>
      <c r="D482" s="22" t="s">
        <v>1076</v>
      </c>
    </row>
    <row r="483" spans="1:4" x14ac:dyDescent="0.25">
      <c r="A483" s="68" t="s">
        <v>87</v>
      </c>
      <c r="B483" s="68" t="s">
        <v>80</v>
      </c>
      <c r="C483" s="71" t="s">
        <v>867</v>
      </c>
      <c r="D483" s="26" t="s">
        <v>868</v>
      </c>
    </row>
    <row r="484" spans="1:4" x14ac:dyDescent="0.25">
      <c r="A484" s="68" t="s">
        <v>87</v>
      </c>
      <c r="B484" s="68" t="s">
        <v>80</v>
      </c>
      <c r="C484" s="71" t="s">
        <v>871</v>
      </c>
      <c r="D484" s="26" t="s">
        <v>866</v>
      </c>
    </row>
    <row r="485" spans="1:4" x14ac:dyDescent="0.25">
      <c r="A485" s="68" t="s">
        <v>87</v>
      </c>
      <c r="B485" s="68" t="s">
        <v>80</v>
      </c>
      <c r="C485" s="71" t="s">
        <v>873</v>
      </c>
      <c r="D485" s="26" t="s">
        <v>1036</v>
      </c>
    </row>
    <row r="486" spans="1:4" x14ac:dyDescent="0.25">
      <c r="A486" s="68" t="s">
        <v>87</v>
      </c>
      <c r="B486" s="68" t="s">
        <v>80</v>
      </c>
      <c r="C486" s="71" t="s">
        <v>865</v>
      </c>
      <c r="D486" s="26" t="s">
        <v>872</v>
      </c>
    </row>
    <row r="487" spans="1:4" x14ac:dyDescent="0.25">
      <c r="A487" s="68" t="s">
        <v>87</v>
      </c>
      <c r="B487" s="68" t="s">
        <v>80</v>
      </c>
      <c r="C487" s="71" t="s">
        <v>869</v>
      </c>
      <c r="D487" s="26" t="s">
        <v>870</v>
      </c>
    </row>
    <row r="488" spans="1:4" x14ac:dyDescent="0.25">
      <c r="A488" s="37" t="s">
        <v>106</v>
      </c>
      <c r="B488" s="73" t="s">
        <v>94</v>
      </c>
      <c r="C488" s="37" t="s">
        <v>232</v>
      </c>
      <c r="D488" s="37" t="s">
        <v>974</v>
      </c>
    </row>
    <row r="489" spans="1:4" x14ac:dyDescent="0.25">
      <c r="A489" s="37" t="s">
        <v>106</v>
      </c>
      <c r="B489" s="73" t="s">
        <v>94</v>
      </c>
      <c r="C489" s="37" t="s">
        <v>234</v>
      </c>
      <c r="D489" s="37" t="s">
        <v>975</v>
      </c>
    </row>
    <row r="490" spans="1:4" x14ac:dyDescent="0.25">
      <c r="A490" s="37" t="s">
        <v>106</v>
      </c>
      <c r="B490" s="73" t="s">
        <v>94</v>
      </c>
      <c r="C490" s="37" t="s">
        <v>231</v>
      </c>
      <c r="D490" s="37" t="s">
        <v>976</v>
      </c>
    </row>
    <row r="491" spans="1:4" x14ac:dyDescent="0.25">
      <c r="A491" s="37" t="s">
        <v>106</v>
      </c>
      <c r="B491" s="73" t="s">
        <v>94</v>
      </c>
      <c r="C491" s="37" t="s">
        <v>233</v>
      </c>
      <c r="D491" s="37" t="s">
        <v>977</v>
      </c>
    </row>
    <row r="492" spans="1:4" x14ac:dyDescent="0.25">
      <c r="A492" s="16" t="s">
        <v>53</v>
      </c>
      <c r="B492" s="73" t="s">
        <v>94</v>
      </c>
      <c r="C492" s="10" t="s">
        <v>648</v>
      </c>
      <c r="D492" s="10" t="s">
        <v>649</v>
      </c>
    </row>
    <row r="493" spans="1:4" x14ac:dyDescent="0.25">
      <c r="A493" s="79" t="s">
        <v>53</v>
      </c>
      <c r="B493" s="81" t="s">
        <v>94</v>
      </c>
      <c r="C493" s="83" t="s">
        <v>650</v>
      </c>
      <c r="D493" s="83" t="s">
        <v>651</v>
      </c>
    </row>
    <row r="494" spans="1:4" x14ac:dyDescent="0.25">
      <c r="A494" s="73" t="s">
        <v>93</v>
      </c>
      <c r="B494" s="73" t="s">
        <v>94</v>
      </c>
      <c r="C494" s="73" t="s">
        <v>893</v>
      </c>
      <c r="D494" s="27" t="s">
        <v>1037</v>
      </c>
    </row>
    <row r="495" spans="1:4" x14ac:dyDescent="0.25">
      <c r="A495" s="73" t="s">
        <v>93</v>
      </c>
      <c r="B495" s="73" t="s">
        <v>94</v>
      </c>
      <c r="C495" s="73" t="s">
        <v>898</v>
      </c>
      <c r="D495" s="27" t="s">
        <v>899</v>
      </c>
    </row>
    <row r="496" spans="1:4" x14ac:dyDescent="0.25">
      <c r="A496" s="73" t="s">
        <v>93</v>
      </c>
      <c r="B496" s="73" t="s">
        <v>94</v>
      </c>
      <c r="C496" s="73" t="s">
        <v>896</v>
      </c>
      <c r="D496" s="27" t="s">
        <v>1077</v>
      </c>
    </row>
    <row r="497" spans="1:4" x14ac:dyDescent="0.25">
      <c r="A497" s="73" t="s">
        <v>93</v>
      </c>
      <c r="B497" s="73" t="s">
        <v>94</v>
      </c>
      <c r="C497" s="73" t="s">
        <v>894</v>
      </c>
      <c r="D497" s="27" t="s">
        <v>895</v>
      </c>
    </row>
    <row r="498" spans="1:4" x14ac:dyDescent="0.25">
      <c r="A498" s="73" t="s">
        <v>93</v>
      </c>
      <c r="B498" s="73" t="s">
        <v>94</v>
      </c>
      <c r="C498" s="73" t="s">
        <v>897</v>
      </c>
      <c r="D498" s="27" t="s">
        <v>463</v>
      </c>
    </row>
    <row r="499" spans="1:4" x14ac:dyDescent="0.25">
      <c r="A499" s="73" t="s">
        <v>96</v>
      </c>
      <c r="B499" s="73" t="s">
        <v>94</v>
      </c>
      <c r="C499" s="73" t="s">
        <v>888</v>
      </c>
      <c r="D499" s="27" t="s">
        <v>1191</v>
      </c>
    </row>
    <row r="500" spans="1:4" x14ac:dyDescent="0.25">
      <c r="A500" s="73" t="s">
        <v>96</v>
      </c>
      <c r="B500" s="73" t="s">
        <v>94</v>
      </c>
      <c r="C500" s="73" t="s">
        <v>886</v>
      </c>
      <c r="D500" s="27" t="s">
        <v>1192</v>
      </c>
    </row>
    <row r="501" spans="1:4" x14ac:dyDescent="0.25">
      <c r="A501" s="73" t="s">
        <v>96</v>
      </c>
      <c r="B501" s="73" t="s">
        <v>94</v>
      </c>
      <c r="C501" s="73" t="s">
        <v>892</v>
      </c>
      <c r="D501" s="27" t="s">
        <v>1193</v>
      </c>
    </row>
    <row r="502" spans="1:4" x14ac:dyDescent="0.25">
      <c r="A502" s="73" t="s">
        <v>96</v>
      </c>
      <c r="B502" s="73" t="s">
        <v>94</v>
      </c>
      <c r="C502" s="73" t="s">
        <v>1123</v>
      </c>
      <c r="D502" s="27" t="s">
        <v>1194</v>
      </c>
    </row>
    <row r="503" spans="1:4" x14ac:dyDescent="0.25">
      <c r="A503" s="73" t="s">
        <v>96</v>
      </c>
      <c r="B503" s="73" t="s">
        <v>94</v>
      </c>
      <c r="C503" s="73" t="s">
        <v>887</v>
      </c>
      <c r="D503" s="27" t="s">
        <v>890</v>
      </c>
    </row>
    <row r="504" spans="1:4" x14ac:dyDescent="0.25">
      <c r="A504" s="73" t="s">
        <v>96</v>
      </c>
      <c r="B504" s="73" t="s">
        <v>94</v>
      </c>
      <c r="C504" s="73" t="s">
        <v>891</v>
      </c>
      <c r="D504" s="27" t="s">
        <v>770</v>
      </c>
    </row>
    <row r="505" spans="1:4" x14ac:dyDescent="0.25">
      <c r="A505" s="73" t="s">
        <v>96</v>
      </c>
      <c r="B505" s="73" t="s">
        <v>94</v>
      </c>
      <c r="C505" s="73" t="s">
        <v>889</v>
      </c>
      <c r="D505" s="27" t="s">
        <v>1038</v>
      </c>
    </row>
    <row r="506" spans="1:4" x14ac:dyDescent="0.25">
      <c r="A506" s="73" t="s">
        <v>916</v>
      </c>
      <c r="B506" s="73" t="s">
        <v>94</v>
      </c>
      <c r="C506" s="73" t="s">
        <v>921</v>
      </c>
      <c r="D506" s="27" t="s">
        <v>922</v>
      </c>
    </row>
    <row r="507" spans="1:4" x14ac:dyDescent="0.25">
      <c r="A507" s="73" t="s">
        <v>916</v>
      </c>
      <c r="B507" s="73" t="s">
        <v>94</v>
      </c>
      <c r="C507" s="73" t="s">
        <v>919</v>
      </c>
      <c r="D507" s="27" t="s">
        <v>920</v>
      </c>
    </row>
    <row r="508" spans="1:4" x14ac:dyDescent="0.25">
      <c r="A508" s="73" t="s">
        <v>916</v>
      </c>
      <c r="B508" s="73" t="s">
        <v>94</v>
      </c>
      <c r="C508" s="73" t="s">
        <v>917</v>
      </c>
      <c r="D508" s="27" t="s">
        <v>918</v>
      </c>
    </row>
    <row r="509" spans="1:4" x14ac:dyDescent="0.25">
      <c r="A509" s="73" t="s">
        <v>916</v>
      </c>
      <c r="B509" s="73" t="s">
        <v>94</v>
      </c>
      <c r="C509" s="73" t="s">
        <v>923</v>
      </c>
      <c r="D509" s="27" t="s">
        <v>924</v>
      </c>
    </row>
    <row r="510" spans="1:4" x14ac:dyDescent="0.25">
      <c r="A510" s="73" t="s">
        <v>916</v>
      </c>
      <c r="B510" s="73" t="s">
        <v>94</v>
      </c>
      <c r="C510" s="73" t="s">
        <v>926</v>
      </c>
      <c r="D510" s="27" t="s">
        <v>1039</v>
      </c>
    </row>
    <row r="511" spans="1:4" x14ac:dyDescent="0.25">
      <c r="A511" s="73" t="s">
        <v>916</v>
      </c>
      <c r="B511" s="73" t="s">
        <v>94</v>
      </c>
      <c r="C511" s="73" t="s">
        <v>925</v>
      </c>
      <c r="D511" s="27" t="s">
        <v>1040</v>
      </c>
    </row>
    <row r="512" spans="1:4" x14ac:dyDescent="0.25">
      <c r="A512" s="73" t="s">
        <v>97</v>
      </c>
      <c r="B512" s="73" t="s">
        <v>94</v>
      </c>
      <c r="C512" s="73" t="s">
        <v>927</v>
      </c>
      <c r="D512" s="27" t="s">
        <v>1041</v>
      </c>
    </row>
    <row r="513" spans="1:4" x14ac:dyDescent="0.25">
      <c r="A513" s="73" t="s">
        <v>97</v>
      </c>
      <c r="B513" s="73" t="s">
        <v>94</v>
      </c>
      <c r="C513" s="73" t="s">
        <v>932</v>
      </c>
      <c r="D513" s="27" t="s">
        <v>933</v>
      </c>
    </row>
    <row r="514" spans="1:4" x14ac:dyDescent="0.25">
      <c r="A514" s="73" t="s">
        <v>97</v>
      </c>
      <c r="B514" s="73" t="s">
        <v>94</v>
      </c>
      <c r="C514" s="73" t="s">
        <v>930</v>
      </c>
      <c r="D514" s="27" t="s">
        <v>931</v>
      </c>
    </row>
    <row r="515" spans="1:4" x14ac:dyDescent="0.25">
      <c r="A515" s="73" t="s">
        <v>97</v>
      </c>
      <c r="B515" s="73" t="s">
        <v>94</v>
      </c>
      <c r="C515" s="73" t="s">
        <v>928</v>
      </c>
      <c r="D515" s="27" t="s">
        <v>929</v>
      </c>
    </row>
    <row r="516" spans="1:4" x14ac:dyDescent="0.25">
      <c r="A516" s="73" t="s">
        <v>98</v>
      </c>
      <c r="B516" s="73" t="s">
        <v>94</v>
      </c>
      <c r="C516" s="73" t="s">
        <v>882</v>
      </c>
      <c r="D516" s="27" t="s">
        <v>751</v>
      </c>
    </row>
    <row r="517" spans="1:4" x14ac:dyDescent="0.25">
      <c r="A517" s="73" t="s">
        <v>98</v>
      </c>
      <c r="B517" s="73" t="s">
        <v>94</v>
      </c>
      <c r="C517" s="73" t="s">
        <v>884</v>
      </c>
      <c r="D517" s="27" t="s">
        <v>1078</v>
      </c>
    </row>
    <row r="518" spans="1:4" x14ac:dyDescent="0.25">
      <c r="A518" s="73" t="s">
        <v>98</v>
      </c>
      <c r="B518" s="73" t="s">
        <v>94</v>
      </c>
      <c r="C518" s="73" t="s">
        <v>881</v>
      </c>
      <c r="D518" s="27" t="s">
        <v>1220</v>
      </c>
    </row>
    <row r="519" spans="1:4" x14ac:dyDescent="0.25">
      <c r="A519" s="73" t="s">
        <v>98</v>
      </c>
      <c r="B519" s="73" t="s">
        <v>94</v>
      </c>
      <c r="C519" s="73" t="s">
        <v>883</v>
      </c>
      <c r="D519" s="27" t="s">
        <v>1221</v>
      </c>
    </row>
    <row r="520" spans="1:4" x14ac:dyDescent="0.25">
      <c r="A520" s="73" t="s">
        <v>98</v>
      </c>
      <c r="B520" s="73" t="s">
        <v>94</v>
      </c>
      <c r="C520" s="73" t="s">
        <v>885</v>
      </c>
      <c r="D520" s="27" t="s">
        <v>1222</v>
      </c>
    </row>
    <row r="521" spans="1:4" x14ac:dyDescent="0.25">
      <c r="A521" s="73" t="s">
        <v>95</v>
      </c>
      <c r="B521" s="73" t="s">
        <v>94</v>
      </c>
      <c r="C521" s="73" t="s">
        <v>880</v>
      </c>
      <c r="D521" s="27" t="s">
        <v>806</v>
      </c>
    </row>
    <row r="522" spans="1:4" x14ac:dyDescent="0.25">
      <c r="A522" s="73" t="s">
        <v>95</v>
      </c>
      <c r="B522" s="73" t="s">
        <v>94</v>
      </c>
      <c r="C522" s="73" t="s">
        <v>878</v>
      </c>
      <c r="D522" s="27" t="s">
        <v>879</v>
      </c>
    </row>
    <row r="523" spans="1:4" x14ac:dyDescent="0.25">
      <c r="A523" s="73" t="s">
        <v>102</v>
      </c>
      <c r="B523" s="73" t="s">
        <v>94</v>
      </c>
      <c r="C523" s="73" t="s">
        <v>943</v>
      </c>
      <c r="D523" s="27" t="s">
        <v>944</v>
      </c>
    </row>
    <row r="524" spans="1:4" x14ac:dyDescent="0.25">
      <c r="A524" s="73" t="s">
        <v>102</v>
      </c>
      <c r="B524" s="73" t="s">
        <v>94</v>
      </c>
      <c r="C524" s="73" t="s">
        <v>949</v>
      </c>
      <c r="D524" s="27" t="s">
        <v>950</v>
      </c>
    </row>
    <row r="525" spans="1:4" x14ac:dyDescent="0.25">
      <c r="A525" s="73" t="s">
        <v>102</v>
      </c>
      <c r="B525" s="73" t="s">
        <v>94</v>
      </c>
      <c r="C525" s="73" t="s">
        <v>954</v>
      </c>
      <c r="D525" s="27" t="s">
        <v>955</v>
      </c>
    </row>
    <row r="526" spans="1:4" x14ac:dyDescent="0.25">
      <c r="A526" s="73" t="s">
        <v>102</v>
      </c>
      <c r="B526" s="73" t="s">
        <v>94</v>
      </c>
      <c r="C526" s="73" t="s">
        <v>946</v>
      </c>
      <c r="D526" s="27" t="s">
        <v>1195</v>
      </c>
    </row>
    <row r="527" spans="1:4" x14ac:dyDescent="0.25">
      <c r="A527" s="73" t="s">
        <v>102</v>
      </c>
      <c r="B527" s="73" t="s">
        <v>94</v>
      </c>
      <c r="C527" s="73" t="s">
        <v>951</v>
      </c>
      <c r="D527" s="27" t="s">
        <v>952</v>
      </c>
    </row>
    <row r="528" spans="1:4" x14ac:dyDescent="0.25">
      <c r="A528" s="73" t="s">
        <v>102</v>
      </c>
      <c r="B528" s="73" t="s">
        <v>94</v>
      </c>
      <c r="C528" s="73" t="s">
        <v>945</v>
      </c>
      <c r="D528" s="27" t="s">
        <v>1262</v>
      </c>
    </row>
    <row r="529" spans="1:4" x14ac:dyDescent="0.25">
      <c r="A529" s="73" t="s">
        <v>102</v>
      </c>
      <c r="B529" s="73" t="s">
        <v>94</v>
      </c>
      <c r="C529" s="73" t="s">
        <v>953</v>
      </c>
      <c r="D529" s="27" t="s">
        <v>1196</v>
      </c>
    </row>
    <row r="530" spans="1:4" x14ac:dyDescent="0.25">
      <c r="A530" s="73" t="s">
        <v>102</v>
      </c>
      <c r="B530" s="73" t="s">
        <v>94</v>
      </c>
      <c r="C530" s="73" t="s">
        <v>947</v>
      </c>
      <c r="D530" s="27" t="s">
        <v>948</v>
      </c>
    </row>
    <row r="531" spans="1:4" x14ac:dyDescent="0.25">
      <c r="A531" s="73" t="s">
        <v>1223</v>
      </c>
      <c r="B531" s="73" t="s">
        <v>94</v>
      </c>
      <c r="C531" s="73" t="s">
        <v>939</v>
      </c>
      <c r="D531" s="27" t="s">
        <v>940</v>
      </c>
    </row>
    <row r="532" spans="1:4" x14ac:dyDescent="0.25">
      <c r="A532" s="73" t="s">
        <v>1223</v>
      </c>
      <c r="B532" s="73" t="s">
        <v>94</v>
      </c>
      <c r="C532" s="73" t="s">
        <v>942</v>
      </c>
      <c r="D532" s="27" t="s">
        <v>1224</v>
      </c>
    </row>
    <row r="533" spans="1:4" x14ac:dyDescent="0.25">
      <c r="A533" s="73" t="s">
        <v>1223</v>
      </c>
      <c r="B533" s="73" t="s">
        <v>94</v>
      </c>
      <c r="C533" s="73" t="s">
        <v>941</v>
      </c>
      <c r="D533" s="27" t="s">
        <v>1079</v>
      </c>
    </row>
    <row r="534" spans="1:4" x14ac:dyDescent="0.25">
      <c r="A534" s="73" t="s">
        <v>101</v>
      </c>
      <c r="B534" s="73" t="s">
        <v>94</v>
      </c>
      <c r="C534" s="73" t="s">
        <v>937</v>
      </c>
      <c r="D534" s="27" t="s">
        <v>938</v>
      </c>
    </row>
    <row r="535" spans="1:4" x14ac:dyDescent="0.25">
      <c r="A535" s="73" t="s">
        <v>101</v>
      </c>
      <c r="B535" s="73" t="s">
        <v>94</v>
      </c>
      <c r="C535" s="73" t="s">
        <v>934</v>
      </c>
      <c r="D535" s="27" t="s">
        <v>1080</v>
      </c>
    </row>
    <row r="536" spans="1:4" x14ac:dyDescent="0.25">
      <c r="A536" s="73" t="s">
        <v>101</v>
      </c>
      <c r="B536" s="73" t="s">
        <v>94</v>
      </c>
      <c r="C536" s="73" t="s">
        <v>935</v>
      </c>
      <c r="D536" s="27" t="s">
        <v>936</v>
      </c>
    </row>
    <row r="537" spans="1:4" x14ac:dyDescent="0.25">
      <c r="A537" s="73" t="s">
        <v>101</v>
      </c>
      <c r="B537" s="73" t="s">
        <v>94</v>
      </c>
      <c r="C537" s="73" t="s">
        <v>1125</v>
      </c>
      <c r="D537" s="27" t="s">
        <v>1263</v>
      </c>
    </row>
    <row r="538" spans="1:4" x14ac:dyDescent="0.25">
      <c r="A538" s="73" t="s">
        <v>99</v>
      </c>
      <c r="B538" s="73" t="s">
        <v>94</v>
      </c>
      <c r="C538" s="73" t="s">
        <v>909</v>
      </c>
      <c r="D538" s="27" t="s">
        <v>910</v>
      </c>
    </row>
    <row r="539" spans="1:4" x14ac:dyDescent="0.25">
      <c r="A539" s="73" t="s">
        <v>99</v>
      </c>
      <c r="B539" s="73" t="s">
        <v>94</v>
      </c>
      <c r="C539" s="73" t="s">
        <v>911</v>
      </c>
      <c r="D539" s="27" t="s">
        <v>912</v>
      </c>
    </row>
    <row r="540" spans="1:4" x14ac:dyDescent="0.25">
      <c r="A540" s="73" t="s">
        <v>99</v>
      </c>
      <c r="B540" s="73" t="s">
        <v>94</v>
      </c>
      <c r="C540" s="73" t="s">
        <v>913</v>
      </c>
      <c r="D540" s="27" t="s">
        <v>914</v>
      </c>
    </row>
    <row r="541" spans="1:4" x14ac:dyDescent="0.25">
      <c r="A541" s="73" t="s">
        <v>99</v>
      </c>
      <c r="B541" s="73" t="s">
        <v>94</v>
      </c>
      <c r="C541" s="73" t="s">
        <v>915</v>
      </c>
      <c r="D541" s="27" t="s">
        <v>1264</v>
      </c>
    </row>
    <row r="542" spans="1:4" x14ac:dyDescent="0.25">
      <c r="A542" s="73" t="s">
        <v>100</v>
      </c>
      <c r="B542" s="73" t="s">
        <v>94</v>
      </c>
      <c r="C542" s="73" t="s">
        <v>904</v>
      </c>
      <c r="D542" s="27" t="s">
        <v>905</v>
      </c>
    </row>
    <row r="543" spans="1:4" x14ac:dyDescent="0.25">
      <c r="A543" s="73" t="s">
        <v>100</v>
      </c>
      <c r="B543" s="73" t="s">
        <v>94</v>
      </c>
      <c r="C543" s="73" t="s">
        <v>902</v>
      </c>
      <c r="D543" s="27" t="s">
        <v>903</v>
      </c>
    </row>
    <row r="544" spans="1:4" x14ac:dyDescent="0.25">
      <c r="A544" s="73" t="s">
        <v>100</v>
      </c>
      <c r="B544" s="73" t="s">
        <v>94</v>
      </c>
      <c r="C544" s="73" t="s">
        <v>900</v>
      </c>
      <c r="D544" s="27" t="s">
        <v>901</v>
      </c>
    </row>
    <row r="545" spans="1:4" x14ac:dyDescent="0.25">
      <c r="A545" s="73" t="s">
        <v>100</v>
      </c>
      <c r="B545" s="73" t="s">
        <v>94</v>
      </c>
      <c r="C545" s="73" t="s">
        <v>907</v>
      </c>
      <c r="D545" s="27" t="s">
        <v>908</v>
      </c>
    </row>
    <row r="546" spans="1:4" x14ac:dyDescent="0.25">
      <c r="A546" s="73" t="s">
        <v>100</v>
      </c>
      <c r="B546" s="73" t="s">
        <v>94</v>
      </c>
      <c r="C546" s="73" t="s">
        <v>906</v>
      </c>
      <c r="D546" s="27" t="s">
        <v>1042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2020-03-15T14:08:45Z</dcterms:modified>
</cp:coreProperties>
</file>